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\Downloads\"/>
    </mc:Choice>
  </mc:AlternateContent>
  <xr:revisionPtr revIDLastSave="0" documentId="13_ncr:1_{C8D83FA7-A080-4D06-9FD0-1A6F03B05E10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Profit and Loss" sheetId="1" r:id="rId1"/>
    <sheet name="Balance Sheet" sheetId="2" r:id="rId2"/>
    <sheet name="Trial Balance" sheetId="3" r:id="rId3"/>
    <sheet name="Purchase Journal" sheetId="4" r:id="rId4"/>
    <sheet name="Aged Payables Detail" sheetId="5" r:id="rId5"/>
    <sheet name="Receivable Invoice Detail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7" i="6" l="1"/>
  <c r="G85" i="6"/>
  <c r="F85" i="6"/>
  <c r="E85" i="6"/>
  <c r="G81" i="6"/>
  <c r="F81" i="6"/>
  <c r="E81" i="6"/>
  <c r="G77" i="6"/>
  <c r="F77" i="6"/>
  <c r="E77" i="6"/>
  <c r="G73" i="6"/>
  <c r="F73" i="6"/>
  <c r="E73" i="6"/>
  <c r="G68" i="6"/>
  <c r="F68" i="6"/>
  <c r="E68" i="6"/>
  <c r="G63" i="6"/>
  <c r="F63" i="6"/>
  <c r="E63" i="6"/>
  <c r="G58" i="6"/>
  <c r="F58" i="6"/>
  <c r="E58" i="6"/>
  <c r="G54" i="6"/>
  <c r="F54" i="6"/>
  <c r="E54" i="6"/>
  <c r="G47" i="6"/>
  <c r="F47" i="6"/>
  <c r="E47" i="6"/>
  <c r="G43" i="6"/>
  <c r="F43" i="6"/>
  <c r="E43" i="6"/>
  <c r="G39" i="6"/>
  <c r="F39" i="6"/>
  <c r="E39" i="6"/>
  <c r="G35" i="6"/>
  <c r="F35" i="6"/>
  <c r="E35" i="6"/>
  <c r="G29" i="6"/>
  <c r="F29" i="6"/>
  <c r="E29" i="6"/>
  <c r="G24" i="6"/>
  <c r="F24" i="6"/>
  <c r="E24" i="6"/>
  <c r="G19" i="6"/>
  <c r="F19" i="6"/>
  <c r="E19" i="6"/>
  <c r="G14" i="6"/>
  <c r="F14" i="6"/>
  <c r="E14" i="6"/>
  <c r="G9" i="6"/>
  <c r="G87" i="6" s="1"/>
  <c r="F9" i="6"/>
  <c r="E9" i="6"/>
  <c r="E87" i="6" s="1"/>
  <c r="I20" i="5"/>
  <c r="D18" i="5"/>
  <c r="I16" i="5"/>
  <c r="H16" i="5"/>
  <c r="G16" i="5"/>
  <c r="F16" i="5"/>
  <c r="F18" i="5" s="1"/>
  <c r="E16" i="5"/>
  <c r="E18" i="5" s="1"/>
  <c r="D16" i="5"/>
  <c r="I12" i="5"/>
  <c r="I18" i="5" s="1"/>
  <c r="H12" i="5"/>
  <c r="H20" i="5" s="1"/>
  <c r="G12" i="5"/>
  <c r="G20" i="5" s="1"/>
  <c r="F12" i="5"/>
  <c r="F20" i="5" s="1"/>
  <c r="E12" i="5"/>
  <c r="E20" i="5" s="1"/>
  <c r="D12" i="5"/>
  <c r="D20" i="5" s="1"/>
  <c r="G160" i="4"/>
  <c r="F160" i="4"/>
  <c r="E160" i="4"/>
  <c r="G123" i="4"/>
  <c r="F123" i="4"/>
  <c r="F162" i="4" s="1"/>
  <c r="E123" i="4"/>
  <c r="G119" i="4"/>
  <c r="F119" i="4"/>
  <c r="E119" i="4"/>
  <c r="G85" i="4"/>
  <c r="F85" i="4"/>
  <c r="E85" i="4"/>
  <c r="G10" i="4"/>
  <c r="G162" i="4" s="1"/>
  <c r="F10" i="4"/>
  <c r="E10" i="4"/>
  <c r="E162" i="4" s="1"/>
  <c r="F50" i="3"/>
  <c r="E50" i="3"/>
  <c r="D50" i="3"/>
  <c r="D44" i="2"/>
  <c r="C44" i="2"/>
  <c r="C36" i="2"/>
  <c r="D35" i="2"/>
  <c r="D36" i="2" s="1"/>
  <c r="C35" i="2"/>
  <c r="D22" i="2"/>
  <c r="C22" i="2"/>
  <c r="D18" i="2"/>
  <c r="C18" i="2"/>
  <c r="D13" i="2"/>
  <c r="D23" i="2" s="1"/>
  <c r="D38" i="2" s="1"/>
  <c r="C13" i="2"/>
  <c r="C23" i="2" s="1"/>
  <c r="C38" i="2" s="1"/>
  <c r="C44" i="1"/>
  <c r="B44" i="1"/>
  <c r="C21" i="1"/>
  <c r="B21" i="1"/>
  <c r="C15" i="1"/>
  <c r="B15" i="1"/>
  <c r="C11" i="1"/>
  <c r="C17" i="1" s="1"/>
  <c r="C46" i="1" s="1"/>
  <c r="B11" i="1"/>
  <c r="B17" i="1" s="1"/>
  <c r="B46" i="1" s="1"/>
  <c r="G18" i="5" l="1"/>
  <c r="H18" i="5"/>
</calcChain>
</file>

<file path=xl/sharedStrings.xml><?xml version="1.0" encoding="utf-8"?>
<sst xmlns="http://schemas.openxmlformats.org/spreadsheetml/2006/main" count="1217" uniqueCount="492">
  <si>
    <t>Profit and Loss</t>
  </si>
  <si>
    <t>The TalenX International Co., Ltd</t>
  </si>
  <si>
    <t>For the year ended 31 December 2024</t>
  </si>
  <si>
    <t>Account</t>
  </si>
  <si>
    <t>2024</t>
  </si>
  <si>
    <t>2023</t>
  </si>
  <si>
    <t>Trading Income</t>
  </si>
  <si>
    <t>6001 - Subscription Revenue</t>
  </si>
  <si>
    <t>6002 - Service Revenue</t>
  </si>
  <si>
    <t>6101 - Other Revenue</t>
  </si>
  <si>
    <t>Total Trading Income</t>
  </si>
  <si>
    <t>Cost of Sales</t>
  </si>
  <si>
    <t>7000 - Cost of Service</t>
  </si>
  <si>
    <t>Total Cost of Sales</t>
  </si>
  <si>
    <t>Gross Profit</t>
  </si>
  <si>
    <t>Other Income</t>
  </si>
  <si>
    <t>6102 - Interest Income</t>
  </si>
  <si>
    <t>Total Other Income</t>
  </si>
  <si>
    <t>Operating Expenses</t>
  </si>
  <si>
    <t>7001 - Salaries Expenses</t>
  </si>
  <si>
    <t>7003 - Travelling and Accommodation Expense</t>
  </si>
  <si>
    <t>7005 - Rental Expense</t>
  </si>
  <si>
    <t>7009 - Salary Tax Expense</t>
  </si>
  <si>
    <t>7010 - Withholding Tax Expense</t>
  </si>
  <si>
    <t>7011 - Patent and others tax Expense</t>
  </si>
  <si>
    <t>7014 - Consulting &amp; Accounting</t>
  </si>
  <si>
    <t>7017 - Depreciation</t>
  </si>
  <si>
    <t>7020 - Loss Realised Currency translation</t>
  </si>
  <si>
    <t>7110 - Bank Fees</t>
  </si>
  <si>
    <t>7101 - Business Registration, License and Permit Expenses</t>
  </si>
  <si>
    <t>7102 - Office Supplies Expenses</t>
  </si>
  <si>
    <t>7103 - Business Meal</t>
  </si>
  <si>
    <t>7105 - Printing &amp; Stationery</t>
  </si>
  <si>
    <t>7016 - Written off bad debts Expense</t>
  </si>
  <si>
    <t>7106 - Subscriptions Expense</t>
  </si>
  <si>
    <t>7012 - NSSF &amp; Pension Fund Expense</t>
  </si>
  <si>
    <t>7301 - Income Tax Expense</t>
  </si>
  <si>
    <t>7199 - Others Expense</t>
  </si>
  <si>
    <t>7111 - Marketing - Expense</t>
  </si>
  <si>
    <t>Total Operating Expenses</t>
  </si>
  <si>
    <t>Net Profit</t>
  </si>
  <si>
    <t>Balance Sheet</t>
  </si>
  <si>
    <t>As at 31 December 2024</t>
  </si>
  <si>
    <t>31 Dec 2024</t>
  </si>
  <si>
    <t>31 Dec 2023</t>
  </si>
  <si>
    <t>Assets</t>
  </si>
  <si>
    <t>Bank</t>
  </si>
  <si>
    <t>1101 - ABA Bank - 007557453</t>
  </si>
  <si>
    <t>1102 - ABA Bank - 007557454</t>
  </si>
  <si>
    <t>1103 - CIMB Bank</t>
  </si>
  <si>
    <t>1109 - Cash on Hand</t>
  </si>
  <si>
    <t>Total Bank</t>
  </si>
  <si>
    <t>Current Assets</t>
  </si>
  <si>
    <t>1201 - Accounts Receivable</t>
  </si>
  <si>
    <t>1301 - Rental Deposit</t>
  </si>
  <si>
    <t>1402 - VAT Credit</t>
  </si>
  <si>
    <t>Total Current Assets</t>
  </si>
  <si>
    <t>Fixed Assets</t>
  </si>
  <si>
    <t>2101 - Office Equipment</t>
  </si>
  <si>
    <t>2102 - Less Accumulated Depreciation on Office Equipment</t>
  </si>
  <si>
    <t>Total Fixed Assets</t>
  </si>
  <si>
    <t>Total Assets</t>
  </si>
  <si>
    <t>Liabilities</t>
  </si>
  <si>
    <t>Current Liabilities</t>
  </si>
  <si>
    <t>3101 - Accounts Payable</t>
  </si>
  <si>
    <t>3201 - Salary Payable</t>
  </si>
  <si>
    <t>3301 - Value Added Tax</t>
  </si>
  <si>
    <t>3302 - Salary Tax Payable</t>
  </si>
  <si>
    <t>3303 - Withholding Payable</t>
  </si>
  <si>
    <t>3304 - Prepayment of Profit Tax Payable</t>
  </si>
  <si>
    <t>3305 - NSSF - Payable</t>
  </si>
  <si>
    <t>3401 - Amount due to Director</t>
  </si>
  <si>
    <t>Total Current Liabilities</t>
  </si>
  <si>
    <t>Total Liabilities</t>
  </si>
  <si>
    <t>Net Assets</t>
  </si>
  <si>
    <t>Equity</t>
  </si>
  <si>
    <t>5001 - Share Capital</t>
  </si>
  <si>
    <t>5101 - Retained Earnings</t>
  </si>
  <si>
    <t>Current Year Earnings</t>
  </si>
  <si>
    <t>Total Equity</t>
  </si>
  <si>
    <t>Trial Balance</t>
  </si>
  <si>
    <t>Account Code</t>
  </si>
  <si>
    <t>Account Type</t>
  </si>
  <si>
    <t>Debit - Year to date</t>
  </si>
  <si>
    <t>Credit - Year to date</t>
  </si>
  <si>
    <t>6001</t>
  </si>
  <si>
    <t>Subscription Revenue</t>
  </si>
  <si>
    <t>Revenue</t>
  </si>
  <si>
    <t>6002</t>
  </si>
  <si>
    <t>Service Revenue</t>
  </si>
  <si>
    <t>6101</t>
  </si>
  <si>
    <t>Other Revenue</t>
  </si>
  <si>
    <t>6102</t>
  </si>
  <si>
    <t>Interest Income</t>
  </si>
  <si>
    <t>7000</t>
  </si>
  <si>
    <t>Cost of Service</t>
  </si>
  <si>
    <t>Direct Costs</t>
  </si>
  <si>
    <t>7001</t>
  </si>
  <si>
    <t>Salaries Expenses</t>
  </si>
  <si>
    <t>Expense</t>
  </si>
  <si>
    <t>7003</t>
  </si>
  <si>
    <t>Travelling and Accommodation Expense</t>
  </si>
  <si>
    <t>7005</t>
  </si>
  <si>
    <t>Rental Expense</t>
  </si>
  <si>
    <t>7009</t>
  </si>
  <si>
    <t>Salary Tax Expense</t>
  </si>
  <si>
    <t>7010</t>
  </si>
  <si>
    <t>Withholding Tax Expense</t>
  </si>
  <si>
    <t>7011</t>
  </si>
  <si>
    <t>Patent and others tax Expense</t>
  </si>
  <si>
    <t>7012</t>
  </si>
  <si>
    <t>NSSF &amp; Pension Fund Expense</t>
  </si>
  <si>
    <t>7014</t>
  </si>
  <si>
    <t>Consulting &amp; Accounting</t>
  </si>
  <si>
    <t>7016</t>
  </si>
  <si>
    <t>Written off bad debts Expense</t>
  </si>
  <si>
    <t>7017</t>
  </si>
  <si>
    <t>Depreciation</t>
  </si>
  <si>
    <t>7020</t>
  </si>
  <si>
    <t>Loss Realised Currency translation</t>
  </si>
  <si>
    <t>7101</t>
  </si>
  <si>
    <t>Business Registration, License and Permit Expenses</t>
  </si>
  <si>
    <t>7102</t>
  </si>
  <si>
    <t>Office Supplies Expenses</t>
  </si>
  <si>
    <t>7103</t>
  </si>
  <si>
    <t>Business Meal</t>
  </si>
  <si>
    <t>7105</t>
  </si>
  <si>
    <t>Printing &amp; Stationery</t>
  </si>
  <si>
    <t>7106</t>
  </si>
  <si>
    <t>Subscriptions Expense</t>
  </si>
  <si>
    <t>7110</t>
  </si>
  <si>
    <t>Bank Fees</t>
  </si>
  <si>
    <t>7111</t>
  </si>
  <si>
    <t>Marketing - Expense</t>
  </si>
  <si>
    <t>7199</t>
  </si>
  <si>
    <t>Others Expense</t>
  </si>
  <si>
    <t>7301</t>
  </si>
  <si>
    <t>Income Tax Expense</t>
  </si>
  <si>
    <t>1101</t>
  </si>
  <si>
    <t>ABA Bank - 007557453</t>
  </si>
  <si>
    <t>1102</t>
  </si>
  <si>
    <t>ABA Bank - 007557454</t>
  </si>
  <si>
    <t>1103</t>
  </si>
  <si>
    <t>CIMB Bank</t>
  </si>
  <si>
    <t>1109</t>
  </si>
  <si>
    <t>Cash on Hand</t>
  </si>
  <si>
    <t>1201</t>
  </si>
  <si>
    <t>Accounts Receivable</t>
  </si>
  <si>
    <t>Current Asset</t>
  </si>
  <si>
    <t>1301</t>
  </si>
  <si>
    <t>Rental Deposit</t>
  </si>
  <si>
    <t>1402</t>
  </si>
  <si>
    <t>VAT Credit</t>
  </si>
  <si>
    <t>2101</t>
  </si>
  <si>
    <t>Office Equipment</t>
  </si>
  <si>
    <t>Fixed Asset</t>
  </si>
  <si>
    <t>2102</t>
  </si>
  <si>
    <t>Less Accumulated Depreciation on Office Equipment</t>
  </si>
  <si>
    <t>3101</t>
  </si>
  <si>
    <t>Accounts Payable</t>
  </si>
  <si>
    <t>Current Liability</t>
  </si>
  <si>
    <t>3201</t>
  </si>
  <si>
    <t>Salary Payable</t>
  </si>
  <si>
    <t>3301</t>
  </si>
  <si>
    <t>Value Added Tax</t>
  </si>
  <si>
    <t>3302</t>
  </si>
  <si>
    <t>Salary Tax Payable</t>
  </si>
  <si>
    <t>3303</t>
  </si>
  <si>
    <t>Withholding Payable</t>
  </si>
  <si>
    <t>3304</t>
  </si>
  <si>
    <t>Prepayment of Profit Tax Payable</t>
  </si>
  <si>
    <t>3305</t>
  </si>
  <si>
    <t>NSSF - Payable</t>
  </si>
  <si>
    <t>3401</t>
  </si>
  <si>
    <t>Amount due to Director</t>
  </si>
  <si>
    <t>5001</t>
  </si>
  <si>
    <t>Share Capital</t>
  </si>
  <si>
    <t>5101</t>
  </si>
  <si>
    <t>Retained Earnings</t>
  </si>
  <si>
    <t>Total</t>
  </si>
  <si>
    <t>Purchase Journal</t>
  </si>
  <si>
    <t>For the period 1 January 2024 to 31 December 2024</t>
  </si>
  <si>
    <t>Status contains Approved, Paid</t>
  </si>
  <si>
    <t>Invoice Date</t>
  </si>
  <si>
    <t>Reference</t>
  </si>
  <si>
    <t>Contact</t>
  </si>
  <si>
    <t>Description</t>
  </si>
  <si>
    <t>Gross</t>
  </si>
  <si>
    <t>Net</t>
  </si>
  <si>
    <t>Tax</t>
  </si>
  <si>
    <t>Tax Rate</t>
  </si>
  <si>
    <t>Source</t>
  </si>
  <si>
    <t>Status</t>
  </si>
  <si>
    <t>IN-5485603</t>
  </si>
  <si>
    <t>Xero (NZ) Ltd</t>
  </si>
  <si>
    <t>*** Charges receiving subscription discounts ***</t>
  </si>
  <si>
    <t>Payable Invoice</t>
  </si>
  <si>
    <t>Approved</t>
  </si>
  <si>
    <t>*** Charges receiving subscriber discounts ***</t>
  </si>
  <si>
    <t>Tax Exempt</t>
  </si>
  <si>
    <t>29657337276</t>
  </si>
  <si>
    <t>Trip.com</t>
  </si>
  <si>
    <t>Ticket Fare to Thailand for business meeting</t>
  </si>
  <si>
    <t>Paid</t>
  </si>
  <si>
    <t>General Vendor</t>
  </si>
  <si>
    <t>Canon C3330 Printer Second Hand</t>
  </si>
  <si>
    <t>031</t>
  </si>
  <si>
    <t>Cambodia-Japan Association for Business and Investment</t>
  </si>
  <si>
    <t>CJBI 2024 JICA Seminar - Human Resource Management Strategy under a Quickly Growing Economy and Markets</t>
  </si>
  <si>
    <t>29643823076</t>
  </si>
  <si>
    <t>Hotel rooms</t>
  </si>
  <si>
    <t>Projector: QSV1306 Second Hand</t>
  </si>
  <si>
    <t>000086</t>
  </si>
  <si>
    <t>ទូ Cabinet FC-B18</t>
  </si>
  <si>
    <t>PBC</t>
  </si>
  <si>
    <t>A4 Blue, Hole loose-leaf A4, Plastic PBC</t>
  </si>
  <si>
    <t>Printing Shop</t>
  </si>
  <si>
    <t>Print Name Card</t>
  </si>
  <si>
    <t>Office Supply</t>
  </si>
  <si>
    <t>DARA PHOTOCOPY</t>
  </si>
  <si>
    <t>ទិញព្រីភ្លើង</t>
  </si>
  <si>
    <t>Office Supplies</t>
  </si>
  <si>
    <t>ABA Bank</t>
  </si>
  <si>
    <t>Bank service charge for TOI 2023</t>
  </si>
  <si>
    <t>Ministry of Economy and Finance</t>
  </si>
  <si>
    <t>Patent Tax for 2024</t>
  </si>
  <si>
    <t>RE2024-0164</t>
  </si>
  <si>
    <t>ACAR</t>
  </si>
  <si>
    <t>Reimbursement retainer fee for ACAR 2023</t>
  </si>
  <si>
    <t>The Cut Steak House</t>
  </si>
  <si>
    <t>000861</t>
  </si>
  <si>
    <t>TOB Casual Dining Innovative Food</t>
  </si>
  <si>
    <t>000983</t>
  </si>
  <si>
    <t>001021</t>
  </si>
  <si>
    <t>CJBI2024M 000028</t>
  </si>
  <si>
    <t>ការចូលរួមជាសមាជិក CJBI (Renew membership). CJBI Membership Registration Fee</t>
  </si>
  <si>
    <t>Hyatt Regency Phnom Penh</t>
  </si>
  <si>
    <t>Mean Mean Printing</t>
  </si>
  <si>
    <t>ត្រាពងក្រពើ</t>
  </si>
  <si>
    <t>Ministry of commerce</t>
  </si>
  <si>
    <t>Payment to MOC for increasing capital</t>
  </si>
  <si>
    <t>Payment for tax update at GDT</t>
  </si>
  <si>
    <t>Bank charge</t>
  </si>
  <si>
    <t>IN-5110864</t>
  </si>
  <si>
    <t>11 Standard Price Plan organisations. Monthly Subscription, 15 Jun 2024 to 14 Jul 2024.</t>
  </si>
  <si>
    <t>15% subscriber discount</t>
  </si>
  <si>
    <t>CHQ#120355</t>
  </si>
  <si>
    <t>Kep Samrach</t>
  </si>
  <si>
    <t>Staff salary advanced</t>
  </si>
  <si>
    <t>Staff Advanced</t>
  </si>
  <si>
    <t>Office supplies</t>
  </si>
  <si>
    <t>NSSF</t>
  </si>
  <si>
    <t>NSSF for June 2024</t>
  </si>
  <si>
    <t>Lucky</t>
  </si>
  <si>
    <t>Officer supplies</t>
  </si>
  <si>
    <t>NSSF - July 2024</t>
  </si>
  <si>
    <t>NSSF for July 2024</t>
  </si>
  <si>
    <t>TH Printing &amp; Gift</t>
  </si>
  <si>
    <t>X-Stand 60*160 cm</t>
  </si>
  <si>
    <t>keychain 100</t>
  </si>
  <si>
    <t>MOTOYOSHI</t>
  </si>
  <si>
    <t>TR2408-06</t>
  </si>
  <si>
    <t>GDT</t>
  </si>
  <si>
    <t>Penalty and interest expesne</t>
  </si>
  <si>
    <t>Payment for VAT reverse charge in June (Refer to IN-5110864)</t>
  </si>
  <si>
    <t>TR2408-07</t>
  </si>
  <si>
    <t>Loss on exchange rate</t>
  </si>
  <si>
    <t>00098-022-0049</t>
  </si>
  <si>
    <t>GATHER GROUNDS</t>
  </si>
  <si>
    <t>00098-022-0051</t>
  </si>
  <si>
    <t>001</t>
  </si>
  <si>
    <t>Service fee for design company brochure</t>
  </si>
  <si>
    <t>Less Withholding tax 15%</t>
  </si>
  <si>
    <t>NSSF - August 2024</t>
  </si>
  <si>
    <t>NSSF for August 2024</t>
  </si>
  <si>
    <t>TR2409-08</t>
  </si>
  <si>
    <t>000035</t>
  </si>
  <si>
    <t>MSY PHOTOGRAPHY</t>
  </si>
  <si>
    <t>Event photography package</t>
  </si>
  <si>
    <t>000533</t>
  </si>
  <si>
    <t>Home Khmer Flower (ផ្ទះផ្កាខ្មែរ)</t>
  </si>
  <si>
    <t>កន្រ្តកផ្ការំដួល</t>
  </si>
  <si>
    <t>0350010</t>
  </si>
  <si>
    <t>AEON Mall</t>
  </si>
  <si>
    <t>stationery</t>
  </si>
  <si>
    <t>2010006</t>
  </si>
  <si>
    <t>Pens</t>
  </si>
  <si>
    <t>3654</t>
  </si>
  <si>
    <t>Phokeethra Resort &amp; Spa (Cambodia) Co., Ltd.</t>
  </si>
  <si>
    <t>Moderator service fee</t>
  </si>
  <si>
    <t>2024001664</t>
  </si>
  <si>
    <t>Kraya Angkor</t>
  </si>
  <si>
    <t>B043-24-046608</t>
  </si>
  <si>
    <t>BROWN COFFEE AND BAKERY</t>
  </si>
  <si>
    <t>NSSF - September 2024</t>
  </si>
  <si>
    <t>NSSF for September 2024</t>
  </si>
  <si>
    <t>POS003599</t>
  </si>
  <si>
    <t>Le POINT</t>
  </si>
  <si>
    <t>POS003616</t>
  </si>
  <si>
    <t>NSSF - October 2024</t>
  </si>
  <si>
    <t>NSSF for October 2024</t>
  </si>
  <si>
    <t>TR24011-10 Reverse charge</t>
  </si>
  <si>
    <t>202411002241</t>
  </si>
  <si>
    <t>Reimbursement for ADE at Moc for 2024</t>
  </si>
  <si>
    <t>NSSF - November 2024</t>
  </si>
  <si>
    <t>NSSF for November 2024</t>
  </si>
  <si>
    <t>TR24012-11 Reverse charge</t>
  </si>
  <si>
    <t>Total Tax Exempt</t>
  </si>
  <si>
    <t>Tax on Purchase</t>
  </si>
  <si>
    <t>MS2024-0017</t>
  </si>
  <si>
    <t>Morgan Shibang (Cambodia) Property Management Co.,Ltd.</t>
  </si>
  <si>
    <t xml:space="preserve">Office Rental Fee for the period of January 2024
</t>
  </si>
  <si>
    <t>2024-0097</t>
  </si>
  <si>
    <t>DBA &amp; Associates Co., LTD.</t>
  </si>
  <si>
    <t xml:space="preserve">Being bill for tax declaration service for December 2023
</t>
  </si>
  <si>
    <t>MS2024-0162</t>
  </si>
  <si>
    <t xml:space="preserve">Office Rental Fee for the period of February 2024
</t>
  </si>
  <si>
    <t>2024-0268</t>
  </si>
  <si>
    <t>Being bill for tax declaration service for January 2024</t>
  </si>
  <si>
    <t>MS2024-0304</t>
  </si>
  <si>
    <t xml:space="preserve">Office Rental Fee for the period of March 2024
</t>
  </si>
  <si>
    <t>2024-0337</t>
  </si>
  <si>
    <t>Being bill for annual income tax year 2023</t>
  </si>
  <si>
    <t>2024-0447</t>
  </si>
  <si>
    <t>Being bill for tax declaration service for February 2024</t>
  </si>
  <si>
    <t>MS2024-0447</t>
  </si>
  <si>
    <t xml:space="preserve">Office Rental Fee for the period of April 2024
</t>
  </si>
  <si>
    <t>2024-0565</t>
  </si>
  <si>
    <t>Being bill for tax declaration service for March 2024</t>
  </si>
  <si>
    <t>2024-0588</t>
  </si>
  <si>
    <t>វិក័យបត្រ សម្រាប់សេវាកម្មដាក់របាយការហិរញ្ញវត្ថុ 2023 ទៅ ន.គ.ស។ Being bill for filing financial report 2023 to ACAR</t>
  </si>
  <si>
    <t>MS2024-0594</t>
  </si>
  <si>
    <t xml:space="preserve">Office Rental Fee for the period of May 2024
</t>
  </si>
  <si>
    <t>2024-0713</t>
  </si>
  <si>
    <t>Being bill for tax declaration service for April 2024</t>
  </si>
  <si>
    <t>MS2024-0751</t>
  </si>
  <si>
    <t xml:space="preserve">Office Rental Fee for the period of June 2024
</t>
  </si>
  <si>
    <t>2024-0798</t>
  </si>
  <si>
    <t>Service fee for increasing capital at MoC and GDT</t>
  </si>
  <si>
    <t>2024-0853</t>
  </si>
  <si>
    <t>Being bill for tax declaration service for May 2024</t>
  </si>
  <si>
    <t>MS2024-1065</t>
  </si>
  <si>
    <t xml:space="preserve">Office Rental Fee for the period of July 2024
</t>
  </si>
  <si>
    <t>2024-0963</t>
  </si>
  <si>
    <t>Being bill for tax declaration service for June 2024</t>
  </si>
  <si>
    <t>MS2024-1109</t>
  </si>
  <si>
    <t xml:space="preserve">Office Rental Fee for the period of August 2024
</t>
  </si>
  <si>
    <t>MR2024080802</t>
  </si>
  <si>
    <t>MR TRAINING &amp; JOBS CENTER CO., LTD</t>
  </si>
  <si>
    <t>Sponsor for the event of "Cambodia HR Summit 2024"</t>
  </si>
  <si>
    <t>2024-1076</t>
  </si>
  <si>
    <t>Being bill for tax declaration service for July 2024</t>
  </si>
  <si>
    <t>MS2024-1307</t>
  </si>
  <si>
    <t xml:space="preserve">Office Rental Fee for the period of September 2024
</t>
  </si>
  <si>
    <t>2024-1237</t>
  </si>
  <si>
    <t>Being bill for tax declaration service for August 2024</t>
  </si>
  <si>
    <t>MS2024-1510</t>
  </si>
  <si>
    <t xml:space="preserve">Office Rental Fee for the period of October 2024
</t>
  </si>
  <si>
    <t>16862</t>
  </si>
  <si>
    <t>Haft Day Meeting @$45.00++</t>
  </si>
  <si>
    <t>Service charge 7%</t>
  </si>
  <si>
    <t>2024-1369</t>
  </si>
  <si>
    <t>Being bill for tax declaration service for September 2024</t>
  </si>
  <si>
    <t>MS2024-1715</t>
  </si>
  <si>
    <t xml:space="preserve">Office Rental Fee for the period of November 2024
</t>
  </si>
  <si>
    <t>2024-1457</t>
  </si>
  <si>
    <t>វិក័យបត្រសំរាប់សេវាកម្មប្រទិវេទន៏ប្រចាំឆ្នាំ2024 នៅក្រសួងពាណិជ្ជកម្ម Being bill for annual declaration at Moc 2024</t>
  </si>
  <si>
    <t>2024-1465</t>
  </si>
  <si>
    <t>Being bill for tax declaration service for October 2024</t>
  </si>
  <si>
    <t>MS2024-1927</t>
  </si>
  <si>
    <t xml:space="preserve">Office Rental Fee for the period of December 2024
</t>
  </si>
  <si>
    <t>2024-1611</t>
  </si>
  <si>
    <t>Being bill for tax declaration service for November 2024</t>
  </si>
  <si>
    <t>Total Tax on Purchase</t>
  </si>
  <si>
    <t>Tax on Purchases</t>
  </si>
  <si>
    <t xml:space="preserve">Photo frame </t>
  </si>
  <si>
    <t>Total Tax on Purchases</t>
  </si>
  <si>
    <t>VAT Reverse charge</t>
  </si>
  <si>
    <t>101-00039112</t>
  </si>
  <si>
    <t>pipedrive</t>
  </si>
  <si>
    <t>Sale Advanced Annual</t>
  </si>
  <si>
    <t>IN-5172192</t>
  </si>
  <si>
    <t>12 Standard Price Plan organisations. Monthly Subscription, 15 Jul 2024 to 14 Aug 2024.</t>
  </si>
  <si>
    <t>1 Standard Price Plan organisation. Monthly Subscription, 04 Jul 2024 to 14 Jul 2024.</t>
  </si>
  <si>
    <t>IN-5233977</t>
  </si>
  <si>
    <t>5 Premium Price Plan organisations. Monthly Subscription, 15 Aug 2024 to 14 Sep 2024 90% Discount.</t>
  </si>
  <si>
    <t>5 Standard Price Plan organisations. Monthly Subscription, 15 Aug 2024 to 14 Sep 2024 90% Discount.</t>
  </si>
  <si>
    <t>12 Standard Price Plan organisations. Monthly Subscription, 15 Aug 2024 to 14 Sep 2024.</t>
  </si>
  <si>
    <t>IN-5259767</t>
  </si>
  <si>
    <t>1 Standard Price Plan organisation. Monthly Subscription, 29 Aug 2024 to 14 Sep 2024.</t>
  </si>
  <si>
    <t>12217</t>
  </si>
  <si>
    <t>Java Consulting Indonesia</t>
  </si>
  <si>
    <t>Custom Report Payroll Based on Cost Center (Summary and Detail)</t>
  </si>
  <si>
    <t>12218</t>
  </si>
  <si>
    <t>Custom User Interace Payroll Report Based on Cost Center that able generate with the filter</t>
  </si>
  <si>
    <t>IN-5296053</t>
  </si>
  <si>
    <t>5 Premium Price Plan organisations. Monthly Subscription, 15 Sep 2024 to 14 Oct 2024 90% Discount.</t>
  </si>
  <si>
    <t>5 Standard Price Plan organisations. Monthly Subscription, 15 Sep 2024 to 14 Oct 2024 90% Discount.</t>
  </si>
  <si>
    <t>13 Standard Price Plan organisations. Monthly Subscription, 15 Sep 2024 to 14 Oct 2024.</t>
  </si>
  <si>
    <t>IN-5358772</t>
  </si>
  <si>
    <t>5 Premium Price Plan organisations. Monthly Subscription, 15 Oct 2024 to 14 Nov 2024 90% Discount.</t>
  </si>
  <si>
    <t>5 Standard Price Plan organisations. Monthly Subscription, 15 Oct 2024 to 14 Nov 2024 90% Discount.</t>
  </si>
  <si>
    <t>13 Standard Price Plan organisations. Monthly Subscription, 15 Oct 2024 to 14 Nov 2024.</t>
  </si>
  <si>
    <t>12251</t>
  </si>
  <si>
    <t>JPayroll Lite Edition License fee For Cambodia RE Period from September 2024 to August 2025</t>
  </si>
  <si>
    <t>IN-5422169</t>
  </si>
  <si>
    <t>5 Premium Price Plan organisations. Monthly Subscription, 15 Nov 2024 to 14 Dec 2024 90% Discount.</t>
  </si>
  <si>
    <t>5 Standard Price Plan organisations. Monthly Subscription, 15 Nov 2024 to 14 Dec 2024 90% Discount.</t>
  </si>
  <si>
    <t>8 Standard Price Plan organisations. Monthly Subscription, 15 Nov 2024 to 14 Dec 2024.</t>
  </si>
  <si>
    <t>12284</t>
  </si>
  <si>
    <t>JPayroll Lite edition for 50 employee for haft year Period : 01 Nov 2024 to 30 Apr 2025</t>
  </si>
  <si>
    <t>12283</t>
  </si>
  <si>
    <t xml:space="preserve">JPayroll Standard Edition License for HONGKONG LAND (PREMIUM INVESTMENTS) LIMITED 1 .00 YR.       Period from 1st November 2024 to 30th October 2025 </t>
  </si>
  <si>
    <t xml:space="preserve">JPayrotl Standard Edition License for HONGKON.G LAND (MANSIONS) LIMITED. 
Period from 1st November 2024 to 30th October 2025 </t>
  </si>
  <si>
    <t>JPayroll Standard Edition License for HONGKONG LAND (ONL INVESTMENTS) LIMITED. Period from 1st November 2024 lo 30th October 2025</t>
  </si>
  <si>
    <t>5 Premium Price Plan organisations. Monthly Subscription, 15 Dec 2024 to 14 Jan 2025 90% Discount.</t>
  </si>
  <si>
    <t>5 Standard Price Plan organisations. Monthly Subscription, 15 Dec 2024 to 14 Jan 2025 90% Discount.</t>
  </si>
  <si>
    <t>8 Standard Price Plan organisations. Monthly Subscription, 15 Dec 2024 to 14 Jan 2025.</t>
  </si>
  <si>
    <t>12328</t>
  </si>
  <si>
    <t>Custom Based On Changer Order No : C-HKL-00000001</t>
  </si>
  <si>
    <t>Total VAT Reverse charge</t>
  </si>
  <si>
    <t>Aged Payables Detail</t>
  </si>
  <si>
    <t>Ageing by due date</t>
  </si>
  <si>
    <t>Due Date</t>
  </si>
  <si>
    <t>Invoice Reference</t>
  </si>
  <si>
    <t>&lt; 1 Month</t>
  </si>
  <si>
    <t>1 Month</t>
  </si>
  <si>
    <t>2 Months</t>
  </si>
  <si>
    <t>3 Months</t>
  </si>
  <si>
    <t>Older</t>
  </si>
  <si>
    <t>Total Java Consulting Indonesia</t>
  </si>
  <si>
    <t>Total Xero (NZ) Ltd</t>
  </si>
  <si>
    <t>Percentage of total</t>
  </si>
  <si>
    <t>Receivable Invoice Detail</t>
  </si>
  <si>
    <t>2024-0001</t>
  </si>
  <si>
    <t>Receivable Invoice</t>
  </si>
  <si>
    <t>ថ្លៃសេវាប្រចាំឆ្នាំប្រើប្រាស់ប្រព័ន្ធគណនេយ្យ Xero - Standard Edition ចាប់ពីថ្ងៃទី 1 ខែ មករា ឆ្នាំ 202៤ ដល់ថ្ងៃទី 3០ ខែ មិថុនា ឆ្នាំ 2024.  Semi annual Xero subscription fee (Standard Edition) from 1st January 2024 to 31st December 2024</t>
  </si>
  <si>
    <t>Total 2024-0001</t>
  </si>
  <si>
    <t>2024-0002</t>
  </si>
  <si>
    <t>ថ្លៃសេវាប្រចាំឆ្នាំប្រើប្រាស់ប្រព័ន្ធគណនេយ្យ Xero - Standard Edition ចាប់ពីថ្ងៃទី 1 ខែ មករា ឆ្នាំ 202៤ ដល់ថ្ងៃទី 31 ខែ ធ្នូ ឆ្នាំ 2024.  Annual Xero subscription fee (Standard Edition) from 1st January 2024 to 31st December 2024</t>
  </si>
  <si>
    <t>ថ្លៃសេវាគាំទ្រប្រចាំឆ្នាំលើការប្រើប្រាស់ប្រព័ន្ធគណនេយ្យ Xero ចាប់ពីថ្ងៃទី 1 ខែ មករា ឆ្នាំ 202៤ ដល់ថ្ងៃទី 31 ខែ ធ្នូ ឆ្នាំ 2024.             Annual Support Fee from 1 Januanry 2024 to 31 December 2024.</t>
  </si>
  <si>
    <t>Total 2024-0002</t>
  </si>
  <si>
    <t>2024-0003</t>
  </si>
  <si>
    <t>Total 2024-0003</t>
  </si>
  <si>
    <t>2024-0004</t>
  </si>
  <si>
    <t>ថ្លៃសេវាគាំទ្រប្រចាំឆ្នាំលើការប្រើប្រាស់ប្រព័ន្ធគណនេយ្យ Xero ចាប់ពីថ្ងៃទី 1 ខែ មករា ឆ្នាំ 202៤ ដល់ថ្ងៃទី 31 ខែ ធ្នូ ឆ្នាំ 2024.             Annual Support Fee from 1st January 2024 to 31st December 2024.</t>
  </si>
  <si>
    <t>Total 2024-0004</t>
  </si>
  <si>
    <t>2024-0005</t>
  </si>
  <si>
    <t>ថ្លៃសេវាប្រចាំឆ្នាំប្រើប្រាស់ប្រព័ន្ធគណនេយ្យ Xero - Standard Edition ចាប់ពីថ្ងៃទី 1 ខែ មករា ឆ្នាំ 2024 ដល់ថ្ងៃទី 31 ខែ ធ្នូ ឆ្នាំ 2024.  Annual Xero subscription fee (Standard Edition) from 1st January 2024 to 31st December 2024</t>
  </si>
  <si>
    <t>ថ្លៃសេវាគាំទ្រប្រចាំឆ្នាំលើការប្រើប្រាស់ប្រព័ន្ធគណនេយ្យ Xero ចាប់ពីថ្ងៃទី 1 ខែ មករា ឆ្នាំ 2024 ដល់ថ្ងៃទី 31 ខែ ធ្នូ ឆ្នាំ 2024.             Annual Support Fee from 1st January 2024 to 31st December 2024.</t>
  </si>
  <si>
    <t>Total 2024-0005</t>
  </si>
  <si>
    <t>2024-0007</t>
  </si>
  <si>
    <t>ថ្លៃសេវាប្រចាំឆ្នាំប្រើប្រាស់ប្រព័ន្ធគណនេយ្យ Xero - Standard Edition ចាប់ពីថ្ងៃទី 1 ខែ មិថុនា ឆ្នាំ 2024 ដល់ថ្ងៃទី 31 ខែ​ ឧសភា ឆ្នាំ 2025. Annual Xero subscription fee (Standard Edition) from 1st June 2024 to 31st May 2025.</t>
  </si>
  <si>
    <t>ថ្លៃសេវាគាំទ្រប្រចាំឆ្នាំលើការប្រើប្រាស់ប្រព័ន្ធគណនេយ្យ Xero ចាប់ពីថ្ងៃទី 1 ខែ មិថុនា ឆ្នាំ 2024 ដល់ថ្ងៃទី 31 ខែ ឧសភា ឆ្នាំ 2025.             Annual Support Fee from 1st June 2024 to 31st May 2025.</t>
  </si>
  <si>
    <t>ថ្លៃសេវា Implement លើការប្រើប្រាស់ប្រព័ន្ធគណនេយ្យ Xero.                                           Implementation Fee.</t>
  </si>
  <si>
    <t>Total 2024-0007</t>
  </si>
  <si>
    <t>2024-0008</t>
  </si>
  <si>
    <t>ថ្លៃសេវាកំរៃជើងសា​ 5%. referral fee 5%</t>
  </si>
  <si>
    <t>Total 2024-0008</t>
  </si>
  <si>
    <t>2024-0009</t>
  </si>
  <si>
    <t>ថ្លៃសេវាប្រចាំឆ្នាំប្រើប្រាស់ប្រព័ន្ធគណនេយ្យ Xero - Standard Edition ចាប់ពីថ្ងៃទី 1 ខែ កក្កដា ឆ្នាំ 2024 ដល់ថ្ងៃទី 31 ខែ​ ធ្នូ ឆ្នាំ 2024.  Semi annual Xero subscription fee (Standard Edition) from 1st July 2024 to 31st December 2024</t>
  </si>
  <si>
    <t>Total 2024-0009</t>
  </si>
  <si>
    <t>2024-0010</t>
  </si>
  <si>
    <t>Deposit of 30% on implementation fee</t>
  </si>
  <si>
    <t>Total 2024-0010</t>
  </si>
  <si>
    <t>2024-0011</t>
  </si>
  <si>
    <t>ថ្លៃសេវាប្រចាំឆ្នាំប្រើប្រាស់ប្រព័ន្ធគណនេយ្យ Xero - Standard Edition ចាប់ពីថ្ងៃទី 01 ខែ កក្កដា ឆ្នាំ 2024 ដល់ថ្ងៃទី 30 ខែ មិថុនា ឆ្នាំ 2025. Annual Xero subscription fee (Standard Edition) from 1st July 2024 to 30th June 2025</t>
  </si>
  <si>
    <t>ថ្លៃសេវាគាំទ្រប្រចាំឆ្នាំលើការប្រើប្រាស់ប្រព័ន្ធគណនេយ្យ Xero ចាប់ពីថ្ងៃទី 01 ខែ កក្កដា ឆ្នាំ2024 ដល់ថ្ងៃ 30 ខែ មិថុនា ឆ្នាំ​​ 2025. Annual Support Fee from 1st July 2024 to 30th June 2025</t>
  </si>
  <si>
    <t>ថ្លៃសេវា Implementation លើការប្រើប្រាស់ប្រព័ន្ធគណនេយ្យ Xero. Xero Implementation Fee.</t>
  </si>
  <si>
    <t>Less deposit 30%</t>
  </si>
  <si>
    <t>Total 2024-0011</t>
  </si>
  <si>
    <t>2024-0012</t>
  </si>
  <si>
    <t>ថ្លៃសេវាប្រចាំឆ្នាំប្រើប្រាស់ប្រព័ន្ធគ្រប់គ្រងធនធានមនុស្ស  Jpayroll - Lite Edition ចាប់ពីខែ កញ្ញា ឆ្នាំ 2024 ដល់ខែ សីហា ឆ្នាំ 2025. Jpayroll annual Subcription Fee (Lite Edition) from September 2024 to August 2025.</t>
  </si>
  <si>
    <t>Total 2024-0012</t>
  </si>
  <si>
    <t>2024-0013</t>
  </si>
  <si>
    <t>ថ្លៃសេវាកែសម្រួលរបាយការណ៏ប្រាក់បៀវត្សរ៍ ( Cost Center Report)    Custom Report payroll on Cost Center Report</t>
  </si>
  <si>
    <t>ថ្លៃសេវាកែសម្រួលផ្ទាំងអ្នកប្រើប្រាស់លើរបាយការណ៍ប្រាក់បៀវត្សរ៍       (Cost Center)                                                                  Custom user interface payroll report based on Cost Center</t>
  </si>
  <si>
    <t>Total 2024-0013</t>
  </si>
  <si>
    <t>2024-0014</t>
  </si>
  <si>
    <t>ថ្លៃសេវាកែសម្រួលរបាយការណ៏ប្រាក់បៀវត្សរ៍ ( Cost Center Report) Custom Report payroll on Cost Center Report</t>
  </si>
  <si>
    <t>ថ្លៃសេវាកែសម្រួលផ្ទាំងអ្នកប្រើប្រាស់លើរបាយការណ៍ប្រាក់បៀវត្សរ៍      (Cost Center)                                                                  Custom user interface payroll report based on Cost Center</t>
  </si>
  <si>
    <t>Total 2024-0014</t>
  </si>
  <si>
    <t>2024-0015</t>
  </si>
  <si>
    <t>Total 2024-0015</t>
  </si>
  <si>
    <t>2024-0016</t>
  </si>
  <si>
    <t>ថ្លៃសេវាប្រចាំឆ្នាំប្រើប្រាស់ប្រព័ន្ធគ្រប់គ្រងធនធានមនុស្ស Jpayroll - Standard Edition. ចាប់ពីថ្ងៃទី 01 ខែវិច្ឆិកា​ ឆ្នាំ 2024 ដល់ថ្ងៃទី​ 31 ខែតុលា​ ឆ្នាំ 2025                                                                       Jpayroll annual Subscription Fee (Standard Edition) From 1st November 2024 to 31st October 2025 (2.5USD/m*12m)</t>
  </si>
  <si>
    <t>Total 2024-0016</t>
  </si>
  <si>
    <t>2024-0017</t>
  </si>
  <si>
    <t>Total 2024-0017</t>
  </si>
  <si>
    <t>2024-0018</t>
  </si>
  <si>
    <t>Total 2024-0018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</si>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</sst>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right" vertical="center"/>
    </xf>
    <xf numFmtId="0" fontId="0" fillId="0" borderId="2" xfId="0" applyFont="1" applyBorder="1" applyAlignment="1">
      <alignment vertical="center"/>
    </xf>
    <xf numFmtId="164" fontId="0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top"/>
    </xf>
    <xf numFmtId="165" fontId="0" fillId="0" borderId="0" xfId="0" applyNumberFormat="1" applyFont="1" applyAlignment="1">
      <alignment horizontal="left" vertical="center"/>
    </xf>
    <xf numFmtId="166" fontId="0" fillId="0" borderId="0" xfId="0" applyNumberFormat="1" applyFont="1" applyAlignment="1">
      <alignment horizontal="right" vertical="center"/>
    </xf>
    <xf numFmtId="165" fontId="0" fillId="0" borderId="2" xfId="0" applyNumberFormat="1" applyFont="1" applyBorder="1" applyAlignment="1">
      <alignment horizontal="left" vertical="center"/>
    </xf>
    <xf numFmtId="166" fontId="0" fillId="0" borderId="2" xfId="0" applyNumberFormat="1" applyFont="1" applyBorder="1" applyAlignment="1">
      <alignment horizontal="right" vertical="center"/>
    </xf>
    <xf numFmtId="0" fontId="0" fillId="0" borderId="0" xfId="0" applyFont="1" applyAlignment="1">
      <alignment vertical="center" wrapText="1"/>
    </xf>
    <xf numFmtId="0" fontId="0" fillId="0" borderId="2" xfId="0" applyFont="1" applyBorder="1" applyAlignment="1">
      <alignment vertical="center" wrapText="1"/>
    </xf>
    <xf numFmtId="10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showGridLines="0" tabSelected="1" zoomScaleNormal="100" workbookViewId="0">
      <selection activeCell="A3" sqref="A3"/>
    </sheetView>
  </sheetViews>
  <sheetFormatPr defaultRowHeight="11.4" x14ac:dyDescent="0.2"/>
  <cols>
    <col min="1" max="1" width="53.5" customWidth="1"/>
    <col min="2" max="2" width="10.125" customWidth="1"/>
    <col min="3" max="3" width="9" customWidth="1"/>
  </cols>
  <sheetData>
    <row r="1" spans="1:3" s="1" customFormat="1" ht="16.649999999999999" customHeight="1" x14ac:dyDescent="0.3">
      <c r="A1" s="2" t="s">
        <v>0</v>
      </c>
      <c r="B1" s="2"/>
      <c r="C1" s="2"/>
    </row>
    <row r="2" spans="1:3" s="3" customFormat="1" ht="14.4" customHeight="1" x14ac:dyDescent="0.25">
      <c r="A2" s="4" t="s">
        <v>491</v>
      </c>
      <c r="B2" s="4"/>
      <c r="C2" s="4"/>
    </row>
    <row r="3" spans="1:3" s="3" customFormat="1" ht="14.4" customHeight="1" x14ac:dyDescent="0.25">
      <c r="A3" s="4" t="s">
        <v>2</v>
      </c>
      <c r="B3" s="4"/>
      <c r="C3" s="4"/>
    </row>
    <row r="4" spans="1:3" ht="13.35" customHeight="1" x14ac:dyDescent="0.2"/>
    <row r="5" spans="1:3" s="5" customFormat="1" ht="12.15" customHeight="1" x14ac:dyDescent="0.25">
      <c r="A5" s="6" t="s">
        <v>3</v>
      </c>
      <c r="B5" s="7" t="s">
        <v>4</v>
      </c>
      <c r="C5" s="7" t="s">
        <v>5</v>
      </c>
    </row>
    <row r="6" spans="1:3" ht="13.35" customHeight="1" x14ac:dyDescent="0.2"/>
    <row r="7" spans="1:3" s="5" customFormat="1" ht="12.15" customHeight="1" x14ac:dyDescent="0.25">
      <c r="A7" s="8" t="s">
        <v>6</v>
      </c>
      <c r="B7" s="8"/>
      <c r="C7" s="8"/>
    </row>
    <row r="8" spans="1:3" s="9" customFormat="1" ht="10.95" customHeight="1" x14ac:dyDescent="0.2">
      <c r="A8" s="10" t="s">
        <v>7</v>
      </c>
      <c r="B8" s="11">
        <v>8597.4</v>
      </c>
      <c r="C8" s="11">
        <v>4975.45</v>
      </c>
    </row>
    <row r="9" spans="1:3" s="9" customFormat="1" ht="10.95" customHeight="1" x14ac:dyDescent="0.2">
      <c r="A9" s="12" t="s">
        <v>8</v>
      </c>
      <c r="B9" s="13">
        <v>3092</v>
      </c>
      <c r="C9" s="13">
        <v>1926.45</v>
      </c>
    </row>
    <row r="10" spans="1:3" s="9" customFormat="1" ht="10.95" customHeight="1" x14ac:dyDescent="0.2">
      <c r="A10" s="12" t="s">
        <v>9</v>
      </c>
      <c r="B10" s="13">
        <v>68.180000000000007</v>
      </c>
      <c r="C10" s="13">
        <v>0</v>
      </c>
    </row>
    <row r="11" spans="1:3" s="9" customFormat="1" ht="10.95" customHeight="1" x14ac:dyDescent="0.2">
      <c r="A11" s="14" t="s">
        <v>10</v>
      </c>
      <c r="B11" s="15">
        <f>SUM(B8:B10)</f>
        <v>11757.58</v>
      </c>
      <c r="C11" s="15">
        <f>SUM(C8:C10)</f>
        <v>6901.9</v>
      </c>
    </row>
    <row r="12" spans="1:3" ht="13.35" customHeight="1" x14ac:dyDescent="0.2"/>
    <row r="13" spans="1:3" s="5" customFormat="1" ht="12.15" customHeight="1" x14ac:dyDescent="0.25">
      <c r="A13" s="8" t="s">
        <v>11</v>
      </c>
      <c r="B13" s="8"/>
      <c r="C13" s="8"/>
    </row>
    <row r="14" spans="1:3" s="9" customFormat="1" ht="10.95" customHeight="1" x14ac:dyDescent="0.2">
      <c r="A14" s="10" t="s">
        <v>12</v>
      </c>
      <c r="B14" s="11">
        <v>6759.52</v>
      </c>
      <c r="C14" s="11">
        <v>2415</v>
      </c>
    </row>
    <row r="15" spans="1:3" s="9" customFormat="1" ht="10.95" customHeight="1" x14ac:dyDescent="0.2">
      <c r="A15" s="14" t="s">
        <v>13</v>
      </c>
      <c r="B15" s="15">
        <f>B14</f>
        <v>6759.52</v>
      </c>
      <c r="C15" s="15">
        <f>C14</f>
        <v>2415</v>
      </c>
    </row>
    <row r="16" spans="1:3" ht="13.35" customHeight="1" x14ac:dyDescent="0.2"/>
    <row r="17" spans="1:3" s="9" customFormat="1" ht="10.95" customHeight="1" x14ac:dyDescent="0.2">
      <c r="A17" s="16" t="s">
        <v>14</v>
      </c>
      <c r="B17" s="17">
        <f>(B11 - B15)</f>
        <v>4998.0599999999995</v>
      </c>
      <c r="C17" s="17">
        <f>(C11 - C15)</f>
        <v>4486.8999999999996</v>
      </c>
    </row>
    <row r="18" spans="1:3" ht="13.35" customHeight="1" x14ac:dyDescent="0.2"/>
    <row r="19" spans="1:3" s="5" customFormat="1" ht="12.15" customHeight="1" x14ac:dyDescent="0.25">
      <c r="A19" s="8" t="s">
        <v>15</v>
      </c>
      <c r="B19" s="8"/>
      <c r="C19" s="8"/>
    </row>
    <row r="20" spans="1:3" s="9" customFormat="1" ht="10.95" customHeight="1" x14ac:dyDescent="0.2">
      <c r="A20" s="10" t="s">
        <v>16</v>
      </c>
      <c r="B20" s="11">
        <v>0.59</v>
      </c>
      <c r="C20" s="11">
        <v>0.03</v>
      </c>
    </row>
    <row r="21" spans="1:3" s="9" customFormat="1" ht="10.95" customHeight="1" x14ac:dyDescent="0.2">
      <c r="A21" s="14" t="s">
        <v>17</v>
      </c>
      <c r="B21" s="15">
        <f>B20</f>
        <v>0.59</v>
      </c>
      <c r="C21" s="15">
        <f>C20</f>
        <v>0.03</v>
      </c>
    </row>
    <row r="22" spans="1:3" ht="13.35" customHeight="1" x14ac:dyDescent="0.2"/>
    <row r="23" spans="1:3" s="5" customFormat="1" ht="12.15" customHeight="1" x14ac:dyDescent="0.25">
      <c r="A23" s="8" t="s">
        <v>18</v>
      </c>
      <c r="B23" s="8"/>
      <c r="C23" s="8"/>
    </row>
    <row r="24" spans="1:3" s="9" customFormat="1" ht="10.95" customHeight="1" x14ac:dyDescent="0.2">
      <c r="A24" s="10" t="s">
        <v>19</v>
      </c>
      <c r="B24" s="11">
        <v>38020</v>
      </c>
      <c r="C24" s="11">
        <v>5200</v>
      </c>
    </row>
    <row r="25" spans="1:3" s="9" customFormat="1" ht="10.95" customHeight="1" x14ac:dyDescent="0.2">
      <c r="A25" s="12" t="s">
        <v>20</v>
      </c>
      <c r="B25" s="13">
        <v>493.22</v>
      </c>
      <c r="C25" s="13">
        <v>0</v>
      </c>
    </row>
    <row r="26" spans="1:3" s="9" customFormat="1" ht="10.95" customHeight="1" x14ac:dyDescent="0.2">
      <c r="A26" s="12" t="s">
        <v>21</v>
      </c>
      <c r="B26" s="13">
        <v>3360</v>
      </c>
      <c r="C26" s="13">
        <v>868</v>
      </c>
    </row>
    <row r="27" spans="1:3" s="9" customFormat="1" ht="10.95" customHeight="1" x14ac:dyDescent="0.2">
      <c r="A27" s="12" t="s">
        <v>22</v>
      </c>
      <c r="B27" s="13">
        <v>1646.31</v>
      </c>
      <c r="C27" s="13">
        <v>0</v>
      </c>
    </row>
    <row r="28" spans="1:3" s="9" customFormat="1" ht="10.95" customHeight="1" x14ac:dyDescent="0.2">
      <c r="A28" s="12" t="s">
        <v>23</v>
      </c>
      <c r="B28" s="13">
        <v>1081.3800000000001</v>
      </c>
      <c r="C28" s="13">
        <v>344.6</v>
      </c>
    </row>
    <row r="29" spans="1:3" s="9" customFormat="1" ht="10.95" customHeight="1" x14ac:dyDescent="0.2">
      <c r="A29" s="12" t="s">
        <v>24</v>
      </c>
      <c r="B29" s="13">
        <v>343.74</v>
      </c>
      <c r="C29" s="13">
        <v>150</v>
      </c>
    </row>
    <row r="30" spans="1:3" s="9" customFormat="1" ht="10.95" customHeight="1" x14ac:dyDescent="0.2">
      <c r="A30" s="12" t="s">
        <v>25</v>
      </c>
      <c r="B30" s="13">
        <v>1170</v>
      </c>
      <c r="C30" s="13">
        <v>60</v>
      </c>
    </row>
    <row r="31" spans="1:3" s="9" customFormat="1" ht="10.95" customHeight="1" x14ac:dyDescent="0.2">
      <c r="A31" s="12" t="s">
        <v>26</v>
      </c>
      <c r="B31" s="13">
        <v>250</v>
      </c>
      <c r="C31" s="13">
        <v>0</v>
      </c>
    </row>
    <row r="32" spans="1:3" s="9" customFormat="1" ht="10.95" customHeight="1" x14ac:dyDescent="0.2">
      <c r="A32" s="12" t="s">
        <v>27</v>
      </c>
      <c r="B32" s="13">
        <v>16.89</v>
      </c>
      <c r="C32" s="13">
        <v>0</v>
      </c>
    </row>
    <row r="33" spans="1:3" s="9" customFormat="1" ht="10.95" customHeight="1" x14ac:dyDescent="0.2">
      <c r="A33" s="12" t="s">
        <v>28</v>
      </c>
      <c r="B33" s="13">
        <v>48.92</v>
      </c>
      <c r="C33" s="13">
        <v>10.99</v>
      </c>
    </row>
    <row r="34" spans="1:3" s="9" customFormat="1" ht="10.95" customHeight="1" x14ac:dyDescent="0.2">
      <c r="A34" s="12" t="s">
        <v>29</v>
      </c>
      <c r="B34" s="13">
        <v>544</v>
      </c>
      <c r="C34" s="13">
        <v>388.75</v>
      </c>
    </row>
    <row r="35" spans="1:3" s="9" customFormat="1" ht="10.95" customHeight="1" x14ac:dyDescent="0.2">
      <c r="A35" s="12" t="s">
        <v>30</v>
      </c>
      <c r="B35" s="13">
        <v>459.26</v>
      </c>
      <c r="C35" s="13">
        <v>5.63</v>
      </c>
    </row>
    <row r="36" spans="1:3" s="9" customFormat="1" ht="10.95" customHeight="1" x14ac:dyDescent="0.2">
      <c r="A36" s="12" t="s">
        <v>31</v>
      </c>
      <c r="B36" s="13">
        <v>815.89</v>
      </c>
      <c r="C36" s="13">
        <v>0</v>
      </c>
    </row>
    <row r="37" spans="1:3" s="9" customFormat="1" ht="10.95" customHeight="1" x14ac:dyDescent="0.2">
      <c r="A37" s="12" t="s">
        <v>32</v>
      </c>
      <c r="B37" s="13">
        <v>0</v>
      </c>
      <c r="C37" s="13">
        <v>20</v>
      </c>
    </row>
    <row r="38" spans="1:3" s="9" customFormat="1" ht="10.95" customHeight="1" x14ac:dyDescent="0.2">
      <c r="A38" s="12" t="s">
        <v>33</v>
      </c>
      <c r="B38" s="13">
        <v>969.1</v>
      </c>
      <c r="C38" s="13">
        <v>0</v>
      </c>
    </row>
    <row r="39" spans="1:3" s="9" customFormat="1" ht="10.95" customHeight="1" x14ac:dyDescent="0.2">
      <c r="A39" s="12" t="s">
        <v>34</v>
      </c>
      <c r="B39" s="13">
        <v>408</v>
      </c>
      <c r="C39" s="13">
        <v>0</v>
      </c>
    </row>
    <row r="40" spans="1:3" s="9" customFormat="1" ht="10.95" customHeight="1" x14ac:dyDescent="0.2">
      <c r="A40" s="12" t="s">
        <v>35</v>
      </c>
      <c r="B40" s="13">
        <v>808.71</v>
      </c>
      <c r="C40" s="13">
        <v>0</v>
      </c>
    </row>
    <row r="41" spans="1:3" s="9" customFormat="1" ht="10.95" customHeight="1" x14ac:dyDescent="0.2">
      <c r="A41" s="12" t="s">
        <v>36</v>
      </c>
      <c r="B41" s="13">
        <v>119.24</v>
      </c>
      <c r="C41" s="13">
        <v>70.34</v>
      </c>
    </row>
    <row r="42" spans="1:3" s="9" customFormat="1" ht="10.95" customHeight="1" x14ac:dyDescent="0.2">
      <c r="A42" s="12" t="s">
        <v>37</v>
      </c>
      <c r="B42" s="13">
        <v>237.09</v>
      </c>
      <c r="C42" s="13">
        <v>0</v>
      </c>
    </row>
    <row r="43" spans="1:3" s="9" customFormat="1" ht="10.95" customHeight="1" x14ac:dyDescent="0.2">
      <c r="A43" s="12" t="s">
        <v>38</v>
      </c>
      <c r="B43" s="13">
        <v>3784.05</v>
      </c>
      <c r="C43" s="13">
        <v>0</v>
      </c>
    </row>
    <row r="44" spans="1:3" s="9" customFormat="1" ht="10.95" customHeight="1" x14ac:dyDescent="0.2">
      <c r="A44" s="14" t="s">
        <v>39</v>
      </c>
      <c r="B44" s="15">
        <f>SUM(B24:B43)</f>
        <v>54575.799999999988</v>
      </c>
      <c r="C44" s="15">
        <f>SUM(C24:C43)</f>
        <v>7118.31</v>
      </c>
    </row>
    <row r="45" spans="1:3" ht="13.35" customHeight="1" x14ac:dyDescent="0.2"/>
    <row r="46" spans="1:3" s="9" customFormat="1" ht="10.95" customHeight="1" x14ac:dyDescent="0.2">
      <c r="A46" s="16" t="s">
        <v>40</v>
      </c>
      <c r="B46" s="17">
        <f>((B17 + B21) - B44)</f>
        <v>-49577.149999999987</v>
      </c>
      <c r="C46" s="17">
        <f>((C17 + C21) - C44)</f>
        <v>-2631.380000000001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showGridLines="0" zoomScaleNormal="100" workbookViewId="0">
      <selection activeCell="B3" sqref="B3"/>
    </sheetView>
  </sheetViews>
  <sheetFormatPr defaultRowHeight="11.4" x14ac:dyDescent="0.2"/>
  <cols>
    <col min="1" max="1" width="1.375" customWidth="1"/>
    <col min="2" max="2" width="54.875" customWidth="1"/>
    <col min="3" max="4" width="13.875" customWidth="1"/>
  </cols>
  <sheetData>
    <row r="1" spans="1:4" s="1" customFormat="1" ht="16.649999999999999" customHeight="1" x14ac:dyDescent="0.3">
      <c r="A1" s="2" t="s">
        <v>41</v>
      </c>
      <c r="B1" s="2"/>
      <c r="C1" s="2"/>
      <c r="D1" s="2"/>
    </row>
    <row r="2" spans="1:4" s="3" customFormat="1" ht="14.4" customHeight="1" x14ac:dyDescent="0.25">
      <c r="A2" s="4" t="s">
        <v>1</v>
      </c>
      <c r="B2" s="4" t="s">
        <v>491</v>
      </c>
      <c r="C2" s="4"/>
      <c r="D2" s="4"/>
    </row>
    <row r="3" spans="1:4" s="3" customFormat="1" ht="14.4" customHeight="1" x14ac:dyDescent="0.25">
      <c r="A3" s="4" t="s">
        <v>42</v>
      </c>
      <c r="B3" s="4"/>
      <c r="C3" s="4"/>
      <c r="D3" s="4"/>
    </row>
    <row r="4" spans="1:4" ht="13.35" customHeight="1" x14ac:dyDescent="0.2"/>
    <row r="5" spans="1:4" s="5" customFormat="1" ht="12.15" customHeight="1" x14ac:dyDescent="0.25">
      <c r="A5" s="8"/>
      <c r="B5" s="6" t="s">
        <v>3</v>
      </c>
      <c r="C5" s="7" t="s">
        <v>43</v>
      </c>
      <c r="D5" s="7" t="s">
        <v>44</v>
      </c>
    </row>
    <row r="6" spans="1:4" ht="13.35" customHeight="1" x14ac:dyDescent="0.2"/>
    <row r="7" spans="1:4" s="5" customFormat="1" ht="12.15" customHeight="1" x14ac:dyDescent="0.25">
      <c r="A7" s="8" t="s">
        <v>45</v>
      </c>
      <c r="B7" s="8"/>
      <c r="C7" s="8"/>
      <c r="D7" s="8"/>
    </row>
    <row r="8" spans="1:4" s="9" customFormat="1" ht="10.95" customHeight="1" x14ac:dyDescent="0.2">
      <c r="A8" s="18"/>
      <c r="B8" s="18" t="s">
        <v>46</v>
      </c>
      <c r="C8" s="18"/>
      <c r="D8" s="18"/>
    </row>
    <row r="9" spans="1:4" s="9" customFormat="1" ht="10.95" customHeight="1" x14ac:dyDescent="0.2">
      <c r="B9" s="12" t="s">
        <v>47</v>
      </c>
      <c r="C9" s="13">
        <v>10.029999999999999</v>
      </c>
      <c r="D9" s="13">
        <v>192.03</v>
      </c>
    </row>
    <row r="10" spans="1:4" s="9" customFormat="1" ht="10.95" customHeight="1" x14ac:dyDescent="0.2">
      <c r="B10" s="12" t="s">
        <v>48</v>
      </c>
      <c r="C10" s="13">
        <v>183.97</v>
      </c>
      <c r="D10" s="13">
        <v>1515.56</v>
      </c>
    </row>
    <row r="11" spans="1:4" s="9" customFormat="1" ht="10.95" customHeight="1" x14ac:dyDescent="0.2">
      <c r="B11" s="12" t="s">
        <v>49</v>
      </c>
      <c r="C11" s="13">
        <v>46</v>
      </c>
      <c r="D11" s="13">
        <v>3023</v>
      </c>
    </row>
    <row r="12" spans="1:4" s="9" customFormat="1" ht="10.95" customHeight="1" x14ac:dyDescent="0.2">
      <c r="B12" s="12" t="s">
        <v>50</v>
      </c>
      <c r="C12" s="13">
        <v>9.59</v>
      </c>
      <c r="D12" s="13">
        <v>34.11</v>
      </c>
    </row>
    <row r="13" spans="1:4" s="9" customFormat="1" ht="10.95" customHeight="1" x14ac:dyDescent="0.2">
      <c r="B13" s="14" t="s">
        <v>51</v>
      </c>
      <c r="C13" s="15">
        <f>SUM(C9:C12)</f>
        <v>249.59</v>
      </c>
      <c r="D13" s="15">
        <f>SUM(D9:D12)</f>
        <v>4764.7</v>
      </c>
    </row>
    <row r="14" spans="1:4" s="9" customFormat="1" ht="10.95" customHeight="1" x14ac:dyDescent="0.2">
      <c r="A14" s="18"/>
      <c r="B14" s="18" t="s">
        <v>52</v>
      </c>
      <c r="C14" s="18"/>
      <c r="D14" s="18"/>
    </row>
    <row r="15" spans="1:4" s="9" customFormat="1" ht="10.95" customHeight="1" x14ac:dyDescent="0.2">
      <c r="B15" s="12" t="s">
        <v>53</v>
      </c>
      <c r="C15" s="13">
        <v>0</v>
      </c>
      <c r="D15" s="13">
        <v>969.1</v>
      </c>
    </row>
    <row r="16" spans="1:4" s="9" customFormat="1" ht="10.95" customHeight="1" x14ac:dyDescent="0.2">
      <c r="B16" s="12" t="s">
        <v>54</v>
      </c>
      <c r="C16" s="13">
        <v>280</v>
      </c>
      <c r="D16" s="13">
        <v>280</v>
      </c>
    </row>
    <row r="17" spans="1:4" s="9" customFormat="1" ht="10.95" customHeight="1" x14ac:dyDescent="0.2">
      <c r="B17" s="12" t="s">
        <v>55</v>
      </c>
      <c r="C17" s="13">
        <v>482.65</v>
      </c>
      <c r="D17" s="13">
        <v>0</v>
      </c>
    </row>
    <row r="18" spans="1:4" s="9" customFormat="1" ht="10.95" customHeight="1" x14ac:dyDescent="0.2">
      <c r="B18" s="14" t="s">
        <v>56</v>
      </c>
      <c r="C18" s="15">
        <f>SUM(C15:C17)</f>
        <v>762.65</v>
      </c>
      <c r="D18" s="15">
        <f>SUM(D15:D17)</f>
        <v>1249.0999999999999</v>
      </c>
    </row>
    <row r="19" spans="1:4" s="9" customFormat="1" ht="10.95" customHeight="1" x14ac:dyDescent="0.2">
      <c r="A19" s="18"/>
      <c r="B19" s="18" t="s">
        <v>57</v>
      </c>
      <c r="C19" s="18"/>
      <c r="D19" s="18"/>
    </row>
    <row r="20" spans="1:4" s="9" customFormat="1" ht="10.95" customHeight="1" x14ac:dyDescent="0.2">
      <c r="B20" s="12" t="s">
        <v>58</v>
      </c>
      <c r="C20" s="13">
        <v>1250</v>
      </c>
      <c r="D20" s="13">
        <v>0</v>
      </c>
    </row>
    <row r="21" spans="1:4" s="9" customFormat="1" ht="10.95" customHeight="1" x14ac:dyDescent="0.2">
      <c r="B21" s="12" t="s">
        <v>59</v>
      </c>
      <c r="C21" s="13">
        <v>-250</v>
      </c>
      <c r="D21" s="13">
        <v>0</v>
      </c>
    </row>
    <row r="22" spans="1:4" s="9" customFormat="1" ht="10.95" customHeight="1" x14ac:dyDescent="0.2">
      <c r="B22" s="14" t="s">
        <v>60</v>
      </c>
      <c r="C22" s="15">
        <f>SUM(C20:C21)</f>
        <v>1000</v>
      </c>
      <c r="D22" s="15">
        <f>SUM(D20:D21)</f>
        <v>0</v>
      </c>
    </row>
    <row r="23" spans="1:4" s="9" customFormat="1" ht="10.95" customHeight="1" x14ac:dyDescent="0.2">
      <c r="A23" s="14" t="s">
        <v>61</v>
      </c>
      <c r="C23" s="15">
        <f>(0 + ((C13 + C18) + C22))</f>
        <v>2012.24</v>
      </c>
      <c r="D23" s="15">
        <f>(0 + ((D13 + D18) + D22))</f>
        <v>6013.7999999999993</v>
      </c>
    </row>
    <row r="24" spans="1:4" ht="13.35" customHeight="1" x14ac:dyDescent="0.2"/>
    <row r="25" spans="1:4" s="5" customFormat="1" ht="12.15" customHeight="1" x14ac:dyDescent="0.25">
      <c r="A25" s="8" t="s">
        <v>62</v>
      </c>
      <c r="B25" s="8"/>
      <c r="C25" s="8"/>
      <c r="D25" s="8"/>
    </row>
    <row r="26" spans="1:4" s="9" customFormat="1" ht="10.95" customHeight="1" x14ac:dyDescent="0.2">
      <c r="A26" s="18"/>
      <c r="B26" s="18" t="s">
        <v>63</v>
      </c>
      <c r="C26" s="18"/>
      <c r="D26" s="18"/>
    </row>
    <row r="27" spans="1:4" s="9" customFormat="1" ht="10.95" customHeight="1" x14ac:dyDescent="0.2">
      <c r="B27" s="12" t="s">
        <v>64</v>
      </c>
      <c r="C27" s="13">
        <v>747.03</v>
      </c>
      <c r="D27" s="13">
        <v>2415</v>
      </c>
    </row>
    <row r="28" spans="1:4" s="9" customFormat="1" ht="10.95" customHeight="1" x14ac:dyDescent="0.2">
      <c r="B28" s="12" t="s">
        <v>65</v>
      </c>
      <c r="C28" s="13">
        <v>5820</v>
      </c>
      <c r="D28" s="13">
        <v>0</v>
      </c>
    </row>
    <row r="29" spans="1:4" s="9" customFormat="1" ht="10.95" customHeight="1" x14ac:dyDescent="0.2">
      <c r="B29" s="12" t="s">
        <v>66</v>
      </c>
      <c r="C29" s="13">
        <v>0</v>
      </c>
      <c r="D29" s="13">
        <v>386.7</v>
      </c>
    </row>
    <row r="30" spans="1:4" s="9" customFormat="1" ht="10.95" customHeight="1" x14ac:dyDescent="0.2">
      <c r="B30" s="12" t="s">
        <v>67</v>
      </c>
      <c r="C30" s="13">
        <v>150.66999999999999</v>
      </c>
      <c r="D30" s="13">
        <v>117.12</v>
      </c>
    </row>
    <row r="31" spans="1:4" s="9" customFormat="1" ht="10.95" customHeight="1" x14ac:dyDescent="0.2">
      <c r="B31" s="12" t="s">
        <v>68</v>
      </c>
      <c r="C31" s="13">
        <v>25.87</v>
      </c>
      <c r="D31" s="13">
        <v>0</v>
      </c>
    </row>
    <row r="32" spans="1:4" s="9" customFormat="1" ht="10.95" customHeight="1" x14ac:dyDescent="0.2">
      <c r="B32" s="12" t="s">
        <v>69</v>
      </c>
      <c r="C32" s="13">
        <v>39.93</v>
      </c>
      <c r="D32" s="13">
        <v>61.36</v>
      </c>
    </row>
    <row r="33" spans="1:4" s="9" customFormat="1" ht="10.95" customHeight="1" x14ac:dyDescent="0.2">
      <c r="B33" s="12" t="s">
        <v>70</v>
      </c>
      <c r="C33" s="13">
        <v>66.27</v>
      </c>
      <c r="D33" s="13">
        <v>0</v>
      </c>
    </row>
    <row r="34" spans="1:4" s="9" customFormat="1" ht="10.95" customHeight="1" x14ac:dyDescent="0.2">
      <c r="B34" s="12" t="s">
        <v>71</v>
      </c>
      <c r="C34" s="13">
        <v>0</v>
      </c>
      <c r="D34" s="13">
        <v>665</v>
      </c>
    </row>
    <row r="35" spans="1:4" s="9" customFormat="1" ht="10.95" customHeight="1" x14ac:dyDescent="0.2">
      <c r="B35" s="14" t="s">
        <v>72</v>
      </c>
      <c r="C35" s="15">
        <f>SUM(C27:C34)</f>
        <v>6849.77</v>
      </c>
      <c r="D35" s="15">
        <f>SUM(D27:D34)</f>
        <v>3645.18</v>
      </c>
    </row>
    <row r="36" spans="1:4" s="9" customFormat="1" ht="10.95" customHeight="1" x14ac:dyDescent="0.2">
      <c r="A36" s="14" t="s">
        <v>73</v>
      </c>
      <c r="C36" s="15">
        <f>(0 + C35)</f>
        <v>6849.77</v>
      </c>
      <c r="D36" s="15">
        <f>(0 + D35)</f>
        <v>3645.18</v>
      </c>
    </row>
    <row r="37" spans="1:4" ht="13.35" customHeight="1" x14ac:dyDescent="0.2"/>
    <row r="38" spans="1:4" s="9" customFormat="1" ht="10.95" customHeight="1" x14ac:dyDescent="0.2">
      <c r="B38" s="16" t="s">
        <v>74</v>
      </c>
      <c r="C38" s="17">
        <f>(C23 - C36)</f>
        <v>-4837.5300000000007</v>
      </c>
      <c r="D38" s="17">
        <f>(D23 - D36)</f>
        <v>2368.6199999999994</v>
      </c>
    </row>
    <row r="39" spans="1:4" ht="13.35" customHeight="1" x14ac:dyDescent="0.2"/>
    <row r="40" spans="1:4" s="5" customFormat="1" ht="12.15" customHeight="1" x14ac:dyDescent="0.25">
      <c r="A40" s="8" t="s">
        <v>75</v>
      </c>
      <c r="B40" s="8"/>
      <c r="C40" s="8"/>
      <c r="D40" s="8"/>
    </row>
    <row r="41" spans="1:4" s="9" customFormat="1" ht="10.95" customHeight="1" x14ac:dyDescent="0.2">
      <c r="B41" s="10" t="s">
        <v>76</v>
      </c>
      <c r="C41" s="11">
        <v>47371</v>
      </c>
      <c r="D41" s="11">
        <v>5000</v>
      </c>
    </row>
    <row r="42" spans="1:4" s="9" customFormat="1" ht="10.95" customHeight="1" x14ac:dyDescent="0.2">
      <c r="B42" s="12" t="s">
        <v>77</v>
      </c>
      <c r="C42" s="13">
        <v>-2631.38</v>
      </c>
      <c r="D42" s="13">
        <v>0</v>
      </c>
    </row>
    <row r="43" spans="1:4" s="9" customFormat="1" ht="10.95" customHeight="1" x14ac:dyDescent="0.2">
      <c r="B43" s="12" t="s">
        <v>78</v>
      </c>
      <c r="C43" s="13">
        <v>-49577.15</v>
      </c>
      <c r="D43" s="13">
        <v>-2631.38</v>
      </c>
    </row>
    <row r="44" spans="1:4" s="9" customFormat="1" ht="10.95" customHeight="1" x14ac:dyDescent="0.2">
      <c r="A44" s="14" t="s">
        <v>79</v>
      </c>
      <c r="C44" s="15">
        <f>SUM(C41:C43)</f>
        <v>-4837.5299999999988</v>
      </c>
      <c r="D44" s="15">
        <f>SUM(D41:D43)</f>
        <v>2368.62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"/>
  <sheetViews>
    <sheetView showGridLines="0" zoomScaleNormal="100" workbookViewId="0">
      <selection activeCell="A3" sqref="A3"/>
    </sheetView>
  </sheetViews>
  <sheetFormatPr defaultRowHeight="11.4" x14ac:dyDescent="0.2"/>
  <cols>
    <col min="1" max="1" width="16" customWidth="1"/>
    <col min="2" max="2" width="48.625" customWidth="1"/>
    <col min="3" max="3" width="16.125" customWidth="1"/>
    <col min="4" max="4" width="22" customWidth="1"/>
    <col min="5" max="5" width="23" customWidth="1"/>
    <col min="6" max="6" width="13.875" customWidth="1"/>
  </cols>
  <sheetData>
    <row r="1" spans="1:6" s="1" customFormat="1" ht="16.649999999999999" customHeight="1" x14ac:dyDescent="0.3">
      <c r="A1" s="2" t="s">
        <v>80</v>
      </c>
      <c r="B1" s="2"/>
      <c r="C1" s="2"/>
      <c r="D1" s="2"/>
      <c r="E1" s="2"/>
      <c r="F1" s="2"/>
    </row>
    <row r="2" spans="1:6" s="3" customFormat="1" ht="14.4" customHeight="1" x14ac:dyDescent="0.25">
      <c r="A2" s="4" t="s">
        <v>491</v>
      </c>
      <c r="B2" s="4"/>
      <c r="C2" s="4"/>
      <c r="D2" s="4"/>
      <c r="E2" s="4"/>
      <c r="F2" s="4"/>
    </row>
    <row r="3" spans="1:6" s="3" customFormat="1" ht="14.4" customHeight="1" x14ac:dyDescent="0.25">
      <c r="A3" s="4" t="s">
        <v>42</v>
      </c>
      <c r="B3" s="4"/>
      <c r="C3" s="4"/>
      <c r="D3" s="4"/>
      <c r="E3" s="4"/>
      <c r="F3" s="4"/>
    </row>
    <row r="4" spans="1:6" ht="13.35" customHeight="1" x14ac:dyDescent="0.2"/>
    <row r="5" spans="1:6" s="5" customFormat="1" ht="12.15" customHeight="1" x14ac:dyDescent="0.25">
      <c r="A5" s="6" t="s">
        <v>81</v>
      </c>
      <c r="B5" s="6" t="s">
        <v>3</v>
      </c>
      <c r="C5" s="6" t="s">
        <v>82</v>
      </c>
      <c r="D5" s="7" t="s">
        <v>83</v>
      </c>
      <c r="E5" s="7" t="s">
        <v>84</v>
      </c>
      <c r="F5" s="7" t="s">
        <v>44</v>
      </c>
    </row>
    <row r="6" spans="1:6" s="9" customFormat="1" ht="10.95" customHeight="1" x14ac:dyDescent="0.2">
      <c r="A6" s="10" t="s">
        <v>85</v>
      </c>
      <c r="B6" s="10" t="s">
        <v>86</v>
      </c>
      <c r="C6" s="10" t="s">
        <v>87</v>
      </c>
      <c r="D6" s="10"/>
      <c r="E6" s="11">
        <v>8597.4</v>
      </c>
      <c r="F6" s="11">
        <v>-4975.45</v>
      </c>
    </row>
    <row r="7" spans="1:6" s="9" customFormat="1" ht="10.95" customHeight="1" x14ac:dyDescent="0.2">
      <c r="A7" s="12" t="s">
        <v>88</v>
      </c>
      <c r="B7" s="12" t="s">
        <v>89</v>
      </c>
      <c r="C7" s="12" t="s">
        <v>87</v>
      </c>
      <c r="D7" s="12"/>
      <c r="E7" s="13">
        <v>3092</v>
      </c>
      <c r="F7" s="13">
        <v>-1926.45</v>
      </c>
    </row>
    <row r="8" spans="1:6" s="9" customFormat="1" ht="10.95" customHeight="1" x14ac:dyDescent="0.2">
      <c r="A8" s="12" t="s">
        <v>90</v>
      </c>
      <c r="B8" s="12" t="s">
        <v>91</v>
      </c>
      <c r="C8" s="12" t="s">
        <v>87</v>
      </c>
      <c r="D8" s="12"/>
      <c r="E8" s="13">
        <v>68.180000000000007</v>
      </c>
      <c r="F8" s="13">
        <v>0</v>
      </c>
    </row>
    <row r="9" spans="1:6" s="9" customFormat="1" ht="10.95" customHeight="1" x14ac:dyDescent="0.2">
      <c r="A9" s="12" t="s">
        <v>92</v>
      </c>
      <c r="B9" s="12" t="s">
        <v>93</v>
      </c>
      <c r="C9" s="12" t="s">
        <v>87</v>
      </c>
      <c r="D9" s="12"/>
      <c r="E9" s="13">
        <v>0.59</v>
      </c>
      <c r="F9" s="13">
        <v>-0.03</v>
      </c>
    </row>
    <row r="10" spans="1:6" s="9" customFormat="1" ht="10.95" customHeight="1" x14ac:dyDescent="0.2">
      <c r="A10" s="12" t="s">
        <v>94</v>
      </c>
      <c r="B10" s="12" t="s">
        <v>95</v>
      </c>
      <c r="C10" s="12" t="s">
        <v>96</v>
      </c>
      <c r="D10" s="13">
        <v>6759.52</v>
      </c>
      <c r="E10" s="12"/>
      <c r="F10" s="13">
        <v>2415</v>
      </c>
    </row>
    <row r="11" spans="1:6" s="9" customFormat="1" ht="10.95" customHeight="1" x14ac:dyDescent="0.2">
      <c r="A11" s="12" t="s">
        <v>97</v>
      </c>
      <c r="B11" s="12" t="s">
        <v>98</v>
      </c>
      <c r="C11" s="12" t="s">
        <v>99</v>
      </c>
      <c r="D11" s="13">
        <v>38020</v>
      </c>
      <c r="E11" s="12"/>
      <c r="F11" s="13">
        <v>5200</v>
      </c>
    </row>
    <row r="12" spans="1:6" s="9" customFormat="1" ht="10.95" customHeight="1" x14ac:dyDescent="0.2">
      <c r="A12" s="12" t="s">
        <v>100</v>
      </c>
      <c r="B12" s="12" t="s">
        <v>101</v>
      </c>
      <c r="C12" s="12" t="s">
        <v>99</v>
      </c>
      <c r="D12" s="13">
        <v>493.22</v>
      </c>
      <c r="E12" s="12"/>
      <c r="F12" s="13">
        <v>0</v>
      </c>
    </row>
    <row r="13" spans="1:6" s="9" customFormat="1" ht="10.95" customHeight="1" x14ac:dyDescent="0.2">
      <c r="A13" s="12" t="s">
        <v>102</v>
      </c>
      <c r="B13" s="12" t="s">
        <v>103</v>
      </c>
      <c r="C13" s="12" t="s">
        <v>99</v>
      </c>
      <c r="D13" s="13">
        <v>3360</v>
      </c>
      <c r="E13" s="12"/>
      <c r="F13" s="13">
        <v>868</v>
      </c>
    </row>
    <row r="14" spans="1:6" s="9" customFormat="1" ht="10.95" customHeight="1" x14ac:dyDescent="0.2">
      <c r="A14" s="12" t="s">
        <v>104</v>
      </c>
      <c r="B14" s="12" t="s">
        <v>105</v>
      </c>
      <c r="C14" s="12" t="s">
        <v>99</v>
      </c>
      <c r="D14" s="13">
        <v>1646.31</v>
      </c>
      <c r="E14" s="12"/>
      <c r="F14" s="13">
        <v>0</v>
      </c>
    </row>
    <row r="15" spans="1:6" s="9" customFormat="1" ht="10.95" customHeight="1" x14ac:dyDescent="0.2">
      <c r="A15" s="12" t="s">
        <v>106</v>
      </c>
      <c r="B15" s="12" t="s">
        <v>107</v>
      </c>
      <c r="C15" s="12" t="s">
        <v>99</v>
      </c>
      <c r="D15" s="13">
        <v>1081.3800000000001</v>
      </c>
      <c r="E15" s="12"/>
      <c r="F15" s="13">
        <v>344.6</v>
      </c>
    </row>
    <row r="16" spans="1:6" s="9" customFormat="1" ht="10.95" customHeight="1" x14ac:dyDescent="0.2">
      <c r="A16" s="12" t="s">
        <v>108</v>
      </c>
      <c r="B16" s="12" t="s">
        <v>109</v>
      </c>
      <c r="C16" s="12" t="s">
        <v>99</v>
      </c>
      <c r="D16" s="13">
        <v>343.74</v>
      </c>
      <c r="E16" s="12"/>
      <c r="F16" s="13">
        <v>150</v>
      </c>
    </row>
    <row r="17" spans="1:6" s="9" customFormat="1" ht="10.95" customHeight="1" x14ac:dyDescent="0.2">
      <c r="A17" s="12" t="s">
        <v>110</v>
      </c>
      <c r="B17" s="12" t="s">
        <v>111</v>
      </c>
      <c r="C17" s="12" t="s">
        <v>99</v>
      </c>
      <c r="D17" s="13">
        <v>808.71</v>
      </c>
      <c r="E17" s="12"/>
      <c r="F17" s="13">
        <v>0</v>
      </c>
    </row>
    <row r="18" spans="1:6" s="9" customFormat="1" ht="10.95" customHeight="1" x14ac:dyDescent="0.2">
      <c r="A18" s="12" t="s">
        <v>112</v>
      </c>
      <c r="B18" s="12" t="s">
        <v>113</v>
      </c>
      <c r="C18" s="12" t="s">
        <v>99</v>
      </c>
      <c r="D18" s="13">
        <v>1170</v>
      </c>
      <c r="E18" s="12"/>
      <c r="F18" s="13">
        <v>60</v>
      </c>
    </row>
    <row r="19" spans="1:6" s="9" customFormat="1" ht="10.95" customHeight="1" x14ac:dyDescent="0.2">
      <c r="A19" s="12" t="s">
        <v>114</v>
      </c>
      <c r="B19" s="12" t="s">
        <v>115</v>
      </c>
      <c r="C19" s="12" t="s">
        <v>99</v>
      </c>
      <c r="D19" s="13">
        <v>969.1</v>
      </c>
      <c r="E19" s="12"/>
      <c r="F19" s="13">
        <v>0</v>
      </c>
    </row>
    <row r="20" spans="1:6" s="9" customFormat="1" ht="10.95" customHeight="1" x14ac:dyDescent="0.2">
      <c r="A20" s="12" t="s">
        <v>116</v>
      </c>
      <c r="B20" s="12" t="s">
        <v>117</v>
      </c>
      <c r="C20" s="12" t="s">
        <v>99</v>
      </c>
      <c r="D20" s="13">
        <v>250</v>
      </c>
      <c r="E20" s="12"/>
      <c r="F20" s="13">
        <v>0</v>
      </c>
    </row>
    <row r="21" spans="1:6" s="9" customFormat="1" ht="10.95" customHeight="1" x14ac:dyDescent="0.2">
      <c r="A21" s="12" t="s">
        <v>118</v>
      </c>
      <c r="B21" s="12" t="s">
        <v>119</v>
      </c>
      <c r="C21" s="12" t="s">
        <v>99</v>
      </c>
      <c r="D21" s="13">
        <v>16.89</v>
      </c>
      <c r="E21" s="12"/>
      <c r="F21" s="13">
        <v>0</v>
      </c>
    </row>
    <row r="22" spans="1:6" s="9" customFormat="1" ht="10.95" customHeight="1" x14ac:dyDescent="0.2">
      <c r="A22" s="12" t="s">
        <v>120</v>
      </c>
      <c r="B22" s="12" t="s">
        <v>121</v>
      </c>
      <c r="C22" s="12" t="s">
        <v>99</v>
      </c>
      <c r="D22" s="13">
        <v>544</v>
      </c>
      <c r="E22" s="12"/>
      <c r="F22" s="13">
        <v>388.75</v>
      </c>
    </row>
    <row r="23" spans="1:6" s="9" customFormat="1" ht="10.95" customHeight="1" x14ac:dyDescent="0.2">
      <c r="A23" s="12" t="s">
        <v>122</v>
      </c>
      <c r="B23" s="12" t="s">
        <v>123</v>
      </c>
      <c r="C23" s="12" t="s">
        <v>99</v>
      </c>
      <c r="D23" s="13">
        <v>459.26</v>
      </c>
      <c r="E23" s="12"/>
      <c r="F23" s="13">
        <v>5.63</v>
      </c>
    </row>
    <row r="24" spans="1:6" s="9" customFormat="1" ht="10.95" customHeight="1" x14ac:dyDescent="0.2">
      <c r="A24" s="12" t="s">
        <v>124</v>
      </c>
      <c r="B24" s="12" t="s">
        <v>125</v>
      </c>
      <c r="C24" s="12" t="s">
        <v>99</v>
      </c>
      <c r="D24" s="13">
        <v>815.89</v>
      </c>
      <c r="E24" s="12"/>
      <c r="F24" s="13">
        <v>0</v>
      </c>
    </row>
    <row r="25" spans="1:6" s="9" customFormat="1" ht="10.95" customHeight="1" x14ac:dyDescent="0.2">
      <c r="A25" s="12" t="s">
        <v>126</v>
      </c>
      <c r="B25" s="12" t="s">
        <v>127</v>
      </c>
      <c r="C25" s="12" t="s">
        <v>99</v>
      </c>
      <c r="D25" s="13">
        <v>0</v>
      </c>
      <c r="E25" s="12"/>
      <c r="F25" s="13">
        <v>20</v>
      </c>
    </row>
    <row r="26" spans="1:6" s="9" customFormat="1" ht="10.95" customHeight="1" x14ac:dyDescent="0.2">
      <c r="A26" s="12" t="s">
        <v>128</v>
      </c>
      <c r="B26" s="12" t="s">
        <v>129</v>
      </c>
      <c r="C26" s="12" t="s">
        <v>99</v>
      </c>
      <c r="D26" s="13">
        <v>408</v>
      </c>
      <c r="E26" s="12"/>
      <c r="F26" s="13">
        <v>0</v>
      </c>
    </row>
    <row r="27" spans="1:6" s="9" customFormat="1" ht="10.95" customHeight="1" x14ac:dyDescent="0.2">
      <c r="A27" s="12" t="s">
        <v>130</v>
      </c>
      <c r="B27" s="12" t="s">
        <v>131</v>
      </c>
      <c r="C27" s="12" t="s">
        <v>99</v>
      </c>
      <c r="D27" s="13">
        <v>48.92</v>
      </c>
      <c r="E27" s="12"/>
      <c r="F27" s="13">
        <v>10.99</v>
      </c>
    </row>
    <row r="28" spans="1:6" s="9" customFormat="1" ht="10.95" customHeight="1" x14ac:dyDescent="0.2">
      <c r="A28" s="12" t="s">
        <v>132</v>
      </c>
      <c r="B28" s="12" t="s">
        <v>133</v>
      </c>
      <c r="C28" s="12" t="s">
        <v>99</v>
      </c>
      <c r="D28" s="13">
        <v>3784.05</v>
      </c>
      <c r="E28" s="12"/>
      <c r="F28" s="13">
        <v>0</v>
      </c>
    </row>
    <row r="29" spans="1:6" s="9" customFormat="1" ht="10.95" customHeight="1" x14ac:dyDescent="0.2">
      <c r="A29" s="12" t="s">
        <v>134</v>
      </c>
      <c r="B29" s="12" t="s">
        <v>135</v>
      </c>
      <c r="C29" s="12" t="s">
        <v>99</v>
      </c>
      <c r="D29" s="13">
        <v>237.09</v>
      </c>
      <c r="E29" s="12"/>
      <c r="F29" s="13">
        <v>0</v>
      </c>
    </row>
    <row r="30" spans="1:6" s="9" customFormat="1" ht="10.95" customHeight="1" x14ac:dyDescent="0.2">
      <c r="A30" s="12" t="s">
        <v>136</v>
      </c>
      <c r="B30" s="12" t="s">
        <v>137</v>
      </c>
      <c r="C30" s="12" t="s">
        <v>99</v>
      </c>
      <c r="D30" s="13">
        <v>119.24</v>
      </c>
      <c r="E30" s="12"/>
      <c r="F30" s="13">
        <v>70.34</v>
      </c>
    </row>
    <row r="31" spans="1:6" s="9" customFormat="1" ht="10.95" customHeight="1" x14ac:dyDescent="0.2">
      <c r="A31" s="12" t="s">
        <v>138</v>
      </c>
      <c r="B31" s="12" t="s">
        <v>139</v>
      </c>
      <c r="C31" s="12" t="s">
        <v>46</v>
      </c>
      <c r="D31" s="13">
        <v>10.029999999999999</v>
      </c>
      <c r="E31" s="12"/>
      <c r="F31" s="13">
        <v>192.03</v>
      </c>
    </row>
    <row r="32" spans="1:6" s="9" customFormat="1" ht="10.95" customHeight="1" x14ac:dyDescent="0.2">
      <c r="A32" s="12" t="s">
        <v>140</v>
      </c>
      <c r="B32" s="12" t="s">
        <v>141</v>
      </c>
      <c r="C32" s="12" t="s">
        <v>46</v>
      </c>
      <c r="D32" s="13">
        <v>183.97</v>
      </c>
      <c r="E32" s="12"/>
      <c r="F32" s="13">
        <v>1515.56</v>
      </c>
    </row>
    <row r="33" spans="1:6" s="9" customFormat="1" ht="10.95" customHeight="1" x14ac:dyDescent="0.2">
      <c r="A33" s="12" t="s">
        <v>142</v>
      </c>
      <c r="B33" s="12" t="s">
        <v>143</v>
      </c>
      <c r="C33" s="12" t="s">
        <v>46</v>
      </c>
      <c r="D33" s="13">
        <v>46</v>
      </c>
      <c r="E33" s="12"/>
      <c r="F33" s="13">
        <v>3023</v>
      </c>
    </row>
    <row r="34" spans="1:6" s="9" customFormat="1" ht="10.95" customHeight="1" x14ac:dyDescent="0.2">
      <c r="A34" s="12" t="s">
        <v>144</v>
      </c>
      <c r="B34" s="12" t="s">
        <v>145</v>
      </c>
      <c r="C34" s="12" t="s">
        <v>46</v>
      </c>
      <c r="D34" s="13">
        <v>9.59</v>
      </c>
      <c r="E34" s="12"/>
      <c r="F34" s="13">
        <v>34.11</v>
      </c>
    </row>
    <row r="35" spans="1:6" s="9" customFormat="1" ht="10.95" customHeight="1" x14ac:dyDescent="0.2">
      <c r="A35" s="12" t="s">
        <v>146</v>
      </c>
      <c r="B35" s="12" t="s">
        <v>147</v>
      </c>
      <c r="C35" s="12" t="s">
        <v>148</v>
      </c>
      <c r="D35" s="13">
        <v>0</v>
      </c>
      <c r="E35" s="12"/>
      <c r="F35" s="13">
        <v>969.1</v>
      </c>
    </row>
    <row r="36" spans="1:6" s="9" customFormat="1" ht="10.95" customHeight="1" x14ac:dyDescent="0.2">
      <c r="A36" s="12" t="s">
        <v>149</v>
      </c>
      <c r="B36" s="12" t="s">
        <v>150</v>
      </c>
      <c r="C36" s="12" t="s">
        <v>148</v>
      </c>
      <c r="D36" s="13">
        <v>280</v>
      </c>
      <c r="E36" s="12"/>
      <c r="F36" s="13">
        <v>280</v>
      </c>
    </row>
    <row r="37" spans="1:6" s="9" customFormat="1" ht="10.95" customHeight="1" x14ac:dyDescent="0.2">
      <c r="A37" s="12" t="s">
        <v>151</v>
      </c>
      <c r="B37" s="12" t="s">
        <v>152</v>
      </c>
      <c r="C37" s="12" t="s">
        <v>148</v>
      </c>
      <c r="D37" s="13">
        <v>482.65</v>
      </c>
      <c r="E37" s="12"/>
      <c r="F37" s="13">
        <v>0</v>
      </c>
    </row>
    <row r="38" spans="1:6" s="9" customFormat="1" ht="10.95" customHeight="1" x14ac:dyDescent="0.2">
      <c r="A38" s="12" t="s">
        <v>153</v>
      </c>
      <c r="B38" s="12" t="s">
        <v>154</v>
      </c>
      <c r="C38" s="12" t="s">
        <v>155</v>
      </c>
      <c r="D38" s="13">
        <v>1250</v>
      </c>
      <c r="E38" s="12"/>
      <c r="F38" s="13">
        <v>0</v>
      </c>
    </row>
    <row r="39" spans="1:6" s="9" customFormat="1" ht="10.95" customHeight="1" x14ac:dyDescent="0.2">
      <c r="A39" s="12" t="s">
        <v>156</v>
      </c>
      <c r="B39" s="12" t="s">
        <v>157</v>
      </c>
      <c r="C39" s="12" t="s">
        <v>155</v>
      </c>
      <c r="D39" s="12"/>
      <c r="E39" s="13">
        <v>250</v>
      </c>
      <c r="F39" s="13">
        <v>0</v>
      </c>
    </row>
    <row r="40" spans="1:6" s="9" customFormat="1" ht="10.95" customHeight="1" x14ac:dyDescent="0.2">
      <c r="A40" s="12" t="s">
        <v>158</v>
      </c>
      <c r="B40" s="12" t="s">
        <v>159</v>
      </c>
      <c r="C40" s="12" t="s">
        <v>160</v>
      </c>
      <c r="D40" s="12"/>
      <c r="E40" s="13">
        <v>747.03</v>
      </c>
      <c r="F40" s="13">
        <v>-2415</v>
      </c>
    </row>
    <row r="41" spans="1:6" s="9" customFormat="1" ht="10.95" customHeight="1" x14ac:dyDescent="0.2">
      <c r="A41" s="12" t="s">
        <v>161</v>
      </c>
      <c r="B41" s="12" t="s">
        <v>162</v>
      </c>
      <c r="C41" s="12" t="s">
        <v>160</v>
      </c>
      <c r="D41" s="12"/>
      <c r="E41" s="13">
        <v>5820</v>
      </c>
      <c r="F41" s="13">
        <v>0</v>
      </c>
    </row>
    <row r="42" spans="1:6" s="9" customFormat="1" ht="10.95" customHeight="1" x14ac:dyDescent="0.2">
      <c r="A42" s="12" t="s">
        <v>163</v>
      </c>
      <c r="B42" s="12" t="s">
        <v>164</v>
      </c>
      <c r="C42" s="12" t="s">
        <v>160</v>
      </c>
      <c r="D42" s="12"/>
      <c r="E42" s="13">
        <v>0</v>
      </c>
      <c r="F42" s="13">
        <v>-386.7</v>
      </c>
    </row>
    <row r="43" spans="1:6" s="9" customFormat="1" ht="10.95" customHeight="1" x14ac:dyDescent="0.2">
      <c r="A43" s="12" t="s">
        <v>165</v>
      </c>
      <c r="B43" s="12" t="s">
        <v>166</v>
      </c>
      <c r="C43" s="12" t="s">
        <v>160</v>
      </c>
      <c r="D43" s="12"/>
      <c r="E43" s="13">
        <v>150.66999999999999</v>
      </c>
      <c r="F43" s="13">
        <v>-117.12</v>
      </c>
    </row>
    <row r="44" spans="1:6" s="9" customFormat="1" ht="10.95" customHeight="1" x14ac:dyDescent="0.2">
      <c r="A44" s="12" t="s">
        <v>167</v>
      </c>
      <c r="B44" s="12" t="s">
        <v>168</v>
      </c>
      <c r="C44" s="12" t="s">
        <v>160</v>
      </c>
      <c r="D44" s="12"/>
      <c r="E44" s="13">
        <v>25.87</v>
      </c>
      <c r="F44" s="13">
        <v>0</v>
      </c>
    </row>
    <row r="45" spans="1:6" s="9" customFormat="1" ht="10.95" customHeight="1" x14ac:dyDescent="0.2">
      <c r="A45" s="12" t="s">
        <v>169</v>
      </c>
      <c r="B45" s="12" t="s">
        <v>170</v>
      </c>
      <c r="C45" s="12" t="s">
        <v>160</v>
      </c>
      <c r="D45" s="12"/>
      <c r="E45" s="13">
        <v>39.93</v>
      </c>
      <c r="F45" s="13">
        <v>-61.36</v>
      </c>
    </row>
    <row r="46" spans="1:6" s="9" customFormat="1" ht="10.95" customHeight="1" x14ac:dyDescent="0.2">
      <c r="A46" s="12" t="s">
        <v>171</v>
      </c>
      <c r="B46" s="12" t="s">
        <v>172</v>
      </c>
      <c r="C46" s="12" t="s">
        <v>160</v>
      </c>
      <c r="D46" s="12"/>
      <c r="E46" s="13">
        <v>66.27</v>
      </c>
      <c r="F46" s="13">
        <v>0</v>
      </c>
    </row>
    <row r="47" spans="1:6" s="9" customFormat="1" ht="10.95" customHeight="1" x14ac:dyDescent="0.2">
      <c r="A47" s="12" t="s">
        <v>173</v>
      </c>
      <c r="B47" s="12" t="s">
        <v>174</v>
      </c>
      <c r="C47" s="12" t="s">
        <v>160</v>
      </c>
      <c r="D47" s="12"/>
      <c r="E47" s="13">
        <v>0</v>
      </c>
      <c r="F47" s="13">
        <v>-665</v>
      </c>
    </row>
    <row r="48" spans="1:6" s="9" customFormat="1" ht="10.95" customHeight="1" x14ac:dyDescent="0.2">
      <c r="A48" s="12" t="s">
        <v>175</v>
      </c>
      <c r="B48" s="12" t="s">
        <v>176</v>
      </c>
      <c r="C48" s="12" t="s">
        <v>75</v>
      </c>
      <c r="D48" s="12"/>
      <c r="E48" s="13">
        <v>47371</v>
      </c>
      <c r="F48" s="13">
        <v>-5000</v>
      </c>
    </row>
    <row r="49" spans="1:6" s="9" customFormat="1" ht="10.95" customHeight="1" x14ac:dyDescent="0.2">
      <c r="A49" s="12" t="s">
        <v>177</v>
      </c>
      <c r="B49" s="12" t="s">
        <v>178</v>
      </c>
      <c r="C49" s="12" t="s">
        <v>75</v>
      </c>
      <c r="D49" s="13">
        <v>2631.38</v>
      </c>
      <c r="E49" s="12"/>
      <c r="F49" s="13">
        <v>0</v>
      </c>
    </row>
    <row r="50" spans="1:6" s="9" customFormat="1" ht="10.95" customHeight="1" x14ac:dyDescent="0.2">
      <c r="A50" s="14" t="s">
        <v>179</v>
      </c>
      <c r="B50" s="14"/>
      <c r="C50" s="14"/>
      <c r="D50" s="15">
        <f>SUM(D6:D49)</f>
        <v>66228.939999999988</v>
      </c>
      <c r="E50" s="15">
        <f>SUM(E6:E49)</f>
        <v>66228.94</v>
      </c>
      <c r="F50" s="15">
        <f>SUM(F6:F49)</f>
        <v>9.0949470177292824E-13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showGridLines="0" zoomScaleNormal="100" workbookViewId="0">
      <selection activeCell="A3" sqref="A3"/>
    </sheetView>
  </sheetViews>
  <sheetFormatPr defaultRowHeight="11.4" x14ac:dyDescent="0.2"/>
  <cols>
    <col min="1" max="1" width="26.375" customWidth="1"/>
    <col min="2" max="2" width="26.625" customWidth="1"/>
    <col min="3" max="3" width="55" customWidth="1"/>
    <col min="4" max="4" width="100" customWidth="1"/>
    <col min="5" max="6" width="9" customWidth="1"/>
    <col min="7" max="7" width="7.375" customWidth="1"/>
    <col min="8" max="8" width="10.875" customWidth="1"/>
    <col min="9" max="9" width="47.375" customWidth="1"/>
    <col min="10" max="10" width="15.375" customWidth="1"/>
    <col min="11" max="11" width="10.125" customWidth="1"/>
  </cols>
  <sheetData>
    <row r="1" spans="1:11" s="1" customFormat="1" ht="16.649999999999999" customHeight="1" x14ac:dyDescent="0.3">
      <c r="A1" s="2" t="s">
        <v>180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3" customFormat="1" ht="14.4" customHeight="1" x14ac:dyDescent="0.25">
      <c r="A2" s="4" t="s">
        <v>491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s="3" customFormat="1" ht="14.4" customHeight="1" x14ac:dyDescent="0.25">
      <c r="A3" s="4" t="s">
        <v>181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35" customHeight="1" x14ac:dyDescent="0.2"/>
    <row r="5" spans="1:11" ht="10.95" customHeight="1" x14ac:dyDescent="0.2">
      <c r="A5" s="19" t="s">
        <v>182</v>
      </c>
    </row>
    <row r="6" spans="1:11" ht="13.35" customHeight="1" x14ac:dyDescent="0.2"/>
    <row r="7" spans="1:11" s="5" customFormat="1" ht="12.15" customHeight="1" x14ac:dyDescent="0.25">
      <c r="A7" s="6" t="s">
        <v>183</v>
      </c>
      <c r="B7" s="6" t="s">
        <v>184</v>
      </c>
      <c r="C7" s="6" t="s">
        <v>185</v>
      </c>
      <c r="D7" s="6" t="s">
        <v>186</v>
      </c>
      <c r="E7" s="7" t="s">
        <v>187</v>
      </c>
      <c r="F7" s="7" t="s">
        <v>188</v>
      </c>
      <c r="G7" s="7" t="s">
        <v>189</v>
      </c>
      <c r="H7" s="7" t="s">
        <v>190</v>
      </c>
      <c r="I7" s="6" t="s">
        <v>3</v>
      </c>
      <c r="J7" s="6" t="s">
        <v>191</v>
      </c>
      <c r="K7" s="6" t="s">
        <v>192</v>
      </c>
    </row>
    <row r="8" spans="1:11" s="9" customFormat="1" ht="10.95" customHeight="1" x14ac:dyDescent="0.2">
      <c r="A8" s="20">
        <v>45641</v>
      </c>
      <c r="B8" s="10" t="s">
        <v>193</v>
      </c>
      <c r="C8" s="10" t="s">
        <v>194</v>
      </c>
      <c r="D8" s="10" t="s">
        <v>195</v>
      </c>
      <c r="E8" s="11">
        <v>0</v>
      </c>
      <c r="F8" s="11">
        <v>0</v>
      </c>
      <c r="G8" s="11">
        <v>0</v>
      </c>
      <c r="H8" s="21">
        <v>0</v>
      </c>
      <c r="I8" s="10"/>
      <c r="J8" s="10" t="s">
        <v>196</v>
      </c>
      <c r="K8" s="10" t="s">
        <v>197</v>
      </c>
    </row>
    <row r="9" spans="1:11" s="9" customFormat="1" ht="10.95" customHeight="1" x14ac:dyDescent="0.2">
      <c r="A9" s="22">
        <v>45641</v>
      </c>
      <c r="B9" s="12" t="s">
        <v>193</v>
      </c>
      <c r="C9" s="12" t="s">
        <v>194</v>
      </c>
      <c r="D9" s="12" t="s">
        <v>198</v>
      </c>
      <c r="E9" s="13">
        <v>0</v>
      </c>
      <c r="F9" s="13">
        <v>0</v>
      </c>
      <c r="G9" s="13">
        <v>0</v>
      </c>
      <c r="H9" s="23">
        <v>0</v>
      </c>
      <c r="I9" s="12"/>
      <c r="J9" s="12" t="s">
        <v>196</v>
      </c>
      <c r="K9" s="12" t="s">
        <v>197</v>
      </c>
    </row>
    <row r="10" spans="1:11" s="9" customFormat="1" ht="10.95" customHeight="1" x14ac:dyDescent="0.2">
      <c r="A10" s="14" t="s">
        <v>179</v>
      </c>
      <c r="B10" s="14"/>
      <c r="C10" s="14"/>
      <c r="D10" s="14"/>
      <c r="E10" s="15">
        <f>SUM(E8:E9)</f>
        <v>0</v>
      </c>
      <c r="F10" s="15">
        <f>SUM(F8:F9)</f>
        <v>0</v>
      </c>
      <c r="G10" s="15">
        <f>SUM(G8:G9)</f>
        <v>0</v>
      </c>
      <c r="H10" s="14"/>
      <c r="I10" s="14"/>
      <c r="J10" s="14"/>
      <c r="K10" s="14"/>
    </row>
    <row r="11" spans="1:11" ht="13.35" customHeight="1" x14ac:dyDescent="0.2"/>
    <row r="12" spans="1:11" s="5" customFormat="1" ht="12.15" customHeight="1" x14ac:dyDescent="0.25">
      <c r="A12" s="8" t="s">
        <v>199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s="9" customFormat="1" ht="10.95" customHeight="1" x14ac:dyDescent="0.2">
      <c r="A13" s="20">
        <v>45295</v>
      </c>
      <c r="B13" s="10" t="s">
        <v>200</v>
      </c>
      <c r="C13" s="10" t="s">
        <v>201</v>
      </c>
      <c r="D13" s="10" t="s">
        <v>202</v>
      </c>
      <c r="E13" s="11">
        <v>355</v>
      </c>
      <c r="F13" s="11">
        <v>355</v>
      </c>
      <c r="G13" s="11">
        <v>0</v>
      </c>
      <c r="H13" s="21">
        <v>0</v>
      </c>
      <c r="I13" s="10" t="s">
        <v>101</v>
      </c>
      <c r="J13" s="10" t="s">
        <v>196</v>
      </c>
      <c r="K13" s="10" t="s">
        <v>203</v>
      </c>
    </row>
    <row r="14" spans="1:11" s="9" customFormat="1" ht="10.95" customHeight="1" x14ac:dyDescent="0.2">
      <c r="A14" s="22">
        <v>45301</v>
      </c>
      <c r="B14" s="12"/>
      <c r="C14" s="12" t="s">
        <v>204</v>
      </c>
      <c r="D14" s="12" t="s">
        <v>205</v>
      </c>
      <c r="E14" s="13">
        <v>700</v>
      </c>
      <c r="F14" s="13">
        <v>700</v>
      </c>
      <c r="G14" s="13">
        <v>0</v>
      </c>
      <c r="H14" s="23">
        <v>0</v>
      </c>
      <c r="I14" s="12" t="s">
        <v>154</v>
      </c>
      <c r="J14" s="12" t="s">
        <v>196</v>
      </c>
      <c r="K14" s="12" t="s">
        <v>203</v>
      </c>
    </row>
    <row r="15" spans="1:11" s="9" customFormat="1" ht="10.95" customHeight="1" x14ac:dyDescent="0.2">
      <c r="A15" s="22">
        <v>45303</v>
      </c>
      <c r="B15" s="12" t="s">
        <v>206</v>
      </c>
      <c r="C15" s="12" t="s">
        <v>207</v>
      </c>
      <c r="D15" s="12" t="s">
        <v>208</v>
      </c>
      <c r="E15" s="13">
        <v>20</v>
      </c>
      <c r="F15" s="13">
        <v>20</v>
      </c>
      <c r="G15" s="13">
        <v>0</v>
      </c>
      <c r="H15" s="23">
        <v>0</v>
      </c>
      <c r="I15" s="12" t="s">
        <v>129</v>
      </c>
      <c r="J15" s="12" t="s">
        <v>196</v>
      </c>
      <c r="K15" s="12" t="s">
        <v>203</v>
      </c>
    </row>
    <row r="16" spans="1:11" s="9" customFormat="1" ht="10.95" customHeight="1" x14ac:dyDescent="0.2">
      <c r="A16" s="22">
        <v>45303</v>
      </c>
      <c r="B16" s="12" t="s">
        <v>209</v>
      </c>
      <c r="C16" s="12" t="s">
        <v>201</v>
      </c>
      <c r="D16" s="12" t="s">
        <v>210</v>
      </c>
      <c r="E16" s="13">
        <v>138.22</v>
      </c>
      <c r="F16" s="13">
        <v>138.22</v>
      </c>
      <c r="G16" s="13">
        <v>0</v>
      </c>
      <c r="H16" s="23">
        <v>0</v>
      </c>
      <c r="I16" s="12" t="s">
        <v>101</v>
      </c>
      <c r="J16" s="12" t="s">
        <v>196</v>
      </c>
      <c r="K16" s="12" t="s">
        <v>203</v>
      </c>
    </row>
    <row r="17" spans="1:11" s="9" customFormat="1" ht="10.95" customHeight="1" x14ac:dyDescent="0.2">
      <c r="A17" s="22">
        <v>45306</v>
      </c>
      <c r="B17" s="12"/>
      <c r="C17" s="12" t="s">
        <v>204</v>
      </c>
      <c r="D17" s="12" t="s">
        <v>211</v>
      </c>
      <c r="E17" s="13">
        <v>550</v>
      </c>
      <c r="F17" s="13">
        <v>550</v>
      </c>
      <c r="G17" s="13">
        <v>0</v>
      </c>
      <c r="H17" s="23">
        <v>0</v>
      </c>
      <c r="I17" s="12" t="s">
        <v>154</v>
      </c>
      <c r="J17" s="12" t="s">
        <v>196</v>
      </c>
      <c r="K17" s="12" t="s">
        <v>203</v>
      </c>
    </row>
    <row r="18" spans="1:11" s="9" customFormat="1" ht="10.95" customHeight="1" x14ac:dyDescent="0.2">
      <c r="A18" s="22">
        <v>45313</v>
      </c>
      <c r="B18" s="12" t="s">
        <v>212</v>
      </c>
      <c r="C18" s="12" t="s">
        <v>204</v>
      </c>
      <c r="D18" s="12" t="s">
        <v>213</v>
      </c>
      <c r="E18" s="13">
        <v>160</v>
      </c>
      <c r="F18" s="13">
        <v>160</v>
      </c>
      <c r="G18" s="13">
        <v>0</v>
      </c>
      <c r="H18" s="23">
        <v>0</v>
      </c>
      <c r="I18" s="12" t="s">
        <v>123</v>
      </c>
      <c r="J18" s="12" t="s">
        <v>196</v>
      </c>
      <c r="K18" s="12" t="s">
        <v>203</v>
      </c>
    </row>
    <row r="19" spans="1:11" s="9" customFormat="1" ht="10.95" customHeight="1" x14ac:dyDescent="0.2">
      <c r="A19" s="22">
        <v>45314</v>
      </c>
      <c r="B19" s="12"/>
      <c r="C19" s="12" t="s">
        <v>214</v>
      </c>
      <c r="D19" s="12" t="s">
        <v>215</v>
      </c>
      <c r="E19" s="13">
        <v>5.35</v>
      </c>
      <c r="F19" s="13">
        <v>5.35</v>
      </c>
      <c r="G19" s="13">
        <v>0</v>
      </c>
      <c r="H19" s="23">
        <v>0</v>
      </c>
      <c r="I19" s="12" t="s">
        <v>123</v>
      </c>
      <c r="J19" s="12" t="s">
        <v>196</v>
      </c>
      <c r="K19" s="12" t="s">
        <v>203</v>
      </c>
    </row>
    <row r="20" spans="1:11" s="9" customFormat="1" ht="10.95" customHeight="1" x14ac:dyDescent="0.2">
      <c r="A20" s="22">
        <v>45328</v>
      </c>
      <c r="B20" s="12"/>
      <c r="C20" s="12" t="s">
        <v>216</v>
      </c>
      <c r="D20" s="12" t="s">
        <v>217</v>
      </c>
      <c r="E20" s="13">
        <v>15</v>
      </c>
      <c r="F20" s="13">
        <v>15</v>
      </c>
      <c r="G20" s="13">
        <v>0</v>
      </c>
      <c r="H20" s="23">
        <v>0</v>
      </c>
      <c r="I20" s="12" t="s">
        <v>123</v>
      </c>
      <c r="J20" s="12" t="s">
        <v>196</v>
      </c>
      <c r="K20" s="12" t="s">
        <v>203</v>
      </c>
    </row>
    <row r="21" spans="1:11" s="9" customFormat="1" ht="10.95" customHeight="1" x14ac:dyDescent="0.2">
      <c r="A21" s="22">
        <v>45329</v>
      </c>
      <c r="B21" s="12"/>
      <c r="C21" s="12" t="s">
        <v>214</v>
      </c>
      <c r="D21" s="12" t="s">
        <v>218</v>
      </c>
      <c r="E21" s="13">
        <v>15.5</v>
      </c>
      <c r="F21" s="13">
        <v>15.5</v>
      </c>
      <c r="G21" s="13">
        <v>0</v>
      </c>
      <c r="H21" s="23">
        <v>0</v>
      </c>
      <c r="I21" s="12" t="s">
        <v>123</v>
      </c>
      <c r="J21" s="12" t="s">
        <v>196</v>
      </c>
      <c r="K21" s="12" t="s">
        <v>203</v>
      </c>
    </row>
    <row r="22" spans="1:11" s="9" customFormat="1" ht="10.95" customHeight="1" x14ac:dyDescent="0.2">
      <c r="A22" s="22">
        <v>45336</v>
      </c>
      <c r="B22" s="12"/>
      <c r="C22" s="12" t="s">
        <v>219</v>
      </c>
      <c r="D22" s="12" t="s">
        <v>217</v>
      </c>
      <c r="E22" s="13">
        <v>18</v>
      </c>
      <c r="F22" s="13">
        <v>18</v>
      </c>
      <c r="G22" s="13">
        <v>0</v>
      </c>
      <c r="H22" s="23">
        <v>0</v>
      </c>
      <c r="I22" s="12" t="s">
        <v>123</v>
      </c>
      <c r="J22" s="12" t="s">
        <v>196</v>
      </c>
      <c r="K22" s="12" t="s">
        <v>203</v>
      </c>
    </row>
    <row r="23" spans="1:11" s="9" customFormat="1" ht="10.95" customHeight="1" x14ac:dyDescent="0.2">
      <c r="A23" s="22">
        <v>45344</v>
      </c>
      <c r="B23" s="12"/>
      <c r="C23" s="12" t="s">
        <v>204</v>
      </c>
      <c r="D23" s="12" t="s">
        <v>220</v>
      </c>
      <c r="E23" s="13">
        <v>13</v>
      </c>
      <c r="F23" s="13">
        <v>13</v>
      </c>
      <c r="G23" s="13">
        <v>0</v>
      </c>
      <c r="H23" s="23">
        <v>0</v>
      </c>
      <c r="I23" s="12" t="s">
        <v>123</v>
      </c>
      <c r="J23" s="12" t="s">
        <v>196</v>
      </c>
      <c r="K23" s="12" t="s">
        <v>203</v>
      </c>
    </row>
    <row r="24" spans="1:11" s="9" customFormat="1" ht="10.95" customHeight="1" x14ac:dyDescent="0.2">
      <c r="A24" s="22">
        <v>45349</v>
      </c>
      <c r="B24" s="12"/>
      <c r="C24" s="12" t="s">
        <v>214</v>
      </c>
      <c r="D24" s="12" t="s">
        <v>221</v>
      </c>
      <c r="E24" s="13">
        <v>13.4</v>
      </c>
      <c r="F24" s="13">
        <v>13.4</v>
      </c>
      <c r="G24" s="13">
        <v>0</v>
      </c>
      <c r="H24" s="23">
        <v>0</v>
      </c>
      <c r="I24" s="12" t="s">
        <v>123</v>
      </c>
      <c r="J24" s="12" t="s">
        <v>196</v>
      </c>
      <c r="K24" s="12" t="s">
        <v>203</v>
      </c>
    </row>
    <row r="25" spans="1:11" s="9" customFormat="1" ht="10.95" customHeight="1" x14ac:dyDescent="0.2">
      <c r="A25" s="22">
        <v>45355</v>
      </c>
      <c r="B25" s="12"/>
      <c r="C25" s="12" t="s">
        <v>222</v>
      </c>
      <c r="D25" s="12" t="s">
        <v>223</v>
      </c>
      <c r="E25" s="13">
        <v>1</v>
      </c>
      <c r="F25" s="13">
        <v>1</v>
      </c>
      <c r="G25" s="13">
        <v>0</v>
      </c>
      <c r="H25" s="23">
        <v>0</v>
      </c>
      <c r="I25" s="12" t="s">
        <v>131</v>
      </c>
      <c r="J25" s="12" t="s">
        <v>196</v>
      </c>
      <c r="K25" s="12" t="s">
        <v>203</v>
      </c>
    </row>
    <row r="26" spans="1:11" s="9" customFormat="1" ht="10.95" customHeight="1" x14ac:dyDescent="0.2">
      <c r="A26" s="22">
        <v>45378</v>
      </c>
      <c r="B26" s="12"/>
      <c r="C26" s="12" t="s">
        <v>224</v>
      </c>
      <c r="D26" s="12" t="s">
        <v>225</v>
      </c>
      <c r="E26" s="13">
        <v>300</v>
      </c>
      <c r="F26" s="13">
        <v>300</v>
      </c>
      <c r="G26" s="13">
        <v>0</v>
      </c>
      <c r="H26" s="23">
        <v>0</v>
      </c>
      <c r="I26" s="12" t="s">
        <v>109</v>
      </c>
      <c r="J26" s="12" t="s">
        <v>196</v>
      </c>
      <c r="K26" s="12" t="s">
        <v>203</v>
      </c>
    </row>
    <row r="27" spans="1:11" s="9" customFormat="1" ht="10.95" customHeight="1" x14ac:dyDescent="0.2">
      <c r="A27" s="22">
        <v>45399</v>
      </c>
      <c r="B27" s="12" t="s">
        <v>226</v>
      </c>
      <c r="C27" s="12" t="s">
        <v>227</v>
      </c>
      <c r="D27" s="12" t="s">
        <v>228</v>
      </c>
      <c r="E27" s="13">
        <v>50</v>
      </c>
      <c r="F27" s="13">
        <v>50</v>
      </c>
      <c r="G27" s="13">
        <v>0</v>
      </c>
      <c r="H27" s="23">
        <v>0</v>
      </c>
      <c r="I27" s="12" t="s">
        <v>121</v>
      </c>
      <c r="J27" s="12" t="s">
        <v>196</v>
      </c>
      <c r="K27" s="12" t="s">
        <v>203</v>
      </c>
    </row>
    <row r="28" spans="1:11" s="9" customFormat="1" ht="10.95" customHeight="1" x14ac:dyDescent="0.2">
      <c r="A28" s="22">
        <v>45401</v>
      </c>
      <c r="B28" s="12"/>
      <c r="C28" s="12" t="s">
        <v>229</v>
      </c>
      <c r="D28" s="12" t="s">
        <v>125</v>
      </c>
      <c r="E28" s="13">
        <v>63.45</v>
      </c>
      <c r="F28" s="13">
        <v>63.45</v>
      </c>
      <c r="G28" s="13">
        <v>0</v>
      </c>
      <c r="H28" s="23">
        <v>0</v>
      </c>
      <c r="I28" s="12" t="s">
        <v>125</v>
      </c>
      <c r="J28" s="12" t="s">
        <v>196</v>
      </c>
      <c r="K28" s="12" t="s">
        <v>203</v>
      </c>
    </row>
    <row r="29" spans="1:11" s="9" customFormat="1" ht="10.95" customHeight="1" x14ac:dyDescent="0.2">
      <c r="A29" s="22">
        <v>45404</v>
      </c>
      <c r="B29" s="12" t="s">
        <v>230</v>
      </c>
      <c r="C29" s="12" t="s">
        <v>231</v>
      </c>
      <c r="D29" s="12" t="s">
        <v>125</v>
      </c>
      <c r="E29" s="13">
        <v>9</v>
      </c>
      <c r="F29" s="13">
        <v>9</v>
      </c>
      <c r="G29" s="13">
        <v>0</v>
      </c>
      <c r="H29" s="23">
        <v>0</v>
      </c>
      <c r="I29" s="12" t="s">
        <v>125</v>
      </c>
      <c r="J29" s="12" t="s">
        <v>196</v>
      </c>
      <c r="K29" s="12" t="s">
        <v>203</v>
      </c>
    </row>
    <row r="30" spans="1:11" s="9" customFormat="1" ht="10.95" customHeight="1" x14ac:dyDescent="0.2">
      <c r="A30" s="22">
        <v>45411</v>
      </c>
      <c r="B30" s="12" t="s">
        <v>232</v>
      </c>
      <c r="C30" s="12" t="s">
        <v>231</v>
      </c>
      <c r="D30" s="12" t="s">
        <v>125</v>
      </c>
      <c r="E30" s="13">
        <v>19.5</v>
      </c>
      <c r="F30" s="13">
        <v>19.5</v>
      </c>
      <c r="G30" s="13">
        <v>0</v>
      </c>
      <c r="H30" s="23">
        <v>0</v>
      </c>
      <c r="I30" s="12" t="s">
        <v>125</v>
      </c>
      <c r="J30" s="12" t="s">
        <v>196</v>
      </c>
      <c r="K30" s="12" t="s">
        <v>203</v>
      </c>
    </row>
    <row r="31" spans="1:11" s="9" customFormat="1" ht="10.95" customHeight="1" x14ac:dyDescent="0.2">
      <c r="A31" s="22">
        <v>45412</v>
      </c>
      <c r="B31" s="12" t="s">
        <v>233</v>
      </c>
      <c r="C31" s="12" t="s">
        <v>231</v>
      </c>
      <c r="D31" s="12" t="s">
        <v>125</v>
      </c>
      <c r="E31" s="13">
        <v>9.5</v>
      </c>
      <c r="F31" s="13">
        <v>9.5</v>
      </c>
      <c r="G31" s="13">
        <v>0</v>
      </c>
      <c r="H31" s="23">
        <v>0</v>
      </c>
      <c r="I31" s="12" t="s">
        <v>125</v>
      </c>
      <c r="J31" s="12" t="s">
        <v>196</v>
      </c>
      <c r="K31" s="12" t="s">
        <v>203</v>
      </c>
    </row>
    <row r="32" spans="1:11" s="9" customFormat="1" ht="10.95" customHeight="1" x14ac:dyDescent="0.2">
      <c r="A32" s="22">
        <v>45422</v>
      </c>
      <c r="B32" s="12" t="s">
        <v>234</v>
      </c>
      <c r="C32" s="12" t="s">
        <v>207</v>
      </c>
      <c r="D32" s="12" t="s">
        <v>235</v>
      </c>
      <c r="E32" s="13">
        <v>100</v>
      </c>
      <c r="F32" s="13">
        <v>100</v>
      </c>
      <c r="G32" s="13">
        <v>0</v>
      </c>
      <c r="H32" s="23">
        <v>0</v>
      </c>
      <c r="I32" s="12" t="s">
        <v>129</v>
      </c>
      <c r="J32" s="12" t="s">
        <v>196</v>
      </c>
      <c r="K32" s="12" t="s">
        <v>203</v>
      </c>
    </row>
    <row r="33" spans="1:11" s="9" customFormat="1" ht="10.95" customHeight="1" x14ac:dyDescent="0.2">
      <c r="A33" s="22">
        <v>45428</v>
      </c>
      <c r="B33" s="12"/>
      <c r="C33" s="12" t="s">
        <v>229</v>
      </c>
      <c r="D33" s="12" t="s">
        <v>125</v>
      </c>
      <c r="E33" s="13">
        <v>65.150000000000006</v>
      </c>
      <c r="F33" s="13">
        <v>65.150000000000006</v>
      </c>
      <c r="G33" s="13">
        <v>0</v>
      </c>
      <c r="H33" s="23">
        <v>0</v>
      </c>
      <c r="I33" s="12" t="s">
        <v>125</v>
      </c>
      <c r="J33" s="12" t="s">
        <v>196</v>
      </c>
      <c r="K33" s="12" t="s">
        <v>203</v>
      </c>
    </row>
    <row r="34" spans="1:11" s="9" customFormat="1" ht="10.95" customHeight="1" x14ac:dyDescent="0.2">
      <c r="A34" s="22">
        <v>45435</v>
      </c>
      <c r="B34" s="12"/>
      <c r="C34" s="12" t="s">
        <v>236</v>
      </c>
      <c r="D34" s="12" t="s">
        <v>125</v>
      </c>
      <c r="E34" s="13">
        <v>27.37</v>
      </c>
      <c r="F34" s="13">
        <v>27.37</v>
      </c>
      <c r="G34" s="13">
        <v>0</v>
      </c>
      <c r="H34" s="23">
        <v>0</v>
      </c>
      <c r="I34" s="12" t="s">
        <v>125</v>
      </c>
      <c r="J34" s="12" t="s">
        <v>196</v>
      </c>
      <c r="K34" s="12" t="s">
        <v>203</v>
      </c>
    </row>
    <row r="35" spans="1:11" s="9" customFormat="1" ht="10.95" customHeight="1" x14ac:dyDescent="0.2">
      <c r="A35" s="22">
        <v>45443</v>
      </c>
      <c r="B35" s="12"/>
      <c r="C35" s="12" t="s">
        <v>237</v>
      </c>
      <c r="D35" s="12" t="s">
        <v>238</v>
      </c>
      <c r="E35" s="13">
        <v>15</v>
      </c>
      <c r="F35" s="13">
        <v>15</v>
      </c>
      <c r="G35" s="13">
        <v>0</v>
      </c>
      <c r="H35" s="23">
        <v>0</v>
      </c>
      <c r="I35" s="12" t="s">
        <v>123</v>
      </c>
      <c r="J35" s="12" t="s">
        <v>196</v>
      </c>
      <c r="K35" s="12" t="s">
        <v>203</v>
      </c>
    </row>
    <row r="36" spans="1:11" s="9" customFormat="1" ht="10.95" customHeight="1" x14ac:dyDescent="0.2">
      <c r="A36" s="22">
        <v>45448</v>
      </c>
      <c r="B36" s="12"/>
      <c r="C36" s="12" t="s">
        <v>239</v>
      </c>
      <c r="D36" s="12" t="s">
        <v>240</v>
      </c>
      <c r="E36" s="13">
        <v>424.5</v>
      </c>
      <c r="F36" s="13">
        <v>424.5</v>
      </c>
      <c r="G36" s="13">
        <v>0</v>
      </c>
      <c r="H36" s="23">
        <v>0</v>
      </c>
      <c r="I36" s="12" t="s">
        <v>121</v>
      </c>
      <c r="J36" s="12" t="s">
        <v>196</v>
      </c>
      <c r="K36" s="12" t="s">
        <v>203</v>
      </c>
    </row>
    <row r="37" spans="1:11" s="9" customFormat="1" ht="10.95" customHeight="1" x14ac:dyDescent="0.2">
      <c r="A37" s="22">
        <v>45448</v>
      </c>
      <c r="B37" s="12"/>
      <c r="C37" s="12" t="s">
        <v>224</v>
      </c>
      <c r="D37" s="12" t="s">
        <v>241</v>
      </c>
      <c r="E37" s="13">
        <v>49.5</v>
      </c>
      <c r="F37" s="13">
        <v>49.5</v>
      </c>
      <c r="G37" s="13">
        <v>0</v>
      </c>
      <c r="H37" s="23">
        <v>0</v>
      </c>
      <c r="I37" s="12" t="s">
        <v>121</v>
      </c>
      <c r="J37" s="12" t="s">
        <v>196</v>
      </c>
      <c r="K37" s="12" t="s">
        <v>203</v>
      </c>
    </row>
    <row r="38" spans="1:11" s="9" customFormat="1" ht="10.95" customHeight="1" x14ac:dyDescent="0.2">
      <c r="A38" s="22">
        <v>45448</v>
      </c>
      <c r="B38" s="12"/>
      <c r="C38" s="12" t="s">
        <v>224</v>
      </c>
      <c r="D38" s="12" t="s">
        <v>242</v>
      </c>
      <c r="E38" s="13">
        <v>1</v>
      </c>
      <c r="F38" s="13">
        <v>1</v>
      </c>
      <c r="G38" s="13">
        <v>0</v>
      </c>
      <c r="H38" s="23">
        <v>0</v>
      </c>
      <c r="I38" s="12" t="s">
        <v>131</v>
      </c>
      <c r="J38" s="12" t="s">
        <v>196</v>
      </c>
      <c r="K38" s="12" t="s">
        <v>203</v>
      </c>
    </row>
    <row r="39" spans="1:11" s="9" customFormat="1" ht="10.95" customHeight="1" x14ac:dyDescent="0.2">
      <c r="A39" s="22">
        <v>45458</v>
      </c>
      <c r="B39" s="12" t="s">
        <v>243</v>
      </c>
      <c r="C39" s="12" t="s">
        <v>194</v>
      </c>
      <c r="D39" s="12" t="s">
        <v>244</v>
      </c>
      <c r="E39" s="13">
        <v>506</v>
      </c>
      <c r="F39" s="13">
        <v>506</v>
      </c>
      <c r="G39" s="13">
        <v>0</v>
      </c>
      <c r="H39" s="23">
        <v>0</v>
      </c>
      <c r="I39" s="12" t="s">
        <v>95</v>
      </c>
      <c r="J39" s="12" t="s">
        <v>196</v>
      </c>
      <c r="K39" s="12" t="s">
        <v>203</v>
      </c>
    </row>
    <row r="40" spans="1:11" s="9" customFormat="1" ht="10.95" customHeight="1" x14ac:dyDescent="0.2">
      <c r="A40" s="22">
        <v>45458</v>
      </c>
      <c r="B40" s="12" t="s">
        <v>243</v>
      </c>
      <c r="C40" s="12" t="s">
        <v>194</v>
      </c>
      <c r="D40" s="12" t="s">
        <v>245</v>
      </c>
      <c r="E40" s="13">
        <v>-75.900000000000006</v>
      </c>
      <c r="F40" s="13">
        <v>-75.900000000000006</v>
      </c>
      <c r="G40" s="13">
        <v>0</v>
      </c>
      <c r="H40" s="23">
        <v>0</v>
      </c>
      <c r="I40" s="12" t="s">
        <v>95</v>
      </c>
      <c r="J40" s="12" t="s">
        <v>196</v>
      </c>
      <c r="K40" s="12" t="s">
        <v>203</v>
      </c>
    </row>
    <row r="41" spans="1:11" s="9" customFormat="1" ht="10.95" customHeight="1" x14ac:dyDescent="0.2">
      <c r="A41" s="22">
        <v>45471</v>
      </c>
      <c r="B41" s="12" t="s">
        <v>246</v>
      </c>
      <c r="C41" s="12" t="s">
        <v>247</v>
      </c>
      <c r="D41" s="12" t="s">
        <v>248</v>
      </c>
      <c r="E41" s="13">
        <v>450</v>
      </c>
      <c r="F41" s="13">
        <v>450</v>
      </c>
      <c r="G41" s="13">
        <v>0</v>
      </c>
      <c r="H41" s="23">
        <v>0</v>
      </c>
      <c r="I41" s="12" t="s">
        <v>249</v>
      </c>
      <c r="J41" s="12" t="s">
        <v>196</v>
      </c>
      <c r="K41" s="12" t="s">
        <v>203</v>
      </c>
    </row>
    <row r="42" spans="1:11" s="9" customFormat="1" ht="10.95" customHeight="1" x14ac:dyDescent="0.2">
      <c r="A42" s="22">
        <v>45481</v>
      </c>
      <c r="B42" s="12"/>
      <c r="C42" s="12" t="s">
        <v>214</v>
      </c>
      <c r="D42" s="12" t="s">
        <v>250</v>
      </c>
      <c r="E42" s="13">
        <v>3.2</v>
      </c>
      <c r="F42" s="13">
        <v>3.2</v>
      </c>
      <c r="G42" s="13">
        <v>0</v>
      </c>
      <c r="H42" s="23">
        <v>0</v>
      </c>
      <c r="I42" s="12" t="s">
        <v>123</v>
      </c>
      <c r="J42" s="12" t="s">
        <v>196</v>
      </c>
      <c r="K42" s="12" t="s">
        <v>203</v>
      </c>
    </row>
    <row r="43" spans="1:11" s="9" customFormat="1" ht="10.95" customHeight="1" x14ac:dyDescent="0.2">
      <c r="A43" s="22">
        <v>45481</v>
      </c>
      <c r="B43" s="12"/>
      <c r="C43" s="12" t="s">
        <v>214</v>
      </c>
      <c r="D43" s="12" t="s">
        <v>250</v>
      </c>
      <c r="E43" s="13">
        <v>10</v>
      </c>
      <c r="F43" s="13">
        <v>10</v>
      </c>
      <c r="G43" s="13">
        <v>0</v>
      </c>
      <c r="H43" s="23">
        <v>0</v>
      </c>
      <c r="I43" s="12" t="s">
        <v>123</v>
      </c>
      <c r="J43" s="12" t="s">
        <v>196</v>
      </c>
      <c r="K43" s="12" t="s">
        <v>203</v>
      </c>
    </row>
    <row r="44" spans="1:11" s="9" customFormat="1" ht="10.95" customHeight="1" x14ac:dyDescent="0.2">
      <c r="A44" s="22">
        <v>45488</v>
      </c>
      <c r="B44" s="12"/>
      <c r="C44" s="12" t="s">
        <v>251</v>
      </c>
      <c r="D44" s="12" t="s">
        <v>252</v>
      </c>
      <c r="E44" s="13">
        <v>108.35</v>
      </c>
      <c r="F44" s="13">
        <v>108.35</v>
      </c>
      <c r="G44" s="13">
        <v>0</v>
      </c>
      <c r="H44" s="23">
        <v>0</v>
      </c>
      <c r="I44" s="12" t="s">
        <v>172</v>
      </c>
      <c r="J44" s="12" t="s">
        <v>196</v>
      </c>
      <c r="K44" s="12" t="s">
        <v>203</v>
      </c>
    </row>
    <row r="45" spans="1:11" s="9" customFormat="1" ht="10.95" customHeight="1" x14ac:dyDescent="0.2">
      <c r="A45" s="22">
        <v>45515</v>
      </c>
      <c r="B45" s="12"/>
      <c r="C45" s="12" t="s">
        <v>253</v>
      </c>
      <c r="D45" s="12" t="s">
        <v>254</v>
      </c>
      <c r="E45" s="13">
        <v>13.01</v>
      </c>
      <c r="F45" s="13">
        <v>13.01</v>
      </c>
      <c r="G45" s="13">
        <v>0</v>
      </c>
      <c r="H45" s="23">
        <v>0</v>
      </c>
      <c r="I45" s="12" t="s">
        <v>123</v>
      </c>
      <c r="J45" s="12" t="s">
        <v>196</v>
      </c>
      <c r="K45" s="12" t="s">
        <v>203</v>
      </c>
    </row>
    <row r="46" spans="1:11" s="9" customFormat="1" ht="10.95" customHeight="1" x14ac:dyDescent="0.2">
      <c r="A46" s="22">
        <v>45519</v>
      </c>
      <c r="B46" s="12" t="s">
        <v>255</v>
      </c>
      <c r="C46" s="12" t="s">
        <v>251</v>
      </c>
      <c r="D46" s="12" t="s">
        <v>256</v>
      </c>
      <c r="E46" s="13">
        <v>86.98</v>
      </c>
      <c r="F46" s="13">
        <v>86.98</v>
      </c>
      <c r="G46" s="13">
        <v>0</v>
      </c>
      <c r="H46" s="23">
        <v>0</v>
      </c>
      <c r="I46" s="12" t="s">
        <v>172</v>
      </c>
      <c r="J46" s="12" t="s">
        <v>196</v>
      </c>
      <c r="K46" s="12" t="s">
        <v>203</v>
      </c>
    </row>
    <row r="47" spans="1:11" s="9" customFormat="1" ht="10.95" customHeight="1" x14ac:dyDescent="0.2">
      <c r="A47" s="22">
        <v>45520</v>
      </c>
      <c r="B47" s="12"/>
      <c r="C47" s="12" t="s">
        <v>257</v>
      </c>
      <c r="D47" s="12" t="s">
        <v>258</v>
      </c>
      <c r="E47" s="13">
        <v>16</v>
      </c>
      <c r="F47" s="13">
        <v>16</v>
      </c>
      <c r="G47" s="13">
        <v>0</v>
      </c>
      <c r="H47" s="23">
        <v>0</v>
      </c>
      <c r="I47" s="12" t="s">
        <v>133</v>
      </c>
      <c r="J47" s="12" t="s">
        <v>196</v>
      </c>
      <c r="K47" s="12" t="s">
        <v>203</v>
      </c>
    </row>
    <row r="48" spans="1:11" s="9" customFormat="1" ht="10.95" customHeight="1" x14ac:dyDescent="0.2">
      <c r="A48" s="22">
        <v>45520</v>
      </c>
      <c r="B48" s="12"/>
      <c r="C48" s="12" t="s">
        <v>257</v>
      </c>
      <c r="D48" s="12" t="s">
        <v>259</v>
      </c>
      <c r="E48" s="13">
        <v>81.5</v>
      </c>
      <c r="F48" s="13">
        <v>81.5</v>
      </c>
      <c r="G48" s="13">
        <v>0</v>
      </c>
      <c r="H48" s="23">
        <v>0</v>
      </c>
      <c r="I48" s="12" t="s">
        <v>133</v>
      </c>
      <c r="J48" s="12" t="s">
        <v>196</v>
      </c>
      <c r="K48" s="12" t="s">
        <v>203</v>
      </c>
    </row>
    <row r="49" spans="1:11" s="9" customFormat="1" ht="10.95" customHeight="1" x14ac:dyDescent="0.2">
      <c r="A49" s="22">
        <v>45520</v>
      </c>
      <c r="B49" s="12"/>
      <c r="C49" s="12" t="s">
        <v>260</v>
      </c>
      <c r="D49" s="12" t="s">
        <v>125</v>
      </c>
      <c r="E49" s="13">
        <v>19.5</v>
      </c>
      <c r="F49" s="13">
        <v>19.5</v>
      </c>
      <c r="G49" s="13">
        <v>0</v>
      </c>
      <c r="H49" s="23">
        <v>0</v>
      </c>
      <c r="I49" s="12" t="s">
        <v>125</v>
      </c>
      <c r="J49" s="12" t="s">
        <v>196</v>
      </c>
      <c r="K49" s="12" t="s">
        <v>203</v>
      </c>
    </row>
    <row r="50" spans="1:11" s="9" customFormat="1" ht="10.95" customHeight="1" x14ac:dyDescent="0.2">
      <c r="A50" s="22">
        <v>45527</v>
      </c>
      <c r="B50" s="12" t="s">
        <v>261</v>
      </c>
      <c r="C50" s="12" t="s">
        <v>262</v>
      </c>
      <c r="D50" s="12" t="s">
        <v>242</v>
      </c>
      <c r="E50" s="13">
        <v>0.99</v>
      </c>
      <c r="F50" s="13">
        <v>0.99</v>
      </c>
      <c r="G50" s="13">
        <v>0</v>
      </c>
      <c r="H50" s="23">
        <v>0</v>
      </c>
      <c r="I50" s="12" t="s">
        <v>131</v>
      </c>
      <c r="J50" s="12" t="s">
        <v>196</v>
      </c>
      <c r="K50" s="12" t="s">
        <v>203</v>
      </c>
    </row>
    <row r="51" spans="1:11" s="9" customFormat="1" ht="10.95" customHeight="1" x14ac:dyDescent="0.2">
      <c r="A51" s="22">
        <v>45527</v>
      </c>
      <c r="B51" s="12" t="s">
        <v>261</v>
      </c>
      <c r="C51" s="12" t="s">
        <v>262</v>
      </c>
      <c r="D51" s="12" t="s">
        <v>263</v>
      </c>
      <c r="E51" s="13">
        <v>5.03</v>
      </c>
      <c r="F51" s="13">
        <v>5.03</v>
      </c>
      <c r="G51" s="13">
        <v>0</v>
      </c>
      <c r="H51" s="23">
        <v>0</v>
      </c>
      <c r="I51" s="12" t="s">
        <v>135</v>
      </c>
      <c r="J51" s="12" t="s">
        <v>196</v>
      </c>
      <c r="K51" s="12" t="s">
        <v>203</v>
      </c>
    </row>
    <row r="52" spans="1:11" s="9" customFormat="1" ht="10.95" customHeight="1" x14ac:dyDescent="0.2">
      <c r="A52" s="22">
        <v>45527</v>
      </c>
      <c r="B52" s="12" t="s">
        <v>261</v>
      </c>
      <c r="C52" s="12" t="s">
        <v>262</v>
      </c>
      <c r="D52" s="12" t="s">
        <v>264</v>
      </c>
      <c r="E52" s="13">
        <v>43.74</v>
      </c>
      <c r="F52" s="13">
        <v>43.74</v>
      </c>
      <c r="G52" s="13">
        <v>0</v>
      </c>
      <c r="H52" s="23">
        <v>0</v>
      </c>
      <c r="I52" s="12" t="s">
        <v>109</v>
      </c>
      <c r="J52" s="12" t="s">
        <v>196</v>
      </c>
      <c r="K52" s="12" t="s">
        <v>203</v>
      </c>
    </row>
    <row r="53" spans="1:11" s="9" customFormat="1" ht="10.95" customHeight="1" x14ac:dyDescent="0.2">
      <c r="A53" s="22">
        <v>45527</v>
      </c>
      <c r="B53" s="12" t="s">
        <v>265</v>
      </c>
      <c r="C53" s="12" t="s">
        <v>262</v>
      </c>
      <c r="D53" s="12" t="s">
        <v>242</v>
      </c>
      <c r="E53" s="13">
        <v>0.99</v>
      </c>
      <c r="F53" s="13">
        <v>0.99</v>
      </c>
      <c r="G53" s="13">
        <v>0</v>
      </c>
      <c r="H53" s="23">
        <v>0</v>
      </c>
      <c r="I53" s="12" t="s">
        <v>131</v>
      </c>
      <c r="J53" s="12" t="s">
        <v>196</v>
      </c>
      <c r="K53" s="12" t="s">
        <v>203</v>
      </c>
    </row>
    <row r="54" spans="1:11" s="9" customFormat="1" ht="10.95" customHeight="1" x14ac:dyDescent="0.2">
      <c r="A54" s="22">
        <v>45527</v>
      </c>
      <c r="B54" s="12" t="s">
        <v>265</v>
      </c>
      <c r="C54" s="12" t="s">
        <v>262</v>
      </c>
      <c r="D54" s="12" t="s">
        <v>266</v>
      </c>
      <c r="E54" s="13">
        <v>0.67</v>
      </c>
      <c r="F54" s="13">
        <v>0.67</v>
      </c>
      <c r="G54" s="13">
        <v>0</v>
      </c>
      <c r="H54" s="23">
        <v>0</v>
      </c>
      <c r="I54" s="12" t="s">
        <v>119</v>
      </c>
      <c r="J54" s="12" t="s">
        <v>196</v>
      </c>
      <c r="K54" s="12" t="s">
        <v>203</v>
      </c>
    </row>
    <row r="55" spans="1:11" s="9" customFormat="1" ht="10.95" customHeight="1" x14ac:dyDescent="0.2">
      <c r="A55" s="22">
        <v>45532</v>
      </c>
      <c r="B55" s="12" t="s">
        <v>267</v>
      </c>
      <c r="C55" s="12" t="s">
        <v>268</v>
      </c>
      <c r="D55" s="12" t="s">
        <v>125</v>
      </c>
      <c r="E55" s="13">
        <v>50</v>
      </c>
      <c r="F55" s="13">
        <v>50</v>
      </c>
      <c r="G55" s="13">
        <v>0</v>
      </c>
      <c r="H55" s="23">
        <v>0</v>
      </c>
      <c r="I55" s="12" t="s">
        <v>125</v>
      </c>
      <c r="J55" s="12" t="s">
        <v>196</v>
      </c>
      <c r="K55" s="12" t="s">
        <v>203</v>
      </c>
    </row>
    <row r="56" spans="1:11" s="9" customFormat="1" ht="10.95" customHeight="1" x14ac:dyDescent="0.2">
      <c r="A56" s="22">
        <v>45532</v>
      </c>
      <c r="B56" s="12" t="s">
        <v>269</v>
      </c>
      <c r="C56" s="12" t="s">
        <v>268</v>
      </c>
      <c r="D56" s="12" t="s">
        <v>125</v>
      </c>
      <c r="E56" s="13">
        <v>8.75</v>
      </c>
      <c r="F56" s="13">
        <v>8.75</v>
      </c>
      <c r="G56" s="13">
        <v>0</v>
      </c>
      <c r="H56" s="23">
        <v>0</v>
      </c>
      <c r="I56" s="12" t="s">
        <v>125</v>
      </c>
      <c r="J56" s="12" t="s">
        <v>196</v>
      </c>
      <c r="K56" s="12" t="s">
        <v>203</v>
      </c>
    </row>
    <row r="57" spans="1:11" s="9" customFormat="1" ht="10.95" customHeight="1" x14ac:dyDescent="0.2">
      <c r="A57" s="22">
        <v>45545</v>
      </c>
      <c r="B57" s="12" t="s">
        <v>270</v>
      </c>
      <c r="C57" s="12" t="s">
        <v>204</v>
      </c>
      <c r="D57" s="12" t="s">
        <v>271</v>
      </c>
      <c r="E57" s="13">
        <v>174</v>
      </c>
      <c r="F57" s="13">
        <v>174</v>
      </c>
      <c r="G57" s="13">
        <v>0</v>
      </c>
      <c r="H57" s="23">
        <v>0</v>
      </c>
      <c r="I57" s="12" t="s">
        <v>123</v>
      </c>
      <c r="J57" s="12" t="s">
        <v>196</v>
      </c>
      <c r="K57" s="12" t="s">
        <v>203</v>
      </c>
    </row>
    <row r="58" spans="1:11" s="9" customFormat="1" ht="10.95" customHeight="1" x14ac:dyDescent="0.2">
      <c r="A58" s="22">
        <v>45545</v>
      </c>
      <c r="B58" s="12" t="s">
        <v>270</v>
      </c>
      <c r="C58" s="12" t="s">
        <v>204</v>
      </c>
      <c r="D58" s="12" t="s">
        <v>272</v>
      </c>
      <c r="E58" s="13">
        <v>-26</v>
      </c>
      <c r="F58" s="13">
        <v>-26</v>
      </c>
      <c r="G58" s="13">
        <v>0</v>
      </c>
      <c r="H58" s="23">
        <v>0</v>
      </c>
      <c r="I58" s="12" t="s">
        <v>168</v>
      </c>
      <c r="J58" s="12" t="s">
        <v>196</v>
      </c>
      <c r="K58" s="12" t="s">
        <v>203</v>
      </c>
    </row>
    <row r="59" spans="1:11" s="9" customFormat="1" ht="10.95" customHeight="1" x14ac:dyDescent="0.2">
      <c r="A59" s="22">
        <v>45550</v>
      </c>
      <c r="B59" s="12" t="s">
        <v>273</v>
      </c>
      <c r="C59" s="12" t="s">
        <v>251</v>
      </c>
      <c r="D59" s="12" t="s">
        <v>274</v>
      </c>
      <c r="E59" s="13">
        <v>87.8</v>
      </c>
      <c r="F59" s="13">
        <v>87.8</v>
      </c>
      <c r="G59" s="13">
        <v>0</v>
      </c>
      <c r="H59" s="23">
        <v>0</v>
      </c>
      <c r="I59" s="12" t="s">
        <v>172</v>
      </c>
      <c r="J59" s="12" t="s">
        <v>196</v>
      </c>
      <c r="K59" s="12" t="s">
        <v>203</v>
      </c>
    </row>
    <row r="60" spans="1:11" s="9" customFormat="1" ht="10.95" customHeight="1" x14ac:dyDescent="0.2">
      <c r="A60" s="22">
        <v>45554</v>
      </c>
      <c r="B60" s="12" t="s">
        <v>275</v>
      </c>
      <c r="C60" s="12" t="s">
        <v>262</v>
      </c>
      <c r="D60" s="12" t="s">
        <v>242</v>
      </c>
      <c r="E60" s="13">
        <v>1</v>
      </c>
      <c r="F60" s="13">
        <v>1</v>
      </c>
      <c r="G60" s="13">
        <v>0</v>
      </c>
      <c r="H60" s="23">
        <v>0</v>
      </c>
      <c r="I60" s="12" t="s">
        <v>131</v>
      </c>
      <c r="J60" s="12" t="s">
        <v>196</v>
      </c>
      <c r="K60" s="12" t="s">
        <v>203</v>
      </c>
    </row>
    <row r="61" spans="1:11" s="9" customFormat="1" ht="10.95" customHeight="1" x14ac:dyDescent="0.2">
      <c r="A61" s="22">
        <v>45554</v>
      </c>
      <c r="B61" s="12" t="s">
        <v>275</v>
      </c>
      <c r="C61" s="12" t="s">
        <v>262</v>
      </c>
      <c r="D61" s="12" t="s">
        <v>266</v>
      </c>
      <c r="E61" s="13">
        <v>-0.01</v>
      </c>
      <c r="F61" s="13">
        <v>-0.01</v>
      </c>
      <c r="G61" s="13">
        <v>0</v>
      </c>
      <c r="H61" s="23">
        <v>0</v>
      </c>
      <c r="I61" s="12" t="s">
        <v>119</v>
      </c>
      <c r="J61" s="12" t="s">
        <v>196</v>
      </c>
      <c r="K61" s="12" t="s">
        <v>203</v>
      </c>
    </row>
    <row r="62" spans="1:11" s="9" customFormat="1" ht="10.95" customHeight="1" x14ac:dyDescent="0.2">
      <c r="A62" s="22">
        <v>45569</v>
      </c>
      <c r="B62" s="12" t="s">
        <v>276</v>
      </c>
      <c r="C62" s="12" t="s">
        <v>277</v>
      </c>
      <c r="D62" s="12" t="s">
        <v>278</v>
      </c>
      <c r="E62" s="13">
        <v>135</v>
      </c>
      <c r="F62" s="13">
        <v>135</v>
      </c>
      <c r="G62" s="13">
        <v>0</v>
      </c>
      <c r="H62" s="23">
        <v>0</v>
      </c>
      <c r="I62" s="12" t="s">
        <v>133</v>
      </c>
      <c r="J62" s="12" t="s">
        <v>196</v>
      </c>
      <c r="K62" s="12" t="s">
        <v>203</v>
      </c>
    </row>
    <row r="63" spans="1:11" s="9" customFormat="1" ht="10.95" customHeight="1" x14ac:dyDescent="0.2">
      <c r="A63" s="22">
        <v>45572</v>
      </c>
      <c r="B63" s="12" t="s">
        <v>279</v>
      </c>
      <c r="C63" s="12" t="s">
        <v>280</v>
      </c>
      <c r="D63" s="12" t="s">
        <v>281</v>
      </c>
      <c r="E63" s="13">
        <v>130</v>
      </c>
      <c r="F63" s="13">
        <v>130</v>
      </c>
      <c r="G63" s="13">
        <v>0</v>
      </c>
      <c r="H63" s="23">
        <v>0</v>
      </c>
      <c r="I63" s="12" t="s">
        <v>133</v>
      </c>
      <c r="J63" s="12" t="s">
        <v>196</v>
      </c>
      <c r="K63" s="12" t="s">
        <v>203</v>
      </c>
    </row>
    <row r="64" spans="1:11" s="9" customFormat="1" ht="10.95" customHeight="1" x14ac:dyDescent="0.2">
      <c r="A64" s="22">
        <v>45572</v>
      </c>
      <c r="B64" s="12" t="s">
        <v>282</v>
      </c>
      <c r="C64" s="12" t="s">
        <v>283</v>
      </c>
      <c r="D64" s="12" t="s">
        <v>284</v>
      </c>
      <c r="E64" s="13">
        <v>1.3</v>
      </c>
      <c r="F64" s="13">
        <v>1.3</v>
      </c>
      <c r="G64" s="13">
        <v>0</v>
      </c>
      <c r="H64" s="23">
        <v>0</v>
      </c>
      <c r="I64" s="12" t="s">
        <v>133</v>
      </c>
      <c r="J64" s="12" t="s">
        <v>196</v>
      </c>
      <c r="K64" s="12" t="s">
        <v>203</v>
      </c>
    </row>
    <row r="65" spans="1:11" s="9" customFormat="1" ht="10.95" customHeight="1" x14ac:dyDescent="0.2">
      <c r="A65" s="22">
        <v>45572</v>
      </c>
      <c r="B65" s="12" t="s">
        <v>285</v>
      </c>
      <c r="C65" s="12" t="s">
        <v>283</v>
      </c>
      <c r="D65" s="12" t="s">
        <v>286</v>
      </c>
      <c r="E65" s="13">
        <v>65.7</v>
      </c>
      <c r="F65" s="13">
        <v>65.7</v>
      </c>
      <c r="G65" s="13">
        <v>0</v>
      </c>
      <c r="H65" s="23">
        <v>0</v>
      </c>
      <c r="I65" s="12" t="s">
        <v>133</v>
      </c>
      <c r="J65" s="12" t="s">
        <v>196</v>
      </c>
      <c r="K65" s="12" t="s">
        <v>203</v>
      </c>
    </row>
    <row r="66" spans="1:11" s="9" customFormat="1" ht="10.95" customHeight="1" x14ac:dyDescent="0.2">
      <c r="A66" s="22">
        <v>45572</v>
      </c>
      <c r="B66" s="12" t="s">
        <v>287</v>
      </c>
      <c r="C66" s="12" t="s">
        <v>288</v>
      </c>
      <c r="D66" s="12" t="s">
        <v>125</v>
      </c>
      <c r="E66" s="13">
        <v>249.52</v>
      </c>
      <c r="F66" s="13">
        <v>249.52</v>
      </c>
      <c r="G66" s="13">
        <v>0</v>
      </c>
      <c r="H66" s="23">
        <v>0</v>
      </c>
      <c r="I66" s="12" t="s">
        <v>125</v>
      </c>
      <c r="J66" s="12" t="s">
        <v>196</v>
      </c>
      <c r="K66" s="12" t="s">
        <v>203</v>
      </c>
    </row>
    <row r="67" spans="1:11" s="9" customFormat="1" ht="10.95" customHeight="1" x14ac:dyDescent="0.2">
      <c r="A67" s="22">
        <v>45573</v>
      </c>
      <c r="B67" s="12" t="s">
        <v>270</v>
      </c>
      <c r="C67" s="12" t="s">
        <v>204</v>
      </c>
      <c r="D67" s="12" t="s">
        <v>289</v>
      </c>
      <c r="E67" s="13">
        <v>304</v>
      </c>
      <c r="F67" s="13">
        <v>304</v>
      </c>
      <c r="G67" s="13">
        <v>0</v>
      </c>
      <c r="H67" s="23">
        <v>0</v>
      </c>
      <c r="I67" s="12" t="s">
        <v>133</v>
      </c>
      <c r="J67" s="12" t="s">
        <v>196</v>
      </c>
      <c r="K67" s="12" t="s">
        <v>203</v>
      </c>
    </row>
    <row r="68" spans="1:11" s="9" customFormat="1" ht="10.95" customHeight="1" x14ac:dyDescent="0.2">
      <c r="A68" s="22">
        <v>45573</v>
      </c>
      <c r="B68" s="12" t="s">
        <v>290</v>
      </c>
      <c r="C68" s="12" t="s">
        <v>291</v>
      </c>
      <c r="D68" s="12" t="s">
        <v>125</v>
      </c>
      <c r="E68" s="13">
        <v>42.73</v>
      </c>
      <c r="F68" s="13">
        <v>42.73</v>
      </c>
      <c r="G68" s="13">
        <v>0</v>
      </c>
      <c r="H68" s="23">
        <v>0</v>
      </c>
      <c r="I68" s="12" t="s">
        <v>125</v>
      </c>
      <c r="J68" s="12" t="s">
        <v>196</v>
      </c>
      <c r="K68" s="12" t="s">
        <v>203</v>
      </c>
    </row>
    <row r="69" spans="1:11" s="9" customFormat="1" ht="10.95" customHeight="1" x14ac:dyDescent="0.2">
      <c r="A69" s="22">
        <v>45574</v>
      </c>
      <c r="B69" s="12" t="s">
        <v>292</v>
      </c>
      <c r="C69" s="12" t="s">
        <v>293</v>
      </c>
      <c r="D69" s="12" t="s">
        <v>125</v>
      </c>
      <c r="E69" s="13">
        <v>12.7</v>
      </c>
      <c r="F69" s="13">
        <v>12.7</v>
      </c>
      <c r="G69" s="13">
        <v>0</v>
      </c>
      <c r="H69" s="23">
        <v>0</v>
      </c>
      <c r="I69" s="12" t="s">
        <v>125</v>
      </c>
      <c r="J69" s="12" t="s">
        <v>196</v>
      </c>
      <c r="K69" s="12" t="s">
        <v>203</v>
      </c>
    </row>
    <row r="70" spans="1:11" s="9" customFormat="1" ht="10.95" customHeight="1" x14ac:dyDescent="0.2">
      <c r="A70" s="22">
        <v>45574</v>
      </c>
      <c r="B70" s="12"/>
      <c r="C70" s="12" t="s">
        <v>288</v>
      </c>
      <c r="D70" s="12" t="s">
        <v>125</v>
      </c>
      <c r="E70" s="13">
        <v>128.29</v>
      </c>
      <c r="F70" s="13">
        <v>128.29</v>
      </c>
      <c r="G70" s="13">
        <v>0</v>
      </c>
      <c r="H70" s="23">
        <v>0</v>
      </c>
      <c r="I70" s="12" t="s">
        <v>125</v>
      </c>
      <c r="J70" s="12" t="s">
        <v>196</v>
      </c>
      <c r="K70" s="12" t="s">
        <v>203</v>
      </c>
    </row>
    <row r="71" spans="1:11" s="9" customFormat="1" ht="10.95" customHeight="1" x14ac:dyDescent="0.2">
      <c r="A71" s="22">
        <v>45580</v>
      </c>
      <c r="B71" s="12" t="s">
        <v>294</v>
      </c>
      <c r="C71" s="12" t="s">
        <v>251</v>
      </c>
      <c r="D71" s="12" t="s">
        <v>295</v>
      </c>
      <c r="E71" s="13">
        <v>87.6</v>
      </c>
      <c r="F71" s="13">
        <v>87.6</v>
      </c>
      <c r="G71" s="13">
        <v>0</v>
      </c>
      <c r="H71" s="23">
        <v>0</v>
      </c>
      <c r="I71" s="12" t="s">
        <v>172</v>
      </c>
      <c r="J71" s="12" t="s">
        <v>196</v>
      </c>
      <c r="K71" s="12" t="s">
        <v>203</v>
      </c>
    </row>
    <row r="72" spans="1:11" s="9" customFormat="1" ht="10.95" customHeight="1" x14ac:dyDescent="0.2">
      <c r="A72" s="22">
        <v>45581</v>
      </c>
      <c r="B72" s="12" t="s">
        <v>296</v>
      </c>
      <c r="C72" s="12" t="s">
        <v>297</v>
      </c>
      <c r="D72" s="12" t="s">
        <v>125</v>
      </c>
      <c r="E72" s="13">
        <v>48.95</v>
      </c>
      <c r="F72" s="13">
        <v>48.95</v>
      </c>
      <c r="G72" s="13">
        <v>0</v>
      </c>
      <c r="H72" s="23">
        <v>0</v>
      </c>
      <c r="I72" s="12" t="s">
        <v>125</v>
      </c>
      <c r="J72" s="12" t="s">
        <v>196</v>
      </c>
      <c r="K72" s="12" t="s">
        <v>203</v>
      </c>
    </row>
    <row r="73" spans="1:11" s="9" customFormat="1" ht="10.95" customHeight="1" x14ac:dyDescent="0.2">
      <c r="A73" s="22">
        <v>45582</v>
      </c>
      <c r="B73" s="12" t="s">
        <v>298</v>
      </c>
      <c r="C73" s="12" t="s">
        <v>297</v>
      </c>
      <c r="D73" s="12" t="s">
        <v>125</v>
      </c>
      <c r="E73" s="13">
        <v>33.549999999999997</v>
      </c>
      <c r="F73" s="13">
        <v>33.549999999999997</v>
      </c>
      <c r="G73" s="13">
        <v>0</v>
      </c>
      <c r="H73" s="23">
        <v>0</v>
      </c>
      <c r="I73" s="12" t="s">
        <v>125</v>
      </c>
      <c r="J73" s="12" t="s">
        <v>196</v>
      </c>
      <c r="K73" s="12" t="s">
        <v>203</v>
      </c>
    </row>
    <row r="74" spans="1:11" s="9" customFormat="1" ht="10.95" customHeight="1" x14ac:dyDescent="0.2">
      <c r="A74" s="22">
        <v>45587</v>
      </c>
      <c r="B74" s="12" t="s">
        <v>261</v>
      </c>
      <c r="C74" s="12" t="s">
        <v>262</v>
      </c>
      <c r="D74" s="12" t="s">
        <v>242</v>
      </c>
      <c r="E74" s="13">
        <v>1</v>
      </c>
      <c r="F74" s="13">
        <v>1</v>
      </c>
      <c r="G74" s="13">
        <v>0</v>
      </c>
      <c r="H74" s="23">
        <v>0</v>
      </c>
      <c r="I74" s="12" t="s">
        <v>131</v>
      </c>
      <c r="J74" s="12" t="s">
        <v>196</v>
      </c>
      <c r="K74" s="12" t="s">
        <v>203</v>
      </c>
    </row>
    <row r="75" spans="1:11" s="9" customFormat="1" ht="10.95" customHeight="1" x14ac:dyDescent="0.2">
      <c r="A75" s="22">
        <v>45587</v>
      </c>
      <c r="B75" s="12" t="s">
        <v>261</v>
      </c>
      <c r="C75" s="12" t="s">
        <v>262</v>
      </c>
      <c r="D75" s="12" t="s">
        <v>266</v>
      </c>
      <c r="E75" s="13">
        <v>1.34</v>
      </c>
      <c r="F75" s="13">
        <v>1.34</v>
      </c>
      <c r="G75" s="13">
        <v>0</v>
      </c>
      <c r="H75" s="23">
        <v>0</v>
      </c>
      <c r="I75" s="12" t="s">
        <v>119</v>
      </c>
      <c r="J75" s="12" t="s">
        <v>196</v>
      </c>
      <c r="K75" s="12" t="s">
        <v>203</v>
      </c>
    </row>
    <row r="76" spans="1:11" s="9" customFormat="1" ht="10.95" customHeight="1" x14ac:dyDescent="0.2">
      <c r="A76" s="22">
        <v>45589</v>
      </c>
      <c r="B76" s="12"/>
      <c r="C76" s="12" t="s">
        <v>204</v>
      </c>
      <c r="D76" s="12" t="s">
        <v>125</v>
      </c>
      <c r="E76" s="13">
        <v>27.93</v>
      </c>
      <c r="F76" s="13">
        <v>27.93</v>
      </c>
      <c r="G76" s="13">
        <v>0</v>
      </c>
      <c r="H76" s="23">
        <v>0</v>
      </c>
      <c r="I76" s="12" t="s">
        <v>125</v>
      </c>
      <c r="J76" s="12" t="s">
        <v>196</v>
      </c>
      <c r="K76" s="12" t="s">
        <v>203</v>
      </c>
    </row>
    <row r="77" spans="1:11" s="9" customFormat="1" ht="10.95" customHeight="1" x14ac:dyDescent="0.2">
      <c r="A77" s="22">
        <v>45593</v>
      </c>
      <c r="B77" s="12"/>
      <c r="C77" s="12" t="s">
        <v>283</v>
      </c>
      <c r="D77" s="12" t="s">
        <v>250</v>
      </c>
      <c r="E77" s="13">
        <v>3.8</v>
      </c>
      <c r="F77" s="13">
        <v>3.8</v>
      </c>
      <c r="G77" s="13">
        <v>0</v>
      </c>
      <c r="H77" s="23">
        <v>0</v>
      </c>
      <c r="I77" s="12" t="s">
        <v>123</v>
      </c>
      <c r="J77" s="12" t="s">
        <v>196</v>
      </c>
      <c r="K77" s="12" t="s">
        <v>203</v>
      </c>
    </row>
    <row r="78" spans="1:11" s="9" customFormat="1" ht="10.95" customHeight="1" x14ac:dyDescent="0.2">
      <c r="A78" s="22">
        <v>45611</v>
      </c>
      <c r="B78" s="12" t="s">
        <v>299</v>
      </c>
      <c r="C78" s="12" t="s">
        <v>251</v>
      </c>
      <c r="D78" s="12" t="s">
        <v>300</v>
      </c>
      <c r="E78" s="13">
        <v>88.08</v>
      </c>
      <c r="F78" s="13">
        <v>88.08</v>
      </c>
      <c r="G78" s="13">
        <v>0</v>
      </c>
      <c r="H78" s="23">
        <v>0</v>
      </c>
      <c r="I78" s="12" t="s">
        <v>172</v>
      </c>
      <c r="J78" s="12" t="s">
        <v>196</v>
      </c>
      <c r="K78" s="12" t="s">
        <v>203</v>
      </c>
    </row>
    <row r="79" spans="1:11" s="9" customFormat="1" ht="10.95" customHeight="1" x14ac:dyDescent="0.2">
      <c r="A79" s="22">
        <v>45614</v>
      </c>
      <c r="B79" s="12" t="s">
        <v>301</v>
      </c>
      <c r="C79" s="12" t="s">
        <v>262</v>
      </c>
      <c r="D79" s="12" t="s">
        <v>242</v>
      </c>
      <c r="E79" s="13">
        <v>1</v>
      </c>
      <c r="F79" s="13">
        <v>1</v>
      </c>
      <c r="G79" s="13">
        <v>0</v>
      </c>
      <c r="H79" s="23">
        <v>0</v>
      </c>
      <c r="I79" s="12" t="s">
        <v>131</v>
      </c>
      <c r="J79" s="12" t="s">
        <v>196</v>
      </c>
      <c r="K79" s="12" t="s">
        <v>203</v>
      </c>
    </row>
    <row r="80" spans="1:11" s="9" customFormat="1" ht="10.95" customHeight="1" x14ac:dyDescent="0.2">
      <c r="A80" s="22">
        <v>45614</v>
      </c>
      <c r="B80" s="12" t="s">
        <v>301</v>
      </c>
      <c r="C80" s="12" t="s">
        <v>262</v>
      </c>
      <c r="D80" s="12" t="s">
        <v>266</v>
      </c>
      <c r="E80" s="13">
        <v>1.04</v>
      </c>
      <c r="F80" s="13">
        <v>1.04</v>
      </c>
      <c r="G80" s="13">
        <v>0</v>
      </c>
      <c r="H80" s="23">
        <v>0</v>
      </c>
      <c r="I80" s="12" t="s">
        <v>119</v>
      </c>
      <c r="J80" s="12" t="s">
        <v>196</v>
      </c>
      <c r="K80" s="12" t="s">
        <v>203</v>
      </c>
    </row>
    <row r="81" spans="1:11" s="9" customFormat="1" ht="10.95" customHeight="1" x14ac:dyDescent="0.2">
      <c r="A81" s="22">
        <v>45615</v>
      </c>
      <c r="B81" s="12" t="s">
        <v>302</v>
      </c>
      <c r="C81" s="12" t="s">
        <v>239</v>
      </c>
      <c r="D81" s="12" t="s">
        <v>303</v>
      </c>
      <c r="E81" s="13">
        <v>20</v>
      </c>
      <c r="F81" s="13">
        <v>20</v>
      </c>
      <c r="G81" s="13">
        <v>0</v>
      </c>
      <c r="H81" s="23">
        <v>0</v>
      </c>
      <c r="I81" s="12" t="s">
        <v>121</v>
      </c>
      <c r="J81" s="12" t="s">
        <v>196</v>
      </c>
      <c r="K81" s="12" t="s">
        <v>203</v>
      </c>
    </row>
    <row r="82" spans="1:11" s="9" customFormat="1" ht="10.95" customHeight="1" x14ac:dyDescent="0.2">
      <c r="A82" s="22">
        <v>45641</v>
      </c>
      <c r="B82" s="12" t="s">
        <v>304</v>
      </c>
      <c r="C82" s="12" t="s">
        <v>251</v>
      </c>
      <c r="D82" s="12" t="s">
        <v>305</v>
      </c>
      <c r="E82" s="13">
        <v>66.42</v>
      </c>
      <c r="F82" s="13">
        <v>66.42</v>
      </c>
      <c r="G82" s="13">
        <v>0</v>
      </c>
      <c r="H82" s="23">
        <v>0</v>
      </c>
      <c r="I82" s="12" t="s">
        <v>172</v>
      </c>
      <c r="J82" s="12" t="s">
        <v>196</v>
      </c>
      <c r="K82" s="12" t="s">
        <v>203</v>
      </c>
    </row>
    <row r="83" spans="1:11" s="9" customFormat="1" ht="10.95" customHeight="1" x14ac:dyDescent="0.2">
      <c r="A83" s="22">
        <v>45643</v>
      </c>
      <c r="B83" s="12" t="s">
        <v>306</v>
      </c>
      <c r="C83" s="12" t="s">
        <v>262</v>
      </c>
      <c r="D83" s="12" t="s">
        <v>242</v>
      </c>
      <c r="E83" s="13">
        <v>1</v>
      </c>
      <c r="F83" s="13">
        <v>1</v>
      </c>
      <c r="G83" s="13">
        <v>0</v>
      </c>
      <c r="H83" s="23">
        <v>0</v>
      </c>
      <c r="I83" s="12" t="s">
        <v>131</v>
      </c>
      <c r="J83" s="12" t="s">
        <v>196</v>
      </c>
      <c r="K83" s="12" t="s">
        <v>203</v>
      </c>
    </row>
    <row r="84" spans="1:11" s="9" customFormat="1" ht="10.95" customHeight="1" x14ac:dyDescent="0.2">
      <c r="A84" s="22">
        <v>45643</v>
      </c>
      <c r="B84" s="12" t="s">
        <v>306</v>
      </c>
      <c r="C84" s="12" t="s">
        <v>262</v>
      </c>
      <c r="D84" s="12" t="s">
        <v>266</v>
      </c>
      <c r="E84" s="13">
        <v>3.94</v>
      </c>
      <c r="F84" s="13">
        <v>3.94</v>
      </c>
      <c r="G84" s="13">
        <v>0</v>
      </c>
      <c r="H84" s="23">
        <v>0</v>
      </c>
      <c r="I84" s="12" t="s">
        <v>119</v>
      </c>
      <c r="J84" s="12" t="s">
        <v>196</v>
      </c>
      <c r="K84" s="12" t="s">
        <v>203</v>
      </c>
    </row>
    <row r="85" spans="1:11" s="9" customFormat="1" ht="10.95" customHeight="1" x14ac:dyDescent="0.2">
      <c r="A85" s="14" t="s">
        <v>307</v>
      </c>
      <c r="B85" s="14"/>
      <c r="C85" s="14"/>
      <c r="D85" s="14"/>
      <c r="E85" s="15">
        <f>SUM(E13:E84)</f>
        <v>6158.9299999999994</v>
      </c>
      <c r="F85" s="15">
        <f>SUM(F13:F84)</f>
        <v>6158.9299999999994</v>
      </c>
      <c r="G85" s="15">
        <f>SUM(G13:G84)</f>
        <v>0</v>
      </c>
      <c r="H85" s="14"/>
      <c r="I85" s="14"/>
      <c r="J85" s="14"/>
      <c r="K85" s="14"/>
    </row>
    <row r="86" spans="1:11" ht="13.35" customHeight="1" x14ac:dyDescent="0.2"/>
    <row r="87" spans="1:11" s="5" customFormat="1" ht="12.15" customHeight="1" x14ac:dyDescent="0.25">
      <c r="A87" s="8" t="s">
        <v>308</v>
      </c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s="9" customFormat="1" ht="21.3" customHeight="1" x14ac:dyDescent="0.2">
      <c r="A88" s="20">
        <v>45293</v>
      </c>
      <c r="B88" s="10" t="s">
        <v>309</v>
      </c>
      <c r="C88" s="10" t="s">
        <v>310</v>
      </c>
      <c r="D88" s="24" t="s">
        <v>311</v>
      </c>
      <c r="E88" s="11">
        <v>308</v>
      </c>
      <c r="F88" s="11">
        <v>280</v>
      </c>
      <c r="G88" s="11">
        <v>28</v>
      </c>
      <c r="H88" s="21">
        <v>10</v>
      </c>
      <c r="I88" s="10" t="s">
        <v>103</v>
      </c>
      <c r="J88" s="10" t="s">
        <v>196</v>
      </c>
      <c r="K88" s="10" t="s">
        <v>203</v>
      </c>
    </row>
    <row r="89" spans="1:11" s="9" customFormat="1" ht="21.3" customHeight="1" x14ac:dyDescent="0.2">
      <c r="A89" s="22">
        <v>45314</v>
      </c>
      <c r="B89" s="12" t="s">
        <v>312</v>
      </c>
      <c r="C89" s="12" t="s">
        <v>313</v>
      </c>
      <c r="D89" s="25" t="s">
        <v>314</v>
      </c>
      <c r="E89" s="13">
        <v>66</v>
      </c>
      <c r="F89" s="13">
        <v>60</v>
      </c>
      <c r="G89" s="13">
        <v>6</v>
      </c>
      <c r="H89" s="23">
        <v>10</v>
      </c>
      <c r="I89" s="12" t="s">
        <v>113</v>
      </c>
      <c r="J89" s="12" t="s">
        <v>196</v>
      </c>
      <c r="K89" s="12" t="s">
        <v>203</v>
      </c>
    </row>
    <row r="90" spans="1:11" s="9" customFormat="1" ht="21.3" customHeight="1" x14ac:dyDescent="0.2">
      <c r="A90" s="22">
        <v>45323</v>
      </c>
      <c r="B90" s="12" t="s">
        <v>315</v>
      </c>
      <c r="C90" s="12" t="s">
        <v>310</v>
      </c>
      <c r="D90" s="25" t="s">
        <v>316</v>
      </c>
      <c r="E90" s="13">
        <v>308</v>
      </c>
      <c r="F90" s="13">
        <v>280</v>
      </c>
      <c r="G90" s="13">
        <v>28</v>
      </c>
      <c r="H90" s="23">
        <v>10</v>
      </c>
      <c r="I90" s="12" t="s">
        <v>103</v>
      </c>
      <c r="J90" s="12" t="s">
        <v>196</v>
      </c>
      <c r="K90" s="12" t="s">
        <v>203</v>
      </c>
    </row>
    <row r="91" spans="1:11" s="9" customFormat="1" ht="10.95" customHeight="1" x14ac:dyDescent="0.2">
      <c r="A91" s="22">
        <v>45345</v>
      </c>
      <c r="B91" s="12" t="s">
        <v>317</v>
      </c>
      <c r="C91" s="12" t="s">
        <v>313</v>
      </c>
      <c r="D91" s="12" t="s">
        <v>318</v>
      </c>
      <c r="E91" s="13">
        <v>66</v>
      </c>
      <c r="F91" s="13">
        <v>60</v>
      </c>
      <c r="G91" s="13">
        <v>6</v>
      </c>
      <c r="H91" s="23">
        <v>10</v>
      </c>
      <c r="I91" s="12" t="s">
        <v>113</v>
      </c>
      <c r="J91" s="12" t="s">
        <v>196</v>
      </c>
      <c r="K91" s="12" t="s">
        <v>203</v>
      </c>
    </row>
    <row r="92" spans="1:11" s="9" customFormat="1" ht="21.3" customHeight="1" x14ac:dyDescent="0.2">
      <c r="A92" s="22">
        <v>45352</v>
      </c>
      <c r="B92" s="12" t="s">
        <v>319</v>
      </c>
      <c r="C92" s="12" t="s">
        <v>310</v>
      </c>
      <c r="D92" s="25" t="s">
        <v>320</v>
      </c>
      <c r="E92" s="13">
        <v>308</v>
      </c>
      <c r="F92" s="13">
        <v>280</v>
      </c>
      <c r="G92" s="13">
        <v>28</v>
      </c>
      <c r="H92" s="23">
        <v>10</v>
      </c>
      <c r="I92" s="12" t="s">
        <v>103</v>
      </c>
      <c r="J92" s="12" t="s">
        <v>196</v>
      </c>
      <c r="K92" s="12" t="s">
        <v>203</v>
      </c>
    </row>
    <row r="93" spans="1:11" s="9" customFormat="1" ht="10.95" customHeight="1" x14ac:dyDescent="0.2">
      <c r="A93" s="22">
        <v>45358</v>
      </c>
      <c r="B93" s="12" t="s">
        <v>321</v>
      </c>
      <c r="C93" s="12" t="s">
        <v>313</v>
      </c>
      <c r="D93" s="12" t="s">
        <v>322</v>
      </c>
      <c r="E93" s="13">
        <v>165</v>
      </c>
      <c r="F93" s="13">
        <v>150</v>
      </c>
      <c r="G93" s="13">
        <v>15</v>
      </c>
      <c r="H93" s="23">
        <v>10</v>
      </c>
      <c r="I93" s="12" t="s">
        <v>113</v>
      </c>
      <c r="J93" s="12" t="s">
        <v>196</v>
      </c>
      <c r="K93" s="12" t="s">
        <v>203</v>
      </c>
    </row>
    <row r="94" spans="1:11" s="9" customFormat="1" ht="10.95" customHeight="1" x14ac:dyDescent="0.2">
      <c r="A94" s="22">
        <v>45372</v>
      </c>
      <c r="B94" s="12" t="s">
        <v>323</v>
      </c>
      <c r="C94" s="12" t="s">
        <v>313</v>
      </c>
      <c r="D94" s="12" t="s">
        <v>324</v>
      </c>
      <c r="E94" s="13">
        <v>66</v>
      </c>
      <c r="F94" s="13">
        <v>60</v>
      </c>
      <c r="G94" s="13">
        <v>6</v>
      </c>
      <c r="H94" s="23">
        <v>10</v>
      </c>
      <c r="I94" s="12" t="s">
        <v>113</v>
      </c>
      <c r="J94" s="12" t="s">
        <v>196</v>
      </c>
      <c r="K94" s="12" t="s">
        <v>203</v>
      </c>
    </row>
    <row r="95" spans="1:11" s="9" customFormat="1" ht="21.3" customHeight="1" x14ac:dyDescent="0.2">
      <c r="A95" s="22">
        <v>45383</v>
      </c>
      <c r="B95" s="12" t="s">
        <v>325</v>
      </c>
      <c r="C95" s="12" t="s">
        <v>310</v>
      </c>
      <c r="D95" s="25" t="s">
        <v>326</v>
      </c>
      <c r="E95" s="13">
        <v>308</v>
      </c>
      <c r="F95" s="13">
        <v>280</v>
      </c>
      <c r="G95" s="13">
        <v>28</v>
      </c>
      <c r="H95" s="23">
        <v>10</v>
      </c>
      <c r="I95" s="12" t="s">
        <v>103</v>
      </c>
      <c r="J95" s="12" t="s">
        <v>196</v>
      </c>
      <c r="K95" s="12" t="s">
        <v>203</v>
      </c>
    </row>
    <row r="96" spans="1:11" s="9" customFormat="1" ht="10.95" customHeight="1" x14ac:dyDescent="0.2">
      <c r="A96" s="22">
        <v>45393</v>
      </c>
      <c r="B96" s="12" t="s">
        <v>327</v>
      </c>
      <c r="C96" s="12" t="s">
        <v>313</v>
      </c>
      <c r="D96" s="12" t="s">
        <v>328</v>
      </c>
      <c r="E96" s="13">
        <v>66</v>
      </c>
      <c r="F96" s="13">
        <v>60</v>
      </c>
      <c r="G96" s="13">
        <v>6</v>
      </c>
      <c r="H96" s="23">
        <v>10</v>
      </c>
      <c r="I96" s="12" t="s">
        <v>113</v>
      </c>
      <c r="J96" s="12" t="s">
        <v>196</v>
      </c>
      <c r="K96" s="12" t="s">
        <v>203</v>
      </c>
    </row>
    <row r="97" spans="1:11" s="9" customFormat="1" ht="10.95" customHeight="1" x14ac:dyDescent="0.2">
      <c r="A97" s="22">
        <v>45399</v>
      </c>
      <c r="B97" s="12" t="s">
        <v>329</v>
      </c>
      <c r="C97" s="12" t="s">
        <v>313</v>
      </c>
      <c r="D97" s="12" t="s">
        <v>330</v>
      </c>
      <c r="E97" s="13">
        <v>165</v>
      </c>
      <c r="F97" s="13">
        <v>150</v>
      </c>
      <c r="G97" s="13">
        <v>15</v>
      </c>
      <c r="H97" s="23">
        <v>10</v>
      </c>
      <c r="I97" s="12" t="s">
        <v>113</v>
      </c>
      <c r="J97" s="12" t="s">
        <v>196</v>
      </c>
      <c r="K97" s="12" t="s">
        <v>203</v>
      </c>
    </row>
    <row r="98" spans="1:11" s="9" customFormat="1" ht="21.3" customHeight="1" x14ac:dyDescent="0.2">
      <c r="A98" s="22">
        <v>45413</v>
      </c>
      <c r="B98" s="12" t="s">
        <v>331</v>
      </c>
      <c r="C98" s="12" t="s">
        <v>310</v>
      </c>
      <c r="D98" s="25" t="s">
        <v>332</v>
      </c>
      <c r="E98" s="13">
        <v>308</v>
      </c>
      <c r="F98" s="13">
        <v>280</v>
      </c>
      <c r="G98" s="13">
        <v>28</v>
      </c>
      <c r="H98" s="23">
        <v>10</v>
      </c>
      <c r="I98" s="12" t="s">
        <v>103</v>
      </c>
      <c r="J98" s="12" t="s">
        <v>196</v>
      </c>
      <c r="K98" s="12" t="s">
        <v>203</v>
      </c>
    </row>
    <row r="99" spans="1:11" s="9" customFormat="1" ht="10.95" customHeight="1" x14ac:dyDescent="0.2">
      <c r="A99" s="22">
        <v>45428</v>
      </c>
      <c r="B99" s="12" t="s">
        <v>333</v>
      </c>
      <c r="C99" s="12" t="s">
        <v>313</v>
      </c>
      <c r="D99" s="12" t="s">
        <v>334</v>
      </c>
      <c r="E99" s="13">
        <v>66</v>
      </c>
      <c r="F99" s="13">
        <v>60</v>
      </c>
      <c r="G99" s="13">
        <v>6</v>
      </c>
      <c r="H99" s="23">
        <v>10</v>
      </c>
      <c r="I99" s="12" t="s">
        <v>113</v>
      </c>
      <c r="J99" s="12" t="s">
        <v>196</v>
      </c>
      <c r="K99" s="12" t="s">
        <v>203</v>
      </c>
    </row>
    <row r="100" spans="1:11" s="9" customFormat="1" ht="21.3" customHeight="1" x14ac:dyDescent="0.2">
      <c r="A100" s="22">
        <v>45444</v>
      </c>
      <c r="B100" s="12" t="s">
        <v>335</v>
      </c>
      <c r="C100" s="12" t="s">
        <v>310</v>
      </c>
      <c r="D100" s="25" t="s">
        <v>336</v>
      </c>
      <c r="E100" s="13">
        <v>308</v>
      </c>
      <c r="F100" s="13">
        <v>280</v>
      </c>
      <c r="G100" s="13">
        <v>28</v>
      </c>
      <c r="H100" s="23">
        <v>10</v>
      </c>
      <c r="I100" s="12" t="s">
        <v>103</v>
      </c>
      <c r="J100" s="12" t="s">
        <v>196</v>
      </c>
      <c r="K100" s="12" t="s">
        <v>203</v>
      </c>
    </row>
    <row r="101" spans="1:11" s="9" customFormat="1" ht="10.95" customHeight="1" x14ac:dyDescent="0.2">
      <c r="A101" s="22">
        <v>45448</v>
      </c>
      <c r="B101" s="12" t="s">
        <v>337</v>
      </c>
      <c r="C101" s="12" t="s">
        <v>313</v>
      </c>
      <c r="D101" s="12" t="s">
        <v>338</v>
      </c>
      <c r="E101" s="13">
        <v>110</v>
      </c>
      <c r="F101" s="13">
        <v>100</v>
      </c>
      <c r="G101" s="13">
        <v>10</v>
      </c>
      <c r="H101" s="23">
        <v>10</v>
      </c>
      <c r="I101" s="12" t="s">
        <v>113</v>
      </c>
      <c r="J101" s="12" t="s">
        <v>196</v>
      </c>
      <c r="K101" s="12" t="s">
        <v>203</v>
      </c>
    </row>
    <row r="102" spans="1:11" s="9" customFormat="1" ht="10.95" customHeight="1" x14ac:dyDescent="0.2">
      <c r="A102" s="22">
        <v>45458</v>
      </c>
      <c r="B102" s="12" t="s">
        <v>339</v>
      </c>
      <c r="C102" s="12" t="s">
        <v>313</v>
      </c>
      <c r="D102" s="12" t="s">
        <v>340</v>
      </c>
      <c r="E102" s="13">
        <v>66</v>
      </c>
      <c r="F102" s="13">
        <v>60</v>
      </c>
      <c r="G102" s="13">
        <v>6</v>
      </c>
      <c r="H102" s="23">
        <v>10</v>
      </c>
      <c r="I102" s="12" t="s">
        <v>113</v>
      </c>
      <c r="J102" s="12" t="s">
        <v>196</v>
      </c>
      <c r="K102" s="12" t="s">
        <v>203</v>
      </c>
    </row>
    <row r="103" spans="1:11" s="9" customFormat="1" ht="21.3" customHeight="1" x14ac:dyDescent="0.2">
      <c r="A103" s="22">
        <v>45474</v>
      </c>
      <c r="B103" s="12" t="s">
        <v>341</v>
      </c>
      <c r="C103" s="12" t="s">
        <v>310</v>
      </c>
      <c r="D103" s="25" t="s">
        <v>342</v>
      </c>
      <c r="E103" s="13">
        <v>308</v>
      </c>
      <c r="F103" s="13">
        <v>280</v>
      </c>
      <c r="G103" s="13">
        <v>28</v>
      </c>
      <c r="H103" s="23">
        <v>10</v>
      </c>
      <c r="I103" s="12" t="s">
        <v>103</v>
      </c>
      <c r="J103" s="12" t="s">
        <v>196</v>
      </c>
      <c r="K103" s="12" t="s">
        <v>203</v>
      </c>
    </row>
    <row r="104" spans="1:11" s="9" customFormat="1" ht="10.95" customHeight="1" x14ac:dyDescent="0.2">
      <c r="A104" s="22">
        <v>45484</v>
      </c>
      <c r="B104" s="12" t="s">
        <v>343</v>
      </c>
      <c r="C104" s="12" t="s">
        <v>313</v>
      </c>
      <c r="D104" s="12" t="s">
        <v>344</v>
      </c>
      <c r="E104" s="13">
        <v>66</v>
      </c>
      <c r="F104" s="13">
        <v>60</v>
      </c>
      <c r="G104" s="13">
        <v>6</v>
      </c>
      <c r="H104" s="23">
        <v>10</v>
      </c>
      <c r="I104" s="12" t="s">
        <v>113</v>
      </c>
      <c r="J104" s="12" t="s">
        <v>196</v>
      </c>
      <c r="K104" s="12" t="s">
        <v>203</v>
      </c>
    </row>
    <row r="105" spans="1:11" s="9" customFormat="1" ht="21.3" customHeight="1" x14ac:dyDescent="0.2">
      <c r="A105" s="22">
        <v>45505</v>
      </c>
      <c r="B105" s="12" t="s">
        <v>345</v>
      </c>
      <c r="C105" s="12" t="s">
        <v>310</v>
      </c>
      <c r="D105" s="25" t="s">
        <v>346</v>
      </c>
      <c r="E105" s="13">
        <v>308</v>
      </c>
      <c r="F105" s="13">
        <v>280</v>
      </c>
      <c r="G105" s="13">
        <v>28</v>
      </c>
      <c r="H105" s="23">
        <v>10</v>
      </c>
      <c r="I105" s="12" t="s">
        <v>103</v>
      </c>
      <c r="J105" s="12" t="s">
        <v>196</v>
      </c>
      <c r="K105" s="12" t="s">
        <v>203</v>
      </c>
    </row>
    <row r="106" spans="1:11" s="9" customFormat="1" ht="10.95" customHeight="1" x14ac:dyDescent="0.2">
      <c r="A106" s="22">
        <v>45512</v>
      </c>
      <c r="B106" s="12" t="s">
        <v>347</v>
      </c>
      <c r="C106" s="12" t="s">
        <v>348</v>
      </c>
      <c r="D106" s="12" t="s">
        <v>349</v>
      </c>
      <c r="E106" s="13">
        <v>1650</v>
      </c>
      <c r="F106" s="13">
        <v>1500</v>
      </c>
      <c r="G106" s="13">
        <v>150</v>
      </c>
      <c r="H106" s="23">
        <v>10</v>
      </c>
      <c r="I106" s="12" t="s">
        <v>133</v>
      </c>
      <c r="J106" s="12" t="s">
        <v>196</v>
      </c>
      <c r="K106" s="12" t="s">
        <v>203</v>
      </c>
    </row>
    <row r="107" spans="1:11" s="9" customFormat="1" ht="10.95" customHeight="1" x14ac:dyDescent="0.2">
      <c r="A107" s="22">
        <v>45517</v>
      </c>
      <c r="B107" s="12" t="s">
        <v>350</v>
      </c>
      <c r="C107" s="12" t="s">
        <v>313</v>
      </c>
      <c r="D107" s="12" t="s">
        <v>351</v>
      </c>
      <c r="E107" s="13">
        <v>66</v>
      </c>
      <c r="F107" s="13">
        <v>60</v>
      </c>
      <c r="G107" s="13">
        <v>6</v>
      </c>
      <c r="H107" s="23">
        <v>10</v>
      </c>
      <c r="I107" s="12" t="s">
        <v>113</v>
      </c>
      <c r="J107" s="12" t="s">
        <v>196</v>
      </c>
      <c r="K107" s="12" t="s">
        <v>203</v>
      </c>
    </row>
    <row r="108" spans="1:11" s="9" customFormat="1" ht="21.3" customHeight="1" x14ac:dyDescent="0.2">
      <c r="A108" s="22">
        <v>45537</v>
      </c>
      <c r="B108" s="12" t="s">
        <v>352</v>
      </c>
      <c r="C108" s="12" t="s">
        <v>310</v>
      </c>
      <c r="D108" s="25" t="s">
        <v>353</v>
      </c>
      <c r="E108" s="13">
        <v>308</v>
      </c>
      <c r="F108" s="13">
        <v>280</v>
      </c>
      <c r="G108" s="13">
        <v>28</v>
      </c>
      <c r="H108" s="23">
        <v>10</v>
      </c>
      <c r="I108" s="12" t="s">
        <v>103</v>
      </c>
      <c r="J108" s="12" t="s">
        <v>196</v>
      </c>
      <c r="K108" s="12" t="s">
        <v>203</v>
      </c>
    </row>
    <row r="109" spans="1:11" s="9" customFormat="1" ht="10.95" customHeight="1" x14ac:dyDescent="0.2">
      <c r="A109" s="22">
        <v>45554</v>
      </c>
      <c r="B109" s="12" t="s">
        <v>354</v>
      </c>
      <c r="C109" s="12" t="s">
        <v>313</v>
      </c>
      <c r="D109" s="12" t="s">
        <v>355</v>
      </c>
      <c r="E109" s="13">
        <v>66</v>
      </c>
      <c r="F109" s="13">
        <v>60</v>
      </c>
      <c r="G109" s="13">
        <v>6</v>
      </c>
      <c r="H109" s="23">
        <v>10</v>
      </c>
      <c r="I109" s="12" t="s">
        <v>113</v>
      </c>
      <c r="J109" s="12" t="s">
        <v>196</v>
      </c>
      <c r="K109" s="12" t="s">
        <v>203</v>
      </c>
    </row>
    <row r="110" spans="1:11" s="9" customFormat="1" ht="21.3" customHeight="1" x14ac:dyDescent="0.2">
      <c r="A110" s="22">
        <v>45569</v>
      </c>
      <c r="B110" s="12" t="s">
        <v>356</v>
      </c>
      <c r="C110" s="12" t="s">
        <v>310</v>
      </c>
      <c r="D110" s="25" t="s">
        <v>357</v>
      </c>
      <c r="E110" s="13">
        <v>308</v>
      </c>
      <c r="F110" s="13">
        <v>280</v>
      </c>
      <c r="G110" s="13">
        <v>28</v>
      </c>
      <c r="H110" s="23">
        <v>10</v>
      </c>
      <c r="I110" s="12" t="s">
        <v>103</v>
      </c>
      <c r="J110" s="12" t="s">
        <v>196</v>
      </c>
      <c r="K110" s="12" t="s">
        <v>203</v>
      </c>
    </row>
    <row r="111" spans="1:11" s="9" customFormat="1" ht="10.95" customHeight="1" x14ac:dyDescent="0.2">
      <c r="A111" s="22">
        <v>45573</v>
      </c>
      <c r="B111" s="12" t="s">
        <v>358</v>
      </c>
      <c r="C111" s="12" t="s">
        <v>288</v>
      </c>
      <c r="D111" s="12" t="s">
        <v>359</v>
      </c>
      <c r="E111" s="13">
        <v>1584</v>
      </c>
      <c r="F111" s="13">
        <v>1440</v>
      </c>
      <c r="G111" s="13">
        <v>144</v>
      </c>
      <c r="H111" s="23">
        <v>10</v>
      </c>
      <c r="I111" s="12" t="s">
        <v>133</v>
      </c>
      <c r="J111" s="12" t="s">
        <v>196</v>
      </c>
      <c r="K111" s="12" t="s">
        <v>203</v>
      </c>
    </row>
    <row r="112" spans="1:11" s="9" customFormat="1" ht="10.95" customHeight="1" x14ac:dyDescent="0.2">
      <c r="A112" s="22">
        <v>45573</v>
      </c>
      <c r="B112" s="12" t="s">
        <v>358</v>
      </c>
      <c r="C112" s="12" t="s">
        <v>288</v>
      </c>
      <c r="D112" s="12" t="s">
        <v>360</v>
      </c>
      <c r="E112" s="13">
        <v>110.88</v>
      </c>
      <c r="F112" s="13">
        <v>100.8</v>
      </c>
      <c r="G112" s="13">
        <v>10.08</v>
      </c>
      <c r="H112" s="23">
        <v>10</v>
      </c>
      <c r="I112" s="12" t="s">
        <v>133</v>
      </c>
      <c r="J112" s="12" t="s">
        <v>196</v>
      </c>
      <c r="K112" s="12" t="s">
        <v>203</v>
      </c>
    </row>
    <row r="113" spans="1:11" s="9" customFormat="1" ht="10.95" customHeight="1" x14ac:dyDescent="0.2">
      <c r="A113" s="22">
        <v>45587</v>
      </c>
      <c r="B113" s="12" t="s">
        <v>361</v>
      </c>
      <c r="C113" s="12" t="s">
        <v>313</v>
      </c>
      <c r="D113" s="12" t="s">
        <v>362</v>
      </c>
      <c r="E113" s="13">
        <v>66</v>
      </c>
      <c r="F113" s="13">
        <v>60</v>
      </c>
      <c r="G113" s="13">
        <v>6</v>
      </c>
      <c r="H113" s="23">
        <v>10</v>
      </c>
      <c r="I113" s="12" t="s">
        <v>113</v>
      </c>
      <c r="J113" s="12" t="s">
        <v>196</v>
      </c>
      <c r="K113" s="12" t="s">
        <v>203</v>
      </c>
    </row>
    <row r="114" spans="1:11" s="9" customFormat="1" ht="21.3" customHeight="1" x14ac:dyDescent="0.2">
      <c r="A114" s="22">
        <v>45597</v>
      </c>
      <c r="B114" s="12" t="s">
        <v>363</v>
      </c>
      <c r="C114" s="12" t="s">
        <v>310</v>
      </c>
      <c r="D114" s="25" t="s">
        <v>364</v>
      </c>
      <c r="E114" s="13">
        <v>308</v>
      </c>
      <c r="F114" s="13">
        <v>280</v>
      </c>
      <c r="G114" s="13">
        <v>28</v>
      </c>
      <c r="H114" s="23">
        <v>10</v>
      </c>
      <c r="I114" s="12" t="s">
        <v>103</v>
      </c>
      <c r="J114" s="12" t="s">
        <v>196</v>
      </c>
      <c r="K114" s="12" t="s">
        <v>203</v>
      </c>
    </row>
    <row r="115" spans="1:11" s="9" customFormat="1" ht="10.95" customHeight="1" x14ac:dyDescent="0.2">
      <c r="A115" s="22">
        <v>45615</v>
      </c>
      <c r="B115" s="12" t="s">
        <v>365</v>
      </c>
      <c r="C115" s="12" t="s">
        <v>313</v>
      </c>
      <c r="D115" s="12" t="s">
        <v>366</v>
      </c>
      <c r="E115" s="13">
        <v>55</v>
      </c>
      <c r="F115" s="13">
        <v>50</v>
      </c>
      <c r="G115" s="13">
        <v>5</v>
      </c>
      <c r="H115" s="23">
        <v>10</v>
      </c>
      <c r="I115" s="12" t="s">
        <v>113</v>
      </c>
      <c r="J115" s="12" t="s">
        <v>196</v>
      </c>
      <c r="K115" s="12" t="s">
        <v>203</v>
      </c>
    </row>
    <row r="116" spans="1:11" s="9" customFormat="1" ht="10.95" customHeight="1" x14ac:dyDescent="0.2">
      <c r="A116" s="22">
        <v>45616</v>
      </c>
      <c r="B116" s="12" t="s">
        <v>367</v>
      </c>
      <c r="C116" s="12" t="s">
        <v>313</v>
      </c>
      <c r="D116" s="12" t="s">
        <v>368</v>
      </c>
      <c r="E116" s="13">
        <v>66</v>
      </c>
      <c r="F116" s="13">
        <v>60</v>
      </c>
      <c r="G116" s="13">
        <v>6</v>
      </c>
      <c r="H116" s="23">
        <v>10</v>
      </c>
      <c r="I116" s="12" t="s">
        <v>113</v>
      </c>
      <c r="J116" s="12" t="s">
        <v>196</v>
      </c>
      <c r="K116" s="12" t="s">
        <v>203</v>
      </c>
    </row>
    <row r="117" spans="1:11" s="9" customFormat="1" ht="21.3" customHeight="1" x14ac:dyDescent="0.2">
      <c r="A117" s="22">
        <v>45628</v>
      </c>
      <c r="B117" s="12" t="s">
        <v>369</v>
      </c>
      <c r="C117" s="12" t="s">
        <v>310</v>
      </c>
      <c r="D117" s="25" t="s">
        <v>370</v>
      </c>
      <c r="E117" s="13">
        <v>308</v>
      </c>
      <c r="F117" s="13">
        <v>280</v>
      </c>
      <c r="G117" s="13">
        <v>28</v>
      </c>
      <c r="H117" s="23">
        <v>10</v>
      </c>
      <c r="I117" s="12" t="s">
        <v>103</v>
      </c>
      <c r="J117" s="12" t="s">
        <v>196</v>
      </c>
      <c r="K117" s="12" t="s">
        <v>203</v>
      </c>
    </row>
    <row r="118" spans="1:11" s="9" customFormat="1" ht="10.95" customHeight="1" x14ac:dyDescent="0.2">
      <c r="A118" s="22">
        <v>45651</v>
      </c>
      <c r="B118" s="12" t="s">
        <v>371</v>
      </c>
      <c r="C118" s="12" t="s">
        <v>313</v>
      </c>
      <c r="D118" s="12" t="s">
        <v>372</v>
      </c>
      <c r="E118" s="13">
        <v>66</v>
      </c>
      <c r="F118" s="13">
        <v>60</v>
      </c>
      <c r="G118" s="13">
        <v>6</v>
      </c>
      <c r="H118" s="23">
        <v>10</v>
      </c>
      <c r="I118" s="12" t="s">
        <v>113</v>
      </c>
      <c r="J118" s="12" t="s">
        <v>196</v>
      </c>
      <c r="K118" s="12" t="s">
        <v>203</v>
      </c>
    </row>
    <row r="119" spans="1:11" s="9" customFormat="1" ht="10.95" customHeight="1" x14ac:dyDescent="0.2">
      <c r="A119" s="14" t="s">
        <v>373</v>
      </c>
      <c r="B119" s="14"/>
      <c r="C119" s="14"/>
      <c r="D119" s="14"/>
      <c r="E119" s="15">
        <f>SUM(E88:E118)</f>
        <v>8327.880000000001</v>
      </c>
      <c r="F119" s="15">
        <f>SUM(F88:F118)</f>
        <v>7570.8</v>
      </c>
      <c r="G119" s="15">
        <f>SUM(G88:G118)</f>
        <v>757.08</v>
      </c>
      <c r="H119" s="14"/>
      <c r="I119" s="14"/>
      <c r="J119" s="14"/>
      <c r="K119" s="14"/>
    </row>
    <row r="120" spans="1:11" ht="13.35" customHeight="1" x14ac:dyDescent="0.2"/>
    <row r="121" spans="1:11" s="5" customFormat="1" ht="12.15" customHeight="1" x14ac:dyDescent="0.25">
      <c r="A121" s="8" t="s">
        <v>374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s="9" customFormat="1" ht="10.95" customHeight="1" x14ac:dyDescent="0.2">
      <c r="A122" s="20">
        <v>45572</v>
      </c>
      <c r="B122" s="10"/>
      <c r="C122" s="10" t="s">
        <v>204</v>
      </c>
      <c r="D122" s="10" t="s">
        <v>375</v>
      </c>
      <c r="E122" s="11">
        <v>9.75</v>
      </c>
      <c r="F122" s="11">
        <v>9.75</v>
      </c>
      <c r="G122" s="11">
        <v>0</v>
      </c>
      <c r="H122" s="21">
        <v>0</v>
      </c>
      <c r="I122" s="10" t="s">
        <v>133</v>
      </c>
      <c r="J122" s="10" t="s">
        <v>196</v>
      </c>
      <c r="K122" s="10" t="s">
        <v>203</v>
      </c>
    </row>
    <row r="123" spans="1:11" s="9" customFormat="1" ht="10.95" customHeight="1" x14ac:dyDescent="0.2">
      <c r="A123" s="14" t="s">
        <v>376</v>
      </c>
      <c r="B123" s="14"/>
      <c r="C123" s="14"/>
      <c r="D123" s="14"/>
      <c r="E123" s="15">
        <f>E122</f>
        <v>9.75</v>
      </c>
      <c r="F123" s="15">
        <f>F122</f>
        <v>9.75</v>
      </c>
      <c r="G123" s="15">
        <f>G122</f>
        <v>0</v>
      </c>
      <c r="H123" s="14"/>
      <c r="I123" s="14"/>
      <c r="J123" s="14"/>
      <c r="K123" s="14"/>
    </row>
    <row r="124" spans="1:11" ht="13.35" customHeight="1" x14ac:dyDescent="0.2"/>
    <row r="125" spans="1:11" s="5" customFormat="1" ht="12.15" customHeight="1" x14ac:dyDescent="0.25">
      <c r="A125" s="8" t="s">
        <v>377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s="9" customFormat="1" ht="10.95" customHeight="1" x14ac:dyDescent="0.2">
      <c r="A126" s="20">
        <v>45460</v>
      </c>
      <c r="B126" s="10" t="s">
        <v>378</v>
      </c>
      <c r="C126" s="10" t="s">
        <v>379</v>
      </c>
      <c r="D126" s="10" t="s">
        <v>380</v>
      </c>
      <c r="E126" s="11">
        <v>316.8</v>
      </c>
      <c r="F126" s="11">
        <v>288</v>
      </c>
      <c r="G126" s="11">
        <v>28.8</v>
      </c>
      <c r="H126" s="21">
        <v>10</v>
      </c>
      <c r="I126" s="10" t="s">
        <v>129</v>
      </c>
      <c r="J126" s="10" t="s">
        <v>196</v>
      </c>
      <c r="K126" s="10" t="s">
        <v>203</v>
      </c>
    </row>
    <row r="127" spans="1:11" s="9" customFormat="1" ht="10.95" customHeight="1" x14ac:dyDescent="0.2">
      <c r="A127" s="22">
        <v>45488</v>
      </c>
      <c r="B127" s="12" t="s">
        <v>381</v>
      </c>
      <c r="C127" s="12" t="s">
        <v>194</v>
      </c>
      <c r="D127" s="12" t="s">
        <v>382</v>
      </c>
      <c r="E127" s="13">
        <v>607.20000000000005</v>
      </c>
      <c r="F127" s="13">
        <v>552</v>
      </c>
      <c r="G127" s="13">
        <v>55.2</v>
      </c>
      <c r="H127" s="23">
        <v>10</v>
      </c>
      <c r="I127" s="12" t="s">
        <v>95</v>
      </c>
      <c r="J127" s="12" t="s">
        <v>196</v>
      </c>
      <c r="K127" s="12" t="s">
        <v>203</v>
      </c>
    </row>
    <row r="128" spans="1:11" s="9" customFormat="1" ht="10.95" customHeight="1" x14ac:dyDescent="0.2">
      <c r="A128" s="22">
        <v>45488</v>
      </c>
      <c r="B128" s="12" t="s">
        <v>381</v>
      </c>
      <c r="C128" s="12" t="s">
        <v>194</v>
      </c>
      <c r="D128" s="12" t="s">
        <v>383</v>
      </c>
      <c r="E128" s="13">
        <v>17.95</v>
      </c>
      <c r="F128" s="13">
        <v>16.32</v>
      </c>
      <c r="G128" s="13">
        <v>1.63</v>
      </c>
      <c r="H128" s="23">
        <v>10</v>
      </c>
      <c r="I128" s="12" t="s">
        <v>95</v>
      </c>
      <c r="J128" s="12" t="s">
        <v>196</v>
      </c>
      <c r="K128" s="12" t="s">
        <v>203</v>
      </c>
    </row>
    <row r="129" spans="1:11" s="9" customFormat="1" ht="10.95" customHeight="1" x14ac:dyDescent="0.2">
      <c r="A129" s="22">
        <v>45488</v>
      </c>
      <c r="B129" s="12" t="s">
        <v>381</v>
      </c>
      <c r="C129" s="12" t="s">
        <v>194</v>
      </c>
      <c r="D129" s="12" t="s">
        <v>245</v>
      </c>
      <c r="E129" s="13">
        <v>-93.78</v>
      </c>
      <c r="F129" s="13">
        <v>-85.25</v>
      </c>
      <c r="G129" s="13">
        <v>-8.5299999999999994</v>
      </c>
      <c r="H129" s="23">
        <v>10</v>
      </c>
      <c r="I129" s="12" t="s">
        <v>95</v>
      </c>
      <c r="J129" s="12" t="s">
        <v>196</v>
      </c>
      <c r="K129" s="12" t="s">
        <v>203</v>
      </c>
    </row>
    <row r="130" spans="1:11" s="9" customFormat="1" ht="10.95" customHeight="1" x14ac:dyDescent="0.2">
      <c r="A130" s="22">
        <v>45519</v>
      </c>
      <c r="B130" s="12" t="s">
        <v>384</v>
      </c>
      <c r="C130" s="12" t="s">
        <v>194</v>
      </c>
      <c r="D130" s="12" t="s">
        <v>385</v>
      </c>
      <c r="E130" s="13">
        <v>34.1</v>
      </c>
      <c r="F130" s="13">
        <v>31</v>
      </c>
      <c r="G130" s="13">
        <v>3.1</v>
      </c>
      <c r="H130" s="23">
        <v>10</v>
      </c>
      <c r="I130" s="12" t="s">
        <v>95</v>
      </c>
      <c r="J130" s="12" t="s">
        <v>196</v>
      </c>
      <c r="K130" s="12" t="s">
        <v>203</v>
      </c>
    </row>
    <row r="131" spans="1:11" s="9" customFormat="1" ht="10.95" customHeight="1" x14ac:dyDescent="0.2">
      <c r="A131" s="22">
        <v>45519</v>
      </c>
      <c r="B131" s="12" t="s">
        <v>384</v>
      </c>
      <c r="C131" s="12" t="s">
        <v>194</v>
      </c>
      <c r="D131" s="12" t="s">
        <v>386</v>
      </c>
      <c r="E131" s="13">
        <v>25.3</v>
      </c>
      <c r="F131" s="13">
        <v>23</v>
      </c>
      <c r="G131" s="13">
        <v>2.2999999999999998</v>
      </c>
      <c r="H131" s="23">
        <v>10</v>
      </c>
      <c r="I131" s="12" t="s">
        <v>95</v>
      </c>
      <c r="J131" s="12" t="s">
        <v>196</v>
      </c>
      <c r="K131" s="12" t="s">
        <v>203</v>
      </c>
    </row>
    <row r="132" spans="1:11" s="9" customFormat="1" ht="10.95" customHeight="1" x14ac:dyDescent="0.2">
      <c r="A132" s="22">
        <v>45519</v>
      </c>
      <c r="B132" s="12" t="s">
        <v>384</v>
      </c>
      <c r="C132" s="12" t="s">
        <v>194</v>
      </c>
      <c r="D132" s="12" t="s">
        <v>387</v>
      </c>
      <c r="E132" s="13">
        <v>607.20000000000005</v>
      </c>
      <c r="F132" s="13">
        <v>552</v>
      </c>
      <c r="G132" s="13">
        <v>55.2</v>
      </c>
      <c r="H132" s="23">
        <v>10</v>
      </c>
      <c r="I132" s="12" t="s">
        <v>95</v>
      </c>
      <c r="J132" s="12" t="s">
        <v>196</v>
      </c>
      <c r="K132" s="12" t="s">
        <v>203</v>
      </c>
    </row>
    <row r="133" spans="1:11" s="9" customFormat="1" ht="10.95" customHeight="1" x14ac:dyDescent="0.2">
      <c r="A133" s="22">
        <v>45519</v>
      </c>
      <c r="B133" s="12" t="s">
        <v>384</v>
      </c>
      <c r="C133" s="12" t="s">
        <v>194</v>
      </c>
      <c r="D133" s="12" t="s">
        <v>245</v>
      </c>
      <c r="E133" s="13">
        <v>-91.08</v>
      </c>
      <c r="F133" s="13">
        <v>-82.8</v>
      </c>
      <c r="G133" s="13">
        <v>-8.2799999999999994</v>
      </c>
      <c r="H133" s="23">
        <v>10</v>
      </c>
      <c r="I133" s="12" t="s">
        <v>95</v>
      </c>
      <c r="J133" s="12" t="s">
        <v>196</v>
      </c>
      <c r="K133" s="12" t="s">
        <v>203</v>
      </c>
    </row>
    <row r="134" spans="1:11" s="9" customFormat="1" ht="10.95" customHeight="1" x14ac:dyDescent="0.2">
      <c r="A134" s="22">
        <v>45533</v>
      </c>
      <c r="B134" s="12" t="s">
        <v>388</v>
      </c>
      <c r="C134" s="12" t="s">
        <v>194</v>
      </c>
      <c r="D134" s="12" t="s">
        <v>389</v>
      </c>
      <c r="E134" s="13">
        <v>27.75</v>
      </c>
      <c r="F134" s="13">
        <v>25.23</v>
      </c>
      <c r="G134" s="13">
        <v>2.52</v>
      </c>
      <c r="H134" s="23">
        <v>10</v>
      </c>
      <c r="I134" s="12" t="s">
        <v>95</v>
      </c>
      <c r="J134" s="12" t="s">
        <v>196</v>
      </c>
      <c r="K134" s="12" t="s">
        <v>203</v>
      </c>
    </row>
    <row r="135" spans="1:11" s="9" customFormat="1" ht="10.95" customHeight="1" x14ac:dyDescent="0.2">
      <c r="A135" s="22">
        <v>45533</v>
      </c>
      <c r="B135" s="12" t="s">
        <v>388</v>
      </c>
      <c r="C135" s="12" t="s">
        <v>194</v>
      </c>
      <c r="D135" s="12" t="s">
        <v>245</v>
      </c>
      <c r="E135" s="13">
        <v>-4.16</v>
      </c>
      <c r="F135" s="13">
        <v>-3.78</v>
      </c>
      <c r="G135" s="13">
        <v>-0.38</v>
      </c>
      <c r="H135" s="23">
        <v>10</v>
      </c>
      <c r="I135" s="12" t="s">
        <v>95</v>
      </c>
      <c r="J135" s="12" t="s">
        <v>196</v>
      </c>
      <c r="K135" s="12" t="s">
        <v>203</v>
      </c>
    </row>
    <row r="136" spans="1:11" s="9" customFormat="1" ht="10.95" customHeight="1" x14ac:dyDescent="0.2">
      <c r="A136" s="22">
        <v>45545</v>
      </c>
      <c r="B136" s="12" t="s">
        <v>390</v>
      </c>
      <c r="C136" s="12" t="s">
        <v>391</v>
      </c>
      <c r="D136" s="12" t="s">
        <v>392</v>
      </c>
      <c r="E136" s="13">
        <v>330</v>
      </c>
      <c r="F136" s="13">
        <v>300</v>
      </c>
      <c r="G136" s="13">
        <v>30</v>
      </c>
      <c r="H136" s="23">
        <v>10</v>
      </c>
      <c r="I136" s="12" t="s">
        <v>95</v>
      </c>
      <c r="J136" s="12" t="s">
        <v>196</v>
      </c>
      <c r="K136" s="12" t="s">
        <v>197</v>
      </c>
    </row>
    <row r="137" spans="1:11" s="9" customFormat="1" ht="10.95" customHeight="1" x14ac:dyDescent="0.2">
      <c r="A137" s="22">
        <v>45545</v>
      </c>
      <c r="B137" s="12" t="s">
        <v>393</v>
      </c>
      <c r="C137" s="12" t="s">
        <v>391</v>
      </c>
      <c r="D137" s="12" t="s">
        <v>394</v>
      </c>
      <c r="E137" s="13">
        <v>440</v>
      </c>
      <c r="F137" s="13">
        <v>400</v>
      </c>
      <c r="G137" s="13">
        <v>40</v>
      </c>
      <c r="H137" s="23">
        <v>10</v>
      </c>
      <c r="I137" s="12" t="s">
        <v>95</v>
      </c>
      <c r="J137" s="12" t="s">
        <v>196</v>
      </c>
      <c r="K137" s="12" t="s">
        <v>197</v>
      </c>
    </row>
    <row r="138" spans="1:11" s="9" customFormat="1" ht="10.95" customHeight="1" x14ac:dyDescent="0.2">
      <c r="A138" s="22">
        <v>45550</v>
      </c>
      <c r="B138" s="12" t="s">
        <v>395</v>
      </c>
      <c r="C138" s="12" t="s">
        <v>194</v>
      </c>
      <c r="D138" s="12" t="s">
        <v>396</v>
      </c>
      <c r="E138" s="13">
        <v>34.1</v>
      </c>
      <c r="F138" s="13">
        <v>31</v>
      </c>
      <c r="G138" s="13">
        <v>3.1</v>
      </c>
      <c r="H138" s="23">
        <v>10</v>
      </c>
      <c r="I138" s="12" t="s">
        <v>95</v>
      </c>
      <c r="J138" s="12" t="s">
        <v>196</v>
      </c>
      <c r="K138" s="12" t="s">
        <v>203</v>
      </c>
    </row>
    <row r="139" spans="1:11" s="9" customFormat="1" ht="10.95" customHeight="1" x14ac:dyDescent="0.2">
      <c r="A139" s="22">
        <v>45550</v>
      </c>
      <c r="B139" s="12" t="s">
        <v>395</v>
      </c>
      <c r="C139" s="12" t="s">
        <v>194</v>
      </c>
      <c r="D139" s="12" t="s">
        <v>397</v>
      </c>
      <c r="E139" s="13">
        <v>25.3</v>
      </c>
      <c r="F139" s="13">
        <v>23</v>
      </c>
      <c r="G139" s="13">
        <v>2.2999999999999998</v>
      </c>
      <c r="H139" s="23">
        <v>10</v>
      </c>
      <c r="I139" s="12" t="s">
        <v>95</v>
      </c>
      <c r="J139" s="12" t="s">
        <v>196</v>
      </c>
      <c r="K139" s="12" t="s">
        <v>203</v>
      </c>
    </row>
    <row r="140" spans="1:11" s="9" customFormat="1" ht="10.95" customHeight="1" x14ac:dyDescent="0.2">
      <c r="A140" s="22">
        <v>45550</v>
      </c>
      <c r="B140" s="12" t="s">
        <v>395</v>
      </c>
      <c r="C140" s="12" t="s">
        <v>194</v>
      </c>
      <c r="D140" s="12" t="s">
        <v>398</v>
      </c>
      <c r="E140" s="13">
        <v>657.8</v>
      </c>
      <c r="F140" s="13">
        <v>598</v>
      </c>
      <c r="G140" s="13">
        <v>59.8</v>
      </c>
      <c r="H140" s="23">
        <v>10</v>
      </c>
      <c r="I140" s="12" t="s">
        <v>95</v>
      </c>
      <c r="J140" s="12" t="s">
        <v>196</v>
      </c>
      <c r="K140" s="12" t="s">
        <v>203</v>
      </c>
    </row>
    <row r="141" spans="1:11" s="9" customFormat="1" ht="10.95" customHeight="1" x14ac:dyDescent="0.2">
      <c r="A141" s="22">
        <v>45550</v>
      </c>
      <c r="B141" s="12" t="s">
        <v>395</v>
      </c>
      <c r="C141" s="12" t="s">
        <v>194</v>
      </c>
      <c r="D141" s="12" t="s">
        <v>245</v>
      </c>
      <c r="E141" s="13">
        <v>-98.67</v>
      </c>
      <c r="F141" s="13">
        <v>-89.7</v>
      </c>
      <c r="G141" s="13">
        <v>-8.9700000000000006</v>
      </c>
      <c r="H141" s="23">
        <v>10</v>
      </c>
      <c r="I141" s="12" t="s">
        <v>95</v>
      </c>
      <c r="J141" s="12" t="s">
        <v>196</v>
      </c>
      <c r="K141" s="12" t="s">
        <v>203</v>
      </c>
    </row>
    <row r="142" spans="1:11" s="9" customFormat="1" ht="10.95" customHeight="1" x14ac:dyDescent="0.2">
      <c r="A142" s="22">
        <v>45580</v>
      </c>
      <c r="B142" s="12" t="s">
        <v>399</v>
      </c>
      <c r="C142" s="12" t="s">
        <v>194</v>
      </c>
      <c r="D142" s="12" t="s">
        <v>400</v>
      </c>
      <c r="E142" s="13">
        <v>34.1</v>
      </c>
      <c r="F142" s="13">
        <v>31</v>
      </c>
      <c r="G142" s="13">
        <v>3.1</v>
      </c>
      <c r="H142" s="23">
        <v>10</v>
      </c>
      <c r="I142" s="12" t="s">
        <v>95</v>
      </c>
      <c r="J142" s="12" t="s">
        <v>196</v>
      </c>
      <c r="K142" s="12" t="s">
        <v>203</v>
      </c>
    </row>
    <row r="143" spans="1:11" s="9" customFormat="1" ht="10.95" customHeight="1" x14ac:dyDescent="0.2">
      <c r="A143" s="22">
        <v>45580</v>
      </c>
      <c r="B143" s="12" t="s">
        <v>399</v>
      </c>
      <c r="C143" s="12" t="s">
        <v>194</v>
      </c>
      <c r="D143" s="12" t="s">
        <v>401</v>
      </c>
      <c r="E143" s="13">
        <v>25.3</v>
      </c>
      <c r="F143" s="13">
        <v>23</v>
      </c>
      <c r="G143" s="13">
        <v>2.2999999999999998</v>
      </c>
      <c r="H143" s="23">
        <v>10</v>
      </c>
      <c r="I143" s="12" t="s">
        <v>95</v>
      </c>
      <c r="J143" s="12" t="s">
        <v>196</v>
      </c>
      <c r="K143" s="12" t="s">
        <v>203</v>
      </c>
    </row>
    <row r="144" spans="1:11" s="9" customFormat="1" ht="10.95" customHeight="1" x14ac:dyDescent="0.2">
      <c r="A144" s="22">
        <v>45580</v>
      </c>
      <c r="B144" s="12" t="s">
        <v>399</v>
      </c>
      <c r="C144" s="12" t="s">
        <v>194</v>
      </c>
      <c r="D144" s="12" t="s">
        <v>402</v>
      </c>
      <c r="E144" s="13">
        <v>657.8</v>
      </c>
      <c r="F144" s="13">
        <v>598</v>
      </c>
      <c r="G144" s="13">
        <v>59.8</v>
      </c>
      <c r="H144" s="23">
        <v>10</v>
      </c>
      <c r="I144" s="12" t="s">
        <v>95</v>
      </c>
      <c r="J144" s="12" t="s">
        <v>196</v>
      </c>
      <c r="K144" s="12" t="s">
        <v>203</v>
      </c>
    </row>
    <row r="145" spans="1:11" s="9" customFormat="1" ht="10.95" customHeight="1" x14ac:dyDescent="0.2">
      <c r="A145" s="22">
        <v>45580</v>
      </c>
      <c r="B145" s="12" t="s">
        <v>399</v>
      </c>
      <c r="C145" s="12" t="s">
        <v>194</v>
      </c>
      <c r="D145" s="12" t="s">
        <v>245</v>
      </c>
      <c r="E145" s="13">
        <v>-98.67</v>
      </c>
      <c r="F145" s="13">
        <v>-89.7</v>
      </c>
      <c r="G145" s="13">
        <v>-8.9700000000000006</v>
      </c>
      <c r="H145" s="23">
        <v>10</v>
      </c>
      <c r="I145" s="12" t="s">
        <v>95</v>
      </c>
      <c r="J145" s="12" t="s">
        <v>196</v>
      </c>
      <c r="K145" s="12" t="s">
        <v>203</v>
      </c>
    </row>
    <row r="146" spans="1:11" s="9" customFormat="1" ht="10.95" customHeight="1" x14ac:dyDescent="0.2">
      <c r="A146" s="22">
        <v>45581</v>
      </c>
      <c r="B146" s="12" t="s">
        <v>403</v>
      </c>
      <c r="C146" s="12" t="s">
        <v>391</v>
      </c>
      <c r="D146" s="12" t="s">
        <v>404</v>
      </c>
      <c r="E146" s="13">
        <v>495</v>
      </c>
      <c r="F146" s="13">
        <v>450</v>
      </c>
      <c r="G146" s="13">
        <v>45</v>
      </c>
      <c r="H146" s="23">
        <v>10</v>
      </c>
      <c r="I146" s="12" t="s">
        <v>95</v>
      </c>
      <c r="J146" s="12" t="s">
        <v>196</v>
      </c>
      <c r="K146" s="12" t="s">
        <v>203</v>
      </c>
    </row>
    <row r="147" spans="1:11" s="9" customFormat="1" ht="10.95" customHeight="1" x14ac:dyDescent="0.2">
      <c r="A147" s="22">
        <v>45611</v>
      </c>
      <c r="B147" s="12" t="s">
        <v>405</v>
      </c>
      <c r="C147" s="12" t="s">
        <v>194</v>
      </c>
      <c r="D147" s="12" t="s">
        <v>406</v>
      </c>
      <c r="E147" s="13">
        <v>34.1</v>
      </c>
      <c r="F147" s="13">
        <v>31</v>
      </c>
      <c r="G147" s="13">
        <v>3.1</v>
      </c>
      <c r="H147" s="23">
        <v>10</v>
      </c>
      <c r="I147" s="12" t="s">
        <v>95</v>
      </c>
      <c r="J147" s="12" t="s">
        <v>196</v>
      </c>
      <c r="K147" s="12" t="s">
        <v>203</v>
      </c>
    </row>
    <row r="148" spans="1:11" s="9" customFormat="1" ht="10.95" customHeight="1" x14ac:dyDescent="0.2">
      <c r="A148" s="22">
        <v>45611</v>
      </c>
      <c r="B148" s="12" t="s">
        <v>405</v>
      </c>
      <c r="C148" s="12" t="s">
        <v>194</v>
      </c>
      <c r="D148" s="12" t="s">
        <v>407</v>
      </c>
      <c r="E148" s="13">
        <v>25.3</v>
      </c>
      <c r="F148" s="13">
        <v>23</v>
      </c>
      <c r="G148" s="13">
        <v>2.2999999999999998</v>
      </c>
      <c r="H148" s="23">
        <v>10</v>
      </c>
      <c r="I148" s="12" t="s">
        <v>95</v>
      </c>
      <c r="J148" s="12" t="s">
        <v>196</v>
      </c>
      <c r="K148" s="12" t="s">
        <v>203</v>
      </c>
    </row>
    <row r="149" spans="1:11" s="9" customFormat="1" ht="10.95" customHeight="1" x14ac:dyDescent="0.2">
      <c r="A149" s="22">
        <v>45611</v>
      </c>
      <c r="B149" s="12" t="s">
        <v>405</v>
      </c>
      <c r="C149" s="12" t="s">
        <v>194</v>
      </c>
      <c r="D149" s="12" t="s">
        <v>408</v>
      </c>
      <c r="E149" s="13">
        <v>404.8</v>
      </c>
      <c r="F149" s="13">
        <v>368</v>
      </c>
      <c r="G149" s="13">
        <v>36.799999999999997</v>
      </c>
      <c r="H149" s="23">
        <v>10</v>
      </c>
      <c r="I149" s="12" t="s">
        <v>95</v>
      </c>
      <c r="J149" s="12" t="s">
        <v>196</v>
      </c>
      <c r="K149" s="12" t="s">
        <v>203</v>
      </c>
    </row>
    <row r="150" spans="1:11" s="9" customFormat="1" ht="10.95" customHeight="1" x14ac:dyDescent="0.2">
      <c r="A150" s="22">
        <v>45611</v>
      </c>
      <c r="B150" s="12" t="s">
        <v>405</v>
      </c>
      <c r="C150" s="12" t="s">
        <v>194</v>
      </c>
      <c r="D150" s="12" t="s">
        <v>245</v>
      </c>
      <c r="E150" s="13">
        <v>-60.72</v>
      </c>
      <c r="F150" s="13">
        <v>-55.2</v>
      </c>
      <c r="G150" s="13">
        <v>-5.52</v>
      </c>
      <c r="H150" s="23">
        <v>10</v>
      </c>
      <c r="I150" s="12" t="s">
        <v>95</v>
      </c>
      <c r="J150" s="12" t="s">
        <v>196</v>
      </c>
      <c r="K150" s="12" t="s">
        <v>203</v>
      </c>
    </row>
    <row r="151" spans="1:11" s="9" customFormat="1" ht="10.95" customHeight="1" x14ac:dyDescent="0.2">
      <c r="A151" s="22">
        <v>45617</v>
      </c>
      <c r="B151" s="12" t="s">
        <v>409</v>
      </c>
      <c r="C151" s="12" t="s">
        <v>391</v>
      </c>
      <c r="D151" s="12" t="s">
        <v>410</v>
      </c>
      <c r="E151" s="13">
        <v>247.5</v>
      </c>
      <c r="F151" s="13">
        <v>225</v>
      </c>
      <c r="G151" s="13">
        <v>22.5</v>
      </c>
      <c r="H151" s="23">
        <v>10</v>
      </c>
      <c r="I151" s="12" t="s">
        <v>95</v>
      </c>
      <c r="J151" s="12" t="s">
        <v>196</v>
      </c>
      <c r="K151" s="12" t="s">
        <v>203</v>
      </c>
    </row>
    <row r="152" spans="1:11" s="9" customFormat="1" ht="10.95" customHeight="1" x14ac:dyDescent="0.2">
      <c r="A152" s="22">
        <v>45617</v>
      </c>
      <c r="B152" s="12" t="s">
        <v>411</v>
      </c>
      <c r="C152" s="12" t="s">
        <v>391</v>
      </c>
      <c r="D152" s="12" t="s">
        <v>412</v>
      </c>
      <c r="E152" s="13">
        <v>1006.5</v>
      </c>
      <c r="F152" s="13">
        <v>915</v>
      </c>
      <c r="G152" s="13">
        <v>91.5</v>
      </c>
      <c r="H152" s="23">
        <v>10</v>
      </c>
      <c r="I152" s="12" t="s">
        <v>95</v>
      </c>
      <c r="J152" s="12" t="s">
        <v>196</v>
      </c>
      <c r="K152" s="12" t="s">
        <v>203</v>
      </c>
    </row>
    <row r="153" spans="1:11" s="9" customFormat="1" ht="21.3" customHeight="1" x14ac:dyDescent="0.2">
      <c r="A153" s="22">
        <v>45617</v>
      </c>
      <c r="B153" s="12" t="s">
        <v>411</v>
      </c>
      <c r="C153" s="12" t="s">
        <v>391</v>
      </c>
      <c r="D153" s="25" t="s">
        <v>413</v>
      </c>
      <c r="E153" s="13">
        <v>940.5</v>
      </c>
      <c r="F153" s="13">
        <v>855</v>
      </c>
      <c r="G153" s="13">
        <v>85.5</v>
      </c>
      <c r="H153" s="23">
        <v>10</v>
      </c>
      <c r="I153" s="12" t="s">
        <v>95</v>
      </c>
      <c r="J153" s="12" t="s">
        <v>196</v>
      </c>
      <c r="K153" s="12" t="s">
        <v>203</v>
      </c>
    </row>
    <row r="154" spans="1:11" s="9" customFormat="1" ht="10.95" customHeight="1" x14ac:dyDescent="0.2">
      <c r="A154" s="22">
        <v>45617</v>
      </c>
      <c r="B154" s="12" t="s">
        <v>411</v>
      </c>
      <c r="C154" s="12" t="s">
        <v>391</v>
      </c>
      <c r="D154" s="12" t="s">
        <v>414</v>
      </c>
      <c r="E154" s="13">
        <v>214.5</v>
      </c>
      <c r="F154" s="13">
        <v>195</v>
      </c>
      <c r="G154" s="13">
        <v>19.5</v>
      </c>
      <c r="H154" s="23">
        <v>10</v>
      </c>
      <c r="I154" s="12" t="s">
        <v>95</v>
      </c>
      <c r="J154" s="12" t="s">
        <v>196</v>
      </c>
      <c r="K154" s="12" t="s">
        <v>203</v>
      </c>
    </row>
    <row r="155" spans="1:11" s="9" customFormat="1" ht="10.95" customHeight="1" x14ac:dyDescent="0.2">
      <c r="A155" s="22">
        <v>45641</v>
      </c>
      <c r="B155" s="12" t="s">
        <v>193</v>
      </c>
      <c r="C155" s="12" t="s">
        <v>194</v>
      </c>
      <c r="D155" s="12" t="s">
        <v>415</v>
      </c>
      <c r="E155" s="13">
        <v>37.950000000000003</v>
      </c>
      <c r="F155" s="13">
        <v>34.5</v>
      </c>
      <c r="G155" s="13">
        <v>3.45</v>
      </c>
      <c r="H155" s="23">
        <v>10</v>
      </c>
      <c r="I155" s="12" t="s">
        <v>95</v>
      </c>
      <c r="J155" s="12" t="s">
        <v>196</v>
      </c>
      <c r="K155" s="12" t="s">
        <v>197</v>
      </c>
    </row>
    <row r="156" spans="1:11" s="9" customFormat="1" ht="10.95" customHeight="1" x14ac:dyDescent="0.2">
      <c r="A156" s="22">
        <v>45641</v>
      </c>
      <c r="B156" s="12" t="s">
        <v>193</v>
      </c>
      <c r="C156" s="12" t="s">
        <v>194</v>
      </c>
      <c r="D156" s="12" t="s">
        <v>416</v>
      </c>
      <c r="E156" s="13">
        <v>25.3</v>
      </c>
      <c r="F156" s="13">
        <v>23</v>
      </c>
      <c r="G156" s="13">
        <v>2.2999999999999998</v>
      </c>
      <c r="H156" s="23">
        <v>10</v>
      </c>
      <c r="I156" s="12" t="s">
        <v>95</v>
      </c>
      <c r="J156" s="12" t="s">
        <v>196</v>
      </c>
      <c r="K156" s="12" t="s">
        <v>197</v>
      </c>
    </row>
    <row r="157" spans="1:11" s="9" customFormat="1" ht="10.95" customHeight="1" x14ac:dyDescent="0.2">
      <c r="A157" s="22">
        <v>45641</v>
      </c>
      <c r="B157" s="12" t="s">
        <v>193</v>
      </c>
      <c r="C157" s="12" t="s">
        <v>194</v>
      </c>
      <c r="D157" s="12" t="s">
        <v>417</v>
      </c>
      <c r="E157" s="13">
        <v>404.8</v>
      </c>
      <c r="F157" s="13">
        <v>368</v>
      </c>
      <c r="G157" s="13">
        <v>36.799999999999997</v>
      </c>
      <c r="H157" s="23">
        <v>10</v>
      </c>
      <c r="I157" s="12" t="s">
        <v>95</v>
      </c>
      <c r="J157" s="12" t="s">
        <v>196</v>
      </c>
      <c r="K157" s="12" t="s">
        <v>197</v>
      </c>
    </row>
    <row r="158" spans="1:11" s="9" customFormat="1" ht="10.95" customHeight="1" x14ac:dyDescent="0.2">
      <c r="A158" s="22">
        <v>45641</v>
      </c>
      <c r="B158" s="12" t="s">
        <v>193</v>
      </c>
      <c r="C158" s="12" t="s">
        <v>194</v>
      </c>
      <c r="D158" s="12" t="s">
        <v>245</v>
      </c>
      <c r="E158" s="13">
        <v>-60.72</v>
      </c>
      <c r="F158" s="13">
        <v>-55.2</v>
      </c>
      <c r="G158" s="13">
        <v>-5.52</v>
      </c>
      <c r="H158" s="23">
        <v>10</v>
      </c>
      <c r="I158" s="12" t="s">
        <v>95</v>
      </c>
      <c r="J158" s="12" t="s">
        <v>196</v>
      </c>
      <c r="K158" s="12" t="s">
        <v>197</v>
      </c>
    </row>
    <row r="159" spans="1:11" s="9" customFormat="1" ht="10.95" customHeight="1" x14ac:dyDescent="0.2">
      <c r="A159" s="22">
        <v>45643</v>
      </c>
      <c r="B159" s="12" t="s">
        <v>418</v>
      </c>
      <c r="C159" s="12" t="s">
        <v>391</v>
      </c>
      <c r="D159" s="12" t="s">
        <v>419</v>
      </c>
      <c r="E159" s="13">
        <v>110</v>
      </c>
      <c r="F159" s="13">
        <v>100</v>
      </c>
      <c r="G159" s="13">
        <v>10</v>
      </c>
      <c r="H159" s="23">
        <v>10</v>
      </c>
      <c r="I159" s="12" t="s">
        <v>95</v>
      </c>
      <c r="J159" s="12" t="s">
        <v>196</v>
      </c>
      <c r="K159" s="12" t="s">
        <v>197</v>
      </c>
    </row>
    <row r="160" spans="1:11" s="9" customFormat="1" ht="10.95" customHeight="1" x14ac:dyDescent="0.2">
      <c r="A160" s="14" t="s">
        <v>420</v>
      </c>
      <c r="B160" s="14"/>
      <c r="C160" s="14"/>
      <c r="D160" s="14"/>
      <c r="E160" s="15">
        <f>SUM(E126:E159)</f>
        <v>7279.1499999999987</v>
      </c>
      <c r="F160" s="15">
        <f>SUM(F126:F159)</f>
        <v>6617.420000000001</v>
      </c>
      <c r="G160" s="15">
        <f>SUM(G126:G159)</f>
        <v>661.73</v>
      </c>
      <c r="H160" s="14"/>
      <c r="I160" s="14"/>
      <c r="J160" s="14"/>
      <c r="K160" s="14"/>
    </row>
    <row r="161" spans="1:11" ht="13.35" customHeight="1" x14ac:dyDescent="0.2"/>
    <row r="162" spans="1:11" s="9" customFormat="1" ht="10.95" customHeight="1" x14ac:dyDescent="0.2">
      <c r="A162" s="16" t="s">
        <v>179</v>
      </c>
      <c r="B162" s="16"/>
      <c r="C162" s="16"/>
      <c r="D162" s="16"/>
      <c r="E162" s="17">
        <f>SUM(E10,E85,E119,E123,E160)</f>
        <v>21775.71</v>
      </c>
      <c r="F162" s="17">
        <f>SUM(F10,F85,F119,F123,F160)</f>
        <v>20356.900000000001</v>
      </c>
      <c r="G162" s="17">
        <f>SUM(G10,G85,G119,G123,G160)</f>
        <v>1418.81</v>
      </c>
      <c r="H162" s="16"/>
      <c r="I162" s="16"/>
      <c r="J162" s="16"/>
      <c r="K162" s="16"/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showGridLines="0" zoomScaleNormal="100" workbookViewId="0">
      <selection activeCell="A3" sqref="A3"/>
    </sheetView>
  </sheetViews>
  <sheetFormatPr defaultRowHeight="11.4" x14ac:dyDescent="0.2"/>
  <cols>
    <col min="1" max="1" width="31.625" customWidth="1"/>
    <col min="2" max="2" width="12.5" customWidth="1"/>
    <col min="3" max="3" width="20" customWidth="1"/>
    <col min="4" max="4" width="12.125" customWidth="1"/>
    <col min="5" max="5" width="10.375" customWidth="1"/>
    <col min="6" max="7" width="11.125" customWidth="1"/>
    <col min="8" max="9" width="7.375" customWidth="1"/>
  </cols>
  <sheetData>
    <row r="1" spans="1:9" s="1" customFormat="1" ht="16.649999999999999" customHeight="1" x14ac:dyDescent="0.3">
      <c r="A1" s="2" t="s">
        <v>421</v>
      </c>
      <c r="B1" s="2"/>
      <c r="C1" s="2"/>
      <c r="D1" s="2"/>
      <c r="E1" s="2"/>
      <c r="F1" s="2"/>
      <c r="G1" s="2"/>
      <c r="H1" s="2"/>
      <c r="I1" s="2"/>
    </row>
    <row r="2" spans="1:9" s="3" customFormat="1" ht="14.4" customHeight="1" x14ac:dyDescent="0.25">
      <c r="A2" s="4" t="s">
        <v>491</v>
      </c>
      <c r="B2" s="4"/>
      <c r="C2" s="4"/>
      <c r="D2" s="4"/>
      <c r="E2" s="4"/>
      <c r="F2" s="4"/>
      <c r="G2" s="4"/>
      <c r="H2" s="4"/>
      <c r="I2" s="4"/>
    </row>
    <row r="3" spans="1:9" s="3" customFormat="1" ht="14.4" customHeight="1" x14ac:dyDescent="0.25">
      <c r="A3" s="4" t="s">
        <v>42</v>
      </c>
      <c r="B3" s="4"/>
      <c r="C3" s="4"/>
      <c r="D3" s="4"/>
      <c r="E3" s="4"/>
      <c r="F3" s="4"/>
      <c r="G3" s="4"/>
      <c r="H3" s="4"/>
      <c r="I3" s="4"/>
    </row>
    <row r="4" spans="1:9" s="3" customFormat="1" ht="14.4" customHeight="1" x14ac:dyDescent="0.25">
      <c r="A4" s="4" t="s">
        <v>422</v>
      </c>
      <c r="B4" s="4"/>
      <c r="C4" s="4"/>
      <c r="D4" s="4"/>
      <c r="E4" s="4"/>
      <c r="F4" s="4"/>
      <c r="G4" s="4"/>
      <c r="H4" s="4"/>
      <c r="I4" s="4"/>
    </row>
    <row r="5" spans="1:9" ht="13.35" customHeight="1" x14ac:dyDescent="0.2"/>
    <row r="6" spans="1:9" s="5" customFormat="1" ht="12.15" customHeight="1" x14ac:dyDescent="0.25">
      <c r="A6" s="6" t="s">
        <v>183</v>
      </c>
      <c r="B6" s="6" t="s">
        <v>423</v>
      </c>
      <c r="C6" s="6" t="s">
        <v>424</v>
      </c>
      <c r="D6" s="7" t="s">
        <v>425</v>
      </c>
      <c r="E6" s="7" t="s">
        <v>426</v>
      </c>
      <c r="F6" s="7" t="s">
        <v>427</v>
      </c>
      <c r="G6" s="7" t="s">
        <v>428</v>
      </c>
      <c r="H6" s="7" t="s">
        <v>429</v>
      </c>
      <c r="I6" s="7" t="s">
        <v>179</v>
      </c>
    </row>
    <row r="7" spans="1:9" ht="13.35" customHeight="1" x14ac:dyDescent="0.2"/>
    <row r="8" spans="1:9" s="5" customFormat="1" ht="12.15" customHeight="1" x14ac:dyDescent="0.25">
      <c r="A8" s="8" t="s">
        <v>391</v>
      </c>
      <c r="B8" s="8"/>
      <c r="C8" s="8"/>
      <c r="D8" s="8"/>
      <c r="E8" s="8"/>
      <c r="F8" s="8"/>
      <c r="G8" s="8"/>
      <c r="H8" s="8"/>
      <c r="I8" s="8"/>
    </row>
    <row r="9" spans="1:9" s="9" customFormat="1" ht="10.95" customHeight="1" x14ac:dyDescent="0.2">
      <c r="A9" s="20">
        <v>45545</v>
      </c>
      <c r="B9" s="20">
        <v>45552</v>
      </c>
      <c r="C9" s="10" t="s">
        <v>393</v>
      </c>
      <c r="D9" s="11">
        <v>0</v>
      </c>
      <c r="E9" s="11">
        <v>0</v>
      </c>
      <c r="F9" s="11">
        <v>0</v>
      </c>
      <c r="G9" s="11">
        <v>400</v>
      </c>
      <c r="H9" s="11">
        <v>0</v>
      </c>
      <c r="I9" s="11">
        <v>400</v>
      </c>
    </row>
    <row r="10" spans="1:9" s="9" customFormat="1" ht="10.95" customHeight="1" x14ac:dyDescent="0.2">
      <c r="A10" s="22">
        <v>45545</v>
      </c>
      <c r="B10" s="22">
        <v>45552</v>
      </c>
      <c r="C10" s="12" t="s">
        <v>390</v>
      </c>
      <c r="D10" s="13">
        <v>0</v>
      </c>
      <c r="E10" s="13">
        <v>0</v>
      </c>
      <c r="F10" s="13">
        <v>0</v>
      </c>
      <c r="G10" s="13">
        <v>300</v>
      </c>
      <c r="H10" s="13">
        <v>0</v>
      </c>
      <c r="I10" s="13">
        <v>300</v>
      </c>
    </row>
    <row r="11" spans="1:9" s="9" customFormat="1" ht="10.95" customHeight="1" x14ac:dyDescent="0.2">
      <c r="A11" s="22">
        <v>45643</v>
      </c>
      <c r="B11" s="22">
        <v>45650</v>
      </c>
      <c r="C11" s="12" t="s">
        <v>418</v>
      </c>
      <c r="D11" s="13">
        <v>10</v>
      </c>
      <c r="E11" s="13">
        <v>0</v>
      </c>
      <c r="F11" s="13">
        <v>0</v>
      </c>
      <c r="G11" s="13">
        <v>0</v>
      </c>
      <c r="H11" s="13">
        <v>0</v>
      </c>
      <c r="I11" s="13">
        <v>10</v>
      </c>
    </row>
    <row r="12" spans="1:9" s="9" customFormat="1" ht="10.95" customHeight="1" x14ac:dyDescent="0.2">
      <c r="A12" s="14" t="s">
        <v>430</v>
      </c>
      <c r="B12" s="14"/>
      <c r="C12" s="14"/>
      <c r="D12" s="15">
        <f t="shared" ref="D12:I12" si="0">SUM(D9:D11)</f>
        <v>10</v>
      </c>
      <c r="E12" s="15">
        <f t="shared" si="0"/>
        <v>0</v>
      </c>
      <c r="F12" s="15">
        <f t="shared" si="0"/>
        <v>0</v>
      </c>
      <c r="G12" s="15">
        <f t="shared" si="0"/>
        <v>700</v>
      </c>
      <c r="H12" s="15">
        <f t="shared" si="0"/>
        <v>0</v>
      </c>
      <c r="I12" s="15">
        <f t="shared" si="0"/>
        <v>710</v>
      </c>
    </row>
    <row r="13" spans="1:9" ht="13.35" customHeight="1" x14ac:dyDescent="0.2"/>
    <row r="14" spans="1:9" s="5" customFormat="1" ht="12.15" customHeight="1" x14ac:dyDescent="0.25">
      <c r="A14" s="8" t="s">
        <v>194</v>
      </c>
      <c r="B14" s="8"/>
      <c r="C14" s="8"/>
      <c r="D14" s="8"/>
      <c r="E14" s="8"/>
      <c r="F14" s="8"/>
      <c r="G14" s="8"/>
      <c r="H14" s="8"/>
      <c r="I14" s="8"/>
    </row>
    <row r="15" spans="1:9" s="9" customFormat="1" ht="10.95" customHeight="1" x14ac:dyDescent="0.2">
      <c r="A15" s="20">
        <v>45641</v>
      </c>
      <c r="B15" s="20">
        <v>45656</v>
      </c>
      <c r="C15" s="10" t="s">
        <v>193</v>
      </c>
      <c r="D15" s="11">
        <v>37.03</v>
      </c>
      <c r="E15" s="11">
        <v>0</v>
      </c>
      <c r="F15" s="11">
        <v>0</v>
      </c>
      <c r="G15" s="11">
        <v>0</v>
      </c>
      <c r="H15" s="11">
        <v>0</v>
      </c>
      <c r="I15" s="11">
        <v>37.03</v>
      </c>
    </row>
    <row r="16" spans="1:9" s="9" customFormat="1" ht="10.95" customHeight="1" x14ac:dyDescent="0.2">
      <c r="A16" s="14" t="s">
        <v>431</v>
      </c>
      <c r="B16" s="14"/>
      <c r="C16" s="14"/>
      <c r="D16" s="15">
        <f t="shared" ref="D16:I16" si="1">D15</f>
        <v>37.03</v>
      </c>
      <c r="E16" s="15">
        <f t="shared" si="1"/>
        <v>0</v>
      </c>
      <c r="F16" s="15">
        <f t="shared" si="1"/>
        <v>0</v>
      </c>
      <c r="G16" s="15">
        <f t="shared" si="1"/>
        <v>0</v>
      </c>
      <c r="H16" s="15">
        <f t="shared" si="1"/>
        <v>0</v>
      </c>
      <c r="I16" s="15">
        <f t="shared" si="1"/>
        <v>37.03</v>
      </c>
    </row>
    <row r="17" spans="1:9" ht="13.35" customHeight="1" x14ac:dyDescent="0.2"/>
    <row r="18" spans="1:9" s="9" customFormat="1" ht="10.95" customHeight="1" x14ac:dyDescent="0.2">
      <c r="A18" s="16" t="s">
        <v>179</v>
      </c>
      <c r="B18" s="16"/>
      <c r="C18" s="16"/>
      <c r="D18" s="17">
        <f t="shared" ref="D18:I18" si="2">SUM(D12,D16)</f>
        <v>47.03</v>
      </c>
      <c r="E18" s="17">
        <f t="shared" si="2"/>
        <v>0</v>
      </c>
      <c r="F18" s="17">
        <f t="shared" si="2"/>
        <v>0</v>
      </c>
      <c r="G18" s="17">
        <f t="shared" si="2"/>
        <v>700</v>
      </c>
      <c r="H18" s="17">
        <f t="shared" si="2"/>
        <v>0</v>
      </c>
      <c r="I18" s="17">
        <f t="shared" si="2"/>
        <v>747.03</v>
      </c>
    </row>
    <row r="19" spans="1:9" ht="13.35" customHeight="1" x14ac:dyDescent="0.2"/>
    <row r="20" spans="1:9" s="9" customFormat="1" ht="10.95" customHeight="1" x14ac:dyDescent="0.2">
      <c r="A20" s="16" t="s">
        <v>432</v>
      </c>
      <c r="B20" s="16"/>
      <c r="C20" s="16"/>
      <c r="D20" s="26">
        <f>(SUM(D12,D16) / SUM(D12:H12,D16:H16))</f>
        <v>6.2955972317042155E-2</v>
      </c>
      <c r="E20" s="26">
        <f>(SUM(E12,E16) / SUM(D12:H12,D16:H16))</f>
        <v>0</v>
      </c>
      <c r="F20" s="26">
        <f>(SUM(F12,F16) / SUM(D12:H12,D16:H16))</f>
        <v>0</v>
      </c>
      <c r="G20" s="26">
        <f>(SUM(G12,G16) / SUM(D12:H12,D16:H16))</f>
        <v>0.93704402768295791</v>
      </c>
      <c r="H20" s="26">
        <f>(SUM(H12,H16) / SUM(D12:H12,D16:H16))</f>
        <v>0</v>
      </c>
      <c r="I20" s="26">
        <f>(SUM(I12,I16) / SUM(I12,I16))</f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7"/>
  <sheetViews>
    <sheetView showGridLines="0" zoomScaleNormal="100" workbookViewId="0">
      <selection activeCell="A3" sqref="A3"/>
    </sheetView>
  </sheetViews>
  <sheetFormatPr defaultRowHeight="11.4" x14ac:dyDescent="0.2"/>
  <cols>
    <col min="1" max="1" width="16.375" customWidth="1"/>
    <col min="2" max="2" width="18.125" customWidth="1"/>
    <col min="3" max="3" width="11.625" customWidth="1"/>
    <col min="4" max="4" width="100" customWidth="1"/>
    <col min="5" max="6" width="9" customWidth="1"/>
    <col min="7" max="7" width="7.625" customWidth="1"/>
    <col min="8" max="8" width="10.875" customWidth="1"/>
    <col min="9" max="9" width="7.875" customWidth="1"/>
  </cols>
  <sheetData>
    <row r="1" spans="1:9" s="1" customFormat="1" ht="16.649999999999999" customHeight="1" x14ac:dyDescent="0.3">
      <c r="A1" s="2" t="s">
        <v>433</v>
      </c>
      <c r="B1" s="2"/>
      <c r="C1" s="2"/>
      <c r="D1" s="2"/>
      <c r="E1" s="2"/>
      <c r="F1" s="2"/>
      <c r="G1" s="2"/>
      <c r="H1" s="2"/>
      <c r="I1" s="2"/>
    </row>
    <row r="2" spans="1:9" s="3" customFormat="1" ht="14.4" customHeight="1" x14ac:dyDescent="0.25">
      <c r="A2" s="4" t="s">
        <v>491</v>
      </c>
      <c r="B2" s="4"/>
      <c r="C2" s="4"/>
      <c r="D2" s="4"/>
      <c r="E2" s="4"/>
      <c r="F2" s="4"/>
      <c r="G2" s="4"/>
      <c r="H2" s="4"/>
      <c r="I2" s="4"/>
    </row>
    <row r="3" spans="1:9" s="3" customFormat="1" ht="14.4" customHeight="1" x14ac:dyDescent="0.25">
      <c r="A3" s="4" t="s">
        <v>181</v>
      </c>
      <c r="B3" s="4"/>
      <c r="C3" s="4"/>
      <c r="D3" s="4"/>
      <c r="E3" s="4"/>
      <c r="F3" s="4"/>
      <c r="G3" s="4"/>
      <c r="H3" s="4"/>
      <c r="I3" s="4"/>
    </row>
    <row r="4" spans="1:9" ht="13.35" customHeight="1" x14ac:dyDescent="0.2"/>
    <row r="5" spans="1:9" s="5" customFormat="1" ht="12.15" customHeight="1" x14ac:dyDescent="0.25">
      <c r="A5" s="6" t="s">
        <v>183</v>
      </c>
      <c r="B5" s="6" t="s">
        <v>191</v>
      </c>
      <c r="C5" s="6" t="s">
        <v>184</v>
      </c>
      <c r="D5" s="6" t="s">
        <v>186</v>
      </c>
      <c r="E5" s="7" t="s">
        <v>187</v>
      </c>
      <c r="F5" s="7" t="s">
        <v>188</v>
      </c>
      <c r="G5" s="7" t="s">
        <v>189</v>
      </c>
      <c r="H5" s="7" t="s">
        <v>190</v>
      </c>
      <c r="I5" s="6" t="s">
        <v>192</v>
      </c>
    </row>
    <row r="6" spans="1:9" ht="13.35" customHeight="1" x14ac:dyDescent="0.2"/>
    <row r="7" spans="1:9" s="5" customFormat="1" ht="12.15" customHeight="1" x14ac:dyDescent="0.25">
      <c r="A7" s="8" t="s">
        <v>434</v>
      </c>
      <c r="B7" s="8"/>
      <c r="C7" s="8"/>
      <c r="D7" s="8"/>
      <c r="E7" s="8"/>
      <c r="F7" s="8"/>
      <c r="G7" s="8"/>
      <c r="H7" s="8"/>
      <c r="I7" s="8"/>
    </row>
    <row r="8" spans="1:9" s="9" customFormat="1" ht="10.95" customHeight="1" x14ac:dyDescent="0.2">
      <c r="A8" s="20">
        <v>45295</v>
      </c>
      <c r="B8" s="10" t="s">
        <v>435</v>
      </c>
      <c r="C8" s="10"/>
      <c r="D8" s="10" t="s">
        <v>436</v>
      </c>
      <c r="E8" s="11">
        <v>303.60000000000002</v>
      </c>
      <c r="F8" s="11">
        <v>276</v>
      </c>
      <c r="G8" s="11">
        <v>27.6</v>
      </c>
      <c r="H8" s="21">
        <v>10</v>
      </c>
      <c r="I8" s="10" t="s">
        <v>203</v>
      </c>
    </row>
    <row r="9" spans="1:9" s="9" customFormat="1" ht="10.95" customHeight="1" x14ac:dyDescent="0.2">
      <c r="A9" s="14" t="s">
        <v>437</v>
      </c>
      <c r="B9" s="14"/>
      <c r="C9" s="14"/>
      <c r="D9" s="14"/>
      <c r="E9" s="15">
        <f>E8</f>
        <v>303.60000000000002</v>
      </c>
      <c r="F9" s="15">
        <f>F8</f>
        <v>276</v>
      </c>
      <c r="G9" s="15">
        <f>G8</f>
        <v>27.6</v>
      </c>
      <c r="H9" s="14"/>
      <c r="I9" s="14"/>
    </row>
    <row r="10" spans="1:9" ht="13.35" customHeight="1" x14ac:dyDescent="0.2"/>
    <row r="11" spans="1:9" s="5" customFormat="1" ht="12.15" customHeight="1" x14ac:dyDescent="0.25">
      <c r="A11" s="8" t="s">
        <v>438</v>
      </c>
      <c r="B11" s="8"/>
      <c r="C11" s="8"/>
      <c r="D11" s="8"/>
      <c r="E11" s="8"/>
      <c r="F11" s="8"/>
      <c r="G11" s="8"/>
      <c r="H11" s="8"/>
      <c r="I11" s="8"/>
    </row>
    <row r="12" spans="1:9" s="9" customFormat="1" ht="10.95" customHeight="1" x14ac:dyDescent="0.2">
      <c r="A12" s="20">
        <v>45315</v>
      </c>
      <c r="B12" s="10" t="s">
        <v>435</v>
      </c>
      <c r="C12" s="10"/>
      <c r="D12" s="10" t="s">
        <v>439</v>
      </c>
      <c r="E12" s="11">
        <v>607.20000000000005</v>
      </c>
      <c r="F12" s="11">
        <v>552</v>
      </c>
      <c r="G12" s="11">
        <v>55.2</v>
      </c>
      <c r="H12" s="21">
        <v>10</v>
      </c>
      <c r="I12" s="10" t="s">
        <v>203</v>
      </c>
    </row>
    <row r="13" spans="1:9" s="9" customFormat="1" ht="10.95" customHeight="1" x14ac:dyDescent="0.2">
      <c r="A13" s="22">
        <v>45315</v>
      </c>
      <c r="B13" s="12" t="s">
        <v>435</v>
      </c>
      <c r="C13" s="12"/>
      <c r="D13" s="12" t="s">
        <v>440</v>
      </c>
      <c r="E13" s="13">
        <v>52.8</v>
      </c>
      <c r="F13" s="13">
        <v>48</v>
      </c>
      <c r="G13" s="13">
        <v>4.8</v>
      </c>
      <c r="H13" s="23">
        <v>10</v>
      </c>
      <c r="I13" s="12" t="s">
        <v>203</v>
      </c>
    </row>
    <row r="14" spans="1:9" s="9" customFormat="1" ht="10.95" customHeight="1" x14ac:dyDescent="0.2">
      <c r="A14" s="14" t="s">
        <v>441</v>
      </c>
      <c r="B14" s="14"/>
      <c r="C14" s="14"/>
      <c r="D14" s="14"/>
      <c r="E14" s="15">
        <f>SUM(E12:E13)</f>
        <v>660</v>
      </c>
      <c r="F14" s="15">
        <f>SUM(F12:F13)</f>
        <v>600</v>
      </c>
      <c r="G14" s="15">
        <f>SUM(G12:G13)</f>
        <v>60</v>
      </c>
      <c r="H14" s="14"/>
      <c r="I14" s="14"/>
    </row>
    <row r="15" spans="1:9" ht="13.35" customHeight="1" x14ac:dyDescent="0.2"/>
    <row r="16" spans="1:9" s="5" customFormat="1" ht="12.15" customHeight="1" x14ac:dyDescent="0.25">
      <c r="A16" s="8" t="s">
        <v>442</v>
      </c>
      <c r="B16" s="8"/>
      <c r="C16" s="8"/>
      <c r="D16" s="8"/>
      <c r="E16" s="8"/>
      <c r="F16" s="8"/>
      <c r="G16" s="8"/>
      <c r="H16" s="8"/>
      <c r="I16" s="8"/>
    </row>
    <row r="17" spans="1:9" s="9" customFormat="1" ht="10.95" customHeight="1" x14ac:dyDescent="0.2">
      <c r="A17" s="20">
        <v>45315</v>
      </c>
      <c r="B17" s="10" t="s">
        <v>435</v>
      </c>
      <c r="C17" s="10"/>
      <c r="D17" s="10" t="s">
        <v>439</v>
      </c>
      <c r="E17" s="11">
        <v>607.20000000000005</v>
      </c>
      <c r="F17" s="11">
        <v>552</v>
      </c>
      <c r="G17" s="11">
        <v>55.2</v>
      </c>
      <c r="H17" s="21">
        <v>10</v>
      </c>
      <c r="I17" s="10" t="s">
        <v>203</v>
      </c>
    </row>
    <row r="18" spans="1:9" s="9" customFormat="1" ht="10.95" customHeight="1" x14ac:dyDescent="0.2">
      <c r="A18" s="22">
        <v>45315</v>
      </c>
      <c r="B18" s="12" t="s">
        <v>435</v>
      </c>
      <c r="C18" s="12"/>
      <c r="D18" s="12" t="s">
        <v>440</v>
      </c>
      <c r="E18" s="13">
        <v>52.8</v>
      </c>
      <c r="F18" s="13">
        <v>48</v>
      </c>
      <c r="G18" s="13">
        <v>4.8</v>
      </c>
      <c r="H18" s="23">
        <v>10</v>
      </c>
      <c r="I18" s="12" t="s">
        <v>203</v>
      </c>
    </row>
    <row r="19" spans="1:9" s="9" customFormat="1" ht="10.95" customHeight="1" x14ac:dyDescent="0.2">
      <c r="A19" s="14" t="s">
        <v>443</v>
      </c>
      <c r="B19" s="14"/>
      <c r="C19" s="14"/>
      <c r="D19" s="14"/>
      <c r="E19" s="15">
        <f>SUM(E17:E18)</f>
        <v>660</v>
      </c>
      <c r="F19" s="15">
        <f>SUM(F17:F18)</f>
        <v>600</v>
      </c>
      <c r="G19" s="15">
        <f>SUM(G17:G18)</f>
        <v>60</v>
      </c>
      <c r="H19" s="14"/>
      <c r="I19" s="14"/>
    </row>
    <row r="20" spans="1:9" ht="13.35" customHeight="1" x14ac:dyDescent="0.2"/>
    <row r="21" spans="1:9" s="5" customFormat="1" ht="12.15" customHeight="1" x14ac:dyDescent="0.25">
      <c r="A21" s="8" t="s">
        <v>444</v>
      </c>
      <c r="B21" s="8"/>
      <c r="C21" s="8"/>
      <c r="D21" s="8"/>
      <c r="E21" s="8"/>
      <c r="F21" s="8"/>
      <c r="G21" s="8"/>
      <c r="H21" s="8"/>
      <c r="I21" s="8"/>
    </row>
    <row r="22" spans="1:9" s="9" customFormat="1" ht="10.95" customHeight="1" x14ac:dyDescent="0.2">
      <c r="A22" s="20">
        <v>45315</v>
      </c>
      <c r="B22" s="10" t="s">
        <v>435</v>
      </c>
      <c r="C22" s="10"/>
      <c r="D22" s="10" t="s">
        <v>439</v>
      </c>
      <c r="E22" s="11">
        <v>607.20000000000005</v>
      </c>
      <c r="F22" s="11">
        <v>552</v>
      </c>
      <c r="G22" s="11">
        <v>55.2</v>
      </c>
      <c r="H22" s="21">
        <v>10</v>
      </c>
      <c r="I22" s="10" t="s">
        <v>203</v>
      </c>
    </row>
    <row r="23" spans="1:9" s="9" customFormat="1" ht="10.95" customHeight="1" x14ac:dyDescent="0.2">
      <c r="A23" s="22">
        <v>45315</v>
      </c>
      <c r="B23" s="12" t="s">
        <v>435</v>
      </c>
      <c r="C23" s="12"/>
      <c r="D23" s="12" t="s">
        <v>445</v>
      </c>
      <c r="E23" s="13">
        <v>52.8</v>
      </c>
      <c r="F23" s="13">
        <v>48</v>
      </c>
      <c r="G23" s="13">
        <v>4.8</v>
      </c>
      <c r="H23" s="23">
        <v>10</v>
      </c>
      <c r="I23" s="12" t="s">
        <v>203</v>
      </c>
    </row>
    <row r="24" spans="1:9" s="9" customFormat="1" ht="10.95" customHeight="1" x14ac:dyDescent="0.2">
      <c r="A24" s="14" t="s">
        <v>446</v>
      </c>
      <c r="B24" s="14"/>
      <c r="C24" s="14"/>
      <c r="D24" s="14"/>
      <c r="E24" s="15">
        <f>SUM(E22:E23)</f>
        <v>660</v>
      </c>
      <c r="F24" s="15">
        <f>SUM(F22:F23)</f>
        <v>600</v>
      </c>
      <c r="G24" s="15">
        <f>SUM(G22:G23)</f>
        <v>60</v>
      </c>
      <c r="H24" s="14"/>
      <c r="I24" s="14"/>
    </row>
    <row r="25" spans="1:9" ht="13.35" customHeight="1" x14ac:dyDescent="0.2"/>
    <row r="26" spans="1:9" s="5" customFormat="1" ht="12.15" customHeight="1" x14ac:dyDescent="0.25">
      <c r="A26" s="8" t="s">
        <v>447</v>
      </c>
      <c r="B26" s="8"/>
      <c r="C26" s="8"/>
      <c r="D26" s="8"/>
      <c r="E26" s="8"/>
      <c r="F26" s="8"/>
      <c r="G26" s="8"/>
      <c r="H26" s="8"/>
      <c r="I26" s="8"/>
    </row>
    <row r="27" spans="1:9" s="9" customFormat="1" ht="10.95" customHeight="1" x14ac:dyDescent="0.2">
      <c r="A27" s="20">
        <v>45315</v>
      </c>
      <c r="B27" s="10" t="s">
        <v>435</v>
      </c>
      <c r="C27" s="10"/>
      <c r="D27" s="10" t="s">
        <v>448</v>
      </c>
      <c r="E27" s="11">
        <v>607.20000000000005</v>
      </c>
      <c r="F27" s="11">
        <v>552</v>
      </c>
      <c r="G27" s="11">
        <v>55.2</v>
      </c>
      <c r="H27" s="21">
        <v>10</v>
      </c>
      <c r="I27" s="10" t="s">
        <v>203</v>
      </c>
    </row>
    <row r="28" spans="1:9" s="9" customFormat="1" ht="10.95" customHeight="1" x14ac:dyDescent="0.2">
      <c r="A28" s="22">
        <v>45315</v>
      </c>
      <c r="B28" s="12" t="s">
        <v>435</v>
      </c>
      <c r="C28" s="12"/>
      <c r="D28" s="12" t="s">
        <v>449</v>
      </c>
      <c r="E28" s="13">
        <v>118.8</v>
      </c>
      <c r="F28" s="13">
        <v>108</v>
      </c>
      <c r="G28" s="13">
        <v>10.8</v>
      </c>
      <c r="H28" s="23">
        <v>10</v>
      </c>
      <c r="I28" s="12" t="s">
        <v>203</v>
      </c>
    </row>
    <row r="29" spans="1:9" s="9" customFormat="1" ht="10.95" customHeight="1" x14ac:dyDescent="0.2">
      <c r="A29" s="14" t="s">
        <v>450</v>
      </c>
      <c r="B29" s="14"/>
      <c r="C29" s="14"/>
      <c r="D29" s="14"/>
      <c r="E29" s="15">
        <f>SUM(E27:E28)</f>
        <v>726</v>
      </c>
      <c r="F29" s="15">
        <f>SUM(F27:F28)</f>
        <v>660</v>
      </c>
      <c r="G29" s="15">
        <f>SUM(G27:G28)</f>
        <v>66</v>
      </c>
      <c r="H29" s="14"/>
      <c r="I29" s="14"/>
    </row>
    <row r="30" spans="1:9" ht="13.35" customHeight="1" x14ac:dyDescent="0.2"/>
    <row r="31" spans="1:9" s="5" customFormat="1" ht="12.15" customHeight="1" x14ac:dyDescent="0.25">
      <c r="A31" s="8" t="s">
        <v>451</v>
      </c>
      <c r="B31" s="8"/>
      <c r="C31" s="8"/>
      <c r="D31" s="8"/>
      <c r="E31" s="8"/>
      <c r="F31" s="8"/>
      <c r="G31" s="8"/>
      <c r="H31" s="8"/>
      <c r="I31" s="8"/>
    </row>
    <row r="32" spans="1:9" s="9" customFormat="1" ht="10.95" customHeight="1" x14ac:dyDescent="0.2">
      <c r="A32" s="20">
        <v>45449</v>
      </c>
      <c r="B32" s="10" t="s">
        <v>435</v>
      </c>
      <c r="C32" s="10"/>
      <c r="D32" s="10" t="s">
        <v>452</v>
      </c>
      <c r="E32" s="11">
        <v>607.20000000000005</v>
      </c>
      <c r="F32" s="11">
        <v>552</v>
      </c>
      <c r="G32" s="11">
        <v>55.2</v>
      </c>
      <c r="H32" s="21">
        <v>10</v>
      </c>
      <c r="I32" s="10" t="s">
        <v>203</v>
      </c>
    </row>
    <row r="33" spans="1:9" s="9" customFormat="1" ht="10.95" customHeight="1" x14ac:dyDescent="0.2">
      <c r="A33" s="22">
        <v>45449</v>
      </c>
      <c r="B33" s="12" t="s">
        <v>435</v>
      </c>
      <c r="C33" s="12"/>
      <c r="D33" s="12" t="s">
        <v>453</v>
      </c>
      <c r="E33" s="13">
        <v>132</v>
      </c>
      <c r="F33" s="13">
        <v>120</v>
      </c>
      <c r="G33" s="13">
        <v>12</v>
      </c>
      <c r="H33" s="23">
        <v>10</v>
      </c>
      <c r="I33" s="12" t="s">
        <v>203</v>
      </c>
    </row>
    <row r="34" spans="1:9" s="9" customFormat="1" ht="10.95" customHeight="1" x14ac:dyDescent="0.2">
      <c r="A34" s="22">
        <v>45449</v>
      </c>
      <c r="B34" s="12" t="s">
        <v>435</v>
      </c>
      <c r="C34" s="12"/>
      <c r="D34" s="12" t="s">
        <v>454</v>
      </c>
      <c r="E34" s="13">
        <v>1100</v>
      </c>
      <c r="F34" s="13">
        <v>1000</v>
      </c>
      <c r="G34" s="13">
        <v>100</v>
      </c>
      <c r="H34" s="23">
        <v>10</v>
      </c>
      <c r="I34" s="12" t="s">
        <v>203</v>
      </c>
    </row>
    <row r="35" spans="1:9" s="9" customFormat="1" ht="10.95" customHeight="1" x14ac:dyDescent="0.2">
      <c r="A35" s="14" t="s">
        <v>455</v>
      </c>
      <c r="B35" s="14"/>
      <c r="C35" s="14"/>
      <c r="D35" s="14"/>
      <c r="E35" s="15">
        <f>SUM(E32:E34)</f>
        <v>1839.2</v>
      </c>
      <c r="F35" s="15">
        <f>SUM(F32:F34)</f>
        <v>1672</v>
      </c>
      <c r="G35" s="15">
        <f>SUM(G32:G34)</f>
        <v>167.2</v>
      </c>
      <c r="H35" s="14"/>
      <c r="I35" s="14"/>
    </row>
    <row r="36" spans="1:9" ht="13.35" customHeight="1" x14ac:dyDescent="0.2"/>
    <row r="37" spans="1:9" s="5" customFormat="1" ht="12.15" customHeight="1" x14ac:dyDescent="0.25">
      <c r="A37" s="8" t="s">
        <v>456</v>
      </c>
      <c r="B37" s="8"/>
      <c r="C37" s="8"/>
      <c r="D37" s="8"/>
      <c r="E37" s="8"/>
      <c r="F37" s="8"/>
      <c r="G37" s="8"/>
      <c r="H37" s="8"/>
      <c r="I37" s="8"/>
    </row>
    <row r="38" spans="1:9" s="9" customFormat="1" ht="10.95" customHeight="1" x14ac:dyDescent="0.2">
      <c r="A38" s="20">
        <v>45457</v>
      </c>
      <c r="B38" s="10" t="s">
        <v>435</v>
      </c>
      <c r="C38" s="10"/>
      <c r="D38" s="10" t="s">
        <v>457</v>
      </c>
      <c r="E38" s="11">
        <v>75</v>
      </c>
      <c r="F38" s="11">
        <v>68.180000000000007</v>
      </c>
      <c r="G38" s="11">
        <v>6.82</v>
      </c>
      <c r="H38" s="21">
        <v>10</v>
      </c>
      <c r="I38" s="10" t="s">
        <v>203</v>
      </c>
    </row>
    <row r="39" spans="1:9" s="9" customFormat="1" ht="10.95" customHeight="1" x14ac:dyDescent="0.2">
      <c r="A39" s="14" t="s">
        <v>458</v>
      </c>
      <c r="B39" s="14"/>
      <c r="C39" s="14"/>
      <c r="D39" s="14"/>
      <c r="E39" s="15">
        <f>E38</f>
        <v>75</v>
      </c>
      <c r="F39" s="15">
        <f>F38</f>
        <v>68.180000000000007</v>
      </c>
      <c r="G39" s="15">
        <f>G38</f>
        <v>6.82</v>
      </c>
      <c r="H39" s="14"/>
      <c r="I39" s="14"/>
    </row>
    <row r="40" spans="1:9" ht="13.35" customHeight="1" x14ac:dyDescent="0.2"/>
    <row r="41" spans="1:9" s="5" customFormat="1" ht="12.15" customHeight="1" x14ac:dyDescent="0.25">
      <c r="A41" s="8" t="s">
        <v>459</v>
      </c>
      <c r="B41" s="8"/>
      <c r="C41" s="8"/>
      <c r="D41" s="8"/>
      <c r="E41" s="8"/>
      <c r="F41" s="8"/>
      <c r="G41" s="8"/>
      <c r="H41" s="8"/>
      <c r="I41" s="8"/>
    </row>
    <row r="42" spans="1:9" s="9" customFormat="1" ht="10.95" customHeight="1" x14ac:dyDescent="0.2">
      <c r="A42" s="20">
        <v>45491</v>
      </c>
      <c r="B42" s="10" t="s">
        <v>435</v>
      </c>
      <c r="C42" s="10"/>
      <c r="D42" s="10" t="s">
        <v>460</v>
      </c>
      <c r="E42" s="11">
        <v>303.60000000000002</v>
      </c>
      <c r="F42" s="11">
        <v>276</v>
      </c>
      <c r="G42" s="11">
        <v>27.6</v>
      </c>
      <c r="H42" s="21">
        <v>10</v>
      </c>
      <c r="I42" s="10" t="s">
        <v>203</v>
      </c>
    </row>
    <row r="43" spans="1:9" s="9" customFormat="1" ht="10.95" customHeight="1" x14ac:dyDescent="0.2">
      <c r="A43" s="14" t="s">
        <v>461</v>
      </c>
      <c r="B43" s="14"/>
      <c r="C43" s="14"/>
      <c r="D43" s="14"/>
      <c r="E43" s="15">
        <f>E42</f>
        <v>303.60000000000002</v>
      </c>
      <c r="F43" s="15">
        <f>F42</f>
        <v>276</v>
      </c>
      <c r="G43" s="15">
        <f>G42</f>
        <v>27.6</v>
      </c>
      <c r="H43" s="14"/>
      <c r="I43" s="14"/>
    </row>
    <row r="44" spans="1:9" ht="13.35" customHeight="1" x14ac:dyDescent="0.2"/>
    <row r="45" spans="1:9" s="5" customFormat="1" ht="12.15" customHeight="1" x14ac:dyDescent="0.25">
      <c r="A45" s="8" t="s">
        <v>462</v>
      </c>
      <c r="B45" s="8"/>
      <c r="C45" s="8"/>
      <c r="D45" s="8"/>
      <c r="E45" s="8"/>
      <c r="F45" s="8"/>
      <c r="G45" s="8"/>
      <c r="H45" s="8"/>
      <c r="I45" s="8"/>
    </row>
    <row r="46" spans="1:9" s="9" customFormat="1" ht="10.95" customHeight="1" x14ac:dyDescent="0.2">
      <c r="A46" s="20">
        <v>45504</v>
      </c>
      <c r="B46" s="10" t="s">
        <v>435</v>
      </c>
      <c r="C46" s="10"/>
      <c r="D46" s="10" t="s">
        <v>463</v>
      </c>
      <c r="E46" s="11">
        <v>420.88</v>
      </c>
      <c r="F46" s="11">
        <v>382.62</v>
      </c>
      <c r="G46" s="11">
        <v>38.26</v>
      </c>
      <c r="H46" s="21">
        <v>10</v>
      </c>
      <c r="I46" s="10" t="s">
        <v>203</v>
      </c>
    </row>
    <row r="47" spans="1:9" s="9" customFormat="1" ht="10.95" customHeight="1" x14ac:dyDescent="0.2">
      <c r="A47" s="14" t="s">
        <v>464</v>
      </c>
      <c r="B47" s="14"/>
      <c r="C47" s="14"/>
      <c r="D47" s="14"/>
      <c r="E47" s="15">
        <f>E46</f>
        <v>420.88</v>
      </c>
      <c r="F47" s="15">
        <f>F46</f>
        <v>382.62</v>
      </c>
      <c r="G47" s="15">
        <f>G46</f>
        <v>38.26</v>
      </c>
      <c r="H47" s="14"/>
      <c r="I47" s="14"/>
    </row>
    <row r="48" spans="1:9" ht="13.35" customHeight="1" x14ac:dyDescent="0.2"/>
    <row r="49" spans="1:9" s="5" customFormat="1" ht="12.15" customHeight="1" x14ac:dyDescent="0.25">
      <c r="A49" s="8" t="s">
        <v>465</v>
      </c>
      <c r="B49" s="8"/>
      <c r="C49" s="8"/>
      <c r="D49" s="8"/>
      <c r="E49" s="8"/>
      <c r="F49" s="8"/>
      <c r="G49" s="8"/>
      <c r="H49" s="8"/>
      <c r="I49" s="8"/>
    </row>
    <row r="50" spans="1:9" s="9" customFormat="1" ht="10.95" customHeight="1" x14ac:dyDescent="0.2">
      <c r="A50" s="20">
        <v>45512</v>
      </c>
      <c r="B50" s="10" t="s">
        <v>435</v>
      </c>
      <c r="C50" s="10"/>
      <c r="D50" s="10" t="s">
        <v>466</v>
      </c>
      <c r="E50" s="11">
        <v>500.94</v>
      </c>
      <c r="F50" s="11">
        <v>455.4</v>
      </c>
      <c r="G50" s="11">
        <v>45.54</v>
      </c>
      <c r="H50" s="21">
        <v>10</v>
      </c>
      <c r="I50" s="10" t="s">
        <v>203</v>
      </c>
    </row>
    <row r="51" spans="1:9" s="9" customFormat="1" ht="10.95" customHeight="1" x14ac:dyDescent="0.2">
      <c r="A51" s="22">
        <v>45512</v>
      </c>
      <c r="B51" s="12" t="s">
        <v>435</v>
      </c>
      <c r="C51" s="12"/>
      <c r="D51" s="12" t="s">
        <v>467</v>
      </c>
      <c r="E51" s="13">
        <v>132</v>
      </c>
      <c r="F51" s="13">
        <v>120</v>
      </c>
      <c r="G51" s="13">
        <v>12</v>
      </c>
      <c r="H51" s="23">
        <v>10</v>
      </c>
      <c r="I51" s="12" t="s">
        <v>203</v>
      </c>
    </row>
    <row r="52" spans="1:9" s="9" customFormat="1" ht="10.95" customHeight="1" x14ac:dyDescent="0.2">
      <c r="A52" s="22">
        <v>45512</v>
      </c>
      <c r="B52" s="12" t="s">
        <v>435</v>
      </c>
      <c r="C52" s="12"/>
      <c r="D52" s="12" t="s">
        <v>468</v>
      </c>
      <c r="E52" s="13">
        <v>770</v>
      </c>
      <c r="F52" s="13">
        <v>700</v>
      </c>
      <c r="G52" s="13">
        <v>70</v>
      </c>
      <c r="H52" s="23">
        <v>10</v>
      </c>
      <c r="I52" s="12" t="s">
        <v>203</v>
      </c>
    </row>
    <row r="53" spans="1:9" s="9" customFormat="1" ht="10.95" customHeight="1" x14ac:dyDescent="0.2">
      <c r="A53" s="22">
        <v>45512</v>
      </c>
      <c r="B53" s="12" t="s">
        <v>435</v>
      </c>
      <c r="C53" s="12"/>
      <c r="D53" s="12" t="s">
        <v>469</v>
      </c>
      <c r="E53" s="13">
        <v>-420.88</v>
      </c>
      <c r="F53" s="13">
        <v>-382.62</v>
      </c>
      <c r="G53" s="13">
        <v>-38.26</v>
      </c>
      <c r="H53" s="23">
        <v>10</v>
      </c>
      <c r="I53" s="12" t="s">
        <v>203</v>
      </c>
    </row>
    <row r="54" spans="1:9" s="9" customFormat="1" ht="10.95" customHeight="1" x14ac:dyDescent="0.2">
      <c r="A54" s="14" t="s">
        <v>470</v>
      </c>
      <c r="B54" s="14"/>
      <c r="C54" s="14"/>
      <c r="D54" s="14"/>
      <c r="E54" s="15">
        <f>SUM(E50:E53)</f>
        <v>982.06000000000006</v>
      </c>
      <c r="F54" s="15">
        <f>SUM(F50:F53)</f>
        <v>892.78000000000009</v>
      </c>
      <c r="G54" s="15">
        <f>SUM(G50:G53)</f>
        <v>89.28</v>
      </c>
      <c r="H54" s="14"/>
      <c r="I54" s="14"/>
    </row>
    <row r="55" spans="1:9" ht="13.35" customHeight="1" x14ac:dyDescent="0.2"/>
    <row r="56" spans="1:9" s="5" customFormat="1" ht="12.15" customHeight="1" x14ac:dyDescent="0.25">
      <c r="A56" s="8" t="s">
        <v>471</v>
      </c>
      <c r="B56" s="8"/>
      <c r="C56" s="8"/>
      <c r="D56" s="8"/>
      <c r="E56" s="8"/>
      <c r="F56" s="8"/>
      <c r="G56" s="8"/>
      <c r="H56" s="8"/>
      <c r="I56" s="8"/>
    </row>
    <row r="57" spans="1:9" s="9" customFormat="1" ht="10.95" customHeight="1" x14ac:dyDescent="0.2">
      <c r="A57" s="20">
        <v>45538</v>
      </c>
      <c r="B57" s="10" t="s">
        <v>435</v>
      </c>
      <c r="C57" s="10"/>
      <c r="D57" s="10" t="s">
        <v>472</v>
      </c>
      <c r="E57" s="11">
        <v>990</v>
      </c>
      <c r="F57" s="11">
        <v>900</v>
      </c>
      <c r="G57" s="11">
        <v>90</v>
      </c>
      <c r="H57" s="21">
        <v>10</v>
      </c>
      <c r="I57" s="10" t="s">
        <v>203</v>
      </c>
    </row>
    <row r="58" spans="1:9" s="9" customFormat="1" ht="10.95" customHeight="1" x14ac:dyDescent="0.2">
      <c r="A58" s="14" t="s">
        <v>473</v>
      </c>
      <c r="B58" s="14"/>
      <c r="C58" s="14"/>
      <c r="D58" s="14"/>
      <c r="E58" s="15">
        <f>E57</f>
        <v>990</v>
      </c>
      <c r="F58" s="15">
        <f>F57</f>
        <v>900</v>
      </c>
      <c r="G58" s="15">
        <f>G57</f>
        <v>90</v>
      </c>
      <c r="H58" s="14"/>
      <c r="I58" s="14"/>
    </row>
    <row r="59" spans="1:9" ht="13.35" customHeight="1" x14ac:dyDescent="0.2"/>
    <row r="60" spans="1:9" s="5" customFormat="1" ht="12.15" customHeight="1" x14ac:dyDescent="0.25">
      <c r="A60" s="8" t="s">
        <v>474</v>
      </c>
      <c r="B60" s="8"/>
      <c r="C60" s="8"/>
      <c r="D60" s="8"/>
      <c r="E60" s="8"/>
      <c r="F60" s="8"/>
      <c r="G60" s="8"/>
      <c r="H60" s="8"/>
      <c r="I60" s="8"/>
    </row>
    <row r="61" spans="1:9" s="9" customFormat="1" ht="10.95" customHeight="1" x14ac:dyDescent="0.2">
      <c r="A61" s="20">
        <v>45551</v>
      </c>
      <c r="B61" s="10" t="s">
        <v>435</v>
      </c>
      <c r="C61" s="10"/>
      <c r="D61" s="10" t="s">
        <v>475</v>
      </c>
      <c r="E61" s="11">
        <v>165</v>
      </c>
      <c r="F61" s="11">
        <v>150</v>
      </c>
      <c r="G61" s="11">
        <v>15</v>
      </c>
      <c r="H61" s="21">
        <v>10</v>
      </c>
      <c r="I61" s="10" t="s">
        <v>203</v>
      </c>
    </row>
    <row r="62" spans="1:9" s="9" customFormat="1" ht="10.95" customHeight="1" x14ac:dyDescent="0.2">
      <c r="A62" s="22">
        <v>45551</v>
      </c>
      <c r="B62" s="12" t="s">
        <v>435</v>
      </c>
      <c r="C62" s="12"/>
      <c r="D62" s="12" t="s">
        <v>476</v>
      </c>
      <c r="E62" s="13">
        <v>165</v>
      </c>
      <c r="F62" s="13">
        <v>150</v>
      </c>
      <c r="G62" s="13">
        <v>15</v>
      </c>
      <c r="H62" s="23">
        <v>10</v>
      </c>
      <c r="I62" s="12" t="s">
        <v>203</v>
      </c>
    </row>
    <row r="63" spans="1:9" s="9" customFormat="1" ht="10.95" customHeight="1" x14ac:dyDescent="0.2">
      <c r="A63" s="14" t="s">
        <v>477</v>
      </c>
      <c r="B63" s="14"/>
      <c r="C63" s="14"/>
      <c r="D63" s="14"/>
      <c r="E63" s="15">
        <f>SUM(E61:E62)</f>
        <v>330</v>
      </c>
      <c r="F63" s="15">
        <f>SUM(F61:F62)</f>
        <v>300</v>
      </c>
      <c r="G63" s="15">
        <f>SUM(G61:G62)</f>
        <v>30</v>
      </c>
      <c r="H63" s="14"/>
      <c r="I63" s="14"/>
    </row>
    <row r="64" spans="1:9" ht="13.35" customHeight="1" x14ac:dyDescent="0.2"/>
    <row r="65" spans="1:9" s="5" customFormat="1" ht="12.15" customHeight="1" x14ac:dyDescent="0.25">
      <c r="A65" s="8" t="s">
        <v>478</v>
      </c>
      <c r="B65" s="8"/>
      <c r="C65" s="8"/>
      <c r="D65" s="8"/>
      <c r="E65" s="8"/>
      <c r="F65" s="8"/>
      <c r="G65" s="8"/>
      <c r="H65" s="8"/>
      <c r="I65" s="8"/>
    </row>
    <row r="66" spans="1:9" s="9" customFormat="1" ht="10.95" customHeight="1" x14ac:dyDescent="0.2">
      <c r="A66" s="20">
        <v>45551</v>
      </c>
      <c r="B66" s="10" t="s">
        <v>435</v>
      </c>
      <c r="C66" s="10"/>
      <c r="D66" s="10" t="s">
        <v>479</v>
      </c>
      <c r="E66" s="11">
        <v>165</v>
      </c>
      <c r="F66" s="11">
        <v>150</v>
      </c>
      <c r="G66" s="11">
        <v>15</v>
      </c>
      <c r="H66" s="21">
        <v>10</v>
      </c>
      <c r="I66" s="10" t="s">
        <v>203</v>
      </c>
    </row>
    <row r="67" spans="1:9" s="9" customFormat="1" ht="10.95" customHeight="1" x14ac:dyDescent="0.2">
      <c r="A67" s="22">
        <v>45551</v>
      </c>
      <c r="B67" s="12" t="s">
        <v>435</v>
      </c>
      <c r="C67" s="12"/>
      <c r="D67" s="12" t="s">
        <v>480</v>
      </c>
      <c r="E67" s="13">
        <v>165</v>
      </c>
      <c r="F67" s="13">
        <v>150</v>
      </c>
      <c r="G67" s="13">
        <v>15</v>
      </c>
      <c r="H67" s="23">
        <v>10</v>
      </c>
      <c r="I67" s="12" t="s">
        <v>203</v>
      </c>
    </row>
    <row r="68" spans="1:9" s="9" customFormat="1" ht="10.95" customHeight="1" x14ac:dyDescent="0.2">
      <c r="A68" s="14" t="s">
        <v>481</v>
      </c>
      <c r="B68" s="14"/>
      <c r="C68" s="14"/>
      <c r="D68" s="14"/>
      <c r="E68" s="15">
        <f>SUM(E66:E67)</f>
        <v>330</v>
      </c>
      <c r="F68" s="15">
        <f>SUM(F66:F67)</f>
        <v>300</v>
      </c>
      <c r="G68" s="15">
        <f>SUM(G66:G67)</f>
        <v>30</v>
      </c>
      <c r="H68" s="14"/>
      <c r="I68" s="14"/>
    </row>
    <row r="69" spans="1:9" ht="13.35" customHeight="1" x14ac:dyDescent="0.2"/>
    <row r="70" spans="1:9" s="5" customFormat="1" ht="12.15" customHeight="1" x14ac:dyDescent="0.25">
      <c r="A70" s="8" t="s">
        <v>482</v>
      </c>
      <c r="B70" s="8"/>
      <c r="C70" s="8"/>
      <c r="D70" s="8"/>
      <c r="E70" s="8"/>
      <c r="F70" s="8"/>
      <c r="G70" s="8"/>
      <c r="H70" s="8"/>
      <c r="I70" s="8"/>
    </row>
    <row r="71" spans="1:9" s="9" customFormat="1" ht="10.95" customHeight="1" x14ac:dyDescent="0.2">
      <c r="A71" s="20">
        <v>45551</v>
      </c>
      <c r="B71" s="10" t="s">
        <v>435</v>
      </c>
      <c r="C71" s="10"/>
      <c r="D71" s="10" t="s">
        <v>475</v>
      </c>
      <c r="E71" s="11">
        <v>165</v>
      </c>
      <c r="F71" s="11">
        <v>150</v>
      </c>
      <c r="G71" s="11">
        <v>15</v>
      </c>
      <c r="H71" s="21">
        <v>10</v>
      </c>
      <c r="I71" s="10" t="s">
        <v>203</v>
      </c>
    </row>
    <row r="72" spans="1:9" s="9" customFormat="1" ht="10.95" customHeight="1" x14ac:dyDescent="0.2">
      <c r="A72" s="22">
        <v>45551</v>
      </c>
      <c r="B72" s="12" t="s">
        <v>435</v>
      </c>
      <c r="C72" s="12"/>
      <c r="D72" s="12" t="s">
        <v>476</v>
      </c>
      <c r="E72" s="13">
        <v>165</v>
      </c>
      <c r="F72" s="13">
        <v>150</v>
      </c>
      <c r="G72" s="13">
        <v>15</v>
      </c>
      <c r="H72" s="23">
        <v>10</v>
      </c>
      <c r="I72" s="12" t="s">
        <v>203</v>
      </c>
    </row>
    <row r="73" spans="1:9" s="9" customFormat="1" ht="10.95" customHeight="1" x14ac:dyDescent="0.2">
      <c r="A73" s="14" t="s">
        <v>483</v>
      </c>
      <c r="B73" s="14"/>
      <c r="C73" s="14"/>
      <c r="D73" s="14"/>
      <c r="E73" s="15">
        <f>SUM(E71:E72)</f>
        <v>330</v>
      </c>
      <c r="F73" s="15">
        <f>SUM(F71:F72)</f>
        <v>300</v>
      </c>
      <c r="G73" s="15">
        <f>SUM(G71:G72)</f>
        <v>30</v>
      </c>
      <c r="H73" s="14"/>
      <c r="I73" s="14"/>
    </row>
    <row r="74" spans="1:9" ht="13.35" customHeight="1" x14ac:dyDescent="0.2"/>
    <row r="75" spans="1:9" s="5" customFormat="1" ht="12.15" customHeight="1" x14ac:dyDescent="0.25">
      <c r="A75" s="8" t="s">
        <v>484</v>
      </c>
      <c r="B75" s="8"/>
      <c r="C75" s="8"/>
      <c r="D75" s="8"/>
      <c r="E75" s="8"/>
      <c r="F75" s="8"/>
      <c r="G75" s="8"/>
      <c r="H75" s="8"/>
      <c r="I75" s="8"/>
    </row>
    <row r="76" spans="1:9" s="9" customFormat="1" ht="10.95" customHeight="1" x14ac:dyDescent="0.2">
      <c r="A76" s="20">
        <v>45602</v>
      </c>
      <c r="B76" s="10" t="s">
        <v>435</v>
      </c>
      <c r="C76" s="10"/>
      <c r="D76" s="10" t="s">
        <v>485</v>
      </c>
      <c r="E76" s="11">
        <v>1881</v>
      </c>
      <c r="F76" s="11">
        <v>1710</v>
      </c>
      <c r="G76" s="11">
        <v>171</v>
      </c>
      <c r="H76" s="21">
        <v>10</v>
      </c>
      <c r="I76" s="10" t="s">
        <v>203</v>
      </c>
    </row>
    <row r="77" spans="1:9" s="9" customFormat="1" ht="10.95" customHeight="1" x14ac:dyDescent="0.2">
      <c r="A77" s="14" t="s">
        <v>486</v>
      </c>
      <c r="B77" s="14"/>
      <c r="C77" s="14"/>
      <c r="D77" s="14"/>
      <c r="E77" s="15">
        <f>E76</f>
        <v>1881</v>
      </c>
      <c r="F77" s="15">
        <f>F76</f>
        <v>1710</v>
      </c>
      <c r="G77" s="15">
        <f>G76</f>
        <v>171</v>
      </c>
      <c r="H77" s="14"/>
      <c r="I77" s="14"/>
    </row>
    <row r="78" spans="1:9" ht="13.35" customHeight="1" x14ac:dyDescent="0.2"/>
    <row r="79" spans="1:9" s="5" customFormat="1" ht="12.15" customHeight="1" x14ac:dyDescent="0.25">
      <c r="A79" s="8" t="s">
        <v>487</v>
      </c>
      <c r="B79" s="8"/>
      <c r="C79" s="8"/>
      <c r="D79" s="8"/>
      <c r="E79" s="8"/>
      <c r="F79" s="8"/>
      <c r="G79" s="8"/>
      <c r="H79" s="8"/>
      <c r="I79" s="8"/>
    </row>
    <row r="80" spans="1:9" s="9" customFormat="1" ht="10.95" customHeight="1" x14ac:dyDescent="0.2">
      <c r="A80" s="20">
        <v>45602</v>
      </c>
      <c r="B80" s="10" t="s">
        <v>435</v>
      </c>
      <c r="C80" s="10"/>
      <c r="D80" s="10" t="s">
        <v>485</v>
      </c>
      <c r="E80" s="11">
        <v>429</v>
      </c>
      <c r="F80" s="11">
        <v>390</v>
      </c>
      <c r="G80" s="11">
        <v>39</v>
      </c>
      <c r="H80" s="21">
        <v>10</v>
      </c>
      <c r="I80" s="10" t="s">
        <v>203</v>
      </c>
    </row>
    <row r="81" spans="1:9" s="9" customFormat="1" ht="10.95" customHeight="1" x14ac:dyDescent="0.2">
      <c r="A81" s="14" t="s">
        <v>488</v>
      </c>
      <c r="B81" s="14"/>
      <c r="C81" s="14"/>
      <c r="D81" s="14"/>
      <c r="E81" s="15">
        <f>E80</f>
        <v>429</v>
      </c>
      <c r="F81" s="15">
        <f>F80</f>
        <v>390</v>
      </c>
      <c r="G81" s="15">
        <f>G80</f>
        <v>39</v>
      </c>
      <c r="H81" s="14"/>
      <c r="I81" s="14"/>
    </row>
    <row r="82" spans="1:9" ht="13.35" customHeight="1" x14ac:dyDescent="0.2"/>
    <row r="83" spans="1:9" s="5" customFormat="1" ht="12.15" customHeight="1" x14ac:dyDescent="0.25">
      <c r="A83" s="8" t="s">
        <v>489</v>
      </c>
      <c r="B83" s="8"/>
      <c r="C83" s="8"/>
      <c r="D83" s="8"/>
      <c r="E83" s="8"/>
      <c r="F83" s="8"/>
      <c r="G83" s="8"/>
      <c r="H83" s="8"/>
      <c r="I83" s="8"/>
    </row>
    <row r="84" spans="1:9" s="9" customFormat="1" ht="10.95" customHeight="1" x14ac:dyDescent="0.2">
      <c r="A84" s="20">
        <v>45602</v>
      </c>
      <c r="B84" s="10" t="s">
        <v>435</v>
      </c>
      <c r="C84" s="10"/>
      <c r="D84" s="10" t="s">
        <v>485</v>
      </c>
      <c r="E84" s="11">
        <v>2013</v>
      </c>
      <c r="F84" s="11">
        <v>1830</v>
      </c>
      <c r="G84" s="11">
        <v>183</v>
      </c>
      <c r="H84" s="21">
        <v>10</v>
      </c>
      <c r="I84" s="10" t="s">
        <v>203</v>
      </c>
    </row>
    <row r="85" spans="1:9" s="9" customFormat="1" ht="10.95" customHeight="1" x14ac:dyDescent="0.2">
      <c r="A85" s="14" t="s">
        <v>490</v>
      </c>
      <c r="B85" s="14"/>
      <c r="C85" s="14"/>
      <c r="D85" s="14"/>
      <c r="E85" s="15">
        <f>E84</f>
        <v>2013</v>
      </c>
      <c r="F85" s="15">
        <f>F84</f>
        <v>1830</v>
      </c>
      <c r="G85" s="15">
        <f>G84</f>
        <v>183</v>
      </c>
      <c r="H85" s="14"/>
      <c r="I85" s="14"/>
    </row>
    <row r="86" spans="1:9" ht="13.35" customHeight="1" x14ac:dyDescent="0.2"/>
    <row r="87" spans="1:9" s="9" customFormat="1" ht="10.95" customHeight="1" x14ac:dyDescent="0.2">
      <c r="A87" s="16" t="s">
        <v>179</v>
      </c>
      <c r="B87" s="16"/>
      <c r="C87" s="16"/>
      <c r="D87" s="16"/>
      <c r="E87" s="17">
        <f>SUM(E9,E14,E19,E24,E29,E35,E39,E43,E47,E54,E58,E63,E68,E73,E77,E81,E85)</f>
        <v>12933.34</v>
      </c>
      <c r="F87" s="17">
        <f>SUM(F9,F14,F19,F24,F29,F35,F39,F43,F47,F54,F58,F63,F68,F73,F77,F81,F85)</f>
        <v>11757.58</v>
      </c>
      <c r="G87" s="17">
        <f>SUM(G9,G14,G19,G24,G29,G35,G39,G43,G47,G54,G58,G63,G68,G73,G77,G81,G85)</f>
        <v>1175.76</v>
      </c>
      <c r="H87" s="16"/>
      <c r="I87" s="16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and Loss</vt:lpstr>
      <vt:lpstr>Balance Sheet</vt:lpstr>
      <vt:lpstr>Trial Balance</vt:lpstr>
      <vt:lpstr>Purchase Journal</vt:lpstr>
      <vt:lpstr>Aged Payables Detail</vt:lpstr>
      <vt:lpstr>Receivable Invoice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chakriya</dc:creator>
  <cp:lastModifiedBy>PSC</cp:lastModifiedBy>
  <dcterms:created xsi:type="dcterms:W3CDTF">2025-07-08T02:52:16Z</dcterms:created>
  <dcterms:modified xsi:type="dcterms:W3CDTF">2025-07-08T02:53:45Z</dcterms:modified>
</cp:coreProperties>
</file>