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chines" sheetId="1" r:id="rId3"/>
    <sheet state="visible" name="sosp-real-final" sheetId="2" r:id="rId4"/>
    <sheet state="visible" name="scal-real-final" sheetId="3" r:id="rId5"/>
    <sheet state="visible" name="roster" sheetId="4" r:id="rId6"/>
    <sheet state="visible" name="sosp-previous-final" sheetId="5" r:id="rId7"/>
    <sheet state="visible" name="breakdown" sheetId="6" r:id="rId8"/>
    <sheet state="visible" name="sosp-latest-latest" sheetId="7" r:id="rId9"/>
    <sheet state="visible" name="sosp-latest" sheetId="8" r:id="rId10"/>
    <sheet state="visible" name="sosp" sheetId="9" r:id="rId11"/>
    <sheet state="visible" name="make" sheetId="10" r:id="rId12"/>
    <sheet state="visible" name="sosp-beaker" sheetId="11" r:id="rId13"/>
    <sheet state="visible" name="no-plan9" sheetId="12" r:id="rId14"/>
    <sheet state="visible" name="Random paths" sheetId="13" r:id="rId15"/>
    <sheet state="visible" name="slow-fastpath" sheetId="14" r:id="rId16"/>
    <sheet state="visible" name="ftrace_syscall" sheetId="15" r:id="rId17"/>
    <sheet state="visible" name="apache-imaps" sheetId="16" r:id="rId18"/>
    <sheet state="visible" name="lookup-stat" sheetId="17" r:id="rId19"/>
    <sheet state="visible" name="path-syscall-stat" sheetId="18" r:id="rId20"/>
    <sheet state="visible" name="lookup-time" sheetId="19" r:id="rId21"/>
    <sheet state="visible" name="ftrace-overhead" sheetId="20" r:id="rId22"/>
    <sheet state="visible" name="path-pattern" sheetId="21" r:id="rId23"/>
    <sheet state="visible" name="Figure1" sheetId="22" r:id="rId24"/>
    <sheet state="visible" name="Figure1-beaker" sheetId="23" r:id="rId25"/>
    <sheet state="visible" name="lmbench scalability" sheetId="24" r:id="rId26"/>
    <sheet state="visible" name="lmbench scalability-beaker" sheetId="25" r:id="rId27"/>
    <sheet state="visible" name="app throughput" sheetId="26" r:id="rId28"/>
    <sheet state="visible" name="scratch" sheetId="27" r:id="rId29"/>
    <sheet state="visible" name="hash" sheetId="28" r:id="rId30"/>
    <sheet state="visible" name="break-down" sheetId="29" r:id="rId31"/>
    <sheet state="visible" name="break-down-fastpath" sheetId="30" r:id="rId32"/>
    <sheet state="visible" name="syscall-throughput (old data_)" sheetId="31" r:id="rId33"/>
    <sheet state="visible" name="readdir (old data_)" sheetId="32" r:id="rId34"/>
    <sheet state="visible" name="old data" sheetId="33" r:id="rId35"/>
    <sheet state="visible" name="old data, don't update" sheetId="34" r:id="rId36"/>
  </sheets>
  <definedNames/>
  <calcPr/>
</workbook>
</file>

<file path=xl/sharedStrings.xml><?xml version="1.0" encoding="utf-8"?>
<sst xmlns="http://schemas.openxmlformats.org/spreadsheetml/2006/main" count="9542" uniqueCount="764">
  <si>
    <t>Mgmt login: ADMIN/ADMIN</t>
  </si>
  <si>
    <t>SSH login: dcache/rootfordcache</t>
  </si>
  <si>
    <t>Owner</t>
  </si>
  <si>
    <t>CPU/RAM/Disk</t>
  </si>
  <si>
    <t>chubby-place</t>
  </si>
  <si>
    <t>http://192.168.70.193/</t>
  </si>
  <si>
    <t>10.10.0.195</t>
  </si>
  <si>
    <t>Yang</t>
  </si>
  <si>
    <t>electric-lumber</t>
  </si>
  <si>
    <t>http://192.168.70.194/</t>
  </si>
  <si>
    <t>10.10.0.175</t>
  </si>
  <si>
    <t>athletic-month</t>
  </si>
  <si>
    <t>http://192.168.70.195/</t>
  </si>
  <si>
    <t>10.10.0.169</t>
  </si>
  <si>
    <t>Tao</t>
  </si>
  <si>
    <t>excitable-soup</t>
  </si>
  <si>
    <t>http://192.168.70.196/</t>
  </si>
  <si>
    <t>10.10.0.137</t>
  </si>
  <si>
    <t>red-record</t>
  </si>
  <si>
    <t>http://192.168.70.197/</t>
  </si>
  <si>
    <t>10.10.0.165</t>
  </si>
  <si>
    <t>Yizheng</t>
  </si>
  <si>
    <t>crazy-wrist</t>
  </si>
  <si>
    <t>http://192.168.70.198/</t>
  </si>
  <si>
    <t>10.10.0.166</t>
  </si>
  <si>
    <t>misguided-baby</t>
  </si>
  <si>
    <t>http://192.168.70.199/</t>
  </si>
  <si>
    <t>10.10.0.158</t>
  </si>
  <si>
    <t>Chia-Che</t>
  </si>
  <si>
    <t>Xeon CPU E5-2620 12 core</t>
  </si>
  <si>
    <t>educated-flight</t>
  </si>
  <si>
    <t>http://192.168.70.200/</t>
  </si>
  <si>
    <t>10.10.0.192</t>
  </si>
  <si>
    <t>glittering-example</t>
  </si>
  <si>
    <t>http://192.168.70.201/</t>
  </si>
  <si>
    <t>10.10.0.196</t>
  </si>
  <si>
    <t>Don</t>
  </si>
  <si>
    <t>faithful-wash</t>
  </si>
  <si>
    <t>http://192.168.70.202/</t>
  </si>
  <si>
    <t>10.10.0.129</t>
  </si>
  <si>
    <t>command</t>
  </si>
  <si>
    <t>cold/warm</t>
  </si>
  <si>
    <t>target</t>
  </si>
  <si>
    <t>linux-3.14 unmodified</t>
  </si>
  <si>
    <t>everything-plan9
</t>
  </si>
  <si>
    <t>speedup (%)</t>
  </si>
  <si>
    <t>fastpath-plan9
</t>
  </si>
  <si>
    <t>mhash-plan9-everything</t>
  </si>
  <si>
    <t>mhash-nonplan9-everything</t>
  </si>
  <si>
    <t>mhash-plan9-fastpath-miss</t>
  </si>
  <si>
    <t>mhash-nonplan9-fastpath-miss</t>
  </si>
  <si>
    <t>mhash-plan9-fastpath-nodeep</t>
  </si>
  <si>
    <t>aes_feistel(mhash64)-plan9-everything</t>
  </si>
  <si>
    <t>stat</t>
  </si>
  <si>
    <t>warm</t>
  </si>
  <si>
    <t>/usr/include.gcc-x86_64-linux-gnu/sys/types.h</t>
  </si>
  <si>
    <t>(+/-</t>
  </si>
  <si>
    <t>)</t>
  </si>
  <si>
    <t>FFF</t>
  </si>
  <si>
    <t>XXX/FFF</t>
  </si>
  <si>
    <t>XXX/YYY/ZZZ/FFF</t>
  </si>
  <si>
    <t>XXX/YYY/ZZZ/AAA/BBB/CCC/DDD/FFF</t>
  </si>
  <si>
    <t>XXX/YYY/ZZZ/LLL -&gt; FFF</t>
  </si>
  <si>
    <t>LLL/YYY/ZZZ/FFF -&gt; XXX/YYY/ZZZ/FFF</t>
  </si>
  <si>
    <t>XXX/YYY/ZZZ/NNN</t>
  </si>
  <si>
    <t>NNN/YYY/ZZZ/FFF</t>
  </si>
  <si>
    <t>XXX/../FFF</t>
  </si>
  <si>
    <t>XXX/YYY/../../AAA/BBB/../../FFF</t>
  </si>
  <si>
    <t>open</t>
  </si>
  <si>
    <t>fstatat</t>
  </si>
  <si>
    <t>FFF  at /test/</t>
  </si>
  <si>
    <t>openat</t>
  </si>
  <si>
    <t>FFF at /test/</t>
  </si>
  <si>
    <t>chmod</t>
  </si>
  <si>
    <t>single file (DIR0)</t>
  </si>
  <si>
    <t>depth=1,10 files (DIR10)</t>
  </si>
  <si>
    <t>depth=2,100 files (DIR100)</t>
  </si>
  <si>
    <t>depth=3,1000 files (DIR1000)</t>
  </si>
  <si>
    <t>depth=4,10000 files (DIR10000)</t>
  </si>
  <si>
    <t>rename</t>
  </si>
  <si>
    <t>mkstemp</t>
  </si>
  <si>
    <t>0 files</t>
  </si>
  <si>
    <t>10 files</t>
  </si>
  <si>
    <t>100 files</t>
  </si>
  <si>
    <t>1000 files</t>
  </si>
  <si>
    <t>10000 files</t>
  </si>
  <si>
    <t>readdir</t>
  </si>
  <si>
    <t>rename-creat</t>
  </si>
  <si>
    <t>single file</t>
  </si>
  <si>
    <t>open-unlink</t>
  </si>
  <si>
    <t>symlink/unlink</t>
  </si>
  <si>
    <t>LLL -&gt; XXX/YYY/ZZZ/FFF</t>
  </si>
  <si>
    <t>linux-3.14 unmodified (millisec)</t>
  </si>
  <si>
    <t>mhash-plan9-everything (millisec)</t>
  </si>
  <si>
    <t>mhash-plan9-fastpath-only (millisec)</t>
  </si>
  <si>
    <t>mhash-completeness-only (millisec)</t>
  </si>
  <si>
    <t>mhash-nonplan9-everything (millisec)</t>
  </si>
  <si>
    <t>mhash-nonplan9-fastpath-only (millisec)</t>
  </si>
  <si>
    <t> </t>
  </si>
  <si>
    <t>tar xzf </t>
  </si>
  <si>
    <t>cold</t>
  </si>
  <si>
    <t>linux-3.14.tar.gz</t>
  </si>
  <si>
    <t>rm -rf</t>
  </si>
  <si>
    <t>find 
</t>
  </si>
  <si>
    <t>-name include linux-3.14</t>
  </si>
  <si>
    <t>du -s</t>
  </si>
  <si>
    <t>linux-3.14 source tree</t>
  </si>
  <si>
    <t>updatedb</t>
  </si>
  <si>
    <t>-l 0 -o DB -U /usr</t>
  </si>
  <si>
    <t>git diff</t>
  </si>
  <si>
    <t>git://git.kernel.org/pub/scm/linux/kernel/git/linux-stable.git (v3.14)</t>
  </si>
  <si>
    <t>https://github.com/git/git</t>
  </si>
  <si>
    <t>git status</t>
  </si>
  <si>
    <t>git://git.kernel.org/pub/scm/linux/kernel/git/linux-stable.git</t>
  </si>
  <si>
    <t>
</t>
  </si>
  <si>
    <t>https://github.com/git/git (v2.0.0)</t>
  </si>
  <si>
    <t>make</t>
  </si>
  <si>
    <t>linux src</t>
  </si>
  <si>
    <t>make -j12</t>
  </si>
  <si>
    <t>apps</t>
  </si>
  <si>
    <t>linux-3.14 unmodified (reqs per second)</t>
  </si>
  <si>
    <t>speed-up (%)</t>
  </si>
  <si>
    <t>mhash-plan9-everything (reqs per second)</t>
  </si>
  <si>
    <t>mhash-nonplan9-everything (reqs per second)</t>
  </si>
  <si>
    <t>Apache dir page</t>
  </si>
  <si>
    <t>Dovecot 10 boxes</t>
  </si>
  <si>
    <t>500 msgs</t>
  </si>
  <si>
    <t>1000 msgs</t>
  </si>
  <si>
    <t>)
</t>
  </si>
  <si>
    <t>1500 msgs</t>
  </si>
  <si>
    <t>2000 msgs</t>
  </si>
  <si>
    <t>2500 msgs</t>
  </si>
  <si>
    <t>3000 msgs</t>
  </si>
  <si>
    <t>linux-3.14 unmodified (second per insert-erase-save)</t>
  </si>
  <si>
    <t>mhash-plan9-everything (second per insert-erase-save)</t>
  </si>
  <si>
    <t>mhash-nonplan9-everything (second per insert-erase-save)</t>
  </si>
  <si>
    <t>emacs</t>
  </si>
  <si>
    <t>insert-erase-save 100 runs</t>
  </si>
  <si>
    <t>insert-erase-save 200 runs</t>
  </si>
  <si>
    <t>insert-erase-save 500 runs</t>
  </si>
  <si>
    <t>insert-erase-save 1000 runs</t>
  </si>
  <si>
    <t>stat (same prefix) unmod</t>
  </si>
  <si>
    <t>open (same prefix) unmod</t>
  </si>
  <si>
    <t>stat(diff path) with rename unmod</t>
  </si>
  <si>
    <t>rename (diff path) unmod</t>
  </si>
  <si>
    <t>stat (same prefix) nonplan9-everything</t>
  </si>
  <si>
    <t>open (same prefix) nonplan9-everything</t>
  </si>
  <si>
    <t>stat(diff path) with rename nonplan9-everything</t>
  </si>
  <si>
    <t>rename (diff path) nonplan9-everything</t>
  </si>
  <si>
    <t>Priority</t>
  </si>
  <si>
    <t>Timeline</t>
  </si>
  <si>
    <t>Done?</t>
  </si>
  <si>
    <t>Motivation experiments:</t>
  </si>
  <si>
    <t>Extend figure 1 to latest kernel</t>
  </si>
  <si>
    <t>high</t>
  </si>
  <si>
    <t>Done</t>
  </si>
  <si>
    <t>Percentage of dcache lookup in stat/open</t>
  </si>
  <si>
    <t>low</t>
  </si>
  <si>
    <t>Percentage of time spent on stat/open in popular applications</t>
  </si>
  <si>
    <t>Break-down of dcache hit latency</t>
  </si>
  <si>
    <t>Filter irrelevant code changes for Figure 1
</t>
  </si>
  <si>
    <t>Implementation:</t>
  </si>
  <si>
    <t>Wrap up implementation/porting on Linux 3.14</t>
  </si>
  <si>
    <t>7/16-7/19</t>
  </si>
  <si>
    <t>Port to Linux 3.19</t>
  </si>
  <si>
    <t>Options to evaluate lookup with full path comparison</t>
  </si>
  <si>
    <t>Collect hit/miss/nonexistent/deny rate (per application)</t>
  </si>
  <si>
    <t>Collect # of updated/added dentries/DLHT entries/PCC entries (per application) </t>
  </si>
  <si>
    <t>medium</t>
  </si>
  <si>
    <t>Improve universal hashing using Intel AVX</t>
  </si>
  <si>
    <t>7/18-7/19</t>
  </si>
  <si>
    <t>Replace universal hashing function with alternatives</t>
  </si>
  <si>
    <t>Micro-benchmarking:</t>
  </si>
  <si>
    <t>lmbench stat/open (baseline, warm)</t>
  </si>
  <si>
    <t>7/16-7/17</t>
  </si>
  <si>
    <t>Done, scripted</t>
  </si>
  <si>
    <t>lmbench readdir (baseline, warm)</t>
  </si>
  <si>
    <t>lmbench symlink (baseline, warm)</t>
  </si>
  <si>
    <t>7/20-7/21</t>
  </si>
  <si>
    <t>lmbench chmod/rename (baseline)</t>
  </si>
  <si>
    <t>lmbench mkstemp (baseline)</t>
  </si>
  <si>
    <t>lmbench rename-creat/open-unlink (baseline)</t>
  </si>
  <si>
    <t>hash function - universal vs SHA224 vs AES192-HMAC</t>
  </si>
  <si>
    <t>lmbench stat/open (optimized, warm)</t>
  </si>
  <si>
    <t>lmbench readdir (optimized, warm)</t>
  </si>
  <si>
    <t>lmbench symlink creation/deletion (optimized, warm)</t>
  </si>
  <si>
    <t>lmbench stat/open (deoptimized, warm)</t>
  </si>
  <si>
    <t>lmbench readdir (deoptimized, warm)</t>
  </si>
  <si>
    <t>lmbench symlink (deoptimized, warm)</t>
  </si>
  <si>
    <t>lmbench chmod/rename (optimized)</t>
  </si>
  <si>
    <t>lmbench mkstemp (optimized)</t>
  </si>
  <si>
    <t>lmbench rename-creat/open-unlink (optimized)</t>
  </si>
  <si>
    <t>lmbench statat/openat (optimized and unoptimized, warm)</t>
  </si>
  <si>
    <t>high
</t>
  </si>
  <si>
    <t>lmbench stat/open (optimized/fullpath, warm)</t>
  </si>
  <si>
    <t>lmbench symlink (optimized/fullpath, warm)</t>
  </si>
  <si>
    <t>lmbench stat/open (optimized/fullpath, cold)</t>
  </si>
  <si>
    <t>lmbench symlink (optimized/fullpath, cold)</t>
  </si>
  <si>
    <t>Scalabiltiy - concurrent stat/open on different paths with the same prefix</t>
  </si>
  <si>
    <t>Scalabiltiy - concurrent stat/open on different paths</t>
  </si>
  <si>
    <t>Scalability - concurrent stat and rename on the same path</t>
  </si>
  <si>
    <t>Scalabiltiy - concurrent stat and rename on different paths (no common prefix)</t>
  </si>
  <si>
    <t>Macro-benchmarking</t>
  </si>
  <si>
    <t>utilities - du/rm/tar/find/updatedb (baseline)</t>
  </si>
  <si>
    <t>git diff/status (baseline)</t>
  </si>
  <si>
    <t>make (-j4) linux/git (baseline)</t>
  </si>
  <si>
    <t>Apache directory listing throughput (baseline)</t>
  </si>
  <si>
    <t>Dovecot mail marking tput (baseline)</t>
  </si>
  <si>
    <t>utilities - du/rm/tar/find/updatedb (optimized)</t>
  </si>
  <si>
    <t>git diff/status (optimized)</t>
  </si>
  <si>
    <t>make (-j4) linux/git (optimized)</t>
  </si>
  <si>
    <t>Apache directory listing throughput (optimized)</t>
  </si>
  <si>
    <t>kernel is buggy</t>
  </si>
  <si>
    <t>Dovecot mail marking latency (optimized)</t>
  </si>
  <si>
    <t>Emac insert-erase-save</t>
  </si>
  <si>
    <t>Done,scripted</t>
  </si>
  <si>
    <t>Collect hit/miss/exist/nonexist/deny rate</t>
  </si>
  <si>
    <t>Collect # of updated/added dentries/DLHT entries/PCC entries</t>
  </si>
  <si>
    <t>Collect path pattern (average length/depth) </t>
  </si>
  <si>
    <t>Why is find, du, and updatedb faster?</t>
  </si>
  <si>
    <t>* Is *at() faster? - yes</t>
  </si>
  <si>
    <t>* Or a bunch of full-path calls?  Or something else?</t>
  </si>
  <si>
    <t>completeness</t>
  </si>
  <si>
    <t>everything-plan9 (mhashnew)</t>
  </si>
  <si>
    <t>fastpath-plan9 (mhashnew)</t>
  </si>
  <si>
    <t>default</t>
  </si>
  <si>
    <t>make -j4</t>
  </si>
  <si>
    <t>insert-erase-save 100 runs (second per insert-erase-save)</t>
  </si>
  <si>
    <t>dovecot (throughput)</t>
  </si>
  <si>
    <t>num of msgs in 1 box (10 boxes in total)</t>
  </si>
  <si>
    <t>3.14-final-mhash256-plan9-everything
</t>
  </si>
  <si>
    <t>
walk</t>
  </si>
  <si>
    <t>sum</t>
  </si>
  <si>
    <t>total</t>
  </si>
  <si>
    <t>init</t>
  </si>
  <si>
    <t>scan &amp; hash</t>
  </si>
  <si>
    <t>loop</t>
  </si>
  <si>
    <t>hashtable lookup (cmp)</t>
  </si>
  <si>
    <t>perm</t>
  </si>
  <si>
    <t>barrier</t>
  </si>
  <si>
    <t>fini</t>
  </si>
  <si>
    <t>last</t>
  </si>
  <si>
    <t>total (pure total)</t>
  </si>
  <si>
    <t>Overhead: 28</t>
  </si>
  <si>
    <t>3.14-unmod
</t>
  </si>
  <si>
    <t>linux-3.14 unmodified (latest)</t>
  </si>
  <si>
    <t>opt-mhashold-256</t>
  </si>
  <si>
    <t>3.14.0-final-mhash256new-plan9-everything</t>
  </si>
  <si>
    <t>opt-mhash64-256 (microsec)</t>
  </si>
  <si>
    <t>opt-mhash-rob (microsec)</t>
  </si>
  <si>
    <t>opt-mhash192 (microsec)</t>
  </si>
  <si>
    <t>opt-mhash192-all-at-once (microsec)</t>
  </si>
  <si>
    <t>opt-mhashold-256 (millisec)</t>
  </si>
  <si>
    <t>opt-mhash64-256 (millisec)</t>
  </si>
  <si>
    <t>Hit</t>
  </si>
  <si>
    <t>Miss</t>
  </si>
  <si>
    <t>opt-mhash192 (millisec)</t>
  </si>
  <si>
    <t>opt-mhash192-all-at-once (millisec)</t>
  </si>
  <si>
    <t>Below: Not Updated YET!</t>
  </si>
  <si>
    <t>opt-mhash256</t>
  </si>
  <si>
    <t>opt-mhash256-avx2 (microsec)</t>
  </si>
  <si>
    <t>opt-mhash256-missed (microsec)</t>
  </si>
  <si>
    <t>:q</t>
  </si>
  <si>
    <t>ls</t>
  </si>
  <si>
    <t>opt-mhash256 (millisec)</t>
  </si>
  <si>
    <t>opt-mhash256-avx2 (millisec)</t>
  </si>
  <si>
    <t>opt-mhash256-fastpath-only</t>
  </si>
  <si>
    <t>s</t>
  </si>
  <si>
    <t>Δhit</t>
  </si>
  <si>
    <t>Δmiss</t>
  </si>
  <si>
    <t>hit (%)</t>
  </si>
  <si>
    <t>miss (%)</t>
  </si>
  <si>
    <t>lookup-optimized Kernel (msec)</t>
  </si>
  <si>
    <t>unmodified</t>
  </si>
  <si>
    <t>run 1</t>
  </si>
  <si>
    <t>run 2</t>
  </si>
  <si>
    <t>run 3</t>
  </si>
  <si>
    <t>run 4</t>
  </si>
  <si>
    <t>run 5</t>
  </si>
  <si>
    <t>average</t>
  </si>
  <si>
    <t>confidence</t>
  </si>
  <si>
    <t>make (cold)</t>
  </si>
  <si>
    <t>make -j4 (cold)</t>
  </si>
  <si>
    <t>3.14.0-opt-mhashold-256-everything-plan9</t>
  </si>
  <si>
    <t>completeness-only</t>
  </si>
  <si>
    <t>fastpath-only</t>
  </si>
  <si>
    <t>everything</t>
  </si>
  <si>
    <t>unmod</t>
  </si>
  <si>
    <t>fastpath-only (mhashnew)
</t>
  </si>
  <si>
    <t>everything (mhashnew)
</t>
  </si>
  <si>
    <t>fastpath</t>
  </si>
  <si>
    <t>nonplan9</t>
  </si>
  <si>
    <t>nonplan9 fastpath</t>
  </si>
  <si>
    <t>lookup-optimized Kernel (microsec)
mhash 192bit plan9</t>
  </si>
  <si>
    <t>lookup-optimized Kernel (microsec)
mhash 256bit plan9</t>
  </si>
  <si>
    <t>lookup-optimized Kernel (microsec)
aes-khash 256bit plan9</t>
  </si>
  <si>
    <t>lookup-optimized Kernel (sec)</t>
  </si>
  <si>
    <t>tar -xzf</t>
  </si>
  <si>
    <t>find</t>
  </si>
  <si>
    <t>linux-3.14-name include</t>
  </si>
  <si>
    <t>git://git.kernel.org/pub/scm/linux/kernel/git/stable/linux-stable.git</t>
  </si>
  <si>
    <t>unmodified kernel (system time - msec)</t>
  </si>
  <si>
    <t>lookup-optimized Kernel (system time - msec)</t>
  </si>
  <si>
    <t>dovecot (time to run 1000 ops)</t>
  </si>
  <si>
    <t>3.19 kernel (seconds)</t>
  </si>
  <si>
    <t>3.14 unmod</t>
  </si>
  <si>
    <t>3.19 kernel (ops per second)</t>
  </si>
  <si>
    <t>3.14.0-final-mhash256-nonplan9-everything</t>
  </si>
  <si>
    <t>mhash-256</t>
  </si>
  <si>
    <t>mhash-192</t>
  </si>
  <si>
    <t>mhash-avx2</t>
  </si>
  <si>
    <t>t/t5515/fetch.br-branches-default-octopus_branches-default</t>
  </si>
  <si>
    <t>graph.h</t>
  </si>
  <si>
    <t>server-info.c</t>
  </si>
  <si>
    <t>t/t4013/diff.log_--patch-with-stat_--summary_master_--_dir_</t>
  </si>
  <si>
    <t>t/t5515/fetch.master_.._.git_one_tag_tag-one_tag_tag-three-file</t>
  </si>
  <si>
    <t>Documentation/SubmittingPatches</t>
  </si>
  <si>
    <t>gpg-interface.h</t>
  </si>
  <si>
    <t>git-filter-branch.sh</t>
  </si>
  <si>
    <t>generate-cmdlist.sh</t>
  </si>
  <si>
    <t>Documentation/git-diff-files.txt</t>
  </si>
  <si>
    <t>Documentation/git-submodule.txt</t>
  </si>
  <si>
    <t>t/t9138-git-svn-authors-prog.sh</t>
  </si>
  <si>
    <t>Documentation/git-merge-index.txt</t>
  </si>
  <si>
    <t>t/t9400-git-cvsserver-server.sh</t>
  </si>
  <si>
    <t>t/t4013/diff.diff-tree_--root_-r_--abbrev_initial</t>
  </si>
  <si>
    <t>Documentation/git-http-backend.txt</t>
  </si>
  <si>
    <t>sigchain.c</t>
  </si>
  <si>
    <t>Documentation/git-shell.txt</t>
  </si>
  <si>
    <t>version.c</t>
  </si>
  <si>
    <t>submodule.h</t>
  </si>
  <si>
    <t>archive.c</t>
  </si>
  <si>
    <t>Documentation/gitworkflows.txt</t>
  </si>
  <si>
    <t>t/t2001-checkout-cache-clash.sh</t>
  </si>
  <si>
    <t>Documentation/git-cat-file.txt</t>
  </si>
  <si>
    <t>convert.h</t>
  </si>
  <si>
    <t>t/t4107-apply-ignore-whitespace.sh</t>
  </si>
  <si>
    <t>Documentation/merge-config.txt</t>
  </si>
  <si>
    <t>notes-utils.h</t>
  </si>
  <si>
    <t>t/t5710-info-alternate.sh</t>
  </si>
  <si>
    <t>Documentation/gitweb.txt</t>
  </si>
  <si>
    <t>git.spec.in</t>
  </si>
  <si>
    <t>t/t4014-format-patch.sh</t>
  </si>
  <si>
    <t>t/t4111-apply-subdir.sh</t>
  </si>
  <si>
    <t>color.c</t>
  </si>
  <si>
    <t>t/t1508-at-combinations.sh</t>
  </si>
  <si>
    <t>Documentation/git-tag.txt</t>
  </si>
  <si>
    <t>t/t7101-reset-empty-subdirs.sh</t>
  </si>
  <si>
    <t>t/t6009-rev-list-parent.sh</t>
  </si>
  <si>
    <t>builtin/receive-pack.c</t>
  </si>
  <si>
    <t>t/t5515/fetch.br-config-explicit-octopus</t>
  </si>
  <si>
    <t>cache.h</t>
  </si>
  <si>
    <t>t/t4030-diff-textconv.sh</t>
  </si>
  <si>
    <t>t/t6130-pathspec-noglob.sh</t>
  </si>
  <si>
    <t>t/t6002-rev-list-bisect.sh</t>
  </si>
  <si>
    <t>refs.c</t>
  </si>
  <si>
    <t>urlmatch.c</t>
  </si>
  <si>
    <t>t/t7811-grep-open.sh</t>
  </si>
  <si>
    <t>t/t0090-cache-tree.sh</t>
  </si>
  <si>
    <t>Documentation/technical/api-config.txt</t>
  </si>
  <si>
    <t>t/t0070-fundamental.sh</t>
  </si>
  <si>
    <t>builtin/fast-export.c</t>
  </si>
  <si>
    <t>t/aggregate-results.sh</t>
  </si>
  <si>
    <t>t/t5502-quickfetch.sh</t>
  </si>
  <si>
    <t>templates/branches--</t>
  </si>
  <si>
    <t>t/t4013/diff.log_--decorate_--all</t>
  </si>
  <si>
    <t>t/t1500-rev-parse.sh</t>
  </si>
  <si>
    <t>t/t4001-diff-rename.sh</t>
  </si>
  <si>
    <t>t/t0063-string-list.sh</t>
  </si>
  <si>
    <t>t/t2023-checkout-m.sh</t>
  </si>
  <si>
    <t>compat/obstack.c</t>
  </si>
  <si>
    <t>t/t7509-commit.sh</t>
  </si>
  <si>
    <t>t/t4013/diff.diff-tree_--root_-p_initial</t>
  </si>
  <si>
    <t>Documentation/RelNotes/1.7.7.6.txt</t>
  </si>
  <si>
    <t>t/t4016-diff-quote.sh</t>
  </si>
  <si>
    <t>Documentation/RelNotes/1.7.7.txt</t>
  </si>
  <si>
    <t>Documentation/RelNotes/1.7.0.7.txt</t>
  </si>
  <si>
    <t>Documentation/RelNotes/1.7.8.txt</t>
  </si>
  <si>
    <t>t/t4013/diff.diff-tree_-p_initial</t>
  </si>
  <si>
    <t>t/t1412-reflog-loop.sh</t>
  </si>
  <si>
    <t>Documentation/RelNotes/1.7.8.1.txt</t>
  </si>
  <si>
    <t>Documentation/RelNotes/1.8.2.1.txt</t>
  </si>
  <si>
    <t>xdiff/xtypes.h</t>
  </si>
  <si>
    <t>contrib/examples/git-svnimport.perl</t>
  </si>
  <si>
    <t>Documentation/RelNotes/1.9.3.txt</t>
  </si>
  <si>
    <t>contrib/completion/git-prompt.sh</t>
  </si>
  <si>
    <t>contrib/examples/git-remote.perl</t>
  </si>
  <si>
    <t>compat/nedmalloc/License.txt</t>
  </si>
  <si>
    <t>t/lib-pack.sh</t>
  </si>
  <si>
    <t>t/t7300-clean.sh</t>
  </si>
  <si>
    <t>t/t3800-mktag.sh</t>
  </si>
  <si>
    <t>contrib/examples/git-revert.sh</t>
  </si>
  <si>
    <t>Documentation/RelNotes/1.7.3.4.txt</t>
  </si>
  <si>
    <t>t/t4202-log.sh</t>
  </si>
  <si>
    <t>compat/win32.h</t>
  </si>
  <si>
    <t>t/t3700-add.sh</t>
  </si>
  <si>
    <t>t/t4100/t-apply-1.patch</t>
  </si>
  <si>
    <t>t/t4135/make-patches</t>
  </si>
  <si>
    <t>git-gui/lib/themed.tcl</t>
  </si>
  <si>
    <t>git-gui/lib/browser.tcl</t>
  </si>
  <si>
    <t>git-gui/lib/branch.tcl</t>
  </si>
  <si>
    <t>git-gui/po/glossary/git-gui-glossary.pot</t>
  </si>
  <si>
    <t>t/t4252/am-test-5-2</t>
  </si>
  <si>
    <t>t/Git-SVN/Utils/collapse_dotdot.t</t>
  </si>
  <si>
    <t>t/t4018/README</t>
  </si>
  <si>
    <t>t/t9601/cvsroot/module/imported-twice.txt,v</t>
  </si>
  <si>
    <t>contrib/mw-to-git/Git/Mediawiki.pm</t>
  </si>
  <si>
    <t>gitk-git/po/it.po</t>
  </si>
  <si>
    <t>compat/regex/regex.h</t>
  </si>
  <si>
    <t>t/t0110/url-1</t>
  </si>
  <si>
    <t>tar-cold</t>
  </si>
  <si>
    <t>tar-warm</t>
  </si>
  <si>
    <t>unmodifed average</t>
  </si>
  <si>
    <t>final average</t>
  </si>
  <si>
    <t>SyS_openat()</t>
  </si>
  <si>
    <t>SyS_lseek()</t>
  </si>
  <si>
    <t>SyS_munmap()</t>
  </si>
  <si>
    <t>SyS_close()</t>
  </si>
  <si>
    <t>SyS_statfs()</t>
  </si>
  <si>
    <t>SyS_umask()</t>
  </si>
  <si>
    <t>SyS_mprotect()</t>
  </si>
  <si>
    <t>SyS_mmap()</t>
  </si>
  <si>
    <t>SyS_read()</t>
  </si>
  <si>
    <t>SyS_write()</t>
  </si>
  <si>
    <t>SyS_mmap_pgoff()</t>
  </si>
  <si>
    <t>SyS_socket()</t>
  </si>
  <si>
    <t>SyS_access()</t>
  </si>
  <si>
    <t>SyS_utimensat()</t>
  </si>
  <si>
    <t>SyS_newfstatat()</t>
  </si>
  <si>
    <t>SyS_ioctl()</t>
  </si>
  <si>
    <t>SyS_symlinkat()</t>
  </si>
  <si>
    <t>SyS_wait4()</t>
  </si>
  <si>
    <t>SyS_dup()</t>
  </si>
  <si>
    <t>SyS_fchmod()</t>
  </si>
  <si>
    <t>SyS_fcntl()</t>
  </si>
  <si>
    <t>SyS_execve()</t>
  </si>
  <si>
    <t>SyS_brk()</t>
  </si>
  <si>
    <t>SyS_open()</t>
  </si>
  <si>
    <t>SyS_pipe()</t>
  </si>
  <si>
    <t>SyS_mkdirat()</t>
  </si>
  <si>
    <t>SyS_newstat()</t>
  </si>
  <si>
    <t>SyS_dup2()</t>
  </si>
  <si>
    <t>SyS_fchown()</t>
  </si>
  <si>
    <t>SyS_clone()</t>
  </si>
  <si>
    <t>SyS_newfstat()</t>
  </si>
  <si>
    <t>SyS_connect()</t>
  </si>
  <si>
    <t>SyS_fchmodat()</t>
  </si>
  <si>
    <t>SyS_unlinkat()</t>
  </si>
  <si>
    <t>SyS_rt_sigaction()</t>
  </si>
  <si>
    <t>SyS_exit_group()</t>
  </si>
  <si>
    <t>SyS_fchownat()</t>
  </si>
  <si>
    <t>rm-cold</t>
  </si>
  <si>
    <t>rm-warm</t>
  </si>
  <si>
    <t>SyS_getdents()</t>
  </si>
  <si>
    <t>SyS_newlstat()</t>
  </si>
  <si>
    <t>find-cold</t>
  </si>
  <si>
    <t>find-warm</t>
  </si>
  <si>
    <t>SyS_fchdir()</t>
  </si>
  <si>
    <t>SyS_newuname()</t>
  </si>
  <si>
    <t>du-cold</t>
  </si>
  <si>
    <t>du-warm</t>
  </si>
  <si>
    <t>updatedb-cold</t>
  </si>
  <si>
    <t>updatedb-warm</t>
  </si>
  <si>
    <t>SyS_rt_sigprocmask()</t>
  </si>
  <si>
    <t>SyS_poll()</t>
  </si>
  <si>
    <t>SyS_chmod()</t>
  </si>
  <si>
    <t>SyS_rename()</t>
  </si>
  <si>
    <t>SyS_chdir()</t>
  </si>
  <si>
    <t>SyS_getcwd()</t>
  </si>
  <si>
    <t>git-diff-linux cold</t>
  </si>
  <si>
    <t>git-diff-linux warm</t>
  </si>
  <si>
    <t>SyS_set_robust_list()</t>
  </si>
  <si>
    <t>SyS_unlink()</t>
  </si>
  <si>
    <t>SyS_getrlimit()</t>
  </si>
  <si>
    <t>ore investigation on this if it is needed.</t>
  </si>
  <si>
    <t>SyS_futex()</t>
  </si>
  <si>
    <t>SyS_set_tid_address()</t>
  </si>
  <si>
    <t>SyS_readlink()</t>
  </si>
  <si>
    <t>git-status-linux cold</t>
  </si>
  <si>
    <t>git-status-linux warm</t>
  </si>
  <si>
    <t>unmodified kernel 3.14</t>
  </si>
  <si>
    <t>through (request per second)</t>
  </si>
  <si>
    <t>std</t>
  </si>
  <si>
    <t>optimized mhash-old-256-everything</t>
  </si>
  <si>
    <t>linux-3.14 unmodified
</t>
  </si>
  <si>
    <t>hit</t>
  </si>
  <si>
    <t>miss</t>
  </si>
  <si>
    <t>exist</t>
  </si>
  <si>
    <t>nonexist</t>
  </si>
  <si>
    <t>deny</t>
  </si>
  <si>
    <t>hit rate</t>
  </si>
  <si>
    <t>%neg</t>
  </si>
  <si>
    <t>tar zxf linux-3.14</t>
  </si>
  <si>
    <t>time (warm cache)</t>
  </si>
  <si>
    <t>time (cold cache)</t>
  </si>
  <si>
    <t>count</t>
  </si>
  <si>
    <t>real time (second)</t>
  </si>
  <si>
    <t>sys time (second)</t>
  </si>
  <si>
    <t>microsecs</t>
  </si>
  <si>
    <t>fchownat</t>
  </si>
  <si>
    <t>symlinkat</t>
  </si>
  <si>
    <t>newfstatat</t>
  </si>
  <si>
    <t>newlstat</t>
  </si>
  <si>
    <t>newstat</t>
  </si>
  <si>
    <t>access</t>
  </si>
  <si>
    <t>fchmodat</t>
  </si>
  <si>
    <t>lstat</t>
  </si>
  <si>
    <t>symlink</t>
  </si>
  <si>
    <t>utimens</t>
  </si>
  <si>
    <t>unlink</t>
  </si>
  <si>
    <t>unlinkat</t>
  </si>
  <si>
    <t>chdir</t>
  </si>
  <si>
    <t>statfs</t>
  </si>
  <si>
    <t>chown</t>
  </si>
  <si>
    <t>utimensat</t>
  </si>
  <si>
    <t>mkdirat</t>
  </si>
  <si>
    <t>% total</t>
  </si>
  <si>
    <t>%sys</t>
  </si>
  <si>
    <t>rm -rf linux-3.14</t>
  </si>
  <si>
    <t>find  -name include</t>
  </si>
  <si>
    <t>git diff linux-stable</t>
  </si>
  <si>
    <t>git diff git</t>
  </si>
  <si>
    <t>git status linux-stable</t>
  </si>
  <si>
    <t>git status git</t>
  </si>
  <si>
    <t>tar zxf linux-3.14.tar.gz</t>
  </si>
  <si>
    <t>real time</t>
  </si>
  <si>
    <t>path_lookupat
</t>
  </si>
  <si>
    <t>path_openat
</t>
  </si>
  <si>
    <t>rm -rf  linux-3.14</t>
  </si>
  <si>
    <t>find -name include</t>
  </si>
  <si>
    <t>git diff linux</t>
  </si>
  <si>
    <t>gti diff git</t>
  </si>
  <si>
    <t>git status linux
</t>
  </si>
  <si>
    <t>git status git
</t>
  </si>
  <si>
    <t>make linux
</t>
  </si>
  <si>
    <t>make linux -j4
</t>
  </si>
  <si>
    <t>total (for all cores)</t>
  </si>
  <si>
    <t>make -j4 linux</t>
  </si>
  <si>
    <t>time</t>
  </si>
  <si>
    <t>total per cpu time</t>
  </si>
  <si>
    <t>cpu0 path_lookupat</t>
  </si>
  <si>
    <t>cpu0 path_openat</t>
  </si>
  <si>
    <t>cpu1 path_lookupat</t>
  </si>
  <si>
    <t>cpu1 path_openat</t>
  </si>
  <si>
    <t>cpu2 path_lookupat</t>
  </si>
  <si>
    <t>cpu2 path_openat</t>
  </si>
  <si>
    <t>cpu3 path_lookupat</t>
  </si>
  <si>
    <t>cpu3 path_openat</t>
  </si>
  <si>
    <t>cpu4 path_lookupat</t>
  </si>
  <si>
    <t>cpu4 path_openat</t>
  </si>
  <si>
    <t>cpu5 path_lookupat</t>
  </si>
  <si>
    <t>cpu5 path_openat</t>
  </si>
  <si>
    <t>cpu6 path_lookupat</t>
  </si>
  <si>
    <t>cpu6 path_openat</t>
  </si>
  <si>
    <t>cpu7 path_lookupat</t>
  </si>
  <si>
    <t>cpu7 path_openat</t>
  </si>
  <si>
    <t>cpu8 path_lookupat</t>
  </si>
  <si>
    <t>cpu8 path_openat</t>
  </si>
  <si>
    <t>cpu9 path_lookupat</t>
  </si>
  <si>
    <t>cpu9 path_openat</t>
  </si>
  <si>
    <t>cpu10 path_lookupat</t>
  </si>
  <si>
    <t>cpu10 path_openat</t>
  </si>
  <si>
    <t>cpu11 path_lookupat</t>
  </si>
  <si>
    <t>cpu11 path_openat</t>
  </si>
  <si>
    <t>average * 4</t>
  </si>
  <si>
    <t>% total
</t>
  </si>
  <si>
    <t>unmodified kernel</t>
  </si>
  <si>
    <t>real time with ftrace
</t>
  </si>
  <si>
    <t>real time without ftrace
</t>
  </si>
  <si>
    <t>overhead</t>
  </si>
  <si>
    <t>find -name</t>
  </si>
  <si>
    <t>git status linux</t>
  </si>
  <si>
    <t>make linux</t>
  </si>
  <si>
    <t>sum of path length</t>
  </si>
  <si>
    <t>total # of components</t>
  </si>
  <si>
    <t>total # of path lookup</t>
  </si>
  <si>
    <t>average length</t>
  </si>
  <si>
    <t>average count of component</t>
  </si>
  <si>
    <t>Insersions</t>
  </si>
  <si>
    <t>Deletions</t>
  </si>
  <si>
    <t>XXX/YYY/ZZZ/LLL</t>
  </si>
  <si>
    <t>LLL/YYY/ZZZ/FFF</t>
  </si>
  <si>
    <t>Note:</t>
  </si>
  <si>
    <t>v2.6.36</t>
  </si>
  <si>
    <t>v2.6.37</t>
  </si>
  <si>
    <t>v2.6.38</t>
  </si>
  <si>
    <t>v2.6.39</t>
  </si>
  <si>
    <t>v3.0</t>
  </si>
  <si>
    <t>v3.1</t>
  </si>
  <si>
    <t>v3.2</t>
  </si>
  <si>
    <t>v3.3</t>
  </si>
  <si>
    <t>v3.4</t>
  </si>
  <si>
    <t>v3.5</t>
  </si>
  <si>
    <t>v3.6</t>
  </si>
  <si>
    <t>v3.7</t>
  </si>
  <si>
    <t>v3.8</t>
  </si>
  <si>
    <t>v3.9</t>
  </si>
  <si>
    <t>v3.10</t>
  </si>
  <si>
    <t>v3.11</t>
  </si>
  <si>
    <t>v3.12</t>
  </si>
  <si>
    <t>v3.13</t>
  </si>
  <si>
    <t>v3.14</t>
  </si>
  <si>
    <t>v3.15</t>
  </si>
  <si>
    <t>v3.16</t>
  </si>
  <si>
    <t>v3.17</t>
  </si>
  <si>
    <t>v3.18</t>
  </si>
  <si>
    <t>Crash on default config, need to disable CONFIG_PERF_EVENTS_INTEL_UNCORE manually.
https://lkml.org/lkml/2015/1/9/536
http://www.gossamer-threads.com/lists/linux/kernel/2087548?do=post_view_threaded#2087548</t>
  </si>
  <si>
    <t>v3.19</t>
  </si>
  <si>
    <t>v4.0</t>
  </si>
  <si>
    <t>v4.1</t>
  </si>
  <si>
    <t>v4.2-rc3</t>
  </si>
  <si>
    <t>Latest on 07/23/2015
May need update later</t>
  </si>
  <si>
    <t>stat (same prefix) opt</t>
  </si>
  <si>
    <t>open(same prefix) unmod</t>
  </si>
  <si>
    <t>open(same prefix) opt</t>
  </si>
  <si>
    <t>stat(diff prefix) unmod</t>
  </si>
  <si>
    <t>open(diff prefix) unmod</t>
  </si>
  <si>
    <t>rename(diff prefix) umod</t>
  </si>
  <si>
    <t>rename(diff prefix) opt</t>
  </si>
  <si>
    <t>rename-stat(diff prefix) umod</t>
  </si>
  <si>
    <t>stat (same prefix) umod</t>
  </si>
  <si>
    <t>open(same prefix) umod</t>
  </si>
  <si>
    <t>stat(diff prefix) umod</t>
  </si>
  <si>
    <t>stat(diff prefix) opt</t>
  </si>
  <si>
    <t>open(diff prefix) umod</t>
  </si>
  <si>
    <t>open(diff prefix) opt</t>
  </si>
  <si>
    <t>throughput: highest number of requests served in one second. m: number of client machines, c: apache bench concurrency level</t>
  </si>
  <si>
    <t>linux-3.14 unmod
</t>
  </si>
  <si>
    <t>size</t>
  </si>
  <si>
    <t>m1c1</t>
  </si>
  <si>
    <t>m1c2</t>
  </si>
  <si>
    <t>m1c4</t>
  </si>
  <si>
    <t>m1c8</t>
  </si>
  <si>
    <t>m1c16</t>
  </si>
  <si>
    <t>m1c32</t>
  </si>
  <si>
    <t>m1c64</t>
  </si>
  <si>
    <t>m2c1</t>
  </si>
  <si>
    <t>m2c2</t>
  </si>
  <si>
    <t>m2c4</t>
  </si>
  <si>
    <t>m2c8</t>
  </si>
  <si>
    <t>m2c16</t>
  </si>
  <si>
    <t>m2c32</t>
  </si>
  <si>
    <t>m2c64</t>
  </si>
  <si>
    <t>m3c1</t>
  </si>
  <si>
    <t>m3c2</t>
  </si>
  <si>
    <t>m3c4</t>
  </si>
  <si>
    <t>m3c8</t>
  </si>
  <si>
    <t>m3c16</t>
  </si>
  <si>
    <t>m3c32</t>
  </si>
  <si>
    <t>m3c64</t>
  </si>
  <si>
    <t>apache dir page</t>
  </si>
  <si>
    <t>since 1000 ops finish in about 1 seconds, each thread runs 5000 ops. 10 boxes, c: thread number</t>
  </si>
  <si>
    <t>box size</t>
  </si>
  <si>
    <t>m3c2
</t>
  </si>
  <si>
    <t>dovecot</t>
  </si>
  <si>
    <t>mean</t>
  </si>
  <si>
    <t>median</t>
  </si>
  <si>
    <t>stddev</t>
  </si>
  <si>
    <t>ci_width</t>
  </si>
  <si>
    <t>opt</t>
  </si>
  <si>
    <t>avg</t>
  </si>
  <si>
    <t>orig</t>
  </si>
  <si>
    <t>agv</t>
  </si>
  <si>
    <t>message length</t>
  </si>
  <si>
    <t>mhash 192</t>
  </si>
  <si>
    <t>stdev</t>
  </si>
  <si>
    <t>mhash 256 </t>
  </si>
  <si>
    <t>feistel(mhash) 256</t>
  </si>
  <si>
    <t>cbcmac(aes) 256</t>
  </si>
  <si>
    <t>mhash avx2</t>
  </si>
  <si>
    <t>sha256</t>
  </si>
  <si>
    <t>sha256_ssse3</t>
  </si>
  <si>
    <t>sha224</t>
  </si>
  <si>
    <t>vmac(aes) 128-bit
</t>
  </si>
  <si>
    <t>cmac(aes) 128-bit</t>
  </si>
  <si>
    <t>linux-3.14-unmod</t>
  </si>
  <si>
    <t>linux-3.14-mhash256
</t>
  </si>
  <si>
    <t>linux-3.14-aes256</t>
  </si>
  <si>
    <t>linux-3.14-feistel</t>
  </si>
  <si>
    <t>filename_lookup:
</t>
  </si>
  <si>
    <t>ftrace(default)</t>
  </si>
  <si>
    <t> path_init()
</t>
  </si>
  <si>
    <t>lookup_fast()
</t>
  </si>
  <si>
    <t>inode_permission()</t>
  </si>
  <si>
    <t>complete_walk()</t>
  </si>
  <si>
    <t>MISC(link_path_walk())</t>
  </si>
  <si>
    <t>MISC(path_lookupat())</t>
  </si>
  <si>
    <t>MISC(filename_lookup())</t>
  </si>
  <si>
    <t>break-down(rdtscp)</t>
  </si>
  <si>
    <t>self_overhead=36</t>
  </si>
  <si>
    <t>/usr/include/x86_64-linux-gnu/sys/types.h</t>
  </si>
  <si>
    <t>filename_lookup</t>
  </si>
  <si>
    <t>path_init 1</t>
  </si>
  <si>
    <t>may_lookup 5</t>
  </si>
  <si>
    <t>hash_name 5</t>
  </si>
  <si>
    <t>lookup_fast 5</t>
  </si>
  <si>
    <t>complete_walk 1</t>
  </si>
  <si>
    <t>MISC(link_path_walk)</t>
  </si>
  <si>
    <t>mem_barrier(included in lookup_fast() 5</t>
  </si>
  <si>
    <t>filename_lookup 1</t>
  </si>
  <si>
    <t>may_lookup 1</t>
  </si>
  <si>
    <t>hash_name 1</t>
  </si>
  <si>
    <t>lookup_fast 1</t>
  </si>
  <si>
    <t>mem_barrier(included in lookup_fast() 1</t>
  </si>
  <si>
    <t>may_lookup 2</t>
  </si>
  <si>
    <t>hash_name 2</t>
  </si>
  <si>
    <t>lookup_fast 2</t>
  </si>
  <si>
    <t>mem_barrier(included in lookup_fast() 2</t>
  </si>
  <si>
    <t>may_lookup 4</t>
  </si>
  <si>
    <t>hash_name 4</t>
  </si>
  <si>
    <t>lookup_fast 4</t>
  </si>
  <si>
    <t>mem_barrier(included in lookup_fast() 4</t>
  </si>
  <si>
    <t>may_lookup 8</t>
  </si>
  <si>
    <t>hash_name 8</t>
  </si>
  <si>
    <t>lookup_fast 8</t>
  </si>
  <si>
    <t>mem_barrier(included in lookup_fast() 8</t>
  </si>
  <si>
    <t>scan</t>
  </si>
  <si>
    <t>cmp</t>
  </si>
  <si>
    <t>finalize</t>
  </si>
  <si>
    <t>MISC</t>
  </si>
  <si>
    <t>stat (same prefix)</t>
  </si>
  <si>
    <t>.</t>
  </si>
  <si>
    <t>num of msgs in 1 box</t>
  </si>
  <si>
    <t>original kernel</t>
  </si>
  <si>
    <t>readdir-optimized</t>
  </si>
  <si>
    <t>speedup</t>
  </si>
  <si>
    <t>readdir syscall test (./lat_syscall readdir ~/dir (~/dir contains 1000 files with 2-10 chars name))</t>
  </si>
  <si>
    <t>mkstemp (./lat_syscall mkstemp), call mkstemp("/filer/home/yang/tmp/fileXXXXXX")</t>
  </si>
  <si>
    <t>3.5 mail server</t>
  </si>
  <si>
    <t>Linux version</t>
  </si>
  <si>
    <t>date</t>
  </si>
  <si>
    <t>line of changes</t>
  </si>
  <si>
    <t>lmbench stat (msec)</t>
  </si>
  <si>
    <t>lmbench open (msec)</t>
  </si>
  <si>
    <t>/usr/lib/gcc/x86_64-linux-gnu/4.6/include/stddef.h</t>
  </si>
  <si>
    <t>optimized</t>
  </si>
  <si>
    <t>3.14.0</t>
  </si>
  <si>
    <t>3.13.0</t>
  </si>
  <si>
    <t>3.12.0</t>
  </si>
  <si>
    <t>3.11.0</t>
  </si>
  <si>
    <t>3.10.0</t>
  </si>
  <si>
    <t>3.9.0</t>
  </si>
  <si>
    <t>3.8.0</t>
  </si>
  <si>
    <t>3.7.0</t>
  </si>
  <si>
    <t>3.6.0</t>
  </si>
  <si>
    <t>3.5.0</t>
  </si>
  <si>
    <t>3.4.0</t>
  </si>
  <si>
    <t>3.3.0</t>
  </si>
  <si>
    <t>3.2.0</t>
  </si>
  <si>
    <t>3.1.0</t>
  </si>
  <si>
    <t>3.0.0</t>
  </si>
  <si>
    <t>2.6.39</t>
  </si>
  <si>
    <t>2.6.38</t>
  </si>
  <si>
    <t>2.6.37</t>
  </si>
  <si>
    <t>2.6.36</t>
  </si>
  <si>
    <t>2.6.35</t>
  </si>
  <si>
    <t>2.6.34</t>
  </si>
  <si>
    <t>lookup-optimized Kernel (microsec)</t>
  </si>
  <si>
    <t>STALE-COPY</t>
  </si>
  <si>
    <t>linux-3.19 unmodified</t>
  </si>
  <si>
    <t>linux-3.19 source tree</t>
  </si>
  <si>
    <t>linux-3.19 -name include</t>
  </si>
  <si>
    <t>insert-erase-save </t>
  </si>
  <si>
    <t>10 files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</si>
</sst>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"/>
    <numFmt numFmtId="165" formatCode="#,##0.###############"/>
    <numFmt numFmtId="166" formatCode="#,##0.000"/>
    <numFmt numFmtId="167" formatCode="#,##0.0000000000"/>
    <numFmt numFmtId="168" formatCode="m/d/yyyy;@"/>
  </numFmts>
  <fonts count="27">
    <font>
      <b val="0"/>
      <i val="0"/>
      <strike val="0"/>
      <u val="none"/>
      <sz val="10.0"/>
      <color rgb="FF000000"/>
      <name val="Arial"/>
    </font>
    <font>
      <b val="0"/>
      <i val="0"/>
      <strike/>
      <u val="none"/>
      <sz val="10.0"/>
      <color rgb="FF000000"/>
      <name val="Arial"/>
    </font>
    <font>
      <b val="0"/>
      <i val="0"/>
      <strike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Arial"/>
    </font>
    <font>
      <b val="0"/>
      <i val="0"/>
      <strike val="0"/>
      <u val="none"/>
      <sz val="10.0"/>
      <color rgb="FFFF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/>
      <u val="none"/>
      <sz val="10.0"/>
      <color rgb="FFFF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Arial"/>
    </font>
    <font>
      <b val="0"/>
      <i val="0"/>
      <strike val="0"/>
      <u val="none"/>
      <sz val="10.0"/>
      <color rgb="FF0000FF"/>
      <name val="Arial"/>
    </font>
    <font>
      <b val="0"/>
      <i val="0"/>
      <strike val="0"/>
      <u val="none"/>
      <sz val="10.0"/>
      <color rgb="FFFF0000"/>
      <name val="Arial"/>
    </font>
    <font>
      <b val="0"/>
      <i val="0"/>
      <strike/>
      <u val="none"/>
      <sz val="10.0"/>
      <color rgb="FF0000FF"/>
      <name val="Arial"/>
    </font>
    <font>
      <b val="0"/>
      <i val="0"/>
      <strike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 val="0"/>
      <i val="0"/>
      <strike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0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6">
    <xf borderId="0" fillId="0" fontId="0" numFmtId="0" xfId="0" applyAlignment="1">
      <alignment horizontal="general" vertical="bottom" wrapText="1"/>
    </xf>
    <xf borderId="0" fillId="0" fontId="1" numFmtId="164" xfId="0" applyAlignment="1" applyFont="1" applyNumberFormat="1">
      <alignment horizontal="general" vertical="bottom" wrapText="1"/>
    </xf>
    <xf borderId="0" fillId="0" fontId="2" numFmtId="4" xfId="0" applyAlignment="1" applyFont="1" applyNumberFormat="1">
      <alignment horizontal="general" vertical="bottom" wrapText="1"/>
    </xf>
    <xf borderId="0" fillId="2" fontId="0" numFmtId="165" xfId="0" applyAlignment="1" applyFill="1" applyNumberFormat="1">
      <alignment horizontal="general" vertical="bottom" wrapText="1"/>
    </xf>
    <xf borderId="0" fillId="0" fontId="3" numFmtId="0" xfId="0" applyAlignment="1" applyFont="1">
      <alignment horizontal="general" vertical="bottom" wrapText="1"/>
    </xf>
    <xf borderId="0" fillId="0" fontId="4" numFmtId="164" xfId="0" applyAlignment="1" applyFont="1" applyNumberFormat="1">
      <alignment horizontal="general" vertical="bottom" wrapText="1"/>
    </xf>
    <xf borderId="0" fillId="2" fontId="5" numFmtId="164" xfId="0" applyAlignment="1" applyFill="1" applyFont="1" applyNumberFormat="1">
      <alignment horizontal="general" vertical="bottom" wrapText="1"/>
    </xf>
    <xf borderId="0" fillId="3" fontId="0" numFmtId="0" xfId="0" applyAlignment="1" applyFill="1">
      <alignment horizontal="general" vertical="bottom" wrapText="1"/>
    </xf>
    <xf borderId="0" fillId="0" fontId="6" numFmtId="166" xfId="0" applyAlignment="1" applyFont="1" applyNumberFormat="1">
      <alignment horizontal="general" vertical="bottom" wrapText="1"/>
    </xf>
    <xf borderId="0" fillId="3" fontId="0" numFmtId="166" xfId="0" applyAlignment="1" applyFill="1" applyNumberFormat="1">
      <alignment horizontal="general" vertical="bottom" wrapText="1"/>
    </xf>
    <xf borderId="0" fillId="0" fontId="0" numFmtId="167" xfId="0" applyAlignment="1" applyNumberFormat="1">
      <alignment horizontal="general" vertical="bottom" wrapText="1"/>
    </xf>
    <xf borderId="0" fillId="4" fontId="0" numFmtId="0" xfId="0" applyAlignment="1" applyFill="1">
      <alignment horizontal="general" vertical="bottom" wrapText="1"/>
    </xf>
    <xf borderId="0" fillId="2" fontId="0" numFmtId="164" xfId="0" applyAlignment="1" applyFill="1" applyNumberFormat="1">
      <alignment horizontal="general" vertical="bottom" wrapText="1"/>
    </xf>
    <xf borderId="0" fillId="0" fontId="7" numFmtId="166" xfId="0" applyAlignment="1" applyFont="1" applyNumberFormat="1">
      <alignment horizontal="general" vertical="bottom" wrapText="1"/>
    </xf>
    <xf borderId="0" fillId="0" fontId="0" numFmtId="3" xfId="0" applyAlignment="1" applyNumberFormat="1">
      <alignment horizontal="general" vertical="bottom" wrapText="1"/>
    </xf>
    <xf borderId="0" fillId="0" fontId="8" numFmtId="0" xfId="0" applyAlignment="1" applyFont="1">
      <alignment horizontal="general" vertical="bottom" wrapText="1"/>
    </xf>
    <xf borderId="0" fillId="0" fontId="0" numFmtId="0" xfId="0" applyAlignment="1">
      <alignment horizontal="center" vertical="bottom" wrapText="1"/>
    </xf>
    <xf borderId="0" fillId="0" fontId="0" numFmtId="0" xfId="0" applyAlignment="1">
      <alignment horizontal="general" vertical="bottom" wrapText="1"/>
    </xf>
    <xf borderId="0" fillId="0" fontId="9" numFmtId="166" xfId="0" applyAlignment="1" applyFont="1" applyNumberFormat="1">
      <alignment horizontal="general" vertical="bottom" wrapText="1"/>
    </xf>
    <xf borderId="0" fillId="2" fontId="10" numFmtId="166" xfId="0" applyAlignment="1" applyFill="1" applyFont="1" applyNumberFormat="1">
      <alignment horizontal="general" vertical="bottom" wrapText="1"/>
    </xf>
    <xf borderId="0" fillId="0" fontId="11" numFmtId="0" xfId="0" applyAlignment="1" applyFont="1">
      <alignment horizontal="general" vertical="bottom" wrapText="1"/>
    </xf>
    <xf borderId="0" fillId="0" fontId="12" numFmtId="4" xfId="0" applyAlignment="1" applyFont="1" applyNumberFormat="1">
      <alignment horizontal="general" vertical="bottom" wrapText="1"/>
    </xf>
    <xf borderId="0" fillId="2" fontId="0" numFmtId="0" xfId="0" applyAlignment="1" applyFill="1">
      <alignment horizontal="general" vertical="bottom" wrapText="1"/>
    </xf>
    <xf borderId="0" fillId="2" fontId="0" numFmtId="4" xfId="0" applyAlignment="1" applyFill="1" applyNumberFormat="1">
      <alignment horizontal="general" vertical="bottom" wrapText="1"/>
    </xf>
    <xf borderId="0" fillId="5" fontId="13" numFmtId="0" xfId="0" applyAlignment="1" applyFill="1" applyFont="1">
      <alignment horizontal="general" vertical="bottom" wrapText="1"/>
    </xf>
    <xf borderId="0" fillId="0" fontId="14" numFmtId="0" xfId="0" applyAlignment="1" applyFont="1">
      <alignment horizontal="general" vertical="bottom" wrapText="1"/>
    </xf>
    <xf borderId="0" fillId="0" fontId="0" numFmtId="10" xfId="0" applyAlignment="1" applyNumberFormat="1">
      <alignment horizontal="right" vertical="bottom" wrapText="1"/>
    </xf>
    <xf borderId="0" fillId="3" fontId="0" numFmtId="4" xfId="0" applyAlignment="1" applyFill="1" applyNumberFormat="1">
      <alignment horizontal="general" vertical="bottom" wrapText="1"/>
    </xf>
    <xf borderId="0" fillId="6" fontId="0" numFmtId="0" xfId="0" applyAlignment="1" applyFill="1">
      <alignment horizontal="general" vertical="bottom" wrapText="1"/>
    </xf>
    <xf borderId="0" fillId="0" fontId="0" numFmtId="10" xfId="0" applyAlignment="1" applyNumberFormat="1">
      <alignment horizontal="general" vertical="bottom" wrapText="1"/>
    </xf>
    <xf borderId="0" fillId="0" fontId="15" numFmtId="0" xfId="0" applyAlignment="1" applyFont="1">
      <alignment horizontal="center" vertical="bottom" wrapText="1"/>
    </xf>
    <xf borderId="0" fillId="7" fontId="0" numFmtId="164" xfId="0" applyAlignment="1" applyFill="1" applyNumberFormat="1">
      <alignment horizontal="general" vertical="bottom" wrapText="1"/>
    </xf>
    <xf borderId="0" fillId="8" fontId="0" numFmtId="0" xfId="0" applyAlignment="1" applyFill="1">
      <alignment horizontal="general" vertical="bottom" wrapText="1"/>
    </xf>
    <xf borderId="0" fillId="0" fontId="0" numFmtId="164" xfId="0" applyAlignment="1" applyNumberFormat="1">
      <alignment horizontal="general" vertical="bottom" wrapText="1"/>
    </xf>
    <xf borderId="0" fillId="0" fontId="16" numFmtId="4" xfId="0" applyAlignment="1" applyFont="1" applyNumberFormat="1">
      <alignment horizontal="general" vertical="bottom" wrapText="1"/>
    </xf>
    <xf borderId="0" fillId="5" fontId="17" numFmtId="10" xfId="0" applyAlignment="1" applyFill="1" applyFont="1" applyNumberFormat="1">
      <alignment horizontal="general" vertical="bottom" wrapText="1"/>
    </xf>
    <xf borderId="0" fillId="0" fontId="18" numFmtId="164" xfId="0" applyAlignment="1" applyFont="1" applyNumberFormat="1">
      <alignment horizontal="general" vertical="bottom" wrapText="1"/>
    </xf>
    <xf borderId="0" fillId="3" fontId="0" numFmtId="164" xfId="0" applyAlignment="1" applyFill="1" applyNumberFormat="1">
      <alignment horizontal="general" vertical="bottom" wrapText="1"/>
    </xf>
    <xf borderId="0" fillId="4" fontId="0" numFmtId="164" xfId="0" applyAlignment="1" applyFill="1" applyNumberFormat="1">
      <alignment horizontal="general" vertical="bottom" wrapText="1"/>
    </xf>
    <xf borderId="0" fillId="0" fontId="19" numFmtId="4" xfId="0" applyAlignment="1" applyFont="1" applyNumberFormat="1">
      <alignment horizontal="general" vertical="bottom" wrapText="1"/>
    </xf>
    <xf borderId="0" fillId="0" fontId="0" numFmtId="166" xfId="0" applyAlignment="1" applyNumberFormat="1">
      <alignment horizontal="general" vertical="bottom" wrapText="1"/>
    </xf>
    <xf borderId="0" fillId="0" fontId="0" numFmtId="168" xfId="0" applyAlignment="1" applyNumberFormat="1">
      <alignment horizontal="general" vertical="bottom" wrapText="1"/>
    </xf>
    <xf borderId="0" fillId="9" fontId="0" numFmtId="164" xfId="0" applyAlignment="1" applyFill="1" applyNumberFormat="1">
      <alignment horizontal="general" vertical="bottom" wrapText="1"/>
    </xf>
    <xf borderId="0" fillId="0" fontId="20" numFmtId="164" xfId="0" applyAlignment="1" applyFont="1" applyNumberFormat="1">
      <alignment horizontal="general" vertical="bottom" wrapText="1"/>
    </xf>
    <xf borderId="0" fillId="0" fontId="21" numFmtId="4" xfId="0" applyAlignment="1" applyFont="1" applyNumberFormat="1">
      <alignment horizontal="general" vertical="bottom" wrapText="1"/>
    </xf>
    <xf borderId="0" fillId="7" fontId="0" numFmtId="0" xfId="0" applyAlignment="1" applyFill="1">
      <alignment horizontal="general" vertical="bottom" wrapText="1"/>
    </xf>
    <xf borderId="0" fillId="2" fontId="0" numFmtId="166" xfId="0" applyAlignment="1" applyFill="1" applyNumberFormat="1">
      <alignment horizontal="general" vertical="bottom" wrapText="1"/>
    </xf>
    <xf borderId="0" fillId="0" fontId="22" numFmtId="4" xfId="0" applyAlignment="1" applyFont="1" applyNumberFormat="1">
      <alignment horizontal="general" vertical="bottom" wrapText="1"/>
    </xf>
    <xf borderId="0" fillId="0" fontId="0" numFmtId="4" xfId="0" applyAlignment="1" applyNumberFormat="1">
      <alignment horizontal="general" vertical="bottom" wrapText="1"/>
    </xf>
    <xf borderId="0" fillId="0" fontId="23" numFmtId="0" xfId="0" applyAlignment="1" applyFont="1">
      <alignment horizontal="general" vertical="bottom" wrapText="1"/>
    </xf>
    <xf borderId="0" fillId="0" fontId="24" numFmtId="0" xfId="0" applyAlignment="1" applyFont="1">
      <alignment horizontal="general" vertical="bottom" wrapText="1"/>
    </xf>
    <xf borderId="0" fillId="0" fontId="0" numFmtId="0" xfId="0" applyAlignment="1">
      <alignment horizontal="right" vertical="bottom" wrapText="1"/>
    </xf>
    <xf borderId="0" fillId="0" fontId="25" numFmtId="4" xfId="0" applyAlignment="1" applyFont="1" applyNumberFormat="1">
      <alignment horizontal="general" vertical="bottom" wrapText="1"/>
    </xf>
    <xf borderId="0" fillId="9" fontId="0" numFmtId="0" xfId="0" applyAlignment="1" applyFill="1">
      <alignment horizontal="general" vertical="bottom" wrapText="1"/>
    </xf>
    <xf borderId="0" fillId="0" fontId="0" numFmtId="165" xfId="0" applyAlignment="1" applyNumberFormat="1">
      <alignment horizontal="general" vertical="bottom" wrapText="1"/>
    </xf>
    <xf borderId="0" fillId="2" fontId="26" numFmtId="0" xfId="0" applyAlignment="1" applyFill="1" applyFont="1">
      <alignment horizontal="general" vertical="bottom" wrapText="1"/>
    </xf>
  </cellXfs>
  <cellStyles count="1">
    <cellStyle xfId="0" name="Normal" builtinId="0"/>
  </cell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Chart title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Figure1!$G$1:$G$23</c:f>
            </c:numRef>
          </c:val>
        </c:ser>
        <c:axId val="38168427"/>
        <c:axId val="988306369"/>
      </c:lineChart>
      <c:catAx>
        <c:axId val="38168427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988306369"/>
      </c:catAx>
      <c:valAx>
        <c:axId val="988306369"/>
        <c:scaling>
          <c:orientation val="minMax"/>
        </c:scaling>
        <c:delete val="0"/>
        <c:axPos val="l"/>
        <c:majorGridlines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38168427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Chart title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0080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666666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4942CC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CB4AC5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D6AE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3366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DD4477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AAAA11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66AA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888888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9944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DD5511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22AA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9999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70577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109618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A32929"/>
              </a:solidFill>
              <a:ln cmpd="sng" w="25400">
                <a:solidFill>
                  <a:srgbClr val="FFFFFF"/>
                </a:solidFill>
              </a:ln>
            </c:spPr>
          </c:dPt>
          <c:cat>
            <c:strRef>
              <c:f>'break-down-fastpath'!$A$3:$A$8</c:f>
            </c:strRef>
          </c:cat>
          <c:val>
            <c:numRef>
              <c:f>'break-down-fastpath'!$B$3:$B$8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Chart title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0080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666666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4942CC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CB4AC5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D6AE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3366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DD4477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AAAA11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66AA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888888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9944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DD5511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22AA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9999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70577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109618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A32929"/>
              </a:solidFill>
              <a:ln cmpd="sng" w="25400">
                <a:solidFill>
                  <a:srgbClr val="FFFFFF"/>
                </a:solidFill>
              </a:ln>
            </c:spPr>
          </c:dPt>
          <c:cat>
            <c:strRef>
              <c:f>'break-down-fastpath'!$A$51:$A$56</c:f>
            </c:strRef>
          </c:cat>
          <c:val>
            <c:numRef>
              <c:f>'break-down-fastpath'!$B$51:$B$56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Chart title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0080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666666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4942CC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CB4AC5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D6AE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3366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DD4477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AAAA11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66AA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888888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9944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DD5511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22AA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9999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70577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109618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A32929"/>
              </a:solidFill>
              <a:ln cmpd="sng" w="25400">
                <a:solidFill>
                  <a:srgbClr val="FFFFFF"/>
                </a:solidFill>
              </a:ln>
            </c:spPr>
          </c:dPt>
          <c:cat>
            <c:strRef>
              <c:f>'break-down-fastpath'!$A$27:$A$32</c:f>
            </c:strRef>
          </c:cat>
          <c:val>
            <c:numRef>
              <c:f>'break-down-fastpath'!$B$27:$B$32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Chart title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0080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666666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4942CC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CB4AC5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D6AE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3366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DD4477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AAAA11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66AA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888888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9944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DD5511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22AA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9999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70577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109618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A32929"/>
              </a:solidFill>
              <a:ln cmpd="sng" w="25400">
                <a:solidFill>
                  <a:srgbClr val="FFFFFF"/>
                </a:solidFill>
              </a:ln>
            </c:spPr>
          </c:dPt>
          <c:cat>
            <c:strRef>
              <c:f>'break-down-fastpath'!$A$75:$A$80</c:f>
            </c:strRef>
          </c:cat>
          <c:val>
            <c:numRef>
              <c:f>'break-down-fastpath'!$B$75:$B$80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Chart title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'syscall-throughput (old data_)'!$A$1:$Y$1</c:f>
            </c:numRef>
          </c:val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'syscall-throughput (old data_)'!$A$2:$Y$2</c:f>
            </c:numRef>
          </c:val>
        </c:ser>
        <c:ser>
          <c:idx val="2"/>
          <c:order val="2"/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'syscall-throughput (old data_)'!$A$3:$Y$3</c:f>
            </c:numRef>
          </c:val>
        </c:ser>
        <c:ser>
          <c:idx val="3"/>
          <c:order val="3"/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'syscall-throughput (old data_)'!$A$4:$Y$4</c:f>
            </c:numRef>
          </c:val>
        </c:ser>
        <c:ser>
          <c:idx val="4"/>
          <c:order val="4"/>
          <c:spPr>
            <a:ln cmpd="sng" w="25400">
              <a:solidFill>
                <a:srgbClr val="666666"/>
              </a:solidFill>
            </a:ln>
          </c:spPr>
          <c:marker>
            <c:symbol val="none"/>
          </c:marker>
          <c:val>
            <c:numRef>
              <c:f>'syscall-throughput (old data_)'!$A$5:$Y$5</c:f>
            </c:numRef>
          </c:val>
        </c:ser>
        <c:ser>
          <c:idx val="5"/>
          <c:order val="5"/>
          <c:spPr>
            <a:ln cmpd="sng" w="25400">
              <a:solidFill>
                <a:srgbClr val="4942CC"/>
              </a:solidFill>
            </a:ln>
          </c:spPr>
          <c:marker>
            <c:symbol val="none"/>
          </c:marker>
          <c:val>
            <c:numRef>
              <c:f>'syscall-throughput (old data_)'!$A$6:$Y$6</c:f>
            </c:numRef>
          </c:val>
        </c:ser>
        <c:ser>
          <c:idx val="6"/>
          <c:order val="6"/>
          <c:spPr>
            <a:ln cmpd="sng" w="25400">
              <a:solidFill>
                <a:srgbClr val="CB4AC5"/>
              </a:solidFill>
            </a:ln>
          </c:spPr>
          <c:marker>
            <c:symbol val="none"/>
          </c:marker>
          <c:val>
            <c:numRef>
              <c:f>'syscall-throughput (old data_)'!$A$7:$Y$7</c:f>
            </c:numRef>
          </c:val>
        </c:ser>
        <c:ser>
          <c:idx val="7"/>
          <c:order val="7"/>
          <c:spPr>
            <a:ln cmpd="sng" w="25400">
              <a:solidFill>
                <a:srgbClr val="D6AE00"/>
              </a:solidFill>
            </a:ln>
          </c:spPr>
          <c:marker>
            <c:symbol val="none"/>
          </c:marker>
          <c:val>
            <c:numRef>
              <c:f>'syscall-throughput (old data_)'!$A$8:$Y$8</c:f>
            </c:numRef>
          </c:val>
        </c:ser>
        <c:ser>
          <c:idx val="8"/>
          <c:order val="8"/>
          <c:spPr>
            <a:ln cmpd="sng" w="25400">
              <a:solidFill>
                <a:srgbClr val="336699"/>
              </a:solidFill>
            </a:ln>
          </c:spPr>
          <c:marker>
            <c:symbol val="none"/>
          </c:marker>
          <c:val>
            <c:numRef>
              <c:f>'syscall-throughput (old data_)'!$A$9:$Y$9</c:f>
            </c:numRef>
          </c:val>
        </c:ser>
        <c:ser>
          <c:idx val="9"/>
          <c:order val="9"/>
          <c:spPr>
            <a:ln cmpd="sng" w="25400">
              <a:solidFill>
                <a:srgbClr val="DD4477"/>
              </a:solidFill>
            </a:ln>
          </c:spPr>
          <c:marker>
            <c:symbol val="none"/>
          </c:marker>
          <c:val>
            <c:numRef>
              <c:f>'syscall-throughput (old data_)'!$A$10:$Y$10</c:f>
            </c:numRef>
          </c:val>
        </c:ser>
        <c:ser>
          <c:idx val="10"/>
          <c:order val="10"/>
          <c:spPr>
            <a:ln cmpd="sng" w="25400">
              <a:solidFill>
                <a:srgbClr val="AAAA11"/>
              </a:solidFill>
            </a:ln>
          </c:spPr>
          <c:marker>
            <c:symbol val="none"/>
          </c:marker>
          <c:val>
            <c:numRef>
              <c:f>'syscall-throughput (old data_)'!$A$11:$Y$11</c:f>
            </c:numRef>
          </c:val>
        </c:ser>
        <c:ser>
          <c:idx val="11"/>
          <c:order val="11"/>
          <c:spPr>
            <a:ln cmpd="sng" w="25400">
              <a:solidFill>
                <a:srgbClr val="66AA00"/>
              </a:solidFill>
            </a:ln>
          </c:spPr>
          <c:marker>
            <c:symbol val="none"/>
          </c:marker>
          <c:val>
            <c:numRef>
              <c:f>'syscall-throughput (old data_)'!$A$12:$Y$12</c:f>
            </c:numRef>
          </c:val>
        </c:ser>
        <c:ser>
          <c:idx val="12"/>
          <c:order val="12"/>
          <c:spPr>
            <a:ln cmpd="sng" w="25400">
              <a:solidFill>
                <a:srgbClr val="888888"/>
              </a:solidFill>
            </a:ln>
          </c:spPr>
          <c:marker>
            <c:symbol val="none"/>
          </c:marker>
          <c:val>
            <c:numRef>
              <c:f>'syscall-throughput (old data_)'!$A$13:$Y$13</c:f>
            </c:numRef>
          </c:val>
        </c:ser>
        <c:ser>
          <c:idx val="13"/>
          <c:order val="13"/>
          <c:spPr>
            <a:ln cmpd="sng" w="25400">
              <a:solidFill>
                <a:srgbClr val="994499"/>
              </a:solidFill>
            </a:ln>
          </c:spPr>
          <c:marker>
            <c:symbol val="none"/>
          </c:marker>
          <c:val>
            <c:numRef>
              <c:f>'syscall-throughput (old data_)'!$A$14:$Y$14</c:f>
            </c:numRef>
          </c:val>
        </c:ser>
        <c:ser>
          <c:idx val="14"/>
          <c:order val="14"/>
          <c:spPr>
            <a:ln cmpd="sng" w="25400">
              <a:solidFill>
                <a:srgbClr val="DD5511"/>
              </a:solidFill>
            </a:ln>
          </c:spPr>
          <c:marker>
            <c:symbol val="none"/>
          </c:marker>
          <c:val>
            <c:numRef>
              <c:f>'syscall-throughput (old data_)'!$A$15:$Y$15</c:f>
            </c:numRef>
          </c:val>
        </c:ser>
        <c:ser>
          <c:idx val="15"/>
          <c:order val="15"/>
          <c:spPr>
            <a:ln cmpd="sng" w="25400">
              <a:solidFill>
                <a:srgbClr val="22AA99"/>
              </a:solidFill>
            </a:ln>
          </c:spPr>
          <c:marker>
            <c:symbol val="none"/>
          </c:marker>
          <c:val>
            <c:numRef>
              <c:f>'syscall-throughput (old data_)'!$A$16:$Y$16</c:f>
            </c:numRef>
          </c:val>
        </c:ser>
        <c:ser>
          <c:idx val="16"/>
          <c:order val="16"/>
          <c:spPr>
            <a:ln cmpd="sng" w="25400">
              <a:solidFill>
                <a:srgbClr val="999999"/>
              </a:solidFill>
            </a:ln>
          </c:spPr>
          <c:marker>
            <c:symbol val="none"/>
          </c:marker>
          <c:val>
            <c:numRef>
              <c:f>'syscall-throughput (old data_)'!$A$17:$Y$17</c:f>
            </c:numRef>
          </c:val>
        </c:ser>
        <c:ser>
          <c:idx val="17"/>
          <c:order val="17"/>
          <c:spPr>
            <a:ln cmpd="sng" w="25400">
              <a:solidFill>
                <a:srgbClr val="705770"/>
              </a:solidFill>
            </a:ln>
          </c:spPr>
          <c:marker>
            <c:symbol val="none"/>
          </c:marker>
          <c:val>
            <c:numRef>
              <c:f>'syscall-throughput (old data_)'!$A$18:$Y$18</c:f>
            </c:numRef>
          </c:val>
        </c:ser>
        <c:ser>
          <c:idx val="18"/>
          <c:order val="18"/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'syscall-throughput (old data_)'!$A$19:$Y$19</c:f>
            </c:numRef>
          </c:val>
        </c:ser>
        <c:ser>
          <c:idx val="19"/>
          <c:order val="19"/>
          <c:spPr>
            <a:ln cmpd="sng" w="25400">
              <a:solidFill>
                <a:srgbClr val="A32929"/>
              </a:solidFill>
            </a:ln>
          </c:spPr>
          <c:marker>
            <c:symbol val="none"/>
          </c:marker>
          <c:val>
            <c:numRef>
              <c:f>'syscall-throughput (old data_)'!$A$20:$Y$20</c:f>
            </c:numRef>
          </c:val>
        </c:ser>
        <c:ser>
          <c:idx val="20"/>
          <c:order val="20"/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'syscall-throughput (old data_)'!$A$21:$Y$21</c:f>
            </c:numRef>
          </c:val>
        </c:ser>
        <c:ser>
          <c:idx val="21"/>
          <c:order val="2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'syscall-throughput (old data_)'!$A$22:$Y$22</c:f>
            </c:numRef>
          </c:val>
        </c:ser>
        <c:ser>
          <c:idx val="22"/>
          <c:order val="22"/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'syscall-throughput (old data_)'!$A$23:$Y$23</c:f>
            </c:numRef>
          </c:val>
        </c:ser>
        <c:ser>
          <c:idx val="23"/>
          <c:order val="23"/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'syscall-throughput (old data_)'!$A$24:$Y$24</c:f>
            </c:numRef>
          </c:val>
        </c:ser>
        <c:ser>
          <c:idx val="24"/>
          <c:order val="24"/>
          <c:spPr>
            <a:ln cmpd="sng" w="25400">
              <a:solidFill>
                <a:srgbClr val="666666"/>
              </a:solidFill>
            </a:ln>
          </c:spPr>
          <c:marker>
            <c:symbol val="none"/>
          </c:marker>
          <c:val>
            <c:numRef>
              <c:f>'syscall-throughput (old data_)'!$A$25:$Y$25</c:f>
            </c:numRef>
          </c:val>
        </c:ser>
        <c:ser>
          <c:idx val="25"/>
          <c:order val="25"/>
          <c:spPr>
            <a:ln cmpd="sng" w="25400">
              <a:solidFill>
                <a:srgbClr val="4942CC"/>
              </a:solidFill>
            </a:ln>
          </c:spPr>
          <c:marker>
            <c:symbol val="none"/>
          </c:marker>
          <c:val>
            <c:numRef>
              <c:f>'syscall-throughput (old data_)'!$A$26:$Y$26</c:f>
            </c:numRef>
          </c:val>
        </c:ser>
        <c:ser>
          <c:idx val="26"/>
          <c:order val="26"/>
          <c:spPr>
            <a:ln cmpd="sng" w="25400">
              <a:solidFill>
                <a:srgbClr val="CB4AC5"/>
              </a:solidFill>
            </a:ln>
          </c:spPr>
          <c:marker>
            <c:symbol val="none"/>
          </c:marker>
          <c:val>
            <c:numRef>
              <c:f>'syscall-throughput (old data_)'!$A$27:$Y$27</c:f>
            </c:numRef>
          </c:val>
        </c:ser>
        <c:ser>
          <c:idx val="27"/>
          <c:order val="27"/>
          <c:spPr>
            <a:ln cmpd="sng" w="25400">
              <a:solidFill>
                <a:srgbClr val="D6AE00"/>
              </a:solidFill>
            </a:ln>
          </c:spPr>
          <c:marker>
            <c:symbol val="none"/>
          </c:marker>
          <c:val>
            <c:numRef>
              <c:f>'syscall-throughput (old data_)'!$A$28:$Y$28</c:f>
            </c:numRef>
          </c:val>
        </c:ser>
        <c:ser>
          <c:idx val="28"/>
          <c:order val="28"/>
          <c:spPr>
            <a:ln cmpd="sng" w="25400">
              <a:solidFill>
                <a:srgbClr val="336699"/>
              </a:solidFill>
            </a:ln>
          </c:spPr>
          <c:marker>
            <c:symbol val="none"/>
          </c:marker>
          <c:val>
            <c:numRef>
              <c:f>'syscall-throughput (old data_)'!$A$29:$Y$29</c:f>
            </c:numRef>
          </c:val>
        </c:ser>
        <c:ser>
          <c:idx val="29"/>
          <c:order val="29"/>
          <c:spPr>
            <a:ln cmpd="sng" w="25400">
              <a:solidFill>
                <a:srgbClr val="DD4477"/>
              </a:solidFill>
            </a:ln>
          </c:spPr>
          <c:marker>
            <c:symbol val="none"/>
          </c:marker>
          <c:val>
            <c:numRef>
              <c:f>'syscall-throughput (old data_)'!$A$30:$Y$30</c:f>
            </c:numRef>
          </c:val>
        </c:ser>
        <c:ser>
          <c:idx val="30"/>
          <c:order val="30"/>
          <c:spPr>
            <a:ln cmpd="sng" w="25400">
              <a:solidFill>
                <a:srgbClr val="AAAA11"/>
              </a:solidFill>
            </a:ln>
          </c:spPr>
          <c:marker>
            <c:symbol val="none"/>
          </c:marker>
          <c:val>
            <c:numRef>
              <c:f>'syscall-throughput (old data_)'!$A$31:$Y$31</c:f>
            </c:numRef>
          </c:val>
        </c:ser>
        <c:ser>
          <c:idx val="31"/>
          <c:order val="31"/>
          <c:spPr>
            <a:ln cmpd="sng" w="25400">
              <a:solidFill>
                <a:srgbClr val="66AA00"/>
              </a:solidFill>
            </a:ln>
          </c:spPr>
          <c:marker>
            <c:symbol val="none"/>
          </c:marker>
          <c:val>
            <c:numRef>
              <c:f>'syscall-throughput (old data_)'!$A$32:$Y$32</c:f>
            </c:numRef>
          </c:val>
        </c:ser>
        <c:ser>
          <c:idx val="32"/>
          <c:order val="32"/>
          <c:spPr>
            <a:ln cmpd="sng" w="25400">
              <a:solidFill>
                <a:srgbClr val="888888"/>
              </a:solidFill>
            </a:ln>
          </c:spPr>
          <c:marker>
            <c:symbol val="none"/>
          </c:marker>
          <c:val>
            <c:numRef>
              <c:f>'syscall-throughput (old data_)'!$A$33:$Y$33</c:f>
            </c:numRef>
          </c:val>
        </c:ser>
        <c:ser>
          <c:idx val="33"/>
          <c:order val="33"/>
          <c:spPr>
            <a:ln cmpd="sng" w="25400">
              <a:solidFill>
                <a:srgbClr val="994499"/>
              </a:solidFill>
            </a:ln>
          </c:spPr>
          <c:marker>
            <c:symbol val="none"/>
          </c:marker>
          <c:val>
            <c:numRef>
              <c:f>'syscall-throughput (old data_)'!$A$34:$Y$34</c:f>
            </c:numRef>
          </c:val>
        </c:ser>
        <c:ser>
          <c:idx val="34"/>
          <c:order val="34"/>
          <c:spPr>
            <a:ln cmpd="sng" w="25400">
              <a:solidFill>
                <a:srgbClr val="DD5511"/>
              </a:solidFill>
            </a:ln>
          </c:spPr>
          <c:marker>
            <c:symbol val="none"/>
          </c:marker>
          <c:val>
            <c:numRef>
              <c:f>'syscall-throughput (old data_)'!$A$35:$Y$35</c:f>
            </c:numRef>
          </c:val>
        </c:ser>
        <c:ser>
          <c:idx val="35"/>
          <c:order val="35"/>
          <c:spPr>
            <a:ln cmpd="sng" w="25400">
              <a:solidFill>
                <a:srgbClr val="22AA99"/>
              </a:solidFill>
            </a:ln>
          </c:spPr>
          <c:marker>
            <c:symbol val="none"/>
          </c:marker>
          <c:val>
            <c:numRef>
              <c:f>'syscall-throughput (old data_)'!$A$36:$Y$36</c:f>
            </c:numRef>
          </c:val>
        </c:ser>
        <c:ser>
          <c:idx val="36"/>
          <c:order val="36"/>
          <c:spPr>
            <a:ln cmpd="sng" w="25400">
              <a:solidFill>
                <a:srgbClr val="999999"/>
              </a:solidFill>
            </a:ln>
          </c:spPr>
          <c:marker>
            <c:symbol val="none"/>
          </c:marker>
          <c:val>
            <c:numRef>
              <c:f>'syscall-throughput (old data_)'!$A$37:$Y$37</c:f>
            </c:numRef>
          </c:val>
        </c:ser>
        <c:ser>
          <c:idx val="37"/>
          <c:order val="37"/>
          <c:spPr>
            <a:ln cmpd="sng" w="25400">
              <a:solidFill>
                <a:srgbClr val="705770"/>
              </a:solidFill>
            </a:ln>
          </c:spPr>
          <c:marker>
            <c:symbol val="none"/>
          </c:marker>
          <c:val>
            <c:numRef>
              <c:f>'syscall-throughput (old data_)'!$A$38:$Y$38</c:f>
            </c:numRef>
          </c:val>
        </c:ser>
        <c:ser>
          <c:idx val="38"/>
          <c:order val="38"/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'syscall-throughput (old data_)'!$A$39:$Y$39</c:f>
            </c:numRef>
          </c:val>
        </c:ser>
        <c:ser>
          <c:idx val="39"/>
          <c:order val="39"/>
          <c:spPr>
            <a:ln cmpd="sng" w="25400">
              <a:solidFill>
                <a:srgbClr val="A32929"/>
              </a:solidFill>
            </a:ln>
          </c:spPr>
          <c:marker>
            <c:symbol val="none"/>
          </c:marker>
          <c:val>
            <c:numRef>
              <c:f>'syscall-throughput (old data_)'!$A$40:$Y$40</c:f>
            </c:numRef>
          </c:val>
        </c:ser>
        <c:ser>
          <c:idx val="40"/>
          <c:order val="40"/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'syscall-throughput (old data_)'!$A$41:$Y$41</c:f>
            </c:numRef>
          </c:val>
        </c:ser>
        <c:ser>
          <c:idx val="41"/>
          <c:order val="4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'syscall-throughput (old data_)'!$A$42:$Y$42</c:f>
            </c:numRef>
          </c:val>
        </c:ser>
        <c:ser>
          <c:idx val="42"/>
          <c:order val="42"/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'syscall-throughput (old data_)'!$A$43:$Y$43</c:f>
            </c:numRef>
          </c:val>
        </c:ser>
        <c:ser>
          <c:idx val="43"/>
          <c:order val="43"/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'syscall-throughput (old data_)'!$A$44:$Y$44</c:f>
            </c:numRef>
          </c:val>
        </c:ser>
        <c:ser>
          <c:idx val="44"/>
          <c:order val="44"/>
          <c:spPr>
            <a:ln cmpd="sng" w="25400">
              <a:solidFill>
                <a:srgbClr val="666666"/>
              </a:solidFill>
            </a:ln>
          </c:spPr>
          <c:marker>
            <c:symbol val="none"/>
          </c:marker>
          <c:val>
            <c:numRef>
              <c:f>'syscall-throughput (old data_)'!$A$45:$Y$45</c:f>
            </c:numRef>
          </c:val>
        </c:ser>
        <c:ser>
          <c:idx val="45"/>
          <c:order val="45"/>
          <c:spPr>
            <a:ln cmpd="sng" w="25400">
              <a:solidFill>
                <a:srgbClr val="4942CC"/>
              </a:solidFill>
            </a:ln>
          </c:spPr>
          <c:marker>
            <c:symbol val="none"/>
          </c:marker>
          <c:val>
            <c:numRef>
              <c:f>'syscall-throughput (old data_)'!$A$46:$Y$46</c:f>
            </c:numRef>
          </c:val>
        </c:ser>
        <c:ser>
          <c:idx val="46"/>
          <c:order val="46"/>
          <c:spPr>
            <a:ln cmpd="sng" w="25400">
              <a:solidFill>
                <a:srgbClr val="CB4AC5"/>
              </a:solidFill>
            </a:ln>
          </c:spPr>
          <c:marker>
            <c:symbol val="none"/>
          </c:marker>
          <c:val>
            <c:numRef>
              <c:f>'syscall-throughput (old data_)'!$A$47:$Y$47</c:f>
            </c:numRef>
          </c:val>
        </c:ser>
        <c:ser>
          <c:idx val="47"/>
          <c:order val="47"/>
          <c:spPr>
            <a:ln cmpd="sng" w="25400">
              <a:solidFill>
                <a:srgbClr val="D6AE00"/>
              </a:solidFill>
            </a:ln>
          </c:spPr>
          <c:marker>
            <c:symbol val="none"/>
          </c:marker>
          <c:val>
            <c:numRef>
              <c:f>'syscall-throughput (old data_)'!$A$48:$Y$48</c:f>
            </c:numRef>
          </c:val>
        </c:ser>
        <c:ser>
          <c:idx val="48"/>
          <c:order val="48"/>
          <c:spPr>
            <a:ln cmpd="sng" w="25400">
              <a:solidFill>
                <a:srgbClr val="336699"/>
              </a:solidFill>
            </a:ln>
          </c:spPr>
          <c:marker>
            <c:symbol val="none"/>
          </c:marker>
          <c:val>
            <c:numRef>
              <c:f>'syscall-throughput (old data_)'!$A$49:$Y$49</c:f>
            </c:numRef>
          </c:val>
        </c:ser>
        <c:ser>
          <c:idx val="49"/>
          <c:order val="49"/>
          <c:spPr>
            <a:ln cmpd="sng" w="25400">
              <a:solidFill>
                <a:srgbClr val="DD4477"/>
              </a:solidFill>
            </a:ln>
          </c:spPr>
          <c:marker>
            <c:symbol val="none"/>
          </c:marker>
          <c:val>
            <c:numRef>
              <c:f>'syscall-throughput (old data_)'!$A$50:$Y$50</c:f>
            </c:numRef>
          </c:val>
        </c:ser>
        <c:ser>
          <c:idx val="50"/>
          <c:order val="50"/>
          <c:spPr>
            <a:ln cmpd="sng" w="25400">
              <a:solidFill>
                <a:srgbClr val="AAAA11"/>
              </a:solidFill>
            </a:ln>
          </c:spPr>
          <c:marker>
            <c:symbol val="none"/>
          </c:marker>
          <c:val>
            <c:numRef>
              <c:f>'syscall-throughput (old data_)'!$A$51:$Y$51</c:f>
            </c:numRef>
          </c:val>
        </c:ser>
        <c:ser>
          <c:idx val="51"/>
          <c:order val="51"/>
          <c:spPr>
            <a:ln cmpd="sng" w="25400">
              <a:solidFill>
                <a:srgbClr val="66AA00"/>
              </a:solidFill>
            </a:ln>
          </c:spPr>
          <c:marker>
            <c:symbol val="none"/>
          </c:marker>
          <c:val>
            <c:numRef>
              <c:f>'syscall-throughput (old data_)'!$A$52:$Y$52</c:f>
            </c:numRef>
          </c:val>
        </c:ser>
        <c:ser>
          <c:idx val="52"/>
          <c:order val="52"/>
          <c:spPr>
            <a:ln cmpd="sng" w="25400">
              <a:solidFill>
                <a:srgbClr val="888888"/>
              </a:solidFill>
            </a:ln>
          </c:spPr>
          <c:marker>
            <c:symbol val="none"/>
          </c:marker>
          <c:val>
            <c:numRef>
              <c:f>'syscall-throughput (old data_)'!$A$53:$Y$53</c:f>
            </c:numRef>
          </c:val>
        </c:ser>
        <c:ser>
          <c:idx val="53"/>
          <c:order val="53"/>
          <c:spPr>
            <a:ln cmpd="sng" w="25400">
              <a:solidFill>
                <a:srgbClr val="994499"/>
              </a:solidFill>
            </a:ln>
          </c:spPr>
          <c:marker>
            <c:symbol val="none"/>
          </c:marker>
          <c:val>
            <c:numRef>
              <c:f>'syscall-throughput (old data_)'!$A$54:$Y$54</c:f>
            </c:numRef>
          </c:val>
        </c:ser>
        <c:ser>
          <c:idx val="54"/>
          <c:order val="54"/>
          <c:spPr>
            <a:ln cmpd="sng" w="25400">
              <a:solidFill>
                <a:srgbClr val="DD5511"/>
              </a:solidFill>
            </a:ln>
          </c:spPr>
          <c:marker>
            <c:symbol val="none"/>
          </c:marker>
          <c:val>
            <c:numRef>
              <c:f>'syscall-throughput (old data_)'!$A$55:$Y$55</c:f>
            </c:numRef>
          </c:val>
        </c:ser>
        <c:ser>
          <c:idx val="55"/>
          <c:order val="55"/>
          <c:spPr>
            <a:ln cmpd="sng" w="25400">
              <a:solidFill>
                <a:srgbClr val="22AA99"/>
              </a:solidFill>
            </a:ln>
          </c:spPr>
          <c:marker>
            <c:symbol val="none"/>
          </c:marker>
          <c:val>
            <c:numRef>
              <c:f>'syscall-throughput (old data_)'!$A$56:$Y$56</c:f>
            </c:numRef>
          </c:val>
        </c:ser>
        <c:ser>
          <c:idx val="56"/>
          <c:order val="56"/>
          <c:spPr>
            <a:ln cmpd="sng" w="25400">
              <a:solidFill>
                <a:srgbClr val="999999"/>
              </a:solidFill>
            </a:ln>
          </c:spPr>
          <c:marker>
            <c:symbol val="none"/>
          </c:marker>
          <c:val>
            <c:numRef>
              <c:f>'syscall-throughput (old data_)'!$A$57:$Y$57</c:f>
            </c:numRef>
          </c:val>
        </c:ser>
        <c:ser>
          <c:idx val="57"/>
          <c:order val="57"/>
          <c:spPr>
            <a:ln cmpd="sng" w="25400">
              <a:solidFill>
                <a:srgbClr val="705770"/>
              </a:solidFill>
            </a:ln>
          </c:spPr>
          <c:marker>
            <c:symbol val="none"/>
          </c:marker>
          <c:val>
            <c:numRef>
              <c:f>'syscall-throughput (old data_)'!$A$58:$Y$58</c:f>
            </c:numRef>
          </c:val>
        </c:ser>
        <c:ser>
          <c:idx val="58"/>
          <c:order val="58"/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'syscall-throughput (old data_)'!$A$59:$Y$59</c:f>
            </c:numRef>
          </c:val>
        </c:ser>
        <c:ser>
          <c:idx val="59"/>
          <c:order val="59"/>
          <c:spPr>
            <a:ln cmpd="sng" w="25400">
              <a:solidFill>
                <a:srgbClr val="A32929"/>
              </a:solidFill>
            </a:ln>
          </c:spPr>
          <c:marker>
            <c:symbol val="none"/>
          </c:marker>
          <c:val>
            <c:numRef>
              <c:f>'syscall-throughput (old data_)'!$A$60:$Y$60</c:f>
            </c:numRef>
          </c:val>
        </c:ser>
        <c:ser>
          <c:idx val="60"/>
          <c:order val="60"/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'syscall-throughput (old data_)'!$A$61:$Y$61</c:f>
            </c:numRef>
          </c:val>
        </c:ser>
        <c:ser>
          <c:idx val="61"/>
          <c:order val="6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'syscall-throughput (old data_)'!$A$62:$Y$62</c:f>
            </c:numRef>
          </c:val>
        </c:ser>
        <c:ser>
          <c:idx val="62"/>
          <c:order val="62"/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'syscall-throughput (old data_)'!$A$63:$Y$63</c:f>
            </c:numRef>
          </c:val>
        </c:ser>
        <c:ser>
          <c:idx val="63"/>
          <c:order val="63"/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'syscall-throughput (old data_)'!$A$64:$Y$64</c:f>
            </c:numRef>
          </c:val>
        </c:ser>
        <c:ser>
          <c:idx val="64"/>
          <c:order val="64"/>
          <c:spPr>
            <a:ln cmpd="sng" w="25400">
              <a:solidFill>
                <a:srgbClr val="666666"/>
              </a:solidFill>
            </a:ln>
          </c:spPr>
          <c:marker>
            <c:symbol val="none"/>
          </c:marker>
          <c:val>
            <c:numRef>
              <c:f>'syscall-throughput (old data_)'!$A$65:$Y$65</c:f>
            </c:numRef>
          </c:val>
        </c:ser>
        <c:ser>
          <c:idx val="65"/>
          <c:order val="65"/>
          <c:spPr>
            <a:ln cmpd="sng" w="25400">
              <a:solidFill>
                <a:srgbClr val="4942CC"/>
              </a:solidFill>
            </a:ln>
          </c:spPr>
          <c:marker>
            <c:symbol val="none"/>
          </c:marker>
          <c:val>
            <c:numRef>
              <c:f>'syscall-throughput (old data_)'!$A$66:$Y$66</c:f>
            </c:numRef>
          </c:val>
        </c:ser>
        <c:ser>
          <c:idx val="66"/>
          <c:order val="66"/>
          <c:spPr>
            <a:ln cmpd="sng" w="25400">
              <a:solidFill>
                <a:srgbClr val="CB4AC5"/>
              </a:solidFill>
            </a:ln>
          </c:spPr>
          <c:marker>
            <c:symbol val="none"/>
          </c:marker>
          <c:val>
            <c:numRef>
              <c:f>'syscall-throughput (old data_)'!$A$67:$Y$67</c:f>
            </c:numRef>
          </c:val>
        </c:ser>
        <c:ser>
          <c:idx val="67"/>
          <c:order val="67"/>
          <c:spPr>
            <a:ln cmpd="sng" w="25400">
              <a:solidFill>
                <a:srgbClr val="D6AE00"/>
              </a:solidFill>
            </a:ln>
          </c:spPr>
          <c:marker>
            <c:symbol val="none"/>
          </c:marker>
          <c:val>
            <c:numRef>
              <c:f>'syscall-throughput (old data_)'!$A$68:$Y$68</c:f>
            </c:numRef>
          </c:val>
        </c:ser>
        <c:ser>
          <c:idx val="68"/>
          <c:order val="68"/>
          <c:spPr>
            <a:ln cmpd="sng" w="25400">
              <a:solidFill>
                <a:srgbClr val="336699"/>
              </a:solidFill>
            </a:ln>
          </c:spPr>
          <c:marker>
            <c:symbol val="none"/>
          </c:marker>
          <c:val>
            <c:numRef>
              <c:f>'syscall-throughput (old data_)'!$A$69:$Y$69</c:f>
            </c:numRef>
          </c:val>
        </c:ser>
        <c:ser>
          <c:idx val="69"/>
          <c:order val="69"/>
          <c:spPr>
            <a:ln cmpd="sng" w="25400">
              <a:solidFill>
                <a:srgbClr val="DD4477"/>
              </a:solidFill>
            </a:ln>
          </c:spPr>
          <c:marker>
            <c:symbol val="none"/>
          </c:marker>
          <c:val>
            <c:numRef>
              <c:f>'syscall-throughput (old data_)'!$A$70:$Y$70</c:f>
            </c:numRef>
          </c:val>
        </c:ser>
        <c:ser>
          <c:idx val="70"/>
          <c:order val="70"/>
          <c:spPr>
            <a:ln cmpd="sng" w="25400">
              <a:solidFill>
                <a:srgbClr val="AAAA11"/>
              </a:solidFill>
            </a:ln>
          </c:spPr>
          <c:marker>
            <c:symbol val="none"/>
          </c:marker>
          <c:val>
            <c:numRef>
              <c:f>'syscall-throughput (old data_)'!$A$71:$Y$71</c:f>
            </c:numRef>
          </c:val>
        </c:ser>
        <c:ser>
          <c:idx val="71"/>
          <c:order val="71"/>
          <c:spPr>
            <a:ln cmpd="sng" w="25400">
              <a:solidFill>
                <a:srgbClr val="66AA00"/>
              </a:solidFill>
            </a:ln>
          </c:spPr>
          <c:marker>
            <c:symbol val="none"/>
          </c:marker>
          <c:val>
            <c:numRef>
              <c:f>'syscall-throughput (old data_)'!$A$72:$Y$72</c:f>
            </c:numRef>
          </c:val>
        </c:ser>
        <c:ser>
          <c:idx val="72"/>
          <c:order val="72"/>
          <c:spPr>
            <a:ln cmpd="sng" w="25400">
              <a:solidFill>
                <a:srgbClr val="888888"/>
              </a:solidFill>
            </a:ln>
          </c:spPr>
          <c:marker>
            <c:symbol val="none"/>
          </c:marker>
          <c:val>
            <c:numRef>
              <c:f>'syscall-throughput (old data_)'!$A$73:$Y$73</c:f>
            </c:numRef>
          </c:val>
        </c:ser>
        <c:ser>
          <c:idx val="73"/>
          <c:order val="73"/>
          <c:spPr>
            <a:ln cmpd="sng" w="25400">
              <a:solidFill>
                <a:srgbClr val="994499"/>
              </a:solidFill>
            </a:ln>
          </c:spPr>
          <c:marker>
            <c:symbol val="none"/>
          </c:marker>
          <c:val>
            <c:numRef>
              <c:f>'syscall-throughput (old data_)'!$A$74:$Y$74</c:f>
            </c:numRef>
          </c:val>
        </c:ser>
        <c:ser>
          <c:idx val="74"/>
          <c:order val="74"/>
          <c:spPr>
            <a:ln cmpd="sng" w="25400">
              <a:solidFill>
                <a:srgbClr val="DD5511"/>
              </a:solidFill>
            </a:ln>
          </c:spPr>
          <c:marker>
            <c:symbol val="none"/>
          </c:marker>
          <c:val>
            <c:numRef>
              <c:f>'syscall-throughput (old data_)'!$A$75:$Y$75</c:f>
            </c:numRef>
          </c:val>
        </c:ser>
        <c:ser>
          <c:idx val="75"/>
          <c:order val="75"/>
          <c:spPr>
            <a:ln cmpd="sng" w="25400">
              <a:solidFill>
                <a:srgbClr val="22AA99"/>
              </a:solidFill>
            </a:ln>
          </c:spPr>
          <c:marker>
            <c:symbol val="none"/>
          </c:marker>
          <c:val>
            <c:numRef>
              <c:f>'syscall-throughput (old data_)'!$A$76:$Y$76</c:f>
            </c:numRef>
          </c:val>
        </c:ser>
        <c:ser>
          <c:idx val="76"/>
          <c:order val="76"/>
          <c:spPr>
            <a:ln cmpd="sng" w="25400">
              <a:solidFill>
                <a:srgbClr val="999999"/>
              </a:solidFill>
            </a:ln>
          </c:spPr>
          <c:marker>
            <c:symbol val="none"/>
          </c:marker>
          <c:val>
            <c:numRef>
              <c:f>'syscall-throughput (old data_)'!$A$77:$Y$77</c:f>
            </c:numRef>
          </c:val>
        </c:ser>
        <c:ser>
          <c:idx val="77"/>
          <c:order val="77"/>
          <c:spPr>
            <a:ln cmpd="sng" w="25400">
              <a:solidFill>
                <a:srgbClr val="705770"/>
              </a:solidFill>
            </a:ln>
          </c:spPr>
          <c:marker>
            <c:symbol val="none"/>
          </c:marker>
          <c:val>
            <c:numRef>
              <c:f>'syscall-throughput (old data_)'!$A$78:$Y$78</c:f>
            </c:numRef>
          </c:val>
        </c:ser>
        <c:ser>
          <c:idx val="78"/>
          <c:order val="78"/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'syscall-throughput (old data_)'!$A$79:$Y$79</c:f>
            </c:numRef>
          </c:val>
        </c:ser>
        <c:ser>
          <c:idx val="79"/>
          <c:order val="79"/>
          <c:spPr>
            <a:ln cmpd="sng" w="25400">
              <a:solidFill>
                <a:srgbClr val="A32929"/>
              </a:solidFill>
            </a:ln>
          </c:spPr>
          <c:marker>
            <c:symbol val="none"/>
          </c:marker>
          <c:val>
            <c:numRef>
              <c:f>'syscall-throughput (old data_)'!$A$80:$Y$80</c:f>
            </c:numRef>
          </c:val>
        </c:ser>
        <c:ser>
          <c:idx val="80"/>
          <c:order val="80"/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'syscall-throughput (old data_)'!$A$81:$Y$81</c:f>
            </c:numRef>
          </c:val>
        </c:ser>
        <c:ser>
          <c:idx val="81"/>
          <c:order val="8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'syscall-throughput (old data_)'!$A$82:$Y$82</c:f>
            </c:numRef>
          </c:val>
        </c:ser>
        <c:ser>
          <c:idx val="82"/>
          <c:order val="82"/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'syscall-throughput (old data_)'!$A$83:$Y$83</c:f>
            </c:numRef>
          </c:val>
        </c:ser>
        <c:ser>
          <c:idx val="83"/>
          <c:order val="83"/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'syscall-throughput (old data_)'!$A$84:$Y$84</c:f>
            </c:numRef>
          </c:val>
        </c:ser>
        <c:ser>
          <c:idx val="84"/>
          <c:order val="84"/>
          <c:spPr>
            <a:ln cmpd="sng" w="25400">
              <a:solidFill>
                <a:srgbClr val="666666"/>
              </a:solidFill>
            </a:ln>
          </c:spPr>
          <c:marker>
            <c:symbol val="none"/>
          </c:marker>
          <c:val>
            <c:numRef>
              <c:f>'syscall-throughput (old data_)'!$A$85:$Y$85</c:f>
            </c:numRef>
          </c:val>
        </c:ser>
        <c:ser>
          <c:idx val="85"/>
          <c:order val="85"/>
          <c:spPr>
            <a:ln cmpd="sng" w="25400">
              <a:solidFill>
                <a:srgbClr val="4942CC"/>
              </a:solidFill>
            </a:ln>
          </c:spPr>
          <c:marker>
            <c:symbol val="none"/>
          </c:marker>
          <c:val>
            <c:numRef>
              <c:f>'syscall-throughput (old data_)'!$A$86:$Y$86</c:f>
            </c:numRef>
          </c:val>
        </c:ser>
        <c:ser>
          <c:idx val="86"/>
          <c:order val="86"/>
          <c:spPr>
            <a:ln cmpd="sng" w="25400">
              <a:solidFill>
                <a:srgbClr val="CB4AC5"/>
              </a:solidFill>
            </a:ln>
          </c:spPr>
          <c:marker>
            <c:symbol val="none"/>
          </c:marker>
          <c:val>
            <c:numRef>
              <c:f>'syscall-throughput (old data_)'!$A$87:$Y$87</c:f>
            </c:numRef>
          </c:val>
        </c:ser>
        <c:ser>
          <c:idx val="87"/>
          <c:order val="87"/>
          <c:spPr>
            <a:ln cmpd="sng" w="25400">
              <a:solidFill>
                <a:srgbClr val="D6AE00"/>
              </a:solidFill>
            </a:ln>
          </c:spPr>
          <c:marker>
            <c:symbol val="none"/>
          </c:marker>
          <c:val>
            <c:numRef>
              <c:f>'syscall-throughput (old data_)'!$A$88:$Y$88</c:f>
            </c:numRef>
          </c:val>
        </c:ser>
        <c:ser>
          <c:idx val="88"/>
          <c:order val="88"/>
          <c:spPr>
            <a:ln cmpd="sng" w="25400">
              <a:solidFill>
                <a:srgbClr val="336699"/>
              </a:solidFill>
            </a:ln>
          </c:spPr>
          <c:marker>
            <c:symbol val="none"/>
          </c:marker>
          <c:val>
            <c:numRef>
              <c:f>'syscall-throughput (old data_)'!$A$89:$Y$89</c:f>
            </c:numRef>
          </c:val>
        </c:ser>
        <c:ser>
          <c:idx val="89"/>
          <c:order val="89"/>
          <c:spPr>
            <a:ln cmpd="sng" w="25400">
              <a:solidFill>
                <a:srgbClr val="DD4477"/>
              </a:solidFill>
            </a:ln>
          </c:spPr>
          <c:marker>
            <c:symbol val="none"/>
          </c:marker>
          <c:val>
            <c:numRef>
              <c:f>'syscall-throughput (old data_)'!$A$90:$Y$90</c:f>
            </c:numRef>
          </c:val>
        </c:ser>
        <c:ser>
          <c:idx val="90"/>
          <c:order val="90"/>
          <c:spPr>
            <a:ln cmpd="sng" w="25400">
              <a:solidFill>
                <a:srgbClr val="AAAA11"/>
              </a:solidFill>
            </a:ln>
          </c:spPr>
          <c:marker>
            <c:symbol val="none"/>
          </c:marker>
          <c:val>
            <c:numRef>
              <c:f>'syscall-throughput (old data_)'!$A$91:$Y$91</c:f>
            </c:numRef>
          </c:val>
        </c:ser>
        <c:ser>
          <c:idx val="91"/>
          <c:order val="91"/>
          <c:spPr>
            <a:ln cmpd="sng" w="25400">
              <a:solidFill>
                <a:srgbClr val="66AA00"/>
              </a:solidFill>
            </a:ln>
          </c:spPr>
          <c:marker>
            <c:symbol val="none"/>
          </c:marker>
          <c:val>
            <c:numRef>
              <c:f>'syscall-throughput (old data_)'!$A$92:$Y$92</c:f>
            </c:numRef>
          </c:val>
        </c:ser>
        <c:ser>
          <c:idx val="92"/>
          <c:order val="92"/>
          <c:spPr>
            <a:ln cmpd="sng" w="25400">
              <a:solidFill>
                <a:srgbClr val="888888"/>
              </a:solidFill>
            </a:ln>
          </c:spPr>
          <c:marker>
            <c:symbol val="none"/>
          </c:marker>
          <c:val>
            <c:numRef>
              <c:f>'syscall-throughput (old data_)'!$A$93:$Y$93</c:f>
            </c:numRef>
          </c:val>
        </c:ser>
        <c:ser>
          <c:idx val="93"/>
          <c:order val="93"/>
          <c:spPr>
            <a:ln cmpd="sng" w="25400">
              <a:solidFill>
                <a:srgbClr val="994499"/>
              </a:solidFill>
            </a:ln>
          </c:spPr>
          <c:marker>
            <c:symbol val="none"/>
          </c:marker>
          <c:val>
            <c:numRef>
              <c:f>'syscall-throughput (old data_)'!$A$94:$Y$94</c:f>
            </c:numRef>
          </c:val>
        </c:ser>
        <c:ser>
          <c:idx val="94"/>
          <c:order val="94"/>
          <c:spPr>
            <a:ln cmpd="sng" w="25400">
              <a:solidFill>
                <a:srgbClr val="DD5511"/>
              </a:solidFill>
            </a:ln>
          </c:spPr>
          <c:marker>
            <c:symbol val="none"/>
          </c:marker>
          <c:val>
            <c:numRef>
              <c:f>'syscall-throughput (old data_)'!$A$95:$Y$95</c:f>
            </c:numRef>
          </c:val>
        </c:ser>
        <c:ser>
          <c:idx val="95"/>
          <c:order val="95"/>
          <c:spPr>
            <a:ln cmpd="sng" w="25400">
              <a:solidFill>
                <a:srgbClr val="22AA99"/>
              </a:solidFill>
            </a:ln>
          </c:spPr>
          <c:marker>
            <c:symbol val="none"/>
          </c:marker>
          <c:val>
            <c:numRef>
              <c:f>'syscall-throughput (old data_)'!$A$96:$Y$96</c:f>
            </c:numRef>
          </c:val>
        </c:ser>
        <c:ser>
          <c:idx val="96"/>
          <c:order val="96"/>
          <c:spPr>
            <a:ln cmpd="sng" w="25400">
              <a:solidFill>
                <a:srgbClr val="999999"/>
              </a:solidFill>
            </a:ln>
          </c:spPr>
          <c:marker>
            <c:symbol val="none"/>
          </c:marker>
          <c:val>
            <c:numRef>
              <c:f>'syscall-throughput (old data_)'!$A$97:$Y$97</c:f>
            </c:numRef>
          </c:val>
        </c:ser>
        <c:ser>
          <c:idx val="97"/>
          <c:order val="97"/>
          <c:spPr>
            <a:ln cmpd="sng" w="25400">
              <a:solidFill>
                <a:srgbClr val="705770"/>
              </a:solidFill>
            </a:ln>
          </c:spPr>
          <c:marker>
            <c:symbol val="none"/>
          </c:marker>
          <c:val>
            <c:numRef>
              <c:f>'syscall-throughput (old data_)'!$A$98:$Y$98</c:f>
            </c:numRef>
          </c:val>
        </c:ser>
        <c:ser>
          <c:idx val="98"/>
          <c:order val="98"/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'syscall-throughput (old data_)'!$A$99:$Y$99</c:f>
            </c:numRef>
          </c:val>
        </c:ser>
        <c:ser>
          <c:idx val="99"/>
          <c:order val="99"/>
          <c:spPr>
            <a:ln cmpd="sng" w="25400">
              <a:solidFill>
                <a:srgbClr val="A32929"/>
              </a:solidFill>
            </a:ln>
          </c:spPr>
          <c:marker>
            <c:symbol val="none"/>
          </c:marker>
          <c:val>
            <c:numRef>
              <c:f>'syscall-throughput (old data_)'!$A$100:$Y$100</c:f>
            </c:numRef>
          </c:val>
        </c:ser>
        <c:axId val="1993174129"/>
        <c:axId val="2043852889"/>
      </c:lineChart>
      <c:catAx>
        <c:axId val="1993174129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2043852889"/>
      </c:catAx>
      <c:valAx>
        <c:axId val="2043852889"/>
        <c:scaling>
          <c:orientation val="minMax"/>
        </c:scaling>
        <c:delete val="0"/>
        <c:axPos val="l"/>
        <c:majorGridlines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93174129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Chart title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'Figure1-beaker'!$G$1:$G$23</c:f>
            </c:numRef>
          </c:val>
        </c:ser>
        <c:axId val="2115796977"/>
        <c:axId val="716972845"/>
      </c:lineChart>
      <c:catAx>
        <c:axId val="2115796977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716972845"/>
      </c:catAx>
      <c:valAx>
        <c:axId val="716972845"/>
        <c:scaling>
          <c:orientation val="minMax"/>
        </c:scaling>
        <c:delete val="0"/>
        <c:axPos val="l"/>
        <c:majorGridlines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115796977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Chart title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'lmbench scalability-beaker'!$A$2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'lmbench scalability-beaker'!$B$2:$E$2</c:f>
            </c:numRef>
          </c:val>
        </c:ser>
        <c:ser>
          <c:idx val="1"/>
          <c:order val="1"/>
          <c:tx>
            <c:strRef>
              <c:f>'lmbench scalability-beaker'!$A$7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'lmbench scalability-beaker'!$B$7:$E$7</c:f>
            </c:numRef>
          </c:val>
        </c:ser>
        <c:ser>
          <c:idx val="2"/>
          <c:order val="2"/>
          <c:tx>
            <c:strRef>
              <c:f>'lmbench scalability-beaker'!$A$12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'lmbench scalability-beaker'!$B$12:$E$12</c:f>
            </c:numRef>
          </c:val>
        </c:ser>
        <c:ser>
          <c:idx val="3"/>
          <c:order val="3"/>
          <c:tx>
            <c:strRef>
              <c:f>'lmbench scalability-beaker'!$A$17</c:f>
            </c:strRef>
          </c:tx>
          <c:spPr>
            <a:ln cmpd="sng" w="25400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'lmbench scalability-beaker'!$B$17:$E$17</c:f>
            </c:numRef>
          </c:val>
        </c:ser>
        <c:ser>
          <c:idx val="4"/>
          <c:order val="4"/>
          <c:tx>
            <c:strRef>
              <c:f>'lmbench scalability-beaker'!$A$22</c:f>
            </c:strRef>
          </c:tx>
          <c:spPr>
            <a:ln cmpd="sng" w="25400">
              <a:solidFill>
                <a:srgbClr val="666666"/>
              </a:solidFill>
            </a:ln>
          </c:spPr>
          <c:marker>
            <c:symbol val="none"/>
          </c:marker>
          <c:val>
            <c:numRef>
              <c:f>'lmbench scalability-beaker'!$B$22:$E$22</c:f>
            </c:numRef>
          </c:val>
        </c:ser>
        <c:ser>
          <c:idx val="5"/>
          <c:order val="5"/>
          <c:tx>
            <c:strRef>
              <c:f>'lmbench scalability-beaker'!$A$27</c:f>
            </c:strRef>
          </c:tx>
          <c:spPr>
            <a:ln cmpd="sng" w="25400">
              <a:solidFill>
                <a:srgbClr val="4942CC"/>
              </a:solidFill>
            </a:ln>
          </c:spPr>
          <c:marker>
            <c:symbol val="none"/>
          </c:marker>
          <c:val>
            <c:numRef>
              <c:f>'lmbench scalability-beaker'!$B$27:$E$27</c:f>
            </c:numRef>
          </c:val>
        </c:ser>
        <c:ser>
          <c:idx val="6"/>
          <c:order val="6"/>
          <c:tx>
            <c:strRef>
              <c:f>'lmbench scalability-beaker'!$A$32</c:f>
            </c:strRef>
          </c:tx>
          <c:spPr>
            <a:ln cmpd="sng" w="25400">
              <a:solidFill>
                <a:srgbClr val="CB4AC5"/>
              </a:solidFill>
            </a:ln>
          </c:spPr>
          <c:marker>
            <c:symbol val="none"/>
          </c:marker>
          <c:val>
            <c:numRef>
              <c:f>'lmbench scalability-beaker'!$B$32:$E$32</c:f>
            </c:numRef>
          </c:val>
        </c:ser>
        <c:ser>
          <c:idx val="7"/>
          <c:order val="7"/>
          <c:tx>
            <c:strRef>
              <c:f>'lmbench scalability-beaker'!$A$37</c:f>
            </c:strRef>
          </c:tx>
          <c:spPr>
            <a:ln cmpd="sng" w="25400">
              <a:solidFill>
                <a:srgbClr val="D6AE00"/>
              </a:solidFill>
            </a:ln>
          </c:spPr>
          <c:marker>
            <c:symbol val="none"/>
          </c:marker>
          <c:val>
            <c:numRef>
              <c:f>'lmbench scalability-beaker'!$B$37:$E$37</c:f>
            </c:numRef>
          </c:val>
        </c:ser>
        <c:axId val="571142465"/>
        <c:axId val="813809603"/>
      </c:lineChart>
      <c:catAx>
        <c:axId val="571142465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813809603"/>
      </c:catAx>
      <c:valAx>
        <c:axId val="81380960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71142465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Chart title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0080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666666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4942CC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CB4AC5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D6AE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3366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DD4477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AAAA11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66AA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888888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9944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DD5511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22AA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9999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70577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109618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A32929"/>
              </a:solidFill>
              <a:ln cmpd="sng" w="25400">
                <a:solidFill>
                  <a:srgbClr val="FFFFFF"/>
                </a:solidFill>
              </a:ln>
            </c:spPr>
          </c:dPt>
          <c:cat>
            <c:strRef>
              <c:f>'break-down'!$A$2:$A$8</c:f>
            </c:strRef>
          </c:cat>
          <c:val>
            <c:numRef>
              <c:f>'break-down'!$B$2:$B$8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Chart title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0080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666666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4942CC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CB4AC5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D6AE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3366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DD4477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AAAA11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66AA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888888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9944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DD5511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22AA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9999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70577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109618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A32929"/>
              </a:solidFill>
              <a:ln cmpd="sng" w="25400">
                <a:solidFill>
                  <a:srgbClr val="FFFFFF"/>
                </a:solidFill>
              </a:ln>
            </c:spPr>
          </c:dPt>
          <c:cat>
            <c:strRef>
              <c:f>'break-down'!$A$27:$A$32</c:f>
            </c:strRef>
          </c:cat>
          <c:val>
            <c:numRef>
              <c:f>'break-down'!$B$27:$B$32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Chart title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0080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666666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4942CC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CB4AC5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D6AE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3366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DD4477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AAAA11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66AA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888888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9944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DD5511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22AA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9999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70577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109618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A32929"/>
              </a:solidFill>
              <a:ln cmpd="sng" w="25400">
                <a:solidFill>
                  <a:srgbClr val="FFFFFF"/>
                </a:solidFill>
              </a:ln>
            </c:spPr>
          </c:dPt>
          <c:cat>
            <c:strRef>
              <c:f>'break-down'!$A$52:$A$57</c:f>
            </c:strRef>
          </c:cat>
          <c:val>
            <c:numRef>
              <c:f>'break-down'!$B$52:$B$57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Chart title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0080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666666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4942CC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CB4AC5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D6AE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3366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DD4477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AAAA11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66AA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888888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9944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DD5511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22AA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9999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70577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109618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A32929"/>
              </a:solidFill>
              <a:ln cmpd="sng" w="25400">
                <a:solidFill>
                  <a:srgbClr val="FFFFFF"/>
                </a:solidFill>
              </a:ln>
            </c:spPr>
          </c:dPt>
          <c:cat>
            <c:strRef>
              <c:f>'break-down'!$A$74:$A$79</c:f>
            </c:strRef>
          </c:cat>
          <c:val>
            <c:numRef>
              <c:f>'break-down'!$B$74:$B$79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Chart title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0080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666666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4942CC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CB4AC5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D6AE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3366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DD4477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AAAA11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66AA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888888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9944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DD5511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22AA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9999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70577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109618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A32929"/>
              </a:solidFill>
              <a:ln cmpd="sng" w="25400">
                <a:solidFill>
                  <a:srgbClr val="FFFFFF"/>
                </a:solidFill>
              </a:ln>
            </c:spPr>
          </c:dPt>
          <c:cat>
            <c:strRef>
              <c:f>'break-down'!$A$98:$A$103</c:f>
            </c:strRef>
          </c:cat>
          <c:val>
            <c:numRef>
              <c:f>'break-down'!$B$98:$B$103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Chart title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684EE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"/>
            <c:spPr>
              <a:solidFill>
                <a:srgbClr val="DC3912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3"/>
            <c:spPr>
              <a:solidFill>
                <a:srgbClr val="0080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4"/>
            <c:spPr>
              <a:solidFill>
                <a:srgbClr val="666666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5"/>
            <c:spPr>
              <a:solidFill>
                <a:srgbClr val="4942CC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6"/>
            <c:spPr>
              <a:solidFill>
                <a:srgbClr val="CB4AC5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7"/>
            <c:spPr>
              <a:solidFill>
                <a:srgbClr val="D6AE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8"/>
            <c:spPr>
              <a:solidFill>
                <a:srgbClr val="3366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9"/>
            <c:spPr>
              <a:solidFill>
                <a:srgbClr val="DD4477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0"/>
            <c:spPr>
              <a:solidFill>
                <a:srgbClr val="AAAA11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1"/>
            <c:spPr>
              <a:solidFill>
                <a:srgbClr val="66AA0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2"/>
            <c:spPr>
              <a:solidFill>
                <a:srgbClr val="888888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3"/>
            <c:spPr>
              <a:solidFill>
                <a:srgbClr val="9944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4"/>
            <c:spPr>
              <a:solidFill>
                <a:srgbClr val="DD5511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5"/>
            <c:spPr>
              <a:solidFill>
                <a:srgbClr val="22AA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6"/>
            <c:spPr>
              <a:solidFill>
                <a:srgbClr val="999999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7"/>
            <c:spPr>
              <a:solidFill>
                <a:srgbClr val="705770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8"/>
            <c:spPr>
              <a:solidFill>
                <a:srgbClr val="109618"/>
              </a:solidFill>
              <a:ln cmpd="sng" w="25400">
                <a:solidFill>
                  <a:srgbClr val="FFFFFF"/>
                </a:solidFill>
              </a:ln>
            </c:spPr>
          </c:dPt>
          <c:dPt>
            <c:idx val="19"/>
            <c:spPr>
              <a:solidFill>
                <a:srgbClr val="A32929"/>
              </a:solidFill>
              <a:ln cmpd="sng" w="25400">
                <a:solidFill>
                  <a:srgbClr val="FFFFFF"/>
                </a:solidFill>
              </a:ln>
            </c:spPr>
          </c:dPt>
          <c:cat>
            <c:strRef>
              <c:f>'break-down'!$A$122:$A$127</c:f>
            </c:strRef>
          </c:cat>
          <c:val>
            <c:numRef>
              <c:f>'break-down'!$B$122:$B$127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1</xdr:col>
      <xdr:colOff>219075</xdr:colOff>
      <xdr:row>34</xdr:row>
      <xdr:rowOff>342900</xdr:rowOff>
    </xdr:from>
    <xdr:ext cx="5715000" cy="3533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1</xdr:col>
      <xdr:colOff>219075</xdr:colOff>
      <xdr:row>34</xdr:row>
      <xdr:rowOff>342900</xdr:rowOff>
    </xdr:from>
    <xdr:ext cx="5715000" cy="35337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20</xdr:col>
      <xdr:colOff>581025</xdr:colOff>
      <xdr:row>5</xdr:row>
      <xdr:rowOff>352425</xdr:rowOff>
    </xdr:from>
    <xdr:ext cx="7410450" cy="5924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2</xdr:col>
      <xdr:colOff>466725</xdr:colOff>
      <xdr:row>0</xdr:row>
      <xdr:rowOff>342900</xdr:rowOff>
    </xdr:from>
    <xdr:ext cx="7172325" cy="35337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76200</xdr:colOff>
      <xdr:row>23</xdr:row>
      <xdr:rowOff>466725</xdr:rowOff>
    </xdr:from>
    <xdr:ext cx="6286500" cy="35337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304800</xdr:colOff>
      <xdr:row>47</xdr:row>
      <xdr:rowOff>400050</xdr:rowOff>
    </xdr:from>
    <xdr:ext cx="5715000" cy="35337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285750</xdr:colOff>
      <xdr:row>70</xdr:row>
      <xdr:rowOff>409575</xdr:rowOff>
    </xdr:from>
    <xdr:ext cx="5715000" cy="353377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295275</xdr:colOff>
      <xdr:row>94</xdr:row>
      <xdr:rowOff>342900</xdr:rowOff>
    </xdr:from>
    <xdr:ext cx="5715000" cy="353377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266700</xdr:colOff>
      <xdr:row>120</xdr:row>
      <xdr:rowOff>447675</xdr:rowOff>
    </xdr:from>
    <xdr:ext cx="5715000" cy="353377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3</xdr:col>
      <xdr:colOff>57150</xdr:colOff>
      <xdr:row>0</xdr:row>
      <xdr:rowOff>342900</xdr:rowOff>
    </xdr:from>
    <xdr:ext cx="5715000" cy="3533775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57150</xdr:colOff>
      <xdr:row>48</xdr:row>
      <xdr:rowOff>342900</xdr:rowOff>
    </xdr:from>
    <xdr:ext cx="5715000" cy="3533775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1200150</xdr:colOff>
      <xdr:row>23</xdr:row>
      <xdr:rowOff>495300</xdr:rowOff>
    </xdr:from>
    <xdr:ext cx="5715000" cy="3533775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57150</xdr:colOff>
      <xdr:row>72</xdr:row>
      <xdr:rowOff>342900</xdr:rowOff>
    </xdr:from>
    <xdr:ext cx="5715000" cy="3533775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1</xdr:col>
      <xdr:colOff>390525</xdr:colOff>
      <xdr:row>8</xdr:row>
      <xdr:rowOff>438150</xdr:rowOff>
    </xdr:from>
    <xdr:ext cx="5715000" cy="3533775"/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customWidth="1" min="1" max="1" width="16.29"/>
    <col customWidth="1" min="2" max="2" width="29.0"/>
    <col customWidth="1" min="3" max="3" width="32.29"/>
    <col customWidth="1" min="5" max="5" width="62.43"/>
  </cols>
  <sheetData>
    <row r="3">
      <c r="B3" t="s">
        <v>0</v>
      </c>
      <c r="C3" t="s">
        <v>1</v>
      </c>
      <c r="D3" t="s">
        <v>2</v>
      </c>
      <c r="E3" t="s">
        <v>3</v>
      </c>
    </row>
    <row r="5">
      <c r="A5" t="s">
        <v>4</v>
      </c>
      <c r="B5" t="s">
        <v>5</v>
      </c>
      <c r="C5" t="s">
        <v>6</v>
      </c>
      <c r="D5" t="s">
        <v>7</v>
      </c>
    </row>
    <row r="6">
      <c r="A6" t="s">
        <v>8</v>
      </c>
      <c r="B6" t="s">
        <v>9</v>
      </c>
      <c r="C6" t="s">
        <v>10</v>
      </c>
      <c r="D6" t="s">
        <v>7</v>
      </c>
    </row>
    <row r="7">
      <c r="A7" t="s">
        <v>11</v>
      </c>
      <c r="B7" t="s">
        <v>12</v>
      </c>
      <c r="C7" t="s">
        <v>13</v>
      </c>
      <c r="D7" t="s">
        <v>14</v>
      </c>
    </row>
    <row r="8">
      <c r="A8" t="s">
        <v>15</v>
      </c>
      <c r="B8" t="s">
        <v>16</v>
      </c>
      <c r="C8" t="s">
        <v>17</v>
      </c>
      <c r="D8" t="s">
        <v>14</v>
      </c>
    </row>
    <row r="9">
      <c r="A9" t="s">
        <v>18</v>
      </c>
      <c r="B9" t="s">
        <v>19</v>
      </c>
      <c r="C9" t="s">
        <v>20</v>
      </c>
      <c r="D9" t="s">
        <v>21</v>
      </c>
    </row>
    <row r="10">
      <c r="A10" t="s">
        <v>22</v>
      </c>
      <c r="B10" t="s">
        <v>23</v>
      </c>
      <c r="C10" t="s">
        <v>24</v>
      </c>
      <c r="D10" t="s">
        <v>21</v>
      </c>
    </row>
    <row r="11">
      <c r="A11" t="s">
        <v>25</v>
      </c>
      <c r="B11" t="s">
        <v>26</v>
      </c>
      <c r="C11" t="s">
        <v>27</v>
      </c>
      <c r="D11" t="s">
        <v>28</v>
      </c>
      <c r="E11" t="s">
        <v>29</v>
      </c>
    </row>
    <row r="12">
      <c r="A12" t="s">
        <v>30</v>
      </c>
      <c r="B12" t="s">
        <v>31</v>
      </c>
      <c r="C12" t="s">
        <v>32</v>
      </c>
      <c r="D12" t="s">
        <v>28</v>
      </c>
    </row>
    <row r="13">
      <c r="A13" t="s">
        <v>33</v>
      </c>
      <c r="B13" t="s">
        <v>34</v>
      </c>
      <c r="C13" t="s">
        <v>35</v>
      </c>
      <c r="D13" t="s">
        <v>36</v>
      </c>
    </row>
    <row r="14">
      <c r="A14" t="s">
        <v>37</v>
      </c>
      <c r="B14" t="s">
        <v>38</v>
      </c>
      <c r="C14" t="s">
        <v>39</v>
      </c>
      <c r="D14" t="s">
        <v>36</v>
      </c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r="B1" t="s">
        <v>273</v>
      </c>
    </row>
    <row r="2">
      <c r="B2" t="s">
        <v>274</v>
      </c>
      <c r="C2" t="s">
        <v>275</v>
      </c>
      <c r="D2" t="s">
        <v>276</v>
      </c>
      <c r="E2" t="s">
        <v>277</v>
      </c>
      <c r="F2" t="s">
        <v>278</v>
      </c>
      <c r="G2" t="s">
        <v>279</v>
      </c>
      <c r="H2" t="s">
        <v>280</v>
      </c>
    </row>
    <row r="3">
      <c r="A3" t="s">
        <v>116</v>
      </c>
      <c r="B3">
        <v>880.408441</v>
      </c>
      <c r="C3">
        <v>864.26474</v>
      </c>
      <c r="D3">
        <v>864.230684</v>
      </c>
      <c r="E3">
        <v>863.728696</v>
      </c>
      <c r="F3">
        <v>864.59365</v>
      </c>
      <c r="G3">
        <f>AVERAGE(B3:F3)</f>
        <v>867.4452422</v>
      </c>
    </row>
    <row r="4">
      <c r="A4" t="s">
        <v>226</v>
      </c>
      <c r="B4">
        <v>230.152079</v>
      </c>
      <c r="C4">
        <v>231.125697</v>
      </c>
      <c r="D4">
        <v>230.297867</v>
      </c>
      <c r="E4">
        <v>230.443011</v>
      </c>
      <c r="F4">
        <v>230.322948</v>
      </c>
      <c r="G4">
        <f>AVERAGE(B4:F4)</f>
        <v>230.4683204</v>
      </c>
    </row>
    <row r="5">
      <c r="A5" t="s">
        <v>281</v>
      </c>
      <c r="B5">
        <v>882.172749</v>
      </c>
      <c r="C5">
        <v>881.614466</v>
      </c>
      <c r="D5">
        <v>883.170789</v>
      </c>
      <c r="E5">
        <v>881.662543</v>
      </c>
      <c r="F5">
        <v>881.245862</v>
      </c>
      <c r="G5">
        <f>AVERAGE(B5:F5)</f>
        <v>881.9732818</v>
      </c>
    </row>
    <row r="6">
      <c r="A6" t="s">
        <v>282</v>
      </c>
      <c r="B6">
        <v>243.169163</v>
      </c>
      <c r="C6">
        <v>242.844238</v>
      </c>
      <c r="D6">
        <v>242.586774</v>
      </c>
      <c r="E6">
        <v>242.811716</v>
      </c>
      <c r="F6">
        <v>243.203704</v>
      </c>
      <c r="G6">
        <f>AVERAGE(B6:F6)</f>
        <v>242.923119</v>
      </c>
    </row>
    <row r="8">
      <c r="B8" t="s">
        <v>283</v>
      </c>
    </row>
    <row r="9">
      <c r="A9" t="s">
        <v>116</v>
      </c>
      <c r="B9">
        <v>861.076112</v>
      </c>
      <c r="C9">
        <v>861.47893</v>
      </c>
      <c r="D9">
        <v>861.610194</v>
      </c>
      <c r="E9">
        <v>861.428233</v>
      </c>
      <c r="F9">
        <v>863.923637</v>
      </c>
      <c r="G9">
        <f>AVERAGE(B9:F9)</f>
        <v>861.9034212</v>
      </c>
    </row>
    <row r="10">
      <c r="A10" t="s">
        <v>226</v>
      </c>
      <c r="B10">
        <v>229.250977</v>
      </c>
      <c r="C10">
        <v>229.526936</v>
      </c>
      <c r="D10">
        <v>229.378718</v>
      </c>
      <c r="E10">
        <v>229.294528</v>
      </c>
      <c r="F10">
        <v>229.326092</v>
      </c>
      <c r="G10">
        <f>AVERAGE(B10:F10)</f>
        <v>229.3554502</v>
      </c>
    </row>
    <row r="11">
      <c r="A11" t="s">
        <v>281</v>
      </c>
      <c r="B11">
        <v>871.851635</v>
      </c>
      <c r="C11">
        <v>873.163434</v>
      </c>
      <c r="D11">
        <v>871.173181</v>
      </c>
      <c r="E11">
        <v>872.784165</v>
      </c>
      <c r="F11">
        <v>871.071235</v>
      </c>
    </row>
    <row r="12">
      <c r="A12" t="s">
        <v>282</v>
      </c>
      <c r="B12">
        <v>235.906879</v>
      </c>
      <c r="C12">
        <v>236.973889</v>
      </c>
      <c r="D12">
        <v>236.604744</v>
      </c>
      <c r="E12">
        <v>235.589543</v>
      </c>
      <c r="F12">
        <v>236.133508</v>
      </c>
    </row>
    <row r="14">
      <c r="B14" t="s">
        <v>284</v>
      </c>
    </row>
    <row r="15">
      <c r="A15" t="s">
        <v>116</v>
      </c>
      <c r="B15">
        <v>867.472277</v>
      </c>
      <c r="C15">
        <v>868.246308</v>
      </c>
      <c r="D15">
        <v>867.596956</v>
      </c>
      <c r="E15">
        <v>868.13369</v>
      </c>
      <c r="F15">
        <v>868.103042</v>
      </c>
      <c r="G15">
        <f>AVERAGE(B15:F15)</f>
        <v>867.9104546</v>
      </c>
    </row>
    <row r="16">
      <c r="A16" t="s">
        <v>226</v>
      </c>
      <c r="B16">
        <v>230.765677</v>
      </c>
      <c r="C16">
        <v>230.91404</v>
      </c>
      <c r="D16">
        <v>231.246213</v>
      </c>
      <c r="E16">
        <v>231.137167</v>
      </c>
      <c r="F16">
        <v>231.721724</v>
      </c>
      <c r="G16">
        <f>AVERAGE(B16:F16)</f>
        <v>231.1569642</v>
      </c>
    </row>
    <row r="17">
      <c r="A17" t="s">
        <v>118</v>
      </c>
      <c r="B17">
        <v>103.355635</v>
      </c>
      <c r="C17">
        <v>103.288646</v>
      </c>
      <c r="D17">
        <v>103.558323</v>
      </c>
      <c r="E17">
        <v>104.120588</v>
      </c>
      <c r="F17">
        <v>102.703058</v>
      </c>
    </row>
    <row r="18">
      <c r="A18" t="s">
        <v>281</v>
      </c>
    </row>
    <row r="19">
      <c r="A19" t="s">
        <v>282</v>
      </c>
    </row>
    <row r="21" hidden="1">
      <c r="B21" t="s">
        <v>285</v>
      </c>
    </row>
    <row r="22" hidden="1">
      <c r="A22" t="s">
        <v>116</v>
      </c>
      <c r="B22">
        <v>882.781002</v>
      </c>
      <c r="C22">
        <v>867.012671</v>
      </c>
      <c r="D22">
        <v>866.628648</v>
      </c>
      <c r="E22">
        <v>867.310756</v>
      </c>
      <c r="F22">
        <v>867.13077</v>
      </c>
      <c r="G22">
        <f>AVERAGE(B22:F22)</f>
        <v>870.1727694</v>
      </c>
    </row>
    <row r="23" hidden="1">
      <c r="A23" t="s">
        <v>226</v>
      </c>
      <c r="B23">
        <v>230.968651</v>
      </c>
      <c r="C23">
        <v>230.5933</v>
      </c>
      <c r="D23">
        <v>230.635642</v>
      </c>
      <c r="E23">
        <v>231.245071</v>
      </c>
      <c r="F23">
        <v>231.379887</v>
      </c>
      <c r="G23">
        <f>AVERAGE(B23:F23)</f>
        <v>230.9645102</v>
      </c>
    </row>
    <row r="24" hidden="1">
      <c r="A24" t="s">
        <v>281</v>
      </c>
    </row>
    <row r="25" hidden="1">
      <c r="A25" t="s">
        <v>282</v>
      </c>
    </row>
    <row r="26" hidden="1"/>
    <row r="27" hidden="1">
      <c r="B27" t="s">
        <v>286</v>
      </c>
    </row>
    <row r="28" hidden="1">
      <c r="A28" t="s">
        <v>116</v>
      </c>
      <c r="B28">
        <v>882.874269</v>
      </c>
      <c r="C28">
        <v>869.330979</v>
      </c>
      <c r="D28">
        <v>869.680328</v>
      </c>
      <c r="E28">
        <v>868.293758</v>
      </c>
      <c r="F28">
        <v>868.629114</v>
      </c>
    </row>
    <row r="29" hidden="1">
      <c r="A29" t="s">
        <v>226</v>
      </c>
      <c r="B29">
        <v>232.324348</v>
      </c>
      <c r="C29">
        <v>231.002967</v>
      </c>
      <c r="D29">
        <v>231.272556</v>
      </c>
      <c r="E29">
        <v>231.75309</v>
      </c>
      <c r="F29">
        <v>231.891122</v>
      </c>
    </row>
    <row r="30" hidden="1">
      <c r="A30" t="s">
        <v>281</v>
      </c>
    </row>
    <row r="31" hidden="1">
      <c r="A31" t="s">
        <v>282</v>
      </c>
    </row>
    <row r="32" hidden="1"/>
    <row r="33">
      <c r="B33" t="s">
        <v>287</v>
      </c>
    </row>
    <row r="34">
      <c r="A34" t="s">
        <v>116</v>
      </c>
      <c r="B34">
        <v>866.400142</v>
      </c>
      <c r="C34">
        <v>866.201799</v>
      </c>
      <c r="D34">
        <v>866.845806</v>
      </c>
      <c r="E34">
        <v>866.616969</v>
      </c>
      <c r="F34">
        <v>866.143945</v>
      </c>
    </row>
    <row r="35">
      <c r="A35" t="s">
        <v>226</v>
      </c>
      <c r="B35">
        <v>230.943681</v>
      </c>
      <c r="C35">
        <v>231.024618</v>
      </c>
      <c r="D35">
        <v>231.465194</v>
      </c>
      <c r="E35">
        <v>232.18125</v>
      </c>
      <c r="F35">
        <v>230.908905</v>
      </c>
    </row>
    <row r="36">
      <c r="A36" t="s">
        <v>118</v>
      </c>
      <c r="B36">
        <v>102.871091</v>
      </c>
      <c r="C36">
        <v>102.557241</v>
      </c>
      <c r="D36">
        <v>102.824772</v>
      </c>
      <c r="E36">
        <v>103.29765</v>
      </c>
      <c r="F36">
        <v>103.876885</v>
      </c>
    </row>
    <row r="37">
      <c r="A37" t="s">
        <v>281</v>
      </c>
    </row>
    <row r="38">
      <c r="A38" t="s">
        <v>282</v>
      </c>
    </row>
    <row r="40">
      <c r="B40" t="s">
        <v>288</v>
      </c>
    </row>
    <row r="41">
      <c r="A41" t="s">
        <v>116</v>
      </c>
      <c r="B41">
        <v>867.171436</v>
      </c>
      <c r="C41">
        <v>870.636491</v>
      </c>
      <c r="D41">
        <v>866.764675</v>
      </c>
      <c r="E41">
        <v>866.443597</v>
      </c>
      <c r="F41">
        <v>866.588306</v>
      </c>
    </row>
    <row r="42">
      <c r="A42" t="s">
        <v>226</v>
      </c>
      <c r="B42">
        <v>231.533747</v>
      </c>
      <c r="C42">
        <v>230.65087</v>
      </c>
      <c r="D42">
        <v>230.473836</v>
      </c>
      <c r="E42">
        <v>230.734359</v>
      </c>
      <c r="F42">
        <v>230.837467</v>
      </c>
    </row>
    <row r="43">
      <c r="A43" t="s">
        <v>118</v>
      </c>
      <c r="B43">
        <v>103.062729</v>
      </c>
      <c r="C43">
        <v>103.739697</v>
      </c>
      <c r="D43">
        <v>102.298067</v>
      </c>
      <c r="E43">
        <v>103.005639</v>
      </c>
      <c r="F43">
        <v>102.665101</v>
      </c>
    </row>
    <row r="44">
      <c r="A44" t="s">
        <v>281</v>
      </c>
    </row>
    <row r="45">
      <c r="A45" t="s">
        <v>282</v>
      </c>
    </row>
    <row r="47">
      <c r="B47" t="s">
        <v>289</v>
      </c>
    </row>
    <row r="48">
      <c r="A48" t="s">
        <v>116</v>
      </c>
      <c r="B48">
        <v>884.477176</v>
      </c>
      <c r="C48">
        <v>867.572792</v>
      </c>
      <c r="D48">
        <v>866.956748</v>
      </c>
      <c r="E48">
        <v>866.464681</v>
      </c>
      <c r="F48">
        <v>867.25952</v>
      </c>
    </row>
    <row r="49">
      <c r="A49" t="s">
        <v>226</v>
      </c>
      <c r="B49">
        <v>231.154998</v>
      </c>
      <c r="C49">
        <v>231.408011</v>
      </c>
      <c r="D49">
        <v>231.329455</v>
      </c>
      <c r="E49">
        <v>231.006397</v>
      </c>
      <c r="F49">
        <v>231.294119</v>
      </c>
    </row>
    <row r="50">
      <c r="A50" t="s">
        <v>118</v>
      </c>
      <c r="B50">
        <v>103.156999</v>
      </c>
      <c r="C50">
        <v>103.189311</v>
      </c>
      <c r="D50">
        <v>102.648943</v>
      </c>
      <c r="E50">
        <v>103.670904</v>
      </c>
      <c r="F50">
        <v>103.026943</v>
      </c>
    </row>
    <row r="51">
      <c r="A51" t="s">
        <v>281</v>
      </c>
    </row>
    <row r="52">
      <c r="A52" t="s">
        <v>282</v>
      </c>
    </row>
    <row r="57">
      <c r="A57" t="s">
        <v>286</v>
      </c>
      <c r="B57">
        <v>884.368379</v>
      </c>
      <c r="C57">
        <v>883.716609</v>
      </c>
      <c r="D57">
        <v>884.417874</v>
      </c>
      <c r="E57">
        <v>885.057445</v>
      </c>
      <c r="F57">
        <v>884.675229</v>
      </c>
    </row>
    <row r="58">
      <c r="A58" t="s">
        <v>290</v>
      </c>
      <c r="B58">
        <v>883.049599</v>
      </c>
      <c r="C58">
        <v>885.539923</v>
      </c>
      <c r="D58">
        <v>885.898204</v>
      </c>
      <c r="E58">
        <v>884.231099</v>
      </c>
      <c r="F58">
        <v>884.564689</v>
      </c>
    </row>
    <row r="59">
      <c r="A59" t="s">
        <v>222</v>
      </c>
      <c r="B59">
        <v>885.204742</v>
      </c>
      <c r="C59">
        <v>885.638253</v>
      </c>
      <c r="D59">
        <v>884.946656</v>
      </c>
      <c r="E59">
        <v>884.271662</v>
      </c>
      <c r="F59">
        <v>886.238297</v>
      </c>
    </row>
    <row r="60">
      <c r="A60" t="s">
        <v>291</v>
      </c>
      <c r="B60">
        <v>883.864903</v>
      </c>
      <c r="C60">
        <v>883.878646</v>
      </c>
      <c r="D60">
        <v>883.894267</v>
      </c>
      <c r="E60">
        <v>879.707687</v>
      </c>
      <c r="F60">
        <v>884.599833</v>
      </c>
    </row>
    <row r="61">
      <c r="A61" t="s">
        <v>292</v>
      </c>
      <c r="B61">
        <v>881.466623</v>
      </c>
      <c r="C61">
        <v>881.513086</v>
      </c>
      <c r="D61">
        <v>882.198815</v>
      </c>
      <c r="E61">
        <v>882.138482</v>
      </c>
      <c r="F61">
        <v>881.790324</v>
      </c>
    </row>
    <row r="63">
      <c r="B63">
        <v>867.098775</v>
      </c>
      <c r="C63">
        <v>869.172227</v>
      </c>
      <c r="D63">
        <v>866.854318</v>
      </c>
      <c r="E63">
        <v>867.47791</v>
      </c>
      <c r="F63">
        <v>868.22897</v>
      </c>
    </row>
    <row r="64">
      <c r="B64">
        <v>866.129778</v>
      </c>
      <c r="C64">
        <v>869.175102</v>
      </c>
      <c r="D64">
        <v>869.74474</v>
      </c>
      <c r="E64">
        <v>869.663353</v>
      </c>
      <c r="F64">
        <v>869.84078</v>
      </c>
    </row>
    <row r="65">
      <c r="B65">
        <v>869.410918</v>
      </c>
      <c r="C65">
        <v>868.293259</v>
      </c>
      <c r="D65">
        <v>867.029715</v>
      </c>
      <c r="E65">
        <v>869.176672</v>
      </c>
      <c r="F65">
        <v>867.340631</v>
      </c>
    </row>
    <row r="66">
      <c r="B66">
        <v>867.556743</v>
      </c>
      <c r="C66">
        <v>869.672728</v>
      </c>
      <c r="D66">
        <v>868.375332</v>
      </c>
      <c r="E66">
        <v>869.523102</v>
      </c>
      <c r="F66">
        <v>868.725715</v>
      </c>
    </row>
    <row r="67">
      <c r="B67">
        <v>864.940336</v>
      </c>
      <c r="C67">
        <v>865.516951</v>
      </c>
      <c r="D67">
        <v>865.347643</v>
      </c>
      <c r="E67">
        <v>864.712667</v>
      </c>
      <c r="F67">
        <v>865.900597</v>
      </c>
    </row>
    <row r="69">
      <c r="B69">
        <v>115.145048</v>
      </c>
      <c r="C69">
        <v>114.470125</v>
      </c>
      <c r="D69">
        <v>115.378208</v>
      </c>
      <c r="E69">
        <v>115.011607</v>
      </c>
      <c r="F69">
        <v>114.419755</v>
      </c>
    </row>
    <row r="70">
      <c r="B70">
        <v>114.411266</v>
      </c>
      <c r="C70">
        <v>114.477984</v>
      </c>
      <c r="D70">
        <v>114.311509</v>
      </c>
      <c r="E70">
        <v>114.844821</v>
      </c>
      <c r="F70">
        <v>114.302901</v>
      </c>
    </row>
    <row r="71">
      <c r="B71">
        <v>114.336417</v>
      </c>
      <c r="C71">
        <v>114.903201</v>
      </c>
      <c r="D71">
        <v>114.978066</v>
      </c>
      <c r="E71">
        <v>114.578252</v>
      </c>
      <c r="F71">
        <v>115.411828</v>
      </c>
    </row>
    <row r="72">
      <c r="B72">
        <v>114.284634</v>
      </c>
      <c r="C72">
        <v>114.401615</v>
      </c>
      <c r="D72">
        <v>114.943717</v>
      </c>
      <c r="E72">
        <v>114.537893</v>
      </c>
      <c r="F72">
        <v>115.18626</v>
      </c>
    </row>
    <row r="73">
      <c r="B73">
        <v>114.327935</v>
      </c>
      <c r="C73">
        <v>113.569414</v>
      </c>
      <c r="D73">
        <v>114.136139</v>
      </c>
      <c r="E73">
        <v>114.486231</v>
      </c>
      <c r="F73">
        <v>114.76108</v>
      </c>
    </row>
    <row r="75">
      <c r="B75">
        <v>103.441494</v>
      </c>
      <c r="C75">
        <v>103.332423</v>
      </c>
      <c r="D75">
        <v>103.254433</v>
      </c>
      <c r="E75">
        <v>102.833427</v>
      </c>
      <c r="F75">
        <v>103.289464</v>
      </c>
    </row>
    <row r="76">
      <c r="B76">
        <v>102.946694</v>
      </c>
      <c r="C76">
        <v>102.998242</v>
      </c>
      <c r="D76">
        <v>103.192239</v>
      </c>
      <c r="E76">
        <v>103.619833</v>
      </c>
      <c r="F76">
        <v>103.139176</v>
      </c>
    </row>
    <row r="77">
      <c r="B77">
        <v>104.55421</v>
      </c>
      <c r="C77">
        <v>105.3476</v>
      </c>
      <c r="D77">
        <v>105.669846</v>
      </c>
      <c r="E77">
        <v>104.434103</v>
      </c>
      <c r="F77">
        <v>104.143392</v>
      </c>
    </row>
    <row r="78">
      <c r="B78">
        <v>103.134645</v>
      </c>
      <c r="C78">
        <v>103.308346</v>
      </c>
      <c r="D78">
        <v>103.53946</v>
      </c>
      <c r="E78">
        <v>103.04303</v>
      </c>
      <c r="F78">
        <v>103.717218</v>
      </c>
    </row>
    <row r="79">
      <c r="B79">
        <v>103.166112</v>
      </c>
      <c r="C79">
        <v>102.759203</v>
      </c>
      <c r="D79">
        <v>103.0113</v>
      </c>
      <c r="E79">
        <v>102.607612</v>
      </c>
      <c r="F79">
        <v>102.765423</v>
      </c>
    </row>
  </sheetData>
  <mergeCells count="2">
    <mergeCell ref="B40:F40"/>
    <mergeCell ref="B47:F47"/>
  </mergeCell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topLeftCell="D1" activePane="topRight" state="frozen"/>
      <selection activeCell="D1" sqref="D1" pane="topRight"/>
    </sheetView>
  </sheetViews>
  <sheetFormatPr customHeight="1" defaultColWidth="17.14" defaultRowHeight="12.75"/>
  <cols>
    <col customWidth="1" min="1" max="1" width="11.57"/>
    <col customWidth="1" min="2" max="2" width="6.14"/>
    <col customWidth="1" min="3" max="3" width="39.57"/>
    <col customWidth="1" min="5" max="5" width="3.57"/>
    <col customWidth="1" min="6" max="6" width="8.0"/>
    <col customWidth="1" min="7" max="7" width="3.29"/>
    <col customWidth="1" min="8" max="8" width="7.86"/>
    <col customWidth="1" min="9" max="9" width="11.43"/>
    <col customWidth="1" min="10" max="10" width="4.29"/>
    <col customWidth="1" min="11" max="11" width="9.57"/>
    <col customWidth="1" min="12" max="12" width="2.43"/>
    <col customWidth="1" min="13" max="13" width="5.71"/>
    <col customWidth="1" min="14" max="14" width="10.71"/>
    <col customWidth="1" min="16" max="16" width="12.43"/>
    <col customWidth="1" min="17" max="17" width="4.0"/>
    <col customWidth="1" min="18" max="18" width="8.29"/>
    <col customWidth="1" min="19" max="19" width="2.29"/>
    <col customWidth="1" min="20" max="20" width="6.14"/>
    <col customWidth="1" min="21" max="21" width="10.29"/>
    <col customWidth="1" min="22" max="22" width="9.0"/>
    <col customWidth="1" min="23" max="23" width="17.14"/>
    <col customWidth="1" min="24" max="24" width="4.71"/>
    <col customWidth="1" min="25" max="25" width="6.14"/>
    <col customWidth="1" min="26" max="26" width="2.71"/>
    <col customWidth="1" min="27" max="27" width="7.0"/>
    <col customWidth="1" min="28" max="28" width="11.86"/>
  </cols>
  <sheetData>
    <row r="1">
      <c r="D1" s="33"/>
      <c r="F1" s="33"/>
      <c r="H1" s="33"/>
      <c r="I1" s="33"/>
      <c r="K1" s="33"/>
      <c r="M1" s="33"/>
      <c r="P1" s="33"/>
      <c r="R1" s="33"/>
      <c r="T1" s="33"/>
      <c r="W1" s="33"/>
      <c r="Y1" s="33"/>
      <c r="AA1" s="33"/>
    </row>
    <row r="2">
      <c r="D2" s="33"/>
      <c r="F2" s="33"/>
      <c r="H2" s="33"/>
      <c r="I2" s="33"/>
      <c r="K2" s="33"/>
      <c r="M2" s="33"/>
      <c r="P2" s="33"/>
      <c r="R2" s="33"/>
      <c r="T2" s="33"/>
      <c r="W2" s="33"/>
      <c r="Y2" s="33"/>
      <c r="AA2" s="33"/>
    </row>
    <row r="3">
      <c r="A3" t="s">
        <v>40</v>
      </c>
      <c r="B3" t="s">
        <v>41</v>
      </c>
      <c r="C3" t="s">
        <v>42</v>
      </c>
      <c r="D3" s="33" t="s">
        <v>43</v>
      </c>
      <c r="F3" s="33"/>
      <c r="H3" s="33"/>
      <c r="I3" s="33" t="s">
        <v>293</v>
      </c>
      <c r="K3" s="33"/>
      <c r="M3" s="33"/>
      <c r="N3" t="s">
        <v>45</v>
      </c>
      <c r="P3" s="33" t="s">
        <v>294</v>
      </c>
      <c r="R3" s="33"/>
      <c r="T3" s="33"/>
      <c r="U3" t="s">
        <v>45</v>
      </c>
      <c r="W3" s="33" t="s">
        <v>295</v>
      </c>
      <c r="Y3" s="33"/>
      <c r="AA3" s="33"/>
      <c r="AB3" t="s">
        <v>45</v>
      </c>
    </row>
    <row r="4">
      <c r="D4" s="33"/>
      <c r="F4" s="33"/>
      <c r="H4" s="33"/>
      <c r="I4" s="33"/>
      <c r="K4" s="33"/>
      <c r="M4" s="33"/>
      <c r="N4" s="48"/>
      <c r="P4" s="33"/>
      <c r="R4" s="33"/>
      <c r="T4" s="33"/>
      <c r="U4" s="48"/>
      <c r="W4" s="33"/>
      <c r="Y4" s="33"/>
      <c r="AA4" s="33"/>
      <c r="AB4" s="48"/>
    </row>
    <row r="5">
      <c r="D5" s="33"/>
      <c r="F5" s="33"/>
      <c r="H5" s="33"/>
      <c r="I5" s="33"/>
      <c r="K5" s="33"/>
      <c r="M5" s="33"/>
      <c r="N5" s="48"/>
      <c r="P5" s="33"/>
      <c r="R5" s="33"/>
      <c r="T5" s="33"/>
      <c r="U5" s="48"/>
      <c r="W5" s="33"/>
      <c r="Y5" s="33"/>
      <c r="AA5" s="33"/>
      <c r="AB5" s="48"/>
    </row>
    <row r="6">
      <c r="A6" t="s">
        <v>53</v>
      </c>
      <c r="B6" t="s">
        <v>54</v>
      </c>
      <c r="C6" t="s">
        <v>58</v>
      </c>
      <c r="D6" s="33">
        <v>0.2199</v>
      </c>
      <c r="E6" t="s">
        <v>56</v>
      </c>
      <c r="F6" s="33">
        <v>0.0003</v>
      </c>
      <c r="G6" t="s">
        <v>57</v>
      </c>
      <c r="I6" s="36">
        <v>0.1936</v>
      </c>
      <c r="J6" t="s">
        <v>56</v>
      </c>
      <c r="K6" s="33">
        <v>0.0001</v>
      </c>
      <c r="L6" t="s">
        <v>57</v>
      </c>
      <c r="M6" s="33"/>
      <c r="N6" s="48">
        <f>(($D6-I6)*100)/$D6</f>
        <v>11.9599818099136</v>
      </c>
      <c r="P6" s="36">
        <v>0.2047</v>
      </c>
      <c r="Q6" t="s">
        <v>56</v>
      </c>
      <c r="R6" s="33">
        <v>0</v>
      </c>
      <c r="S6" t="s">
        <v>57</v>
      </c>
      <c r="T6" s="33"/>
      <c r="U6" s="48">
        <f>(($D6-P6)*100)/$D6</f>
        <v>6.91223283310596</v>
      </c>
      <c r="W6" s="36"/>
      <c r="X6" t="s">
        <v>56</v>
      </c>
      <c r="Y6" s="33"/>
      <c r="Z6" t="s">
        <v>57</v>
      </c>
      <c r="AA6" s="33"/>
      <c r="AB6" s="48">
        <f>(($D6-W6)*100)/$D6</f>
        <v>100</v>
      </c>
    </row>
    <row r="7">
      <c r="A7" t="s">
        <v>53</v>
      </c>
      <c r="B7" t="s">
        <v>54</v>
      </c>
      <c r="C7" t="s">
        <v>59</v>
      </c>
      <c r="D7" s="33">
        <v>0.2572</v>
      </c>
      <c r="E7" t="s">
        <v>56</v>
      </c>
      <c r="F7" s="33">
        <v>0</v>
      </c>
      <c r="G7" t="s">
        <v>57</v>
      </c>
      <c r="I7" s="36">
        <v>0.2069</v>
      </c>
      <c r="J7" t="s">
        <v>56</v>
      </c>
      <c r="K7" s="33">
        <v>0.0004</v>
      </c>
      <c r="L7" t="s">
        <v>57</v>
      </c>
      <c r="M7" s="33"/>
      <c r="N7" s="48">
        <f>(($D7-I7)*100)/$D7</f>
        <v>19.556765163297</v>
      </c>
      <c r="P7" s="36">
        <v>0.2197</v>
      </c>
      <c r="Q7" t="s">
        <v>56</v>
      </c>
      <c r="R7" s="33">
        <v>0</v>
      </c>
      <c r="S7" t="s">
        <v>57</v>
      </c>
      <c r="T7" s="33"/>
      <c r="U7" s="48">
        <f>(($D7-P7)*100)/$D7</f>
        <v>14.5800933125972</v>
      </c>
      <c r="W7" s="36"/>
      <c r="X7" t="s">
        <v>56</v>
      </c>
      <c r="Y7" s="33"/>
      <c r="Z7" t="s">
        <v>57</v>
      </c>
      <c r="AA7" s="33"/>
      <c r="AB7" s="48">
        <f>(($D7-W7)*100)/$D7</f>
        <v>100</v>
      </c>
    </row>
    <row r="8">
      <c r="A8" t="s">
        <v>53</v>
      </c>
      <c r="B8" t="s">
        <v>54</v>
      </c>
      <c r="C8" t="s">
        <v>60</v>
      </c>
      <c r="D8" s="33">
        <v>0.3265</v>
      </c>
      <c r="E8" t="s">
        <v>56</v>
      </c>
      <c r="F8" s="33">
        <v>0</v>
      </c>
      <c r="G8" t="s">
        <v>57</v>
      </c>
      <c r="I8" s="36">
        <v>0.2387</v>
      </c>
      <c r="J8" t="s">
        <v>56</v>
      </c>
      <c r="K8" s="33">
        <v>0.0002</v>
      </c>
      <c r="L8" t="s">
        <v>57</v>
      </c>
      <c r="M8" s="33"/>
      <c r="N8" s="48">
        <f>(($D8-I8)*100)/$D8</f>
        <v>26.8912710566616</v>
      </c>
      <c r="P8" s="36">
        <v>0.2551</v>
      </c>
      <c r="Q8" t="s">
        <v>56</v>
      </c>
      <c r="R8" s="33">
        <v>0.0001</v>
      </c>
      <c r="S8" t="s">
        <v>57</v>
      </c>
      <c r="T8" s="33"/>
      <c r="U8" s="48">
        <f>(($D8-P8)*100)/$D8</f>
        <v>21.8683001531394</v>
      </c>
      <c r="W8" s="36"/>
      <c r="X8" t="s">
        <v>56</v>
      </c>
      <c r="Y8" s="33"/>
      <c r="Z8" t="s">
        <v>57</v>
      </c>
      <c r="AA8" s="33"/>
      <c r="AB8" s="48">
        <f>(($D8-W8)*100)/$D8</f>
        <v>100</v>
      </c>
    </row>
    <row r="9">
      <c r="A9" t="s">
        <v>53</v>
      </c>
      <c r="B9" t="s">
        <v>54</v>
      </c>
      <c r="C9" t="s">
        <v>61</v>
      </c>
      <c r="D9">
        <v>0.4731</v>
      </c>
      <c r="E9" t="s">
        <v>56</v>
      </c>
      <c r="F9" s="33">
        <v>0</v>
      </c>
      <c r="G9" t="s">
        <v>57</v>
      </c>
      <c r="I9" s="36">
        <v>0.2988</v>
      </c>
      <c r="J9" t="s">
        <v>56</v>
      </c>
      <c r="K9" s="33">
        <v>0.0001</v>
      </c>
      <c r="L9" t="s">
        <v>57</v>
      </c>
      <c r="M9" s="33"/>
      <c r="N9" s="48">
        <f>(($D9-I9)*100)/$D9</f>
        <v>36.8421052631579</v>
      </c>
      <c r="P9" s="36">
        <v>0.3278</v>
      </c>
      <c r="Q9" t="s">
        <v>56</v>
      </c>
      <c r="R9" s="33">
        <v>0.0001</v>
      </c>
      <c r="S9" t="s">
        <v>57</v>
      </c>
      <c r="T9" s="33"/>
      <c r="U9" s="48">
        <f>(($D9-P9)*100)/$D9</f>
        <v>30.712322976115</v>
      </c>
      <c r="W9" s="36"/>
      <c r="X9" t="s">
        <v>56</v>
      </c>
      <c r="Y9" s="33"/>
      <c r="Z9" t="s">
        <v>57</v>
      </c>
      <c r="AA9" s="33"/>
      <c r="AB9" s="48">
        <f>(($D9-W9)*100)/$D9</f>
        <v>100</v>
      </c>
    </row>
    <row r="10">
      <c r="A10" t="s">
        <v>53</v>
      </c>
      <c r="B10" t="s">
        <v>54</v>
      </c>
      <c r="C10" t="s">
        <v>66</v>
      </c>
      <c r="D10" s="33">
        <v>0.4712</v>
      </c>
      <c r="E10" t="s">
        <v>56</v>
      </c>
      <c r="F10" s="33">
        <v>0.0004</v>
      </c>
      <c r="G10" t="s">
        <v>57</v>
      </c>
      <c r="I10" s="36">
        <v>0.2294</v>
      </c>
      <c r="J10" t="s">
        <v>56</v>
      </c>
      <c r="K10" s="33">
        <v>0.0001</v>
      </c>
      <c r="L10" t="s">
        <v>57</v>
      </c>
      <c r="M10" s="33"/>
      <c r="N10" s="48">
        <f>(($D10-I10)*100)/$D10</f>
        <v>51.3157894736842</v>
      </c>
      <c r="P10" s="36">
        <v>0.6091</v>
      </c>
      <c r="Q10" t="s">
        <v>56</v>
      </c>
      <c r="R10" s="33">
        <v>0.0001</v>
      </c>
      <c r="S10" t="s">
        <v>57</v>
      </c>
      <c r="T10" s="33"/>
      <c r="U10" s="48">
        <f>(($D10-P10)*100)/$D10</f>
        <v>-29.2657045840407</v>
      </c>
      <c r="W10" s="36"/>
      <c r="X10" t="s">
        <v>56</v>
      </c>
      <c r="Y10" s="33"/>
      <c r="Z10" t="s">
        <v>57</v>
      </c>
      <c r="AA10" s="33"/>
      <c r="AB10" s="48">
        <f>(($D10-W10)*100)/$D10</f>
        <v>100</v>
      </c>
    </row>
    <row r="11">
      <c r="A11" t="s">
        <v>53</v>
      </c>
      <c r="B11" t="s">
        <v>54</v>
      </c>
      <c r="C11" t="s">
        <v>67</v>
      </c>
      <c r="D11" s="33">
        <v>0.8459</v>
      </c>
      <c r="E11" t="s">
        <v>56</v>
      </c>
      <c r="F11" s="33">
        <v>0.0004</v>
      </c>
      <c r="G11" t="s">
        <v>57</v>
      </c>
      <c r="I11" s="36">
        <v>0.3471</v>
      </c>
      <c r="J11" t="s">
        <v>56</v>
      </c>
      <c r="K11" s="33">
        <v>0.0001</v>
      </c>
      <c r="L11" t="s">
        <v>57</v>
      </c>
      <c r="M11" s="33"/>
      <c r="N11" s="48">
        <f>(($D11-I11)*100)/$D11</f>
        <v>58.9667809433739</v>
      </c>
      <c r="P11" s="36">
        <v>1.1827</v>
      </c>
      <c r="Q11" t="s">
        <v>56</v>
      </c>
      <c r="R11" s="33">
        <v>0.0001</v>
      </c>
      <c r="S11" t="s">
        <v>57</v>
      </c>
      <c r="T11" s="33"/>
      <c r="U11" s="48">
        <f>(($D11-P11)*100)/$D11</f>
        <v>-39.8155810379478</v>
      </c>
      <c r="W11" s="36"/>
      <c r="X11" t="s">
        <v>56</v>
      </c>
      <c r="Y11" s="33"/>
      <c r="Z11" t="s">
        <v>57</v>
      </c>
      <c r="AA11" s="33"/>
      <c r="AB11" s="48">
        <f>(($D11-W11)*100)/$D11</f>
        <v>100</v>
      </c>
    </row>
    <row r="12">
      <c r="A12" t="s">
        <v>53</v>
      </c>
      <c r="B12" t="s">
        <v>54</v>
      </c>
      <c r="C12" t="s">
        <v>62</v>
      </c>
      <c r="D12" s="33">
        <v>0.5716</v>
      </c>
      <c r="E12" t="s">
        <v>56</v>
      </c>
      <c r="F12" s="33">
        <v>0.0004</v>
      </c>
      <c r="G12" t="s">
        <v>57</v>
      </c>
      <c r="I12" s="36">
        <v>0.7348</v>
      </c>
      <c r="J12" t="s">
        <v>56</v>
      </c>
      <c r="K12" s="33">
        <v>0.0006</v>
      </c>
      <c r="L12" t="s">
        <v>57</v>
      </c>
      <c r="M12" s="33"/>
      <c r="N12" s="48">
        <f>(($D12-I12)*100)/$D12</f>
        <v>-28.5514345696291</v>
      </c>
      <c r="P12" s="36">
        <v>0.7874</v>
      </c>
      <c r="Q12" t="s">
        <v>56</v>
      </c>
      <c r="R12" s="33">
        <v>0.0001</v>
      </c>
      <c r="S12" t="s">
        <v>57</v>
      </c>
      <c r="T12" s="33"/>
      <c r="U12" s="48">
        <f>(($D12-P12)*100)/$D12</f>
        <v>-37.7536738978306</v>
      </c>
      <c r="W12" s="36"/>
      <c r="X12" t="s">
        <v>56</v>
      </c>
      <c r="Y12" s="33"/>
      <c r="Z12" t="s">
        <v>57</v>
      </c>
      <c r="AA12" s="33"/>
      <c r="AB12" s="48">
        <f>(($D12-W12)*100)/$D12</f>
        <v>100</v>
      </c>
    </row>
    <row r="13">
      <c r="A13" t="s">
        <v>53</v>
      </c>
      <c r="B13" t="s">
        <v>54</v>
      </c>
      <c r="C13" t="s">
        <v>63</v>
      </c>
      <c r="D13" s="33">
        <v>0.5142</v>
      </c>
      <c r="E13" t="s">
        <v>56</v>
      </c>
      <c r="F13" s="33">
        <v>0</v>
      </c>
      <c r="G13" t="s">
        <v>57</v>
      </c>
      <c r="I13" s="36">
        <v>0.658</v>
      </c>
      <c r="J13" t="s">
        <v>56</v>
      </c>
      <c r="K13" s="33">
        <v>0.0004</v>
      </c>
      <c r="L13" t="s">
        <v>57</v>
      </c>
      <c r="M13" s="33"/>
      <c r="N13" s="48">
        <f>(($D13-I13)*100)/$D13</f>
        <v>-27.9657720731233</v>
      </c>
      <c r="P13" s="36">
        <v>0.7247</v>
      </c>
      <c r="Q13" t="s">
        <v>56</v>
      </c>
      <c r="R13" s="33">
        <v>0.0008</v>
      </c>
      <c r="S13" t="s">
        <v>57</v>
      </c>
      <c r="T13" s="33"/>
      <c r="U13" s="48">
        <f>(($D13-P13)*100)/$D13</f>
        <v>-40.9373784519642</v>
      </c>
      <c r="W13" s="36"/>
      <c r="X13" t="s">
        <v>56</v>
      </c>
      <c r="Y13" s="33"/>
      <c r="Z13" t="s">
        <v>57</v>
      </c>
      <c r="AA13" s="33"/>
      <c r="AB13" s="48">
        <f>(($D13-W13)*100)/$D13</f>
        <v>100</v>
      </c>
    </row>
    <row r="14">
      <c r="A14" t="s">
        <v>53</v>
      </c>
      <c r="B14" t="s">
        <v>54</v>
      </c>
      <c r="C14" t="s">
        <v>225</v>
      </c>
      <c r="D14" s="33">
        <v>0.43</v>
      </c>
      <c r="E14" t="s">
        <v>56</v>
      </c>
      <c r="F14" s="33">
        <v>0.0001</v>
      </c>
      <c r="G14" t="s">
        <v>57</v>
      </c>
      <c r="I14" s="36">
        <v>0.3006</v>
      </c>
      <c r="J14" t="s">
        <v>56</v>
      </c>
      <c r="K14" s="33">
        <v>0.0003</v>
      </c>
      <c r="L14" t="s">
        <v>57</v>
      </c>
      <c r="M14" s="33"/>
      <c r="N14" s="48">
        <f>(($D14-I14)*100)/$D14</f>
        <v>30.093023255814</v>
      </c>
      <c r="P14" s="36">
        <v>0.3236</v>
      </c>
      <c r="Q14" t="s">
        <v>56</v>
      </c>
      <c r="R14" s="33">
        <v>0</v>
      </c>
      <c r="S14" t="s">
        <v>57</v>
      </c>
      <c r="T14" s="33"/>
      <c r="U14" s="48">
        <f>(($D14-P14)*100)/$D14</f>
        <v>24.7441860465116</v>
      </c>
      <c r="W14" s="36"/>
      <c r="X14" t="s">
        <v>56</v>
      </c>
      <c r="Y14" s="33"/>
      <c r="Z14" t="s">
        <v>57</v>
      </c>
      <c r="AA14" s="33"/>
      <c r="AB14" s="48">
        <f>(($D14-W14)*100)/$D14</f>
        <v>100</v>
      </c>
    </row>
    <row r="15">
      <c r="D15" s="33"/>
      <c r="F15" s="33"/>
      <c r="I15" s="36"/>
      <c r="K15" s="33"/>
      <c r="M15" s="33"/>
      <c r="N15" s="48"/>
      <c r="P15" s="36"/>
      <c r="R15" s="33"/>
      <c r="T15" s="33"/>
      <c r="U15" s="48"/>
      <c r="W15" s="36"/>
      <c r="Y15" s="33"/>
      <c r="AA15" s="33"/>
      <c r="AB15" s="48"/>
    </row>
    <row r="16" ht="12.0" customHeight="1">
      <c r="A16" t="s">
        <v>68</v>
      </c>
      <c r="B16" t="s">
        <v>54</v>
      </c>
      <c r="C16" t="s">
        <v>58</v>
      </c>
      <c r="D16" s="33">
        <v>0.8589</v>
      </c>
      <c r="E16" t="s">
        <v>56</v>
      </c>
      <c r="F16" s="33">
        <v>0.0003</v>
      </c>
      <c r="G16" t="s">
        <v>57</v>
      </c>
      <c r="I16" s="36">
        <v>0.7028</v>
      </c>
      <c r="J16" t="s">
        <v>56</v>
      </c>
      <c r="K16" s="33">
        <v>0.0762</v>
      </c>
      <c r="L16" t="s">
        <v>57</v>
      </c>
      <c r="M16" s="33"/>
      <c r="N16" s="48">
        <f>(($D16-I16)*100)/$D16</f>
        <v>18.1744091279544</v>
      </c>
      <c r="P16" s="36">
        <v>0.7853</v>
      </c>
      <c r="Q16" t="s">
        <v>56</v>
      </c>
      <c r="R16" s="33">
        <v>0.0622</v>
      </c>
      <c r="S16" t="s">
        <v>57</v>
      </c>
      <c r="T16" s="33"/>
      <c r="U16" s="48">
        <f>(($D16-P16)*100)/$D16</f>
        <v>8.5691000116428</v>
      </c>
      <c r="W16" s="36"/>
      <c r="X16" t="s">
        <v>56</v>
      </c>
      <c r="Y16" s="33"/>
      <c r="Z16" t="s">
        <v>57</v>
      </c>
      <c r="AA16" s="33"/>
      <c r="AB16" s="48">
        <f>(($D16-W16)*100)/$D16</f>
        <v>100</v>
      </c>
    </row>
    <row r="17" ht="12.0" customHeight="1">
      <c r="A17" t="s">
        <v>68</v>
      </c>
      <c r="B17" t="s">
        <v>54</v>
      </c>
      <c r="C17" t="s">
        <v>59</v>
      </c>
      <c r="D17" s="33">
        <v>0.8883</v>
      </c>
      <c r="E17" t="s">
        <v>56</v>
      </c>
      <c r="F17" s="33">
        <v>0.0005</v>
      </c>
      <c r="G17" t="s">
        <v>57</v>
      </c>
      <c r="I17" s="36">
        <v>0.7146</v>
      </c>
      <c r="J17" t="s">
        <v>56</v>
      </c>
      <c r="K17" s="33">
        <v>0.0599</v>
      </c>
      <c r="L17" t="s">
        <v>57</v>
      </c>
      <c r="M17" s="33"/>
      <c r="N17" s="48">
        <f>(($D17-I17)*100)/$D17</f>
        <v>19.5542046605876</v>
      </c>
      <c r="P17" s="36">
        <v>0.8106</v>
      </c>
      <c r="Q17" t="s">
        <v>56</v>
      </c>
      <c r="R17" s="33">
        <v>0.0643</v>
      </c>
      <c r="S17" t="s">
        <v>57</v>
      </c>
      <c r="T17" s="33"/>
      <c r="U17" s="48">
        <f>(($D17-P17)*100)/$D17</f>
        <v>8.74704491725768</v>
      </c>
      <c r="W17" s="36"/>
      <c r="X17" t="s">
        <v>56</v>
      </c>
      <c r="Y17" s="33"/>
      <c r="Z17" t="s">
        <v>57</v>
      </c>
      <c r="AA17" s="33"/>
      <c r="AB17" s="48">
        <f>(($D17-W17)*100)/$D17</f>
        <v>100</v>
      </c>
    </row>
    <row r="18" ht="12.0" customHeight="1">
      <c r="A18" t="s">
        <v>68</v>
      </c>
      <c r="B18" t="s">
        <v>54</v>
      </c>
      <c r="C18" t="s">
        <v>60</v>
      </c>
      <c r="D18" s="33">
        <v>0.9531</v>
      </c>
      <c r="E18" t="s">
        <v>56</v>
      </c>
      <c r="F18" s="33">
        <v>0.0005</v>
      </c>
      <c r="G18" t="s">
        <v>57</v>
      </c>
      <c r="I18" s="36">
        <v>0.7525</v>
      </c>
      <c r="J18" t="s">
        <v>56</v>
      </c>
      <c r="K18" s="33">
        <v>0.0584</v>
      </c>
      <c r="L18" t="s">
        <v>57</v>
      </c>
      <c r="M18" s="33"/>
      <c r="N18" s="48">
        <f>(($D18-I18)*100)/$D18</f>
        <v>21.0471094323786</v>
      </c>
      <c r="P18" s="36">
        <v>0.8569</v>
      </c>
      <c r="Q18" t="s">
        <v>56</v>
      </c>
      <c r="R18" s="33">
        <v>0.0731</v>
      </c>
      <c r="S18" t="s">
        <v>57</v>
      </c>
      <c r="T18" s="33"/>
      <c r="U18" s="48">
        <f>(($D18-P18)*100)/$D18</f>
        <v>10.0933794984786</v>
      </c>
      <c r="W18" s="36"/>
      <c r="X18" t="s">
        <v>56</v>
      </c>
      <c r="Y18" s="33"/>
      <c r="Z18" t="s">
        <v>57</v>
      </c>
      <c r="AA18" s="33"/>
      <c r="AB18" s="48">
        <f>(($D18-W18)*100)/$D18</f>
        <v>100</v>
      </c>
    </row>
    <row r="19" ht="12.0" customHeight="1">
      <c r="A19" t="s">
        <v>68</v>
      </c>
      <c r="B19" t="s">
        <v>54</v>
      </c>
      <c r="C19" t="s">
        <v>61</v>
      </c>
      <c r="D19" s="33">
        <v>1.1109</v>
      </c>
      <c r="E19" t="s">
        <v>56</v>
      </c>
      <c r="F19" s="33">
        <v>0.001</v>
      </c>
      <c r="G19" t="s">
        <v>57</v>
      </c>
      <c r="I19" s="36">
        <v>0.8197</v>
      </c>
      <c r="J19" t="s">
        <v>56</v>
      </c>
      <c r="K19" s="33">
        <v>0.0666</v>
      </c>
      <c r="L19" t="s">
        <v>57</v>
      </c>
      <c r="M19" s="33"/>
      <c r="N19" s="48">
        <f>(($D19-I19)*100)/$D19</f>
        <v>26.2129804662886</v>
      </c>
      <c r="P19" s="36">
        <v>0.8992</v>
      </c>
      <c r="Q19" t="s">
        <v>56</v>
      </c>
      <c r="R19" s="33">
        <v>0.0692</v>
      </c>
      <c r="S19" t="s">
        <v>57</v>
      </c>
      <c r="T19" s="33"/>
      <c r="U19" s="48">
        <f>(($D19-P19)*100)/$D19</f>
        <v>19.056620757944</v>
      </c>
      <c r="W19" s="36"/>
      <c r="X19" t="s">
        <v>56</v>
      </c>
      <c r="Y19" s="33"/>
      <c r="Z19" t="s">
        <v>57</v>
      </c>
      <c r="AA19" s="33"/>
      <c r="AB19" s="48">
        <f>(($D19-W19)*100)/$D19</f>
        <v>100</v>
      </c>
    </row>
    <row r="20" ht="12.0" customHeight="1">
      <c r="A20" t="s">
        <v>68</v>
      </c>
      <c r="B20" t="s">
        <v>54</v>
      </c>
      <c r="C20" t="s">
        <v>66</v>
      </c>
      <c r="D20" s="33">
        <v>1.3028</v>
      </c>
      <c r="E20" t="s">
        <v>56</v>
      </c>
      <c r="F20" s="33">
        <v>0.0009</v>
      </c>
      <c r="G20" t="s">
        <v>57</v>
      </c>
      <c r="I20" s="36">
        <v>0.7348</v>
      </c>
      <c r="J20" t="s">
        <v>56</v>
      </c>
      <c r="K20" s="33">
        <v>0.0752</v>
      </c>
      <c r="L20" t="s">
        <v>57</v>
      </c>
      <c r="M20" s="33"/>
      <c r="N20" s="48">
        <f>(($D20-I20)*100)/$D20</f>
        <v>43.5984034387473</v>
      </c>
      <c r="P20" s="36">
        <v>0.8284</v>
      </c>
      <c r="Q20" t="s">
        <v>56</v>
      </c>
      <c r="R20" s="33">
        <v>0.075</v>
      </c>
      <c r="S20" t="s">
        <v>57</v>
      </c>
      <c r="T20" s="33"/>
      <c r="U20" s="48">
        <f>(($D20-P20)*100)/$D20</f>
        <v>36.413877801658</v>
      </c>
      <c r="W20" s="36"/>
      <c r="X20" t="s">
        <v>56</v>
      </c>
      <c r="Y20" s="33"/>
      <c r="Z20" t="s">
        <v>57</v>
      </c>
      <c r="AA20" s="33"/>
      <c r="AB20" s="48">
        <f>(($D20-W20)*100)/$D20</f>
        <v>100</v>
      </c>
    </row>
    <row r="21">
      <c r="A21" t="s">
        <v>68</v>
      </c>
      <c r="B21" t="s">
        <v>54</v>
      </c>
      <c r="C21" t="s">
        <v>67</v>
      </c>
      <c r="D21" s="33">
        <v>1.6652</v>
      </c>
      <c r="E21" t="s">
        <v>56</v>
      </c>
      <c r="F21" s="33">
        <v>0.0016</v>
      </c>
      <c r="G21" t="s">
        <v>57</v>
      </c>
      <c r="I21" s="36">
        <v>0.8514</v>
      </c>
      <c r="J21" t="s">
        <v>56</v>
      </c>
      <c r="K21" s="33">
        <v>0.0732</v>
      </c>
      <c r="L21" t="s">
        <v>57</v>
      </c>
      <c r="M21" s="33"/>
      <c r="N21" s="48">
        <f>(($D21-I21)*100)/$D21</f>
        <v>48.8710064857074</v>
      </c>
      <c r="P21" s="36">
        <v>0.9733</v>
      </c>
      <c r="Q21" t="s">
        <v>56</v>
      </c>
      <c r="R21" s="33">
        <v>0.077</v>
      </c>
      <c r="S21" t="s">
        <v>57</v>
      </c>
      <c r="T21" s="33"/>
      <c r="U21" s="48">
        <f>(($D21-P21)*100)/$D21</f>
        <v>41.5505644967572</v>
      </c>
      <c r="W21" s="36"/>
      <c r="X21" t="s">
        <v>56</v>
      </c>
      <c r="Y21" s="33"/>
      <c r="Z21" t="s">
        <v>57</v>
      </c>
      <c r="AA21" s="33"/>
      <c r="AB21" s="48">
        <f>(($D21-W21)*100)/$D21</f>
        <v>100</v>
      </c>
    </row>
    <row r="22">
      <c r="A22" t="s">
        <v>68</v>
      </c>
      <c r="B22" t="s">
        <v>54</v>
      </c>
      <c r="C22" t="s">
        <v>62</v>
      </c>
      <c r="D22" s="33">
        <v>1.264</v>
      </c>
      <c r="E22" t="s">
        <v>56</v>
      </c>
      <c r="F22" s="33">
        <v>0.0007</v>
      </c>
      <c r="G22" t="s">
        <v>57</v>
      </c>
      <c r="I22" s="36">
        <v>1.2932</v>
      </c>
      <c r="J22" t="s">
        <v>56</v>
      </c>
      <c r="K22" s="33">
        <v>0.072</v>
      </c>
      <c r="L22" t="s">
        <v>57</v>
      </c>
      <c r="M22" s="33"/>
      <c r="N22" s="48">
        <f>(($D22-I22)*100)/$D22</f>
        <v>-2.31012658227847</v>
      </c>
      <c r="P22" s="36">
        <v>1.4607</v>
      </c>
      <c r="Q22" t="s">
        <v>56</v>
      </c>
      <c r="R22" s="33">
        <v>0.0739</v>
      </c>
      <c r="S22" t="s">
        <v>57</v>
      </c>
      <c r="T22" s="33"/>
      <c r="U22" s="48">
        <f>(($D22-P22)*100)/$D22</f>
        <v>-15.5617088607595</v>
      </c>
      <c r="W22" s="36"/>
      <c r="X22" t="s">
        <v>56</v>
      </c>
      <c r="Y22" s="33"/>
      <c r="Z22" t="s">
        <v>57</v>
      </c>
      <c r="AA22" s="33"/>
      <c r="AB22" s="48">
        <f>(($D22-W22)*100)/$D22</f>
        <v>100</v>
      </c>
    </row>
    <row r="23">
      <c r="A23" t="s">
        <v>68</v>
      </c>
      <c r="B23" t="s">
        <v>54</v>
      </c>
      <c r="C23" t="s">
        <v>63</v>
      </c>
      <c r="D23" s="33">
        <v>1.1653</v>
      </c>
      <c r="E23" t="s">
        <v>56</v>
      </c>
      <c r="F23" s="33">
        <v>0.0005</v>
      </c>
      <c r="G23" t="s">
        <v>57</v>
      </c>
      <c r="I23" s="36">
        <v>1.1969</v>
      </c>
      <c r="J23" t="s">
        <v>56</v>
      </c>
      <c r="K23" s="33">
        <v>0.2687</v>
      </c>
      <c r="L23" t="s">
        <v>57</v>
      </c>
      <c r="M23" s="33"/>
      <c r="N23" s="48">
        <f>(($D23-I23)*100)/$D23</f>
        <v>-2.71174804771304</v>
      </c>
      <c r="P23" s="36">
        <v>1.3419</v>
      </c>
      <c r="Q23" t="s">
        <v>56</v>
      </c>
      <c r="R23" s="33">
        <v>0.1018</v>
      </c>
      <c r="S23" t="s">
        <v>57</v>
      </c>
      <c r="T23" s="33"/>
      <c r="U23" s="48">
        <f>(($D23-P23)*100)/$D23</f>
        <v>-15.1548957350039</v>
      </c>
      <c r="W23" s="36"/>
      <c r="X23" t="s">
        <v>56</v>
      </c>
      <c r="Y23" s="33"/>
      <c r="Z23" t="s">
        <v>57</v>
      </c>
      <c r="AA23" s="33"/>
      <c r="AB23" s="48">
        <f>(($D23-W23)*100)/$D23</f>
        <v>100</v>
      </c>
    </row>
    <row r="24">
      <c r="A24" t="s">
        <v>68</v>
      </c>
      <c r="B24" t="s">
        <v>54</v>
      </c>
      <c r="C24" t="s">
        <v>225</v>
      </c>
      <c r="D24" s="33">
        <v>1.0978</v>
      </c>
      <c r="E24" t="s">
        <v>56</v>
      </c>
      <c r="F24" s="33">
        <v>0.0005</v>
      </c>
      <c r="G24" t="s">
        <v>57</v>
      </c>
      <c r="I24" s="36">
        <v>0.8242</v>
      </c>
      <c r="J24" t="s">
        <v>56</v>
      </c>
      <c r="K24" s="33">
        <v>0.0733</v>
      </c>
      <c r="L24" t="s">
        <v>57</v>
      </c>
      <c r="M24" s="33"/>
      <c r="N24" s="48">
        <f>(($D24-I24)*100)/$D24</f>
        <v>24.9225724175624</v>
      </c>
      <c r="P24" s="36">
        <v>0.9331</v>
      </c>
      <c r="Q24" t="s">
        <v>56</v>
      </c>
      <c r="R24" s="33">
        <v>0.0841</v>
      </c>
      <c r="S24" t="s">
        <v>57</v>
      </c>
      <c r="T24" s="33"/>
      <c r="U24" s="48">
        <f>(($D24-P24)*100)/$D24</f>
        <v>15.0027327382037</v>
      </c>
      <c r="W24" s="36"/>
      <c r="X24" t="s">
        <v>56</v>
      </c>
      <c r="Y24" s="33"/>
      <c r="Z24" t="s">
        <v>57</v>
      </c>
      <c r="AA24" s="33"/>
      <c r="AB24" s="48">
        <f>(($D24-W24)*100)/$D24</f>
        <v>100</v>
      </c>
    </row>
    <row r="25">
      <c r="D25" s="33"/>
      <c r="F25" s="33"/>
      <c r="I25" s="36"/>
      <c r="K25" s="33"/>
      <c r="M25" s="33"/>
      <c r="P25" s="36"/>
      <c r="R25" s="33"/>
      <c r="T25" s="33"/>
      <c r="W25" s="36"/>
      <c r="Y25" s="33"/>
      <c r="AA25" s="33"/>
    </row>
    <row r="26">
      <c r="A26" t="s">
        <v>73</v>
      </c>
      <c r="B26" t="s">
        <v>54</v>
      </c>
      <c r="C26" t="s">
        <v>74</v>
      </c>
      <c r="D26" s="33">
        <v>1.2962</v>
      </c>
      <c r="E26" t="s">
        <v>56</v>
      </c>
      <c r="F26" s="33">
        <v>0.0006</v>
      </c>
      <c r="G26" t="s">
        <v>57</v>
      </c>
      <c r="I26" s="36">
        <v>1.016</v>
      </c>
      <c r="J26" t="s">
        <v>56</v>
      </c>
      <c r="K26" s="33">
        <v>0.0016</v>
      </c>
      <c r="L26" t="s">
        <v>57</v>
      </c>
      <c r="M26" s="33"/>
      <c r="N26" s="48">
        <f>((I26-$D26)*100)/$D26</f>
        <v>-21.6170344082703</v>
      </c>
      <c r="P26" s="36">
        <v>1.0387</v>
      </c>
      <c r="Q26" t="s">
        <v>56</v>
      </c>
      <c r="R26" s="33">
        <v>0.0045</v>
      </c>
      <c r="S26" t="s">
        <v>57</v>
      </c>
      <c r="T26" s="33"/>
      <c r="U26" s="48">
        <f>((P26-$D26)*100)/$D26</f>
        <v>-19.8657614565654</v>
      </c>
      <c r="W26" s="36"/>
      <c r="X26" t="s">
        <v>56</v>
      </c>
      <c r="Y26" s="33"/>
      <c r="Z26" t="s">
        <v>57</v>
      </c>
      <c r="AA26" s="33"/>
      <c r="AB26" s="48">
        <f>((W26-$D26)*100)/$D26</f>
        <v>-100</v>
      </c>
    </row>
    <row r="27">
      <c r="A27" t="s">
        <v>73</v>
      </c>
      <c r="B27" t="s">
        <v>54</v>
      </c>
      <c r="C27" t="s">
        <v>75</v>
      </c>
      <c r="D27" s="33">
        <v>0.887</v>
      </c>
      <c r="E27" t="s">
        <v>56</v>
      </c>
      <c r="F27" s="33">
        <v>0.0003</v>
      </c>
      <c r="G27" t="s">
        <v>57</v>
      </c>
      <c r="I27" s="36">
        <v>1.1453</v>
      </c>
      <c r="J27" t="s">
        <v>56</v>
      </c>
      <c r="K27" s="33">
        <v>0.0021</v>
      </c>
      <c r="L27" t="s">
        <v>57</v>
      </c>
      <c r="M27" s="33"/>
      <c r="N27" s="48">
        <f>((I27-$D27)*100)/$D27</f>
        <v>29.1206313416009</v>
      </c>
      <c r="P27" s="36">
        <v>1.161</v>
      </c>
      <c r="Q27" t="s">
        <v>56</v>
      </c>
      <c r="R27" s="33">
        <v>0.0026</v>
      </c>
      <c r="S27" t="s">
        <v>57</v>
      </c>
      <c r="T27" s="33"/>
      <c r="U27" s="48">
        <f>((P27-$D27)*100)/$D27</f>
        <v>30.8906426155581</v>
      </c>
      <c r="W27" s="36"/>
      <c r="X27" t="s">
        <v>56</v>
      </c>
      <c r="Y27" s="33"/>
      <c r="Z27" t="s">
        <v>57</v>
      </c>
      <c r="AA27" s="33"/>
      <c r="AB27" s="48">
        <f>((W27-$D27)*100)/$D27</f>
        <v>-100</v>
      </c>
    </row>
    <row r="28">
      <c r="A28" t="s">
        <v>73</v>
      </c>
      <c r="B28" t="s">
        <v>54</v>
      </c>
      <c r="C28" t="s">
        <v>76</v>
      </c>
      <c r="D28" s="33">
        <v>0.8681</v>
      </c>
      <c r="E28" t="s">
        <v>56</v>
      </c>
      <c r="F28" s="33">
        <v>0.0001</v>
      </c>
      <c r="G28" t="s">
        <v>57</v>
      </c>
      <c r="I28" s="36">
        <v>2.694</v>
      </c>
      <c r="J28" t="s">
        <v>56</v>
      </c>
      <c r="K28" s="33">
        <v>0.0022</v>
      </c>
      <c r="L28" t="s">
        <v>57</v>
      </c>
      <c r="M28" s="33"/>
      <c r="N28" s="48">
        <f>((I28-$D28)*100)/$D28</f>
        <v>210.332910954959</v>
      </c>
      <c r="P28" s="36">
        <v>2.6887</v>
      </c>
      <c r="Q28" t="s">
        <v>56</v>
      </c>
      <c r="R28" s="33">
        <v>0.003</v>
      </c>
      <c r="S28" t="s">
        <v>57</v>
      </c>
      <c r="T28" s="33"/>
      <c r="U28" s="48">
        <f>((P28-$D28)*100)/$D28</f>
        <v>209.722382214031</v>
      </c>
      <c r="W28" s="36"/>
      <c r="X28" t="s">
        <v>56</v>
      </c>
      <c r="Y28" s="33"/>
      <c r="Z28" t="s">
        <v>57</v>
      </c>
      <c r="AA28" s="33"/>
      <c r="AB28" s="48">
        <f>((W28-$D28)*100)/$D28</f>
        <v>-100</v>
      </c>
    </row>
    <row r="29">
      <c r="A29" t="s">
        <v>73</v>
      </c>
      <c r="B29" t="s">
        <v>54</v>
      </c>
      <c r="C29" t="s">
        <v>77</v>
      </c>
      <c r="D29" s="33">
        <v>0.8759</v>
      </c>
      <c r="E29" t="s">
        <v>56</v>
      </c>
      <c r="F29" s="33">
        <v>0.0016</v>
      </c>
      <c r="G29" t="s">
        <v>57</v>
      </c>
      <c r="I29" s="36">
        <v>20.1593</v>
      </c>
      <c r="J29" t="s">
        <v>56</v>
      </c>
      <c r="K29" s="33">
        <v>0.0073</v>
      </c>
      <c r="L29" t="s">
        <v>57</v>
      </c>
      <c r="M29" s="33"/>
      <c r="N29" s="48">
        <f>((I29-$D29)*100)/$D29</f>
        <v>2201.55268866309</v>
      </c>
      <c r="P29" s="36">
        <v>20.1367</v>
      </c>
      <c r="Q29" t="s">
        <v>56</v>
      </c>
      <c r="R29" s="33">
        <v>0.0053</v>
      </c>
      <c r="S29" t="s">
        <v>57</v>
      </c>
      <c r="T29" s="33"/>
      <c r="U29" s="48">
        <f>((P29-$D29)*100)/$D29</f>
        <v>2198.97248544354</v>
      </c>
      <c r="W29" s="36"/>
      <c r="X29" t="s">
        <v>56</v>
      </c>
      <c r="Y29" s="33"/>
      <c r="Z29" t="s">
        <v>57</v>
      </c>
      <c r="AA29" s="33"/>
      <c r="AB29" s="48">
        <f>((W29-$D29)*100)/$D29</f>
        <v>-100</v>
      </c>
    </row>
    <row r="30">
      <c r="A30" t="s">
        <v>73</v>
      </c>
      <c r="B30" t="s">
        <v>54</v>
      </c>
      <c r="C30" t="s">
        <v>78</v>
      </c>
      <c r="D30" s="33">
        <v>0.8676</v>
      </c>
      <c r="E30" t="s">
        <v>56</v>
      </c>
      <c r="F30" s="33">
        <v>0.0025</v>
      </c>
      <c r="G30" t="s">
        <v>57</v>
      </c>
      <c r="I30" s="36">
        <v>191.1379</v>
      </c>
      <c r="J30" t="s">
        <v>56</v>
      </c>
      <c r="K30" s="33">
        <v>0.0304</v>
      </c>
      <c r="L30" t="s">
        <v>57</v>
      </c>
      <c r="M30" s="33"/>
      <c r="N30" s="48">
        <f>((I30-$D30)*100)/$D30</f>
        <v>21930.6477639465</v>
      </c>
      <c r="P30" s="36">
        <v>191.2149</v>
      </c>
      <c r="Q30" t="s">
        <v>56</v>
      </c>
      <c r="R30" s="33">
        <v>0.018</v>
      </c>
      <c r="S30" t="s">
        <v>57</v>
      </c>
      <c r="T30" s="33"/>
      <c r="U30" s="48">
        <f>((P30-$D30)*100)/$D30</f>
        <v>21939.5228215768</v>
      </c>
      <c r="W30" s="36"/>
      <c r="X30" t="s">
        <v>56</v>
      </c>
      <c r="Y30" s="33"/>
      <c r="Z30" t="s">
        <v>57</v>
      </c>
      <c r="AA30" s="33"/>
      <c r="AB30" s="48">
        <f>((W30-$D30)*100)/$D30</f>
        <v>-100</v>
      </c>
    </row>
    <row r="31">
      <c r="I31" s="15"/>
      <c r="P31" s="15"/>
      <c r="W31" s="15"/>
    </row>
    <row r="32">
      <c r="A32" t="s">
        <v>79</v>
      </c>
      <c r="B32" t="s">
        <v>54</v>
      </c>
      <c r="C32" t="s">
        <v>74</v>
      </c>
      <c r="D32" s="33">
        <v>3.2883</v>
      </c>
      <c r="E32" t="s">
        <v>56</v>
      </c>
      <c r="F32" s="33">
        <v>0.0021</v>
      </c>
      <c r="G32" t="s">
        <v>57</v>
      </c>
      <c r="I32" s="36">
        <v>3.9454</v>
      </c>
      <c r="J32" t="s">
        <v>56</v>
      </c>
      <c r="K32" s="33">
        <v>0.0011</v>
      </c>
      <c r="L32" t="s">
        <v>57</v>
      </c>
      <c r="M32" s="33"/>
      <c r="N32" s="48">
        <f>((I32-$D32)*100)/$D32</f>
        <v>19.9829699236688</v>
      </c>
      <c r="P32" s="36">
        <v>3.9996</v>
      </c>
      <c r="Q32" t="s">
        <v>56</v>
      </c>
      <c r="R32" s="33">
        <v>0.0095</v>
      </c>
      <c r="S32" t="s">
        <v>57</v>
      </c>
      <c r="T32" s="33"/>
      <c r="U32" s="48">
        <f>((P32-$D32)*100)/$D32</f>
        <v>21.6312380257276</v>
      </c>
      <c r="W32" s="36"/>
      <c r="X32" t="s">
        <v>56</v>
      </c>
      <c r="Y32" s="33"/>
      <c r="Z32" t="s">
        <v>57</v>
      </c>
      <c r="AA32" s="33"/>
      <c r="AB32" s="48">
        <f>((W32-$D32)*100)/$D32</f>
        <v>-100</v>
      </c>
    </row>
    <row r="33">
      <c r="A33" t="s">
        <v>79</v>
      </c>
      <c r="B33" t="s">
        <v>54</v>
      </c>
      <c r="C33" t="s">
        <v>75</v>
      </c>
      <c r="D33" s="33">
        <v>3.8402</v>
      </c>
      <c r="E33" t="s">
        <v>56</v>
      </c>
      <c r="F33" s="33">
        <v>0.0022</v>
      </c>
      <c r="G33" t="s">
        <v>57</v>
      </c>
      <c r="I33" s="36">
        <v>4.619</v>
      </c>
      <c r="J33" t="s">
        <v>56</v>
      </c>
      <c r="K33" s="33">
        <v>0.003</v>
      </c>
      <c r="L33" t="s">
        <v>57</v>
      </c>
      <c r="M33" s="33"/>
      <c r="N33" s="48">
        <f>((I33-$D33)*100)/$D33</f>
        <v>20.2801937399094</v>
      </c>
      <c r="P33" s="36">
        <v>4.6037</v>
      </c>
      <c r="Q33" t="s">
        <v>56</v>
      </c>
      <c r="R33" s="33">
        <v>0.0026</v>
      </c>
      <c r="S33" t="s">
        <v>57</v>
      </c>
      <c r="T33" s="33"/>
      <c r="U33" s="48">
        <f>((P33-$D33)*100)/$D33</f>
        <v>19.8817769907817</v>
      </c>
      <c r="W33" s="36"/>
      <c r="X33" t="s">
        <v>56</v>
      </c>
      <c r="Y33" s="33"/>
      <c r="Z33" t="s">
        <v>57</v>
      </c>
      <c r="AA33" s="33"/>
      <c r="AB33" s="48">
        <f>((W33-$D33)*100)/$D33</f>
        <v>-100</v>
      </c>
    </row>
    <row r="34">
      <c r="A34" t="s">
        <v>79</v>
      </c>
      <c r="B34" t="s">
        <v>54</v>
      </c>
      <c r="C34" t="s">
        <v>76</v>
      </c>
      <c r="D34" s="33">
        <v>3.8384</v>
      </c>
      <c r="E34" t="s">
        <v>56</v>
      </c>
      <c r="F34" s="33">
        <v>0.0026</v>
      </c>
      <c r="G34" t="s">
        <v>57</v>
      </c>
      <c r="I34" s="36">
        <v>6.2002</v>
      </c>
      <c r="J34" t="s">
        <v>56</v>
      </c>
      <c r="K34" s="33">
        <v>0.002</v>
      </c>
      <c r="L34" t="s">
        <v>57</v>
      </c>
      <c r="M34" s="33"/>
      <c r="N34" s="48">
        <f>((I34-$D34)*100)/$D34</f>
        <v>61.5308461859108</v>
      </c>
      <c r="P34" s="36">
        <v>6.2663</v>
      </c>
      <c r="Q34" t="s">
        <v>56</v>
      </c>
      <c r="R34" s="33">
        <v>0.0159</v>
      </c>
      <c r="S34" t="s">
        <v>57</v>
      </c>
      <c r="T34" s="33"/>
      <c r="U34" s="48">
        <f>((P34-$D34)*100)/$D34</f>
        <v>63.252917882451</v>
      </c>
      <c r="W34" s="36"/>
      <c r="X34" t="s">
        <v>56</v>
      </c>
      <c r="Y34" s="33"/>
      <c r="Z34" t="s">
        <v>57</v>
      </c>
      <c r="AA34" s="33"/>
      <c r="AB34" s="48">
        <f>((W34-$D34)*100)/$D34</f>
        <v>-100</v>
      </c>
    </row>
    <row r="35">
      <c r="A35" t="s">
        <v>79</v>
      </c>
      <c r="B35" t="s">
        <v>54</v>
      </c>
      <c r="C35" t="s">
        <v>77</v>
      </c>
      <c r="D35" s="33">
        <v>3.8676</v>
      </c>
      <c r="E35" t="s">
        <v>56</v>
      </c>
      <c r="F35" s="33">
        <v>0.0016</v>
      </c>
      <c r="G35" t="s">
        <v>57</v>
      </c>
      <c r="I35" s="36">
        <v>24.6376</v>
      </c>
      <c r="J35" t="s">
        <v>56</v>
      </c>
      <c r="K35" s="33">
        <v>0.0065</v>
      </c>
      <c r="L35" t="s">
        <v>57</v>
      </c>
      <c r="M35" s="33"/>
      <c r="N35" s="48">
        <f>((I35-$D35)*100)/$D35</f>
        <v>537.025545557969</v>
      </c>
      <c r="P35" s="36">
        <v>24.6595</v>
      </c>
      <c r="Q35" t="s">
        <v>56</v>
      </c>
      <c r="R35" s="33">
        <v>0.0062</v>
      </c>
      <c r="S35" t="s">
        <v>57</v>
      </c>
      <c r="T35" s="33"/>
      <c r="U35" s="48">
        <f>((P35-$D35)*100)/$D35</f>
        <v>537.591788189058</v>
      </c>
      <c r="W35" s="36"/>
      <c r="X35" t="s">
        <v>56</v>
      </c>
      <c r="Y35" s="33"/>
      <c r="Z35" t="s">
        <v>57</v>
      </c>
      <c r="AA35" s="33"/>
      <c r="AB35" s="48">
        <f>((W35-$D35)*100)/$D35</f>
        <v>-100</v>
      </c>
    </row>
    <row r="36">
      <c r="A36" t="s">
        <v>79</v>
      </c>
      <c r="B36" t="s">
        <v>54</v>
      </c>
      <c r="C36" t="s">
        <v>78</v>
      </c>
      <c r="D36" s="33">
        <v>3.9389</v>
      </c>
      <c r="E36" t="s">
        <v>56</v>
      </c>
      <c r="F36" s="33">
        <v>0.0031</v>
      </c>
      <c r="G36" t="s">
        <v>57</v>
      </c>
      <c r="I36" s="36">
        <v>196.4643</v>
      </c>
      <c r="J36" t="s">
        <v>56</v>
      </c>
      <c r="K36" s="33">
        <v>0.1188</v>
      </c>
      <c r="L36" t="s">
        <v>57</v>
      </c>
      <c r="M36" s="33"/>
      <c r="N36" s="48">
        <f>((I36-$D36)*100)/$D36</f>
        <v>4887.79608520145</v>
      </c>
      <c r="P36" s="36">
        <v>196.5298</v>
      </c>
      <c r="Q36" t="s">
        <v>56</v>
      </c>
      <c r="R36" s="33">
        <v>0.0996</v>
      </c>
      <c r="S36" t="s">
        <v>57</v>
      </c>
      <c r="T36" s="33"/>
      <c r="U36" s="48">
        <f>((P36-$D36)*100)/$D36</f>
        <v>4889.45898601132</v>
      </c>
      <c r="W36" s="36"/>
      <c r="X36" t="s">
        <v>56</v>
      </c>
      <c r="Y36" s="33"/>
      <c r="Z36" t="s">
        <v>57</v>
      </c>
      <c r="AA36" s="33"/>
      <c r="AB36" s="48">
        <f>((W36-$D36)*100)/$D36</f>
        <v>-100</v>
      </c>
    </row>
    <row r="37">
      <c r="D37" s="33"/>
      <c r="F37" s="33"/>
      <c r="I37" s="36"/>
      <c r="K37" s="33"/>
      <c r="M37" s="33"/>
      <c r="P37" s="36"/>
      <c r="R37" s="33"/>
      <c r="T37" s="33"/>
      <c r="W37" s="36"/>
      <c r="Y37" s="33"/>
      <c r="AA37" s="33"/>
    </row>
    <row r="38">
      <c r="D38" s="33"/>
      <c r="F38" s="33"/>
      <c r="I38" s="33"/>
      <c r="K38" s="33"/>
      <c r="M38" s="33"/>
      <c r="P38" s="33"/>
      <c r="R38" s="33"/>
      <c r="T38" s="33"/>
      <c r="W38" s="33"/>
      <c r="Y38" s="33"/>
      <c r="AA38" s="33"/>
    </row>
    <row r="39">
      <c r="A39" t="s">
        <v>40</v>
      </c>
      <c r="C39" t="s">
        <v>42</v>
      </c>
      <c r="D39" s="33" t="s">
        <v>43</v>
      </c>
      <c r="F39" s="33"/>
      <c r="I39" s="33" t="s">
        <v>296</v>
      </c>
      <c r="K39" s="33"/>
      <c r="M39" s="33"/>
      <c r="N39" t="s">
        <v>45</v>
      </c>
      <c r="P39" s="33" t="s">
        <v>296</v>
      </c>
      <c r="R39" s="33"/>
      <c r="T39" s="33"/>
      <c r="U39" t="s">
        <v>45</v>
      </c>
      <c r="W39" s="33" t="s">
        <v>296</v>
      </c>
      <c r="Y39" s="33"/>
      <c r="AA39" s="33"/>
      <c r="AB39" t="s">
        <v>45</v>
      </c>
    </row>
    <row r="40">
      <c r="D40" s="33"/>
      <c r="F40" s="33"/>
      <c r="I40" s="33"/>
      <c r="K40" s="33"/>
      <c r="M40" s="33"/>
      <c r="P40" s="33"/>
      <c r="R40" s="33"/>
      <c r="T40" s="33"/>
      <c r="W40" s="33"/>
      <c r="Y40" s="33"/>
      <c r="AA40" s="33"/>
    </row>
    <row r="41">
      <c r="D41" s="33"/>
      <c r="F41" s="33"/>
      <c r="I41" s="33"/>
      <c r="K41" s="33"/>
      <c r="M41" s="33"/>
      <c r="P41" s="33"/>
      <c r="R41" s="33"/>
      <c r="T41" s="33"/>
      <c r="W41" s="33"/>
      <c r="Y41" s="33"/>
      <c r="AA41" s="33"/>
    </row>
    <row r="42">
      <c r="A42" t="s">
        <v>297</v>
      </c>
      <c r="B42" t="s">
        <v>100</v>
      </c>
      <c r="C42" t="s">
        <v>106</v>
      </c>
      <c r="D42" s="33">
        <v>4.4579926</v>
      </c>
      <c r="E42" t="s">
        <v>56</v>
      </c>
      <c r="F42" s="33">
        <v>0.59784</v>
      </c>
      <c r="G42" t="s">
        <v>57</v>
      </c>
      <c r="I42" s="36"/>
      <c r="J42" t="s">
        <v>56</v>
      </c>
      <c r="K42" s="33"/>
      <c r="L42" t="s">
        <v>57</v>
      </c>
      <c r="M42" s="33"/>
      <c r="N42" s="48">
        <f>(($D42-I42)*100)/$D42</f>
        <v>100</v>
      </c>
      <c r="P42" s="36"/>
      <c r="Q42" t="s">
        <v>56</v>
      </c>
      <c r="R42" s="33"/>
      <c r="S42" t="s">
        <v>57</v>
      </c>
      <c r="T42" s="33"/>
      <c r="U42" s="48">
        <f>(($D42-P42)*100)/$D42</f>
        <v>100</v>
      </c>
      <c r="W42" s="36"/>
      <c r="X42" t="s">
        <v>56</v>
      </c>
      <c r="Y42" s="33"/>
      <c r="Z42" t="s">
        <v>57</v>
      </c>
      <c r="AA42" s="33"/>
      <c r="AB42" s="48">
        <f>(($D42-W42)*100)/$D42</f>
        <v>100</v>
      </c>
    </row>
    <row r="43">
      <c r="A43" t="s">
        <v>102</v>
      </c>
      <c r="B43" t="s">
        <v>100</v>
      </c>
      <c r="C43" t="s">
        <v>106</v>
      </c>
      <c r="D43" s="33">
        <v>1.3703</v>
      </c>
      <c r="E43" t="s">
        <v>56</v>
      </c>
      <c r="F43" s="33">
        <v>0.5474</v>
      </c>
      <c r="G43" t="s">
        <v>57</v>
      </c>
      <c r="I43" s="36"/>
      <c r="J43" t="s">
        <v>56</v>
      </c>
      <c r="K43" s="33"/>
      <c r="L43" t="s">
        <v>57</v>
      </c>
      <c r="M43" s="33"/>
      <c r="N43" s="48">
        <f>(($D43-I43)*100)/$D43</f>
        <v>100</v>
      </c>
      <c r="P43" s="36"/>
      <c r="Q43" t="s">
        <v>56</v>
      </c>
      <c r="R43" s="33"/>
      <c r="S43" t="s">
        <v>57</v>
      </c>
      <c r="T43" s="33"/>
      <c r="U43" s="48">
        <f>(($D43-P43)*100)/$D43</f>
        <v>100</v>
      </c>
      <c r="W43" s="36"/>
      <c r="X43" t="s">
        <v>56</v>
      </c>
      <c r="Y43" s="33"/>
      <c r="Z43" t="s">
        <v>57</v>
      </c>
      <c r="AA43" s="33"/>
      <c r="AB43" s="48">
        <f>(($D43-W43)*100)/$D43</f>
        <v>100</v>
      </c>
    </row>
    <row r="44">
      <c r="A44" t="s">
        <v>116</v>
      </c>
      <c r="B44" t="s">
        <v>100</v>
      </c>
      <c r="C44" t="s">
        <v>106</v>
      </c>
      <c r="D44" s="33">
        <v>5477.8739</v>
      </c>
      <c r="E44" t="s">
        <v>56</v>
      </c>
      <c r="F44" s="33">
        <v>3.8694</v>
      </c>
      <c r="G44" t="s">
        <v>57</v>
      </c>
      <c r="I44" s="36"/>
      <c r="J44" t="s">
        <v>56</v>
      </c>
      <c r="K44" s="33"/>
      <c r="L44" t="s">
        <v>57</v>
      </c>
      <c r="M44" s="33"/>
      <c r="N44" s="48">
        <f>(($D44-I44)*100)/$D44</f>
        <v>100</v>
      </c>
      <c r="P44" s="36"/>
      <c r="Q44" t="s">
        <v>56</v>
      </c>
      <c r="R44" s="33"/>
      <c r="S44" t="s">
        <v>57</v>
      </c>
      <c r="T44" s="33"/>
      <c r="U44" s="48">
        <f>(($D44-P44)*100)/$D44</f>
        <v>100</v>
      </c>
      <c r="W44" s="36"/>
      <c r="X44" t="s">
        <v>56</v>
      </c>
      <c r="Y44" s="33"/>
      <c r="Z44" t="s">
        <v>57</v>
      </c>
      <c r="AA44" s="33"/>
      <c r="AB44" s="48">
        <f>(($D44-W44)*100)/$D44</f>
        <v>100</v>
      </c>
    </row>
    <row r="45">
      <c r="A45" t="s">
        <v>226</v>
      </c>
      <c r="B45" t="s">
        <v>100</v>
      </c>
      <c r="C45" t="s">
        <v>106</v>
      </c>
      <c r="D45" s="33">
        <v>1401.4453</v>
      </c>
      <c r="E45" t="s">
        <v>56</v>
      </c>
      <c r="F45" s="33">
        <v>1.0621</v>
      </c>
      <c r="G45" t="s">
        <v>57</v>
      </c>
      <c r="I45" s="36"/>
      <c r="J45" t="s">
        <v>56</v>
      </c>
      <c r="K45" s="33"/>
      <c r="L45" t="s">
        <v>57</v>
      </c>
      <c r="M45" s="33"/>
      <c r="N45" s="48">
        <f>(($D45-I45)*100)/$D45</f>
        <v>100</v>
      </c>
      <c r="P45" s="36"/>
      <c r="Q45" t="s">
        <v>56</v>
      </c>
      <c r="R45" s="33"/>
      <c r="S45" t="s">
        <v>57</v>
      </c>
      <c r="T45" s="33"/>
      <c r="U45" s="48">
        <f>(($D45-P45)*100)/$D45</f>
        <v>100</v>
      </c>
      <c r="W45" s="36"/>
      <c r="X45" t="s">
        <v>56</v>
      </c>
      <c r="Y45" s="33"/>
      <c r="Z45" t="s">
        <v>57</v>
      </c>
      <c r="AA45" s="33"/>
      <c r="AB45" s="48">
        <f>(($D45-W45)*100)/$D45</f>
        <v>100</v>
      </c>
    </row>
    <row r="46">
      <c r="D46" s="33"/>
      <c r="F46" s="33">
        <v>0</v>
      </c>
      <c r="I46" s="36"/>
      <c r="K46" s="33"/>
      <c r="M46" s="33"/>
      <c r="P46" s="36"/>
      <c r="R46" s="33"/>
      <c r="T46" s="33"/>
      <c r="W46" s="36"/>
      <c r="Y46" s="33"/>
      <c r="AA46" s="33"/>
    </row>
    <row r="47">
      <c r="A47" t="s">
        <v>297</v>
      </c>
      <c r="B47" t="s">
        <v>54</v>
      </c>
      <c r="C47" t="s">
        <v>106</v>
      </c>
      <c r="D47" s="33">
        <v>1.1053926</v>
      </c>
      <c r="E47" t="s">
        <v>56</v>
      </c>
      <c r="F47" s="33">
        <v>0.55418</v>
      </c>
      <c r="G47" t="s">
        <v>57</v>
      </c>
      <c r="H47" s="33"/>
      <c r="I47" s="36"/>
      <c r="J47" t="s">
        <v>56</v>
      </c>
      <c r="K47" s="33"/>
      <c r="L47" t="s">
        <v>57</v>
      </c>
      <c r="M47" s="33"/>
      <c r="N47" s="48">
        <f>(($D47-I47)*100)/$D47</f>
        <v>100</v>
      </c>
      <c r="P47" s="36"/>
      <c r="Q47" t="s">
        <v>56</v>
      </c>
      <c r="R47" s="33"/>
      <c r="S47" t="s">
        <v>57</v>
      </c>
      <c r="T47" s="33"/>
      <c r="U47" s="48">
        <f>(($D47-P47)*100)/$D47</f>
        <v>100</v>
      </c>
      <c r="W47" s="36"/>
      <c r="X47" t="s">
        <v>56</v>
      </c>
      <c r="Y47" s="33"/>
      <c r="Z47" t="s">
        <v>57</v>
      </c>
      <c r="AA47" s="33"/>
      <c r="AB47" s="48">
        <f>(($D47-W47)*100)/$D47</f>
        <v>100</v>
      </c>
    </row>
    <row r="48">
      <c r="A48" t="s">
        <v>102</v>
      </c>
      <c r="B48" t="s">
        <v>54</v>
      </c>
      <c r="C48" t="s">
        <v>106</v>
      </c>
      <c r="D48" s="33">
        <v>0.666995</v>
      </c>
      <c r="E48" t="s">
        <v>56</v>
      </c>
      <c r="F48" s="33">
        <v>0.04681</v>
      </c>
      <c r="G48" t="s">
        <v>57</v>
      </c>
      <c r="H48" s="33"/>
      <c r="I48" s="36"/>
      <c r="J48" t="s">
        <v>56</v>
      </c>
      <c r="K48" s="33"/>
      <c r="L48" t="s">
        <v>57</v>
      </c>
      <c r="M48" s="33"/>
      <c r="N48" s="48">
        <f>(($D48-I48)*100)/$D48</f>
        <v>100</v>
      </c>
      <c r="P48" s="36"/>
      <c r="Q48" t="s">
        <v>56</v>
      </c>
      <c r="R48" s="33"/>
      <c r="S48" t="s">
        <v>57</v>
      </c>
      <c r="T48" s="33"/>
      <c r="U48" s="48">
        <f>(($D48-P48)*100)/$D48</f>
        <v>100</v>
      </c>
      <c r="W48" s="36"/>
      <c r="X48" t="s">
        <v>56</v>
      </c>
      <c r="Y48" s="33"/>
      <c r="Z48" t="s">
        <v>57</v>
      </c>
      <c r="AA48" s="33"/>
      <c r="AB48" s="48">
        <f>(($D48-W48)*100)/$D48</f>
        <v>100</v>
      </c>
    </row>
    <row r="49">
      <c r="A49" t="s">
        <v>116</v>
      </c>
      <c r="B49" t="s">
        <v>54</v>
      </c>
      <c r="C49" t="s">
        <v>106</v>
      </c>
      <c r="D49" s="33">
        <v>5458.1444</v>
      </c>
      <c r="E49" t="s">
        <v>56</v>
      </c>
      <c r="F49" s="33">
        <v>5.1245</v>
      </c>
      <c r="G49" t="s">
        <v>57</v>
      </c>
      <c r="I49" s="36"/>
      <c r="J49" t="s">
        <v>56</v>
      </c>
      <c r="K49" s="33"/>
      <c r="L49" t="s">
        <v>57</v>
      </c>
      <c r="M49" s="33"/>
      <c r="N49" s="48">
        <f>(($D49-I49)*100)/$D49</f>
        <v>100</v>
      </c>
      <c r="P49" s="36"/>
      <c r="Q49" t="s">
        <v>56</v>
      </c>
      <c r="R49" s="33"/>
      <c r="S49" t="s">
        <v>57</v>
      </c>
      <c r="T49" s="33"/>
      <c r="U49" s="48">
        <f>(($D49-P49)*100)/$D49</f>
        <v>100</v>
      </c>
      <c r="W49" s="36"/>
      <c r="X49" t="s">
        <v>56</v>
      </c>
      <c r="Y49" s="33"/>
      <c r="Z49" t="s">
        <v>57</v>
      </c>
      <c r="AA49" s="33"/>
      <c r="AB49" s="48">
        <f>(($D49-W49)*100)/$D49</f>
        <v>100</v>
      </c>
    </row>
    <row r="50">
      <c r="A50" t="s">
        <v>226</v>
      </c>
      <c r="B50" t="s">
        <v>54</v>
      </c>
      <c r="C50" t="s">
        <v>106</v>
      </c>
      <c r="D50" s="33">
        <v>1386.3333</v>
      </c>
      <c r="E50" t="s">
        <v>56</v>
      </c>
      <c r="F50" s="33">
        <v>0.4037</v>
      </c>
      <c r="G50" t="s">
        <v>57</v>
      </c>
      <c r="I50" s="36"/>
      <c r="J50" t="s">
        <v>56</v>
      </c>
      <c r="K50" s="33"/>
      <c r="L50" t="s">
        <v>57</v>
      </c>
      <c r="M50" s="33"/>
      <c r="N50" s="48">
        <f>(($D50-I50)*100)/$D50</f>
        <v>100</v>
      </c>
      <c r="P50" s="36"/>
      <c r="Q50" t="s">
        <v>56</v>
      </c>
      <c r="R50" s="33"/>
      <c r="S50" t="s">
        <v>57</v>
      </c>
      <c r="T50" s="33"/>
      <c r="U50" s="48">
        <f>(($D50-P50)*100)/$D50</f>
        <v>100</v>
      </c>
      <c r="W50" s="36"/>
      <c r="X50" t="s">
        <v>56</v>
      </c>
      <c r="Y50" s="33"/>
      <c r="Z50" t="s">
        <v>57</v>
      </c>
      <c r="AA50" s="33"/>
      <c r="AB50" s="48">
        <f>(($D50-W50)*100)/$D50</f>
        <v>100</v>
      </c>
    </row>
    <row r="51">
      <c r="D51" s="33"/>
      <c r="F51" s="33"/>
      <c r="I51" s="33"/>
      <c r="K51" s="33"/>
      <c r="M51" s="33"/>
      <c r="P51" s="33"/>
      <c r="R51" s="33"/>
      <c r="T51" s="33"/>
      <c r="W51" s="33"/>
      <c r="Y51" s="33"/>
      <c r="AA51" s="33"/>
    </row>
    <row r="52">
      <c r="A52" t="s">
        <v>40</v>
      </c>
      <c r="C52" t="s">
        <v>42</v>
      </c>
      <c r="D52" s="33" t="s">
        <v>43</v>
      </c>
      <c r="F52" s="33"/>
      <c r="I52" s="33" t="s">
        <v>272</v>
      </c>
      <c r="K52" s="33"/>
      <c r="M52" s="33"/>
      <c r="N52" t="s">
        <v>45</v>
      </c>
      <c r="P52" s="33" t="s">
        <v>272</v>
      </c>
      <c r="R52" s="33"/>
      <c r="T52" s="33"/>
      <c r="U52" t="s">
        <v>45</v>
      </c>
      <c r="W52" s="33" t="s">
        <v>272</v>
      </c>
      <c r="Y52" s="33"/>
      <c r="AA52" s="33"/>
      <c r="AB52" t="s">
        <v>45</v>
      </c>
    </row>
    <row r="53">
      <c r="D53" s="33"/>
      <c r="F53" s="33"/>
      <c r="I53" s="33"/>
      <c r="K53" s="33"/>
      <c r="M53" s="33"/>
      <c r="P53" s="33"/>
      <c r="R53" s="33"/>
      <c r="T53" s="33"/>
      <c r="W53" s="33"/>
      <c r="Y53" s="33"/>
      <c r="AA53" s="33"/>
    </row>
    <row r="54">
      <c r="D54" s="33"/>
      <c r="F54" s="33"/>
      <c r="I54" s="33"/>
      <c r="K54" s="33"/>
      <c r="M54" s="33"/>
      <c r="P54" s="33"/>
      <c r="R54" s="33"/>
      <c r="T54" s="33"/>
      <c r="W54" s="33"/>
      <c r="Y54" s="33"/>
      <c r="AA54" s="33"/>
    </row>
    <row r="55">
      <c r="A55" t="s">
        <v>298</v>
      </c>
      <c r="B55" t="s">
        <v>100</v>
      </c>
      <c r="C55" t="s">
        <v>299</v>
      </c>
      <c r="D55" s="33">
        <v>0.9106</v>
      </c>
      <c r="E55" t="s">
        <v>56</v>
      </c>
      <c r="F55" s="33">
        <v>0.0543</v>
      </c>
      <c r="G55" t="s">
        <v>57</v>
      </c>
      <c r="I55" s="33"/>
      <c r="J55" t="s">
        <v>56</v>
      </c>
      <c r="K55" s="33"/>
      <c r="L55" t="s">
        <v>57</v>
      </c>
      <c r="M55" s="33"/>
      <c r="N55" s="48">
        <f>(($D55-I55)*100)/$D55</f>
        <v>100</v>
      </c>
      <c r="P55" s="33"/>
      <c r="Q55" t="s">
        <v>56</v>
      </c>
      <c r="R55" s="33"/>
      <c r="S55" t="s">
        <v>57</v>
      </c>
      <c r="T55" s="33"/>
      <c r="U55" s="48">
        <f>(($D55-P55)*100)/$D55</f>
        <v>100</v>
      </c>
      <c r="W55" s="33"/>
      <c r="X55" t="s">
        <v>56</v>
      </c>
      <c r="Y55" s="33"/>
      <c r="Z55" t="s">
        <v>57</v>
      </c>
      <c r="AA55" s="33"/>
      <c r="AB55" s="48">
        <f>(($D55-W55)*100)/$D55</f>
        <v>100</v>
      </c>
    </row>
    <row r="56">
      <c r="A56" t="s">
        <v>298</v>
      </c>
      <c r="B56" t="s">
        <v>54</v>
      </c>
      <c r="C56" t="s">
        <v>299</v>
      </c>
      <c r="D56" s="33">
        <v>0.059414</v>
      </c>
      <c r="E56" t="s">
        <v>56</v>
      </c>
      <c r="F56" s="33">
        <v>0.00156</v>
      </c>
      <c r="G56" t="s">
        <v>57</v>
      </c>
      <c r="I56" s="33"/>
      <c r="J56" t="s">
        <v>56</v>
      </c>
      <c r="K56" s="33"/>
      <c r="L56" t="s">
        <v>57</v>
      </c>
      <c r="M56" s="33"/>
      <c r="N56" s="48">
        <f>(($D56-I56)*100)/$D56</f>
        <v>100</v>
      </c>
      <c r="P56" s="33"/>
      <c r="Q56" t="s">
        <v>56</v>
      </c>
      <c r="R56" s="33"/>
      <c r="S56" t="s">
        <v>57</v>
      </c>
      <c r="T56" s="33"/>
      <c r="U56" s="48">
        <f>(($D56-P56)*100)/$D56</f>
        <v>100</v>
      </c>
      <c r="W56" s="33"/>
      <c r="X56" t="s">
        <v>56</v>
      </c>
      <c r="Y56" s="33"/>
      <c r="Z56" t="s">
        <v>57</v>
      </c>
      <c r="AA56" s="33"/>
      <c r="AB56" s="48">
        <f>(($D56-W56)*100)/$D56</f>
        <v>100</v>
      </c>
    </row>
    <row r="57">
      <c r="D57" s="33"/>
      <c r="F57" s="33"/>
      <c r="I57" s="33"/>
      <c r="K57" s="33"/>
      <c r="M57" s="33"/>
      <c r="P57" s="33"/>
      <c r="R57" s="33"/>
      <c r="T57" s="33"/>
      <c r="W57" s="33"/>
      <c r="Y57" s="33"/>
      <c r="AA57" s="33"/>
    </row>
    <row r="58">
      <c r="A58" t="s">
        <v>105</v>
      </c>
      <c r="B58" t="s">
        <v>100</v>
      </c>
      <c r="C58" t="s">
        <v>106</v>
      </c>
      <c r="D58" s="33"/>
      <c r="E58" t="s">
        <v>56</v>
      </c>
      <c r="F58" s="33"/>
      <c r="G58" t="s">
        <v>57</v>
      </c>
      <c r="I58" s="33"/>
      <c r="J58" t="s">
        <v>56</v>
      </c>
      <c r="K58" s="33"/>
      <c r="L58" t="s">
        <v>57</v>
      </c>
      <c r="M58" s="33"/>
      <c r="N58" s="48" t="str">
        <f>(($D58-I58)*100)/$D58</f>
        <v>#DIV/0!:divZero</v>
      </c>
      <c r="P58" s="33"/>
      <c r="Q58" t="s">
        <v>56</v>
      </c>
      <c r="R58" s="33"/>
      <c r="S58" t="s">
        <v>57</v>
      </c>
      <c r="T58" s="33"/>
      <c r="U58" s="48" t="str">
        <f>(($D58-P58)*100)/$D58</f>
        <v>#DIV/0!:divZero</v>
      </c>
      <c r="W58" s="33"/>
      <c r="X58" t="s">
        <v>56</v>
      </c>
      <c r="Y58" s="33"/>
      <c r="Z58" t="s">
        <v>57</v>
      </c>
      <c r="AA58" s="33"/>
      <c r="AB58" s="48" t="str">
        <f>(($D58-W58)*100)/$D58</f>
        <v>#DIV/0!:divZero</v>
      </c>
    </row>
    <row r="59">
      <c r="B59" t="s">
        <v>54</v>
      </c>
      <c r="C59" t="s">
        <v>106</v>
      </c>
      <c r="D59" s="33">
        <v>53.525</v>
      </c>
      <c r="E59" t="s">
        <v>56</v>
      </c>
      <c r="F59" s="33">
        <v>0.115496</v>
      </c>
      <c r="G59" t="s">
        <v>57</v>
      </c>
      <c r="I59" s="33">
        <v>41.632</v>
      </c>
      <c r="J59" t="s">
        <v>56</v>
      </c>
      <c r="K59" s="33">
        <v>0.166004</v>
      </c>
      <c r="L59" t="s">
        <v>57</v>
      </c>
      <c r="M59" s="33"/>
      <c r="N59" s="48">
        <f>(($D59-I59)*100)/$D59</f>
        <v>22.2195235871088</v>
      </c>
      <c r="P59" s="33"/>
      <c r="Q59" t="s">
        <v>56</v>
      </c>
      <c r="R59" s="33"/>
      <c r="S59" t="s">
        <v>57</v>
      </c>
      <c r="T59" s="33"/>
      <c r="U59" s="48">
        <f>(($D59-P59)*100)/$D59</f>
        <v>100</v>
      </c>
      <c r="W59" s="33"/>
      <c r="X59" t="s">
        <v>56</v>
      </c>
      <c r="Y59" s="33"/>
      <c r="Z59" t="s">
        <v>57</v>
      </c>
      <c r="AA59" s="33"/>
      <c r="AB59" s="48">
        <f>(($D59-W59)*100)/$D59</f>
        <v>100</v>
      </c>
    </row>
    <row r="60">
      <c r="D60" s="33"/>
      <c r="F60" s="33"/>
      <c r="I60" s="33"/>
      <c r="K60" s="33"/>
      <c r="M60" s="33"/>
      <c r="P60" s="33"/>
      <c r="R60" s="33"/>
      <c r="T60" s="33"/>
      <c r="W60" s="33"/>
      <c r="Y60" s="33"/>
      <c r="AA60" s="33"/>
    </row>
    <row r="61">
      <c r="A61" t="s">
        <v>107</v>
      </c>
      <c r="B61" t="s">
        <v>100</v>
      </c>
      <c r="C61" t="s">
        <v>108</v>
      </c>
      <c r="D61" s="33"/>
      <c r="E61" t="s">
        <v>56</v>
      </c>
      <c r="F61" s="33"/>
      <c r="G61" t="s">
        <v>57</v>
      </c>
      <c r="I61" s="33"/>
      <c r="J61" t="s">
        <v>56</v>
      </c>
      <c r="K61" s="33"/>
      <c r="L61" t="s">
        <v>57</v>
      </c>
      <c r="M61" s="33"/>
      <c r="N61" s="48" t="str">
        <f>(($D61-I61)*100)/$D61</f>
        <v>#DIV/0!:divZero</v>
      </c>
      <c r="P61" s="33"/>
      <c r="Q61" t="s">
        <v>56</v>
      </c>
      <c r="R61" s="33"/>
      <c r="S61" t="s">
        <v>57</v>
      </c>
      <c r="T61" s="33"/>
      <c r="U61" s="48" t="str">
        <f>(($D61-P61)*100)/$D61</f>
        <v>#DIV/0!:divZero</v>
      </c>
      <c r="W61" s="33"/>
      <c r="X61" t="s">
        <v>56</v>
      </c>
      <c r="Y61" s="33"/>
      <c r="Z61" t="s">
        <v>57</v>
      </c>
      <c r="AA61" s="33"/>
      <c r="AB61" s="48" t="str">
        <f>(($D61-W61)*100)/$D61</f>
        <v>#DIV/0!:divZero</v>
      </c>
    </row>
    <row r="62">
      <c r="B62" t="s">
        <v>54</v>
      </c>
      <c r="C62" t="s">
        <v>108</v>
      </c>
      <c r="D62" s="33">
        <v>239.848</v>
      </c>
      <c r="E62" t="s">
        <v>56</v>
      </c>
      <c r="F62" s="33">
        <v>0.396852</v>
      </c>
      <c r="G62" t="s">
        <v>57</v>
      </c>
      <c r="I62" s="33">
        <v>175.94</v>
      </c>
      <c r="J62" t="s">
        <v>56</v>
      </c>
      <c r="K62" s="33">
        <v>0.449796</v>
      </c>
      <c r="L62" t="s">
        <v>57</v>
      </c>
      <c r="M62" s="33"/>
      <c r="N62" s="48">
        <f>(($D62-I62)*100)/$D62</f>
        <v>26.6452086321337</v>
      </c>
      <c r="P62" s="33"/>
      <c r="Q62" t="s">
        <v>56</v>
      </c>
      <c r="R62" s="33"/>
      <c r="S62" t="s">
        <v>57</v>
      </c>
      <c r="T62" s="33"/>
      <c r="U62" s="48">
        <f>(($D62-P62)*100)/$D62</f>
        <v>100</v>
      </c>
      <c r="W62" s="33"/>
      <c r="X62" t="s">
        <v>56</v>
      </c>
      <c r="Y62" s="33"/>
      <c r="Z62" t="s">
        <v>57</v>
      </c>
      <c r="AA62" s="33"/>
      <c r="AB62" s="48">
        <f>(($D62-W62)*100)/$D62</f>
        <v>100</v>
      </c>
    </row>
    <row r="63">
      <c r="D63" s="33"/>
      <c r="F63" s="33"/>
      <c r="I63" s="33"/>
      <c r="K63" s="33"/>
      <c r="M63" s="33"/>
      <c r="P63" s="33"/>
      <c r="R63" s="33"/>
      <c r="T63" s="33"/>
      <c r="W63" s="33"/>
      <c r="Y63" s="33"/>
      <c r="AA63" s="33"/>
    </row>
    <row r="64">
      <c r="A64" t="s">
        <v>109</v>
      </c>
      <c r="B64" t="s">
        <v>100</v>
      </c>
      <c r="C64" t="s">
        <v>300</v>
      </c>
      <c r="D64" s="33">
        <v>0.01998</v>
      </c>
      <c r="E64" t="s">
        <v>56</v>
      </c>
      <c r="F64" s="33">
        <v>0.01015</v>
      </c>
      <c r="G64" t="s">
        <v>57</v>
      </c>
      <c r="I64" s="33"/>
      <c r="J64" t="s">
        <v>56</v>
      </c>
      <c r="K64" s="33"/>
      <c r="L64" t="s">
        <v>57</v>
      </c>
      <c r="M64" s="33"/>
      <c r="N64" s="48">
        <f>(($D64-I64)*100)/$D64</f>
        <v>100</v>
      </c>
      <c r="P64" s="33"/>
      <c r="Q64" t="s">
        <v>56</v>
      </c>
      <c r="R64" s="33"/>
      <c r="S64" t="s">
        <v>57</v>
      </c>
      <c r="T64" s="33"/>
      <c r="U64" s="48">
        <f>(($D64-P64)*100)/$D64</f>
        <v>100</v>
      </c>
      <c r="W64" s="33"/>
      <c r="X64" t="s">
        <v>56</v>
      </c>
      <c r="Y64" s="33"/>
      <c r="Z64" t="s">
        <v>57</v>
      </c>
      <c r="AA64" s="33"/>
      <c r="AB64" s="48">
        <f>(($D64-W64)*100)/$D64</f>
        <v>100</v>
      </c>
    </row>
    <row r="65">
      <c r="B65" t="s">
        <v>54</v>
      </c>
      <c r="C65" t="s">
        <v>300</v>
      </c>
      <c r="D65" s="33">
        <v>0.000884</v>
      </c>
      <c r="E65" t="s">
        <v>56</v>
      </c>
      <c r="F65" s="33">
        <v>0.00003</v>
      </c>
      <c r="G65" t="s">
        <v>57</v>
      </c>
      <c r="I65" s="33"/>
      <c r="J65" t="s">
        <v>56</v>
      </c>
      <c r="K65" s="33"/>
      <c r="L65" t="s">
        <v>57</v>
      </c>
      <c r="M65" s="33"/>
      <c r="N65" s="48">
        <f>(($D65-I65)*100)/$D65</f>
        <v>100</v>
      </c>
      <c r="P65" s="33"/>
      <c r="Q65" t="s">
        <v>56</v>
      </c>
      <c r="R65" s="33"/>
      <c r="S65" t="s">
        <v>57</v>
      </c>
      <c r="T65" s="33"/>
      <c r="U65" s="48">
        <f>(($D65-P65)*100)/$D65</f>
        <v>100</v>
      </c>
      <c r="W65" s="33"/>
      <c r="X65" t="s">
        <v>56</v>
      </c>
      <c r="Y65" s="33"/>
      <c r="Z65" t="s">
        <v>57</v>
      </c>
      <c r="AA65" s="33"/>
      <c r="AB65" s="48">
        <f>(($D65-W65)*100)/$D65</f>
        <v>100</v>
      </c>
    </row>
    <row r="66">
      <c r="D66" s="33"/>
      <c r="F66" s="33">
        <v>0</v>
      </c>
      <c r="H66" s="33"/>
      <c r="I66" s="33"/>
      <c r="K66" s="33"/>
      <c r="M66" s="33"/>
      <c r="N66" s="48" t="s">
        <v>114</v>
      </c>
      <c r="P66" s="33"/>
      <c r="R66" s="33"/>
      <c r="T66" s="33"/>
      <c r="U66" s="48" t="s">
        <v>114</v>
      </c>
      <c r="W66" s="33"/>
      <c r="Y66" s="33"/>
      <c r="AA66" s="33"/>
      <c r="AB66" s="48" t="s">
        <v>114</v>
      </c>
    </row>
    <row r="67">
      <c r="A67" t="s">
        <v>109</v>
      </c>
      <c r="B67" t="s">
        <v>100</v>
      </c>
      <c r="C67" s="17" t="s">
        <v>111</v>
      </c>
      <c r="D67" s="33">
        <v>0.59036</v>
      </c>
      <c r="E67" t="s">
        <v>56</v>
      </c>
      <c r="F67" s="33">
        <v>0.055837</v>
      </c>
      <c r="G67" t="s">
        <v>57</v>
      </c>
      <c r="I67" s="33"/>
      <c r="J67" t="s">
        <v>56</v>
      </c>
      <c r="K67" s="33"/>
      <c r="L67" t="s">
        <v>57</v>
      </c>
      <c r="M67" s="33"/>
      <c r="N67" s="48">
        <f>(($D67-I67)*100)/$D67</f>
        <v>100</v>
      </c>
      <c r="P67" s="33"/>
      <c r="Q67" t="s">
        <v>56</v>
      </c>
      <c r="R67" s="33"/>
      <c r="S67" t="s">
        <v>57</v>
      </c>
      <c r="T67" s="33"/>
      <c r="U67" s="48">
        <f>(($D67-P67)*100)/$D67</f>
        <v>100</v>
      </c>
      <c r="W67" s="33"/>
      <c r="X67" t="s">
        <v>56</v>
      </c>
      <c r="Y67" s="33"/>
      <c r="Z67" t="s">
        <v>57</v>
      </c>
      <c r="AA67" s="33"/>
      <c r="AB67" s="48">
        <f>(($D67-W67)*100)/$D67</f>
        <v>100</v>
      </c>
    </row>
    <row r="68">
      <c r="B68" t="s">
        <v>54</v>
      </c>
      <c r="C68" s="17" t="s">
        <v>111</v>
      </c>
      <c r="D68" s="33">
        <v>0.0854</v>
      </c>
      <c r="E68" t="s">
        <v>56</v>
      </c>
      <c r="F68" s="33">
        <v>0.00055</v>
      </c>
      <c r="G68" t="s">
        <v>57</v>
      </c>
      <c r="I68" s="33"/>
      <c r="J68" t="s">
        <v>56</v>
      </c>
      <c r="K68" s="33"/>
      <c r="L68" t="s">
        <v>57</v>
      </c>
      <c r="M68" s="33"/>
      <c r="N68" s="48">
        <f>(($D68-I68)*100)/$D68</f>
        <v>100</v>
      </c>
      <c r="P68" s="33"/>
      <c r="Q68" t="s">
        <v>56</v>
      </c>
      <c r="R68" s="33"/>
      <c r="S68" t="s">
        <v>57</v>
      </c>
      <c r="T68" s="33"/>
      <c r="U68" s="48">
        <f>(($D68-P68)*100)/$D68</f>
        <v>100</v>
      </c>
      <c r="W68" s="33"/>
      <c r="X68" t="s">
        <v>56</v>
      </c>
      <c r="Y68" s="33"/>
      <c r="Z68" t="s">
        <v>57</v>
      </c>
      <c r="AA68" s="33"/>
      <c r="AB68" s="48">
        <f>(($D68-W68)*100)/$D68</f>
        <v>100</v>
      </c>
    </row>
    <row r="69">
      <c r="D69" s="33" t="s">
        <v>114</v>
      </c>
      <c r="F69" s="33">
        <v>0</v>
      </c>
      <c r="H69" s="33"/>
      <c r="I69" s="33"/>
      <c r="K69" s="33"/>
      <c r="M69" s="33"/>
      <c r="P69" s="33"/>
      <c r="R69" s="33"/>
      <c r="T69" s="33"/>
      <c r="W69" s="33"/>
      <c r="Y69" s="33"/>
      <c r="AA69" s="33"/>
    </row>
    <row r="70">
      <c r="A70" t="s">
        <v>112</v>
      </c>
      <c r="B70" t="s">
        <v>100</v>
      </c>
      <c r="C70" t="s">
        <v>300</v>
      </c>
      <c r="D70" s="33">
        <v>4.55082</v>
      </c>
      <c r="E70" t="s">
        <v>56</v>
      </c>
      <c r="F70" s="33">
        <v>0.448205</v>
      </c>
      <c r="G70" t="s">
        <v>57</v>
      </c>
      <c r="I70" s="33"/>
      <c r="J70" t="s">
        <v>56</v>
      </c>
      <c r="K70" s="33"/>
      <c r="L70" t="s">
        <v>57</v>
      </c>
      <c r="M70" s="33"/>
      <c r="N70" s="48">
        <f>(($D70-I70)*100)/$D70</f>
        <v>100</v>
      </c>
      <c r="P70" s="33"/>
      <c r="Q70" t="s">
        <v>56</v>
      </c>
      <c r="R70" s="33"/>
      <c r="S70" t="s">
        <v>57</v>
      </c>
      <c r="T70" s="33"/>
      <c r="U70" s="48">
        <f>(($D70-P70)*100)/$D70</f>
        <v>100</v>
      </c>
      <c r="W70" s="33"/>
      <c r="X70" t="s">
        <v>56</v>
      </c>
      <c r="Y70" s="33"/>
      <c r="Z70" t="s">
        <v>57</v>
      </c>
      <c r="AA70" s="33"/>
      <c r="AB70" s="48">
        <f>(($D70-W70)*100)/$D70</f>
        <v>100</v>
      </c>
    </row>
    <row r="71">
      <c r="B71" t="s">
        <v>54</v>
      </c>
      <c r="C71" t="s">
        <v>300</v>
      </c>
      <c r="D71" s="33">
        <v>0.15862</v>
      </c>
      <c r="E71" t="s">
        <v>56</v>
      </c>
      <c r="F71" s="33">
        <v>0.000719</v>
      </c>
      <c r="G71" t="s">
        <v>57</v>
      </c>
      <c r="I71" s="33"/>
      <c r="J71" t="s">
        <v>56</v>
      </c>
      <c r="K71" s="33"/>
      <c r="L71" t="s">
        <v>57</v>
      </c>
      <c r="M71" s="33"/>
      <c r="N71" s="48">
        <f>(($D71-I71)*100)/$D71</f>
        <v>100</v>
      </c>
      <c r="P71" s="33"/>
      <c r="Q71" t="s">
        <v>56</v>
      </c>
      <c r="R71" s="33"/>
      <c r="S71" t="s">
        <v>57</v>
      </c>
      <c r="T71" s="33"/>
      <c r="U71" s="48">
        <f>(($D71-P71)*100)/$D71</f>
        <v>100</v>
      </c>
      <c r="W71" s="33"/>
      <c r="X71" t="s">
        <v>56</v>
      </c>
      <c r="Y71" s="33"/>
      <c r="Z71" t="s">
        <v>57</v>
      </c>
      <c r="AA71" s="33"/>
      <c r="AB71" s="48">
        <f>(($D71-W71)*100)/$D71</f>
        <v>100</v>
      </c>
    </row>
    <row r="72">
      <c r="D72" s="33"/>
      <c r="F72" s="33">
        <v>0</v>
      </c>
      <c r="H72" s="33"/>
      <c r="I72" s="33"/>
      <c r="K72" s="33"/>
      <c r="M72" s="33"/>
      <c r="N72" s="48" t="s">
        <v>114</v>
      </c>
      <c r="P72" s="33"/>
      <c r="R72" s="33"/>
      <c r="T72" s="33"/>
      <c r="U72" s="48" t="s">
        <v>114</v>
      </c>
      <c r="W72" s="33"/>
      <c r="Y72" s="33"/>
      <c r="AA72" s="33"/>
      <c r="AB72" s="48" t="s">
        <v>114</v>
      </c>
    </row>
    <row r="73">
      <c r="A73" t="s">
        <v>112</v>
      </c>
      <c r="B73" t="s">
        <v>100</v>
      </c>
      <c r="C73" t="s">
        <v>115</v>
      </c>
      <c r="D73" s="33">
        <v>0.43958</v>
      </c>
      <c r="E73" t="s">
        <v>56</v>
      </c>
      <c r="F73" s="33">
        <v>0.013336</v>
      </c>
      <c r="G73" t="s">
        <v>57</v>
      </c>
      <c r="I73" s="33"/>
      <c r="J73" t="s">
        <v>56</v>
      </c>
      <c r="K73" s="33"/>
      <c r="L73" t="s">
        <v>57</v>
      </c>
      <c r="M73" s="33"/>
      <c r="N73" s="48">
        <f>(($D73-I73)*100)/$D73</f>
        <v>100</v>
      </c>
      <c r="P73" s="33"/>
      <c r="Q73" t="s">
        <v>56</v>
      </c>
      <c r="R73" s="33"/>
      <c r="S73" t="s">
        <v>57</v>
      </c>
      <c r="T73" s="33"/>
      <c r="U73" s="48">
        <f>(($D73-P73)*100)/$D73</f>
        <v>100</v>
      </c>
      <c r="W73" s="33"/>
      <c r="X73" t="s">
        <v>56</v>
      </c>
      <c r="Y73" s="33"/>
      <c r="Z73" t="s">
        <v>57</v>
      </c>
      <c r="AA73" s="33"/>
      <c r="AB73" s="48">
        <f>(($D73-W73)*100)/$D73</f>
        <v>100</v>
      </c>
    </row>
    <row r="74">
      <c r="B74" t="s">
        <v>54</v>
      </c>
      <c r="C74" t="s">
        <v>115</v>
      </c>
      <c r="D74" s="33">
        <v>0.0124774</v>
      </c>
      <c r="E74" t="s">
        <v>56</v>
      </c>
      <c r="F74" s="33">
        <v>0.0012728</v>
      </c>
      <c r="G74" t="s">
        <v>57</v>
      </c>
      <c r="I74" s="33"/>
      <c r="J74" t="s">
        <v>56</v>
      </c>
      <c r="K74" s="33"/>
      <c r="L74" t="s">
        <v>57</v>
      </c>
      <c r="M74" s="33"/>
      <c r="N74" s="48">
        <f>(($D74-I74)*100)/$D74</f>
        <v>100</v>
      </c>
      <c r="P74" s="33"/>
      <c r="Q74" t="s">
        <v>56</v>
      </c>
      <c r="R74" s="33"/>
      <c r="S74" t="s">
        <v>57</v>
      </c>
      <c r="T74" s="33"/>
      <c r="U74" s="48">
        <f>(($D74-P74)*100)/$D74</f>
        <v>100</v>
      </c>
      <c r="W74" s="33"/>
      <c r="X74" t="s">
        <v>56</v>
      </c>
      <c r="Y74" s="33"/>
      <c r="Z74" t="s">
        <v>57</v>
      </c>
      <c r="AA74" s="33"/>
      <c r="AB74" s="48">
        <f>(($D74-W74)*100)/$D74</f>
        <v>100</v>
      </c>
    </row>
    <row r="75">
      <c r="D75" s="33"/>
      <c r="F75" s="33"/>
      <c r="H75" s="33"/>
      <c r="I75" s="33"/>
      <c r="K75" s="33"/>
      <c r="M75" s="33"/>
      <c r="N75" s="48" t="s">
        <v>114</v>
      </c>
      <c r="P75" s="33"/>
      <c r="R75" s="33"/>
      <c r="T75" s="33"/>
      <c r="U75" s="48" t="s">
        <v>114</v>
      </c>
      <c r="W75" s="33"/>
      <c r="Y75" s="33"/>
      <c r="AA75" s="33"/>
      <c r="AB75" s="48" t="s">
        <v>114</v>
      </c>
    </row>
    <row r="76">
      <c r="D76" s="33"/>
      <c r="F76" s="33"/>
      <c r="H76" s="33"/>
      <c r="I76" s="33"/>
      <c r="K76" s="33"/>
      <c r="M76" s="33"/>
      <c r="N76" s="48" t="s">
        <v>114</v>
      </c>
      <c r="P76" s="33"/>
      <c r="R76" s="33"/>
      <c r="T76" s="33"/>
      <c r="U76" s="48" t="s">
        <v>114</v>
      </c>
      <c r="W76" s="33"/>
      <c r="Y76" s="33"/>
      <c r="AA76" s="33"/>
      <c r="AB76" s="48" t="s">
        <v>114</v>
      </c>
    </row>
    <row r="77">
      <c r="A77" t="s">
        <v>119</v>
      </c>
      <c r="C77" t="s">
        <v>42</v>
      </c>
      <c r="D77" s="33" t="s">
        <v>43</v>
      </c>
      <c r="F77" s="33"/>
      <c r="H77" s="12"/>
      <c r="I77" s="33" t="s">
        <v>272</v>
      </c>
      <c r="K77" s="33"/>
      <c r="M77" s="12"/>
      <c r="N77" t="s">
        <v>45</v>
      </c>
      <c r="P77" s="33" t="s">
        <v>272</v>
      </c>
      <c r="R77" s="33"/>
      <c r="T77" s="12"/>
      <c r="U77" t="s">
        <v>45</v>
      </c>
      <c r="W77" s="33" t="s">
        <v>272</v>
      </c>
      <c r="Y77" s="33"/>
      <c r="AA77" s="12"/>
      <c r="AB77" t="s">
        <v>45</v>
      </c>
    </row>
    <row r="78">
      <c r="D78" s="33"/>
      <c r="F78" s="33"/>
      <c r="H78" s="12"/>
      <c r="I78" s="33"/>
      <c r="K78" s="33"/>
      <c r="M78" s="12"/>
      <c r="P78" s="33"/>
      <c r="R78" s="33"/>
      <c r="T78" s="12"/>
      <c r="W78" s="33"/>
      <c r="Y78" s="33"/>
      <c r="AA78" s="12"/>
    </row>
    <row r="79">
      <c r="A79" s="22" t="s">
        <v>136</v>
      </c>
      <c r="B79" s="22"/>
      <c r="C79" t="s">
        <v>137</v>
      </c>
      <c r="D79" s="33">
        <v>0.0415</v>
      </c>
      <c r="E79" t="s">
        <v>56</v>
      </c>
      <c r="F79" s="33">
        <v>0.0083</v>
      </c>
      <c r="G79" s="22" t="s">
        <v>57</v>
      </c>
      <c r="H79" s="12"/>
      <c r="I79" s="12"/>
      <c r="J79" t="s">
        <v>56</v>
      </c>
      <c r="K79" s="12"/>
      <c r="L79" s="22" t="s">
        <v>57</v>
      </c>
      <c r="M79" s="12"/>
      <c r="N79" s="48">
        <f>(($D79-I79)*100)/$D79</f>
        <v>100</v>
      </c>
      <c r="P79" s="12"/>
      <c r="Q79" t="s">
        <v>56</v>
      </c>
      <c r="R79" s="12"/>
      <c r="S79" s="22" t="s">
        <v>57</v>
      </c>
      <c r="T79" s="12"/>
      <c r="U79" s="48">
        <f>(($D79-P79)*100)/$D79</f>
        <v>100</v>
      </c>
      <c r="W79" s="12"/>
      <c r="X79" t="s">
        <v>56</v>
      </c>
      <c r="Y79" s="12"/>
      <c r="Z79" s="22" t="s">
        <v>57</v>
      </c>
      <c r="AA79" s="12"/>
      <c r="AB79" s="48">
        <f>(($D79-W79)*100)/$D79</f>
        <v>100</v>
      </c>
    </row>
    <row r="80">
      <c r="A80" s="22"/>
      <c r="B80" s="22"/>
      <c r="C80" t="s">
        <v>138</v>
      </c>
      <c r="D80">
        <v>0.0402</v>
      </c>
      <c r="E80" t="s">
        <v>56</v>
      </c>
      <c r="F80">
        <v>0.0067</v>
      </c>
      <c r="G80" s="22" t="s">
        <v>57</v>
      </c>
      <c r="H80" s="12"/>
      <c r="I80" s="12"/>
      <c r="J80" t="s">
        <v>56</v>
      </c>
      <c r="K80" s="12"/>
      <c r="L80" s="22" t="s">
        <v>57</v>
      </c>
      <c r="M80" s="12"/>
      <c r="N80" s="48">
        <f>(($D80-I80)*100)/$D80</f>
        <v>100</v>
      </c>
      <c r="P80" s="12"/>
      <c r="Q80" t="s">
        <v>56</v>
      </c>
      <c r="R80" s="12"/>
      <c r="S80" s="22" t="s">
        <v>57</v>
      </c>
      <c r="T80" s="12"/>
      <c r="U80" s="48">
        <f>(($D80-P80)*100)/$D80</f>
        <v>100</v>
      </c>
      <c r="W80" s="12"/>
      <c r="X80" t="s">
        <v>56</v>
      </c>
      <c r="Y80" s="12"/>
      <c r="Z80" s="22" t="s">
        <v>57</v>
      </c>
      <c r="AA80" s="12"/>
      <c r="AB80" s="48">
        <f>(($D80-W80)*100)/$D80</f>
        <v>100</v>
      </c>
    </row>
    <row r="81">
      <c r="A81" s="22"/>
      <c r="B81" s="22"/>
      <c r="C81" t="s">
        <v>139</v>
      </c>
      <c r="D81" s="33">
        <v>0.0395</v>
      </c>
      <c r="E81" t="s">
        <v>56</v>
      </c>
      <c r="F81" s="33">
        <v>0.0061</v>
      </c>
      <c r="G81" s="22" t="s">
        <v>57</v>
      </c>
      <c r="H81" s="12"/>
      <c r="I81" s="12"/>
      <c r="J81" t="s">
        <v>56</v>
      </c>
      <c r="K81" s="12"/>
      <c r="L81" s="22" t="s">
        <v>57</v>
      </c>
      <c r="M81" s="12"/>
      <c r="N81" s="48">
        <f>(($D81-I81)*100)/$D81</f>
        <v>100</v>
      </c>
      <c r="P81" s="12"/>
      <c r="Q81" t="s">
        <v>56</v>
      </c>
      <c r="R81" s="12"/>
      <c r="S81" s="22" t="s">
        <v>57</v>
      </c>
      <c r="T81" s="12"/>
      <c r="U81" s="48">
        <f>(($D81-P81)*100)/$D81</f>
        <v>100</v>
      </c>
      <c r="W81" s="12"/>
      <c r="X81" t="s">
        <v>56</v>
      </c>
      <c r="Y81" s="12"/>
      <c r="Z81" s="22" t="s">
        <v>57</v>
      </c>
      <c r="AA81" s="12"/>
      <c r="AB81" s="48">
        <f>(($D81-W81)*100)/$D81</f>
        <v>100</v>
      </c>
    </row>
    <row r="82">
      <c r="A82" s="22"/>
      <c r="B82" s="22"/>
      <c r="C82" t="s">
        <v>140</v>
      </c>
      <c r="D82">
        <v>0.0398</v>
      </c>
      <c r="E82" t="s">
        <v>56</v>
      </c>
      <c r="F82">
        <v>0.0058</v>
      </c>
      <c r="G82" s="22" t="s">
        <v>57</v>
      </c>
      <c r="H82" s="12"/>
      <c r="I82" s="12"/>
      <c r="J82" t="s">
        <v>56</v>
      </c>
      <c r="K82" s="12"/>
      <c r="L82" s="22" t="s">
        <v>57</v>
      </c>
      <c r="M82" s="12"/>
      <c r="N82" s="48">
        <f>(($D82-I82)*100)/$D82</f>
        <v>100</v>
      </c>
      <c r="P82" s="12"/>
      <c r="Q82" t="s">
        <v>56</v>
      </c>
      <c r="R82" s="12"/>
      <c r="S82" s="22" t="s">
        <v>57</v>
      </c>
      <c r="T82" s="12"/>
      <c r="U82" s="48">
        <f>(($D82-P82)*100)/$D82</f>
        <v>100</v>
      </c>
      <c r="W82" s="12"/>
      <c r="X82" t="s">
        <v>56</v>
      </c>
      <c r="Y82" s="12"/>
      <c r="Z82" s="22" t="s">
        <v>57</v>
      </c>
      <c r="AA82" s="12"/>
      <c r="AB82" s="48">
        <f>(($D82-W82)*100)/$D82</f>
        <v>100</v>
      </c>
    </row>
    <row r="83">
      <c r="D83" s="33"/>
      <c r="F83" s="33"/>
      <c r="H83" s="33"/>
      <c r="I83" s="33"/>
      <c r="K83" s="33"/>
      <c r="M83" s="33"/>
      <c r="P83" s="33"/>
      <c r="R83" s="33"/>
      <c r="T83" s="33"/>
      <c r="W83" s="33"/>
      <c r="Y83" s="33"/>
      <c r="AA83" s="33"/>
    </row>
    <row r="84">
      <c r="D84" s="33"/>
      <c r="F84" s="33"/>
      <c r="I84" s="33"/>
      <c r="K84" s="33"/>
      <c r="M84" s="33"/>
      <c r="P84" s="33"/>
      <c r="R84" s="33"/>
      <c r="T84" s="33"/>
      <c r="W84" s="33"/>
      <c r="Y84" s="33"/>
      <c r="AA84" s="33"/>
    </row>
    <row r="85">
      <c r="A85" t="s">
        <v>40</v>
      </c>
      <c r="C85" t="s">
        <v>42</v>
      </c>
      <c r="D85" s="33" t="s">
        <v>43</v>
      </c>
      <c r="F85" s="33"/>
      <c r="I85" s="33" t="s">
        <v>272</v>
      </c>
      <c r="K85" s="33"/>
      <c r="M85" s="33"/>
      <c r="N85" t="s">
        <v>45</v>
      </c>
      <c r="P85" s="33" t="s">
        <v>272</v>
      </c>
      <c r="R85" s="33"/>
      <c r="T85" s="33"/>
      <c r="U85" t="s">
        <v>45</v>
      </c>
      <c r="W85" s="33" t="s">
        <v>272</v>
      </c>
      <c r="Y85" s="33"/>
      <c r="AA85" s="33"/>
      <c r="AB85" t="s">
        <v>45</v>
      </c>
    </row>
    <row r="86" ht="13.5" customHeight="1"/>
    <row r="87">
      <c r="D87" s="33"/>
      <c r="F87" s="33"/>
      <c r="H87" s="33"/>
      <c r="I87" s="33"/>
      <c r="K87" s="33"/>
      <c r="M87" s="33"/>
      <c r="P87" s="33"/>
      <c r="R87" s="33"/>
      <c r="T87" s="33"/>
      <c r="W87" s="33"/>
      <c r="Y87" s="33"/>
      <c r="AA87" s="33"/>
    </row>
    <row r="88">
      <c r="A88" t="s">
        <v>87</v>
      </c>
      <c r="C88" t="s">
        <v>88</v>
      </c>
      <c r="D88" s="33">
        <v>11.6081</v>
      </c>
      <c r="E88" t="s">
        <v>56</v>
      </c>
      <c r="F88" s="33">
        <v>0.0272</v>
      </c>
      <c r="G88" t="s">
        <v>57</v>
      </c>
      <c r="I88" s="33">
        <v>11.2709</v>
      </c>
      <c r="J88" t="s">
        <v>56</v>
      </c>
      <c r="K88" s="33"/>
      <c r="L88" t="s">
        <v>57</v>
      </c>
      <c r="M88" s="33"/>
      <c r="N88" s="48">
        <f>(($D88-I88)*100)/$D88</f>
        <v>2.90486815241083</v>
      </c>
      <c r="P88" s="33"/>
      <c r="Q88" t="s">
        <v>56</v>
      </c>
      <c r="R88" s="33"/>
      <c r="S88" t="s">
        <v>57</v>
      </c>
      <c r="T88" s="33"/>
      <c r="U88" s="48">
        <f>(($D88-P88)*100)/$D88</f>
        <v>100</v>
      </c>
      <c r="W88" s="33">
        <v>11.2709</v>
      </c>
      <c r="X88" t="s">
        <v>56</v>
      </c>
      <c r="Y88" s="33"/>
      <c r="Z88" t="s">
        <v>57</v>
      </c>
      <c r="AA88" s="33"/>
      <c r="AB88" s="48">
        <f>(($D88-W88)*100)/$D88</f>
        <v>2.90486815241083</v>
      </c>
    </row>
    <row r="89">
      <c r="D89" s="33"/>
      <c r="F89" s="33"/>
      <c r="I89" s="33"/>
      <c r="K89" s="33"/>
      <c r="M89" s="33"/>
      <c r="P89" s="33"/>
      <c r="R89" s="33"/>
      <c r="T89" s="33"/>
      <c r="W89" s="33"/>
      <c r="Y89" s="33"/>
      <c r="AA89" s="33"/>
    </row>
    <row r="90">
      <c r="A90" t="s">
        <v>89</v>
      </c>
      <c r="C90" t="s">
        <v>88</v>
      </c>
      <c r="D90" s="33">
        <v>9.9969</v>
      </c>
      <c r="E90" t="s">
        <v>56</v>
      </c>
      <c r="F90" s="33">
        <v>0.0103</v>
      </c>
      <c r="G90" t="s">
        <v>57</v>
      </c>
      <c r="I90" s="33">
        <v>9.5806</v>
      </c>
      <c r="J90" t="s">
        <v>56</v>
      </c>
      <c r="K90" s="33"/>
      <c r="L90" t="s">
        <v>57</v>
      </c>
      <c r="M90" s="33"/>
      <c r="N90" s="48">
        <f>(($D90-I90)*100)/$D90</f>
        <v>4.16429093018836</v>
      </c>
      <c r="P90" s="33"/>
      <c r="Q90" t="s">
        <v>56</v>
      </c>
      <c r="R90" s="33"/>
      <c r="S90" t="s">
        <v>57</v>
      </c>
      <c r="T90" s="33"/>
      <c r="U90" s="48">
        <f>(($D90-P90)*100)/$D90</f>
        <v>100</v>
      </c>
      <c r="W90" s="33">
        <v>9.5806</v>
      </c>
      <c r="X90" t="s">
        <v>56</v>
      </c>
      <c r="Y90" s="33"/>
      <c r="Z90" t="s">
        <v>57</v>
      </c>
      <c r="AA90" s="33"/>
      <c r="AB90" s="48">
        <f>(($D90-W90)*100)/$D90</f>
        <v>4.16429093018836</v>
      </c>
    </row>
    <row r="91">
      <c r="D91" s="33"/>
      <c r="F91" s="33"/>
      <c r="I91" s="33"/>
      <c r="K91" s="33"/>
      <c r="M91" s="33"/>
      <c r="P91" s="33"/>
      <c r="R91" s="33"/>
      <c r="T91" s="33"/>
      <c r="W91" s="33"/>
      <c r="Y91" s="33"/>
      <c r="AA91" s="33"/>
    </row>
    <row r="92">
      <c r="D92" s="33"/>
      <c r="F92" s="33"/>
      <c r="I92" s="33"/>
      <c r="K92" s="33"/>
      <c r="M92" s="33"/>
      <c r="P92" s="33"/>
      <c r="R92" s="33"/>
      <c r="T92" s="33"/>
      <c r="W92" s="33"/>
      <c r="Y92" s="33"/>
      <c r="AA92" s="33"/>
    </row>
    <row r="93">
      <c r="A93" t="s">
        <v>40</v>
      </c>
      <c r="C93" t="s">
        <v>42</v>
      </c>
      <c r="D93" s="33" t="s">
        <v>43</v>
      </c>
      <c r="F93" s="33"/>
      <c r="I93" s="33" t="s">
        <v>272</v>
      </c>
      <c r="K93" s="33"/>
      <c r="M93" s="33"/>
      <c r="N93" t="s">
        <v>45</v>
      </c>
      <c r="P93" s="33" t="s">
        <v>272</v>
      </c>
      <c r="R93" s="33"/>
      <c r="T93" s="33"/>
      <c r="U93" t="s">
        <v>45</v>
      </c>
      <c r="W93" s="33" t="s">
        <v>272</v>
      </c>
      <c r="Y93" s="33"/>
      <c r="AA93" s="33"/>
      <c r="AB93" t="s">
        <v>45</v>
      </c>
    </row>
    <row r="94">
      <c r="D94" s="33"/>
      <c r="F94" s="33"/>
      <c r="H94" s="33"/>
      <c r="I94" s="33"/>
      <c r="K94" s="33"/>
      <c r="M94" s="33"/>
      <c r="P94" s="33"/>
      <c r="R94" s="33"/>
      <c r="T94" s="33"/>
      <c r="W94" s="33"/>
      <c r="Y94" s="33"/>
      <c r="AA94" s="33"/>
    </row>
    <row r="95">
      <c r="A95" t="s">
        <v>80</v>
      </c>
      <c r="B95" t="s">
        <v>54</v>
      </c>
      <c r="C95" t="s">
        <v>81</v>
      </c>
      <c r="D95" s="33">
        <v>10.4596</v>
      </c>
      <c r="E95" t="s">
        <v>56</v>
      </c>
      <c r="F95" s="33">
        <v>0.0063</v>
      </c>
      <c r="G95" t="s">
        <v>57</v>
      </c>
      <c r="I95" s="33">
        <v>10.476</v>
      </c>
      <c r="J95" t="s">
        <v>56</v>
      </c>
      <c r="K95" s="33"/>
      <c r="L95" t="s">
        <v>57</v>
      </c>
      <c r="M95" s="33"/>
      <c r="N95" s="48">
        <f>(($D95-I95)*100)/$D95</f>
        <v>-0.156793758843559</v>
      </c>
      <c r="P95" s="33"/>
      <c r="Q95" t="s">
        <v>56</v>
      </c>
      <c r="R95" s="33"/>
      <c r="S95" t="s">
        <v>57</v>
      </c>
      <c r="T95" s="33"/>
      <c r="U95" s="48">
        <f>(($D95-P95)*100)/$D95</f>
        <v>100</v>
      </c>
      <c r="W95" s="33">
        <v>10.476</v>
      </c>
      <c r="X95" t="s">
        <v>56</v>
      </c>
      <c r="Y95" s="33"/>
      <c r="Z95" t="s">
        <v>57</v>
      </c>
      <c r="AA95" s="33"/>
      <c r="AB95" s="48">
        <f>(($D95-W95)*100)/$D95</f>
        <v>-0.156793758843559</v>
      </c>
    </row>
    <row r="96">
      <c r="A96" t="s">
        <v>80</v>
      </c>
      <c r="B96" t="s">
        <v>54</v>
      </c>
      <c r="C96" t="s">
        <v>82</v>
      </c>
      <c r="D96" s="33">
        <v>10.6759</v>
      </c>
      <c r="E96" t="s">
        <v>56</v>
      </c>
      <c r="F96">
        <v>0.008</v>
      </c>
      <c r="G96" t="s">
        <v>57</v>
      </c>
      <c r="I96" s="33">
        <v>10.5753</v>
      </c>
      <c r="J96" t="s">
        <v>56</v>
      </c>
      <c r="K96" s="33"/>
      <c r="L96" t="s">
        <v>57</v>
      </c>
      <c r="M96" s="33"/>
      <c r="N96" s="48">
        <f>(($D96-I96)*100)/$D96</f>
        <v>0.942309313500501</v>
      </c>
      <c r="P96" s="33"/>
      <c r="Q96" t="s">
        <v>56</v>
      </c>
      <c r="R96" s="33"/>
      <c r="S96" t="s">
        <v>57</v>
      </c>
      <c r="T96" s="33"/>
      <c r="U96" s="48">
        <f>(($D96-P96)*100)/$D96</f>
        <v>100</v>
      </c>
      <c r="W96" s="33">
        <v>10.5753</v>
      </c>
      <c r="X96" t="s">
        <v>56</v>
      </c>
      <c r="Y96" s="33"/>
      <c r="Z96" t="s">
        <v>57</v>
      </c>
      <c r="AA96" s="33"/>
      <c r="AB96" s="48">
        <f>(($D96-W96)*100)/$D96</f>
        <v>0.942309313500501</v>
      </c>
    </row>
    <row r="97">
      <c r="A97" t="s">
        <v>80</v>
      </c>
      <c r="B97" t="s">
        <v>54</v>
      </c>
      <c r="C97" t="s">
        <v>83</v>
      </c>
      <c r="D97" s="33">
        <v>12.128</v>
      </c>
      <c r="E97" t="s">
        <v>56</v>
      </c>
      <c r="F97">
        <v>0.0061</v>
      </c>
      <c r="G97" t="s">
        <v>57</v>
      </c>
      <c r="I97" s="33">
        <v>11.8416</v>
      </c>
      <c r="J97" t="s">
        <v>56</v>
      </c>
      <c r="K97" s="33"/>
      <c r="L97" t="s">
        <v>57</v>
      </c>
      <c r="M97" s="33"/>
      <c r="N97" s="48">
        <f>(($D97-I97)*100)/$D97</f>
        <v>2.36147757255937</v>
      </c>
      <c r="P97" s="33"/>
      <c r="Q97" t="s">
        <v>56</v>
      </c>
      <c r="R97" s="33"/>
      <c r="S97" t="s">
        <v>57</v>
      </c>
      <c r="T97" s="33"/>
      <c r="U97" s="48">
        <f>(($D97-P97)*100)/$D97</f>
        <v>100</v>
      </c>
      <c r="W97" s="33">
        <v>11.8416</v>
      </c>
      <c r="X97" t="s">
        <v>56</v>
      </c>
      <c r="Y97" s="33"/>
      <c r="Z97" t="s">
        <v>57</v>
      </c>
      <c r="AA97" s="33"/>
      <c r="AB97" s="48">
        <f>(($D97-W97)*100)/$D97</f>
        <v>2.36147757255937</v>
      </c>
    </row>
    <row r="98">
      <c r="A98" t="s">
        <v>80</v>
      </c>
      <c r="B98" t="s">
        <v>54</v>
      </c>
      <c r="C98" t="s">
        <v>84</v>
      </c>
      <c r="D98" s="33">
        <v>15.0922</v>
      </c>
      <c r="E98" t="s">
        <v>56</v>
      </c>
      <c r="F98" s="33">
        <v>0.0084</v>
      </c>
      <c r="G98" t="s">
        <v>57</v>
      </c>
      <c r="I98" s="33">
        <v>14.4074</v>
      </c>
      <c r="J98" t="s">
        <v>56</v>
      </c>
      <c r="K98" s="33"/>
      <c r="L98" t="s">
        <v>57</v>
      </c>
      <c r="M98" s="33"/>
      <c r="N98" s="48">
        <f>(($D98-I98)*100)/$D98</f>
        <v>4.53744318257112</v>
      </c>
      <c r="P98" s="33"/>
      <c r="Q98" t="s">
        <v>56</v>
      </c>
      <c r="R98" s="33"/>
      <c r="S98" t="s">
        <v>57</v>
      </c>
      <c r="T98" s="33"/>
      <c r="U98" s="48">
        <f>(($D98-P98)*100)/$D98</f>
        <v>100</v>
      </c>
      <c r="W98" s="33">
        <v>14.4074</v>
      </c>
      <c r="X98" t="s">
        <v>56</v>
      </c>
      <c r="Y98" s="33"/>
      <c r="Z98" t="s">
        <v>57</v>
      </c>
      <c r="AA98" s="33"/>
      <c r="AB98" s="48">
        <f>(($D98-W98)*100)/$D98</f>
        <v>4.53744318257112</v>
      </c>
    </row>
    <row r="99">
      <c r="A99" t="s">
        <v>80</v>
      </c>
      <c r="B99" t="s">
        <v>54</v>
      </c>
      <c r="C99" t="s">
        <v>85</v>
      </c>
      <c r="D99" s="33">
        <v>15.7059</v>
      </c>
      <c r="E99" t="s">
        <v>56</v>
      </c>
      <c r="F99" s="33">
        <v>0.019</v>
      </c>
      <c r="G99" t="s">
        <v>57</v>
      </c>
      <c r="I99" s="33">
        <v>14.8365</v>
      </c>
      <c r="J99" t="s">
        <v>56</v>
      </c>
      <c r="K99" s="33"/>
      <c r="L99" t="s">
        <v>57</v>
      </c>
      <c r="M99" s="33"/>
      <c r="N99" s="48">
        <f>(($D99-I99)*100)/$D99</f>
        <v>5.53549939831529</v>
      </c>
      <c r="P99" s="33"/>
      <c r="Q99" t="s">
        <v>56</v>
      </c>
      <c r="R99" s="33"/>
      <c r="S99" t="s">
        <v>57</v>
      </c>
      <c r="T99" s="33"/>
      <c r="U99" s="48">
        <f>(($D99-P99)*100)/$D99</f>
        <v>100</v>
      </c>
      <c r="W99" s="33">
        <v>14.8365</v>
      </c>
      <c r="X99" t="s">
        <v>56</v>
      </c>
      <c r="Y99" s="33"/>
      <c r="Z99" t="s">
        <v>57</v>
      </c>
      <c r="AA99" s="33"/>
      <c r="AB99" s="48">
        <f>(($D99-W99)*100)/$D99</f>
        <v>5.53549939831529</v>
      </c>
    </row>
    <row r="100">
      <c r="D100" s="33"/>
      <c r="F100" s="33"/>
      <c r="H100" s="33"/>
      <c r="I100" s="33"/>
      <c r="K100" s="33"/>
      <c r="M100" s="33"/>
      <c r="P100" s="33"/>
      <c r="R100" s="33"/>
      <c r="T100" s="33"/>
      <c r="W100" s="33"/>
      <c r="Y100" s="33"/>
      <c r="AA100" s="33"/>
    </row>
    <row r="101">
      <c r="A101" t="s">
        <v>86</v>
      </c>
      <c r="B101" t="s">
        <v>54</v>
      </c>
      <c r="C101" t="s">
        <v>82</v>
      </c>
      <c r="D101" s="33">
        <v>4.0606</v>
      </c>
      <c r="E101" t="s">
        <v>56</v>
      </c>
      <c r="F101">
        <v>0.0083</v>
      </c>
      <c r="G101" t="s">
        <v>57</v>
      </c>
      <c r="I101" s="33">
        <v>2.1255</v>
      </c>
      <c r="J101" t="s">
        <v>56</v>
      </c>
      <c r="K101" s="33"/>
      <c r="L101" t="s">
        <v>57</v>
      </c>
      <c r="M101" s="33"/>
      <c r="N101" s="48">
        <f>(($D101-I101)*100)/$D101</f>
        <v>47.6555188888342</v>
      </c>
      <c r="P101" s="33"/>
      <c r="Q101" t="s">
        <v>56</v>
      </c>
      <c r="R101" s="33"/>
      <c r="S101" t="s">
        <v>57</v>
      </c>
      <c r="T101" s="33"/>
      <c r="U101" s="48">
        <f>(($D101-P101)*100)/$D101</f>
        <v>100</v>
      </c>
      <c r="W101" s="33">
        <v>2.1255</v>
      </c>
      <c r="X101" t="s">
        <v>56</v>
      </c>
      <c r="Y101" s="33"/>
      <c r="Z101" t="s">
        <v>57</v>
      </c>
      <c r="AA101" s="33"/>
      <c r="AB101" s="48">
        <f>(($D101-W101)*100)/$D101</f>
        <v>47.6555188888342</v>
      </c>
    </row>
    <row r="102">
      <c r="A102" t="s">
        <v>86</v>
      </c>
      <c r="B102" t="s">
        <v>54</v>
      </c>
      <c r="C102" t="s">
        <v>83</v>
      </c>
      <c r="D102" s="33">
        <v>25.1561</v>
      </c>
      <c r="E102" t="s">
        <v>56</v>
      </c>
      <c r="F102" s="33">
        <v>0.0103</v>
      </c>
      <c r="G102" t="s">
        <v>57</v>
      </c>
      <c r="I102" s="33">
        <v>7.7266</v>
      </c>
      <c r="J102" t="s">
        <v>56</v>
      </c>
      <c r="K102" s="33"/>
      <c r="L102" t="s">
        <v>57</v>
      </c>
      <c r="M102" s="33"/>
      <c r="N102" s="48">
        <f>(($D102-I102)*100)/$D102</f>
        <v>69.2853820743279</v>
      </c>
      <c r="P102" s="33"/>
      <c r="Q102" t="s">
        <v>56</v>
      </c>
      <c r="R102" s="33"/>
      <c r="S102" t="s">
        <v>57</v>
      </c>
      <c r="T102" s="33"/>
      <c r="U102" s="48">
        <f>(($D102-P102)*100)/$D102</f>
        <v>100</v>
      </c>
      <c r="W102" s="33">
        <v>7.7266</v>
      </c>
      <c r="X102" t="s">
        <v>56</v>
      </c>
      <c r="Y102" s="33"/>
      <c r="Z102" t="s">
        <v>57</v>
      </c>
      <c r="AA102" s="33"/>
      <c r="AB102" s="48">
        <f>(($D102-W102)*100)/$D102</f>
        <v>69.2853820743279</v>
      </c>
    </row>
    <row r="103">
      <c r="A103" t="s">
        <v>86</v>
      </c>
      <c r="B103" t="s">
        <v>54</v>
      </c>
      <c r="C103" t="s">
        <v>84</v>
      </c>
      <c r="D103" s="33">
        <v>266.2</v>
      </c>
      <c r="E103" t="s">
        <v>56</v>
      </c>
      <c r="F103">
        <v>0.088</v>
      </c>
      <c r="G103" t="s">
        <v>57</v>
      </c>
      <c r="I103" s="33">
        <v>65.6429</v>
      </c>
      <c r="J103" t="s">
        <v>56</v>
      </c>
      <c r="K103" s="33"/>
      <c r="L103" t="s">
        <v>57</v>
      </c>
      <c r="M103" s="33"/>
      <c r="N103" s="48">
        <f>(($D103-I103)*100)/$D103</f>
        <v>75.3407588279489</v>
      </c>
      <c r="P103" s="33"/>
      <c r="Q103" t="s">
        <v>56</v>
      </c>
      <c r="R103" s="33"/>
      <c r="S103" t="s">
        <v>57</v>
      </c>
      <c r="T103" s="33"/>
      <c r="U103" s="48">
        <f>(($D103-P103)*100)/$D103</f>
        <v>100</v>
      </c>
      <c r="W103" s="33">
        <v>65.6429</v>
      </c>
      <c r="X103" t="s">
        <v>56</v>
      </c>
      <c r="Y103" s="33"/>
      <c r="Z103" t="s">
        <v>57</v>
      </c>
      <c r="AA103" s="33"/>
      <c r="AB103" s="48">
        <f>(($D103-W103)*100)/$D103</f>
        <v>75.3407588279489</v>
      </c>
    </row>
    <row r="104">
      <c r="A104" t="s">
        <v>86</v>
      </c>
      <c r="B104" t="s">
        <v>54</v>
      </c>
      <c r="C104" t="s">
        <v>85</v>
      </c>
      <c r="D104" s="33">
        <v>2737</v>
      </c>
      <c r="E104" t="s">
        <v>56</v>
      </c>
      <c r="F104" s="33">
        <v>1.1258</v>
      </c>
      <c r="G104" t="s">
        <v>57</v>
      </c>
      <c r="I104" s="33">
        <v>1004.1667</v>
      </c>
      <c r="J104" t="s">
        <v>56</v>
      </c>
      <c r="K104" s="33"/>
      <c r="L104" t="s">
        <v>57</v>
      </c>
      <c r="M104" s="33"/>
      <c r="N104" s="48">
        <f>(($D104-I104)*100)/$D104</f>
        <v>63.3114103032517</v>
      </c>
      <c r="P104" s="33"/>
      <c r="Q104" t="s">
        <v>56</v>
      </c>
      <c r="R104" s="33"/>
      <c r="S104" t="s">
        <v>57</v>
      </c>
      <c r="T104" s="33"/>
      <c r="U104" s="48">
        <f>(($D104-P104)*100)/$D104</f>
        <v>100</v>
      </c>
      <c r="W104" s="33">
        <v>1004.1667</v>
      </c>
      <c r="X104" t="s">
        <v>56</v>
      </c>
      <c r="Y104" s="33"/>
      <c r="Z104" t="s">
        <v>57</v>
      </c>
      <c r="AA104" s="33"/>
      <c r="AB104" s="48">
        <f>(($D104-W104)*100)/$D104</f>
        <v>63.3114103032517</v>
      </c>
    </row>
    <row r="105">
      <c r="D105" s="33"/>
      <c r="F105" s="33"/>
      <c r="H105" s="33"/>
      <c r="I105" s="33"/>
      <c r="K105" s="33"/>
      <c r="M105" s="33"/>
      <c r="N105" s="48"/>
      <c r="P105" s="33"/>
      <c r="R105" s="33"/>
      <c r="T105" s="33"/>
      <c r="U105" s="48"/>
      <c r="W105" s="33"/>
      <c r="Y105" s="33"/>
      <c r="AA105" s="33"/>
      <c r="AB105" s="48"/>
    </row>
    <row r="106">
      <c r="A106" t="s">
        <v>90</v>
      </c>
      <c r="C106" t="s">
        <v>91</v>
      </c>
      <c r="D106" s="33">
        <v>7.9856</v>
      </c>
      <c r="E106" t="s">
        <v>56</v>
      </c>
      <c r="F106" s="33">
        <v>0.005</v>
      </c>
      <c r="G106" t="s">
        <v>57</v>
      </c>
      <c r="I106" s="33">
        <v>7.726</v>
      </c>
      <c r="J106" t="s">
        <v>56</v>
      </c>
      <c r="K106" s="33"/>
      <c r="L106" t="s">
        <v>57</v>
      </c>
      <c r="M106" s="33"/>
      <c r="N106" s="48">
        <f>(($D106-I106)*100)/D106</f>
        <v>3.25085153275896</v>
      </c>
      <c r="P106" s="33"/>
      <c r="Q106" t="s">
        <v>56</v>
      </c>
      <c r="R106" s="33"/>
      <c r="S106" t="s">
        <v>57</v>
      </c>
      <c r="T106" s="33"/>
      <c r="U106" s="48" t="str">
        <f>(($D106-P106)*100)/K106</f>
        <v>#DIV/0!:divZero</v>
      </c>
      <c r="W106" s="33">
        <v>7.726</v>
      </c>
      <c r="X106" t="s">
        <v>56</v>
      </c>
      <c r="Y106" s="33"/>
      <c r="Z106" t="s">
        <v>57</v>
      </c>
      <c r="AA106" s="33"/>
      <c r="AB106" s="48" t="str">
        <f>(($D106-W106)*100)/R106</f>
        <v>#DIV/0!:divZero</v>
      </c>
    </row>
    <row r="107">
      <c r="D107" s="33"/>
      <c r="F107" s="33"/>
      <c r="H107" s="33"/>
      <c r="I107" s="33"/>
      <c r="K107" s="33"/>
      <c r="M107" s="33"/>
      <c r="P107" s="33"/>
      <c r="R107" s="33"/>
      <c r="T107" s="33"/>
      <c r="W107" s="33"/>
      <c r="Y107" s="33"/>
      <c r="AA107" s="33"/>
    </row>
    <row r="108">
      <c r="D108" s="33"/>
      <c r="F108" s="33"/>
      <c r="H108" s="33"/>
      <c r="I108" s="33"/>
      <c r="K108" s="33"/>
      <c r="M108" s="33"/>
      <c r="P108" s="33"/>
      <c r="R108" s="33"/>
      <c r="T108" s="33"/>
      <c r="W108" s="33"/>
      <c r="Y108" s="33"/>
      <c r="AA108" s="33"/>
    </row>
    <row r="109">
      <c r="A109" t="s">
        <v>119</v>
      </c>
      <c r="C109" t="s">
        <v>42</v>
      </c>
      <c r="D109" s="33" t="s">
        <v>301</v>
      </c>
      <c r="F109" s="33"/>
      <c r="I109" s="33" t="s">
        <v>302</v>
      </c>
      <c r="K109" s="33"/>
      <c r="M109" s="33"/>
      <c r="N109" t="s">
        <v>121</v>
      </c>
      <c r="P109" s="33" t="s">
        <v>302</v>
      </c>
      <c r="R109" s="33"/>
      <c r="T109" s="33"/>
      <c r="U109" t="s">
        <v>121</v>
      </c>
      <c r="W109" s="33" t="s">
        <v>302</v>
      </c>
      <c r="Y109" s="33"/>
      <c r="AA109" s="33"/>
      <c r="AB109" t="s">
        <v>121</v>
      </c>
    </row>
    <row r="110">
      <c r="D110" s="33"/>
      <c r="F110" s="33"/>
      <c r="H110" s="33"/>
      <c r="I110" s="33"/>
      <c r="K110" s="33"/>
      <c r="M110" s="33"/>
      <c r="P110" s="33"/>
      <c r="R110" s="33"/>
      <c r="T110" s="33"/>
      <c r="W110" s="33"/>
      <c r="Y110" s="33"/>
      <c r="AA110" s="33"/>
    </row>
    <row r="111">
      <c r="A111" t="s">
        <v>124</v>
      </c>
      <c r="C111" t="s">
        <v>82</v>
      </c>
      <c r="D111" s="33">
        <v>0.331</v>
      </c>
      <c r="E111" t="s">
        <v>56</v>
      </c>
      <c r="F111" s="33">
        <v>0</v>
      </c>
      <c r="G111" t="s">
        <v>57</v>
      </c>
      <c r="I111" s="33"/>
      <c r="J111" t="s">
        <v>56</v>
      </c>
      <c r="K111" s="33"/>
      <c r="L111" t="s">
        <v>57</v>
      </c>
      <c r="M111" s="33"/>
      <c r="N111" s="48">
        <f>(($D111-I111)*100)/$D111</f>
        <v>100</v>
      </c>
      <c r="P111" s="33"/>
      <c r="Q111" t="s">
        <v>56</v>
      </c>
      <c r="R111" s="33"/>
      <c r="S111" t="s">
        <v>57</v>
      </c>
      <c r="T111" s="33"/>
      <c r="U111" s="48">
        <f>(($D111-P111)*100)/$D111</f>
        <v>100</v>
      </c>
      <c r="W111" s="33"/>
      <c r="X111" t="s">
        <v>56</v>
      </c>
      <c r="Y111" s="33"/>
      <c r="Z111" t="s">
        <v>57</v>
      </c>
      <c r="AA111" s="33"/>
      <c r="AB111" s="48">
        <f>(($D111-W111)*100)/$D111</f>
        <v>100</v>
      </c>
    </row>
    <row r="112">
      <c r="A112" t="s">
        <v>124</v>
      </c>
      <c r="C112" t="s">
        <v>83</v>
      </c>
      <c r="D112" s="33">
        <v>2.305</v>
      </c>
      <c r="E112" t="s">
        <v>56</v>
      </c>
      <c r="F112" s="33">
        <v>0</v>
      </c>
      <c r="G112" t="s">
        <v>57</v>
      </c>
      <c r="I112" s="33"/>
      <c r="J112" t="s">
        <v>56</v>
      </c>
      <c r="K112" s="33"/>
      <c r="L112" t="s">
        <v>57</v>
      </c>
      <c r="M112" s="33"/>
      <c r="N112" s="48">
        <f>(($D112-I112)*100)/$D112</f>
        <v>100</v>
      </c>
      <c r="P112" s="33"/>
      <c r="Q112" t="s">
        <v>56</v>
      </c>
      <c r="R112" s="33"/>
      <c r="S112" t="s">
        <v>57</v>
      </c>
      <c r="T112" s="33"/>
      <c r="U112" s="48">
        <f>(($D112-P112)*100)/$D112</f>
        <v>100</v>
      </c>
      <c r="W112" s="33"/>
      <c r="X112" t="s">
        <v>56</v>
      </c>
      <c r="Y112" s="33"/>
      <c r="Z112" t="s">
        <v>57</v>
      </c>
      <c r="AA112" s="33"/>
      <c r="AB112" s="48">
        <f>(($D112-W112)*100)/$D112</f>
        <v>100</v>
      </c>
    </row>
    <row r="113">
      <c r="A113" t="s">
        <v>124</v>
      </c>
      <c r="C113" t="s">
        <v>84</v>
      </c>
      <c r="D113" s="33">
        <v>21.331</v>
      </c>
      <c r="E113" t="s">
        <v>56</v>
      </c>
      <c r="F113" s="33">
        <v>0</v>
      </c>
      <c r="G113" t="s">
        <v>57</v>
      </c>
      <c r="I113" s="33"/>
      <c r="J113" t="s">
        <v>56</v>
      </c>
      <c r="K113" s="33"/>
      <c r="L113" t="s">
        <v>57</v>
      </c>
      <c r="M113" s="33"/>
      <c r="N113" s="48">
        <f>(($D113-I113)*100)/$D113</f>
        <v>100</v>
      </c>
      <c r="P113" s="33"/>
      <c r="Q113" t="s">
        <v>56</v>
      </c>
      <c r="R113" s="33"/>
      <c r="S113" t="s">
        <v>57</v>
      </c>
      <c r="T113" s="33"/>
      <c r="U113" s="48">
        <f>(($D113-P113)*100)/$D113</f>
        <v>100</v>
      </c>
      <c r="W113" s="33"/>
      <c r="X113" t="s">
        <v>56</v>
      </c>
      <c r="Y113" s="33"/>
      <c r="Z113" t="s">
        <v>57</v>
      </c>
      <c r="AA113" s="33"/>
      <c r="AB113" s="48">
        <f>(($D113-W113)*100)/$D113</f>
        <v>100</v>
      </c>
    </row>
    <row r="114">
      <c r="A114" t="s">
        <v>124</v>
      </c>
      <c r="C114" t="s">
        <v>85</v>
      </c>
      <c r="D114" s="33">
        <v>210.715</v>
      </c>
      <c r="E114" t="s">
        <v>56</v>
      </c>
      <c r="F114" s="33">
        <v>0.8</v>
      </c>
      <c r="G114" t="s">
        <v>57</v>
      </c>
      <c r="I114" s="33"/>
      <c r="J114" t="s">
        <v>56</v>
      </c>
      <c r="K114" s="33"/>
      <c r="L114" t="s">
        <v>57</v>
      </c>
      <c r="M114" s="33"/>
      <c r="N114" s="48">
        <f>(($D114-I114)*100)/$D114</f>
        <v>100</v>
      </c>
      <c r="P114" s="33"/>
      <c r="Q114" t="s">
        <v>56</v>
      </c>
      <c r="R114" s="33"/>
      <c r="S114" t="s">
        <v>57</v>
      </c>
      <c r="T114" s="33"/>
      <c r="U114" s="48">
        <f>(($D114-P114)*100)/$D114</f>
        <v>100</v>
      </c>
      <c r="W114" s="33"/>
      <c r="X114" t="s">
        <v>56</v>
      </c>
      <c r="Y114" s="33"/>
      <c r="Z114" t="s">
        <v>57</v>
      </c>
      <c r="AA114" s="33"/>
      <c r="AB114" s="48">
        <f>(($D114-W114)*100)/$D114</f>
        <v>100</v>
      </c>
    </row>
    <row r="115">
      <c r="D115" s="33"/>
      <c r="F115" s="33"/>
      <c r="H115" s="33"/>
      <c r="I115" s="33"/>
      <c r="K115" s="33"/>
      <c r="M115" s="33"/>
      <c r="P115" s="33"/>
      <c r="R115" s="33"/>
      <c r="T115" s="33"/>
      <c r="W115" s="33"/>
      <c r="Y115" s="33"/>
      <c r="AA115" s="33"/>
    </row>
    <row r="116">
      <c r="D116" s="33"/>
      <c r="F116" s="33"/>
      <c r="H116" s="33"/>
      <c r="I116" s="33"/>
      <c r="K116" s="33"/>
      <c r="M116" s="33"/>
      <c r="P116" s="33"/>
      <c r="R116" s="33"/>
      <c r="T116" s="33"/>
      <c r="W116" s="33"/>
      <c r="Y116" s="33"/>
      <c r="AA116" s="33"/>
    </row>
    <row r="117">
      <c r="A117" t="s">
        <v>303</v>
      </c>
      <c r="C117" t="s">
        <v>229</v>
      </c>
      <c r="D117" s="33" t="s">
        <v>304</v>
      </c>
      <c r="F117" s="33"/>
      <c r="H117" s="33"/>
      <c r="I117" s="33" t="s">
        <v>305</v>
      </c>
      <c r="K117" s="33"/>
      <c r="M117" s="33"/>
      <c r="P117" s="33" t="s">
        <v>305</v>
      </c>
      <c r="R117" s="33"/>
      <c r="T117" s="33"/>
      <c r="W117" s="33" t="s">
        <v>305</v>
      </c>
      <c r="Y117" s="33"/>
      <c r="AA117" s="33"/>
    </row>
    <row r="118">
      <c r="A118" t="s">
        <v>114</v>
      </c>
      <c r="C118" t="s">
        <v>126</v>
      </c>
      <c r="D118" s="33">
        <v>3.154573</v>
      </c>
      <c r="E118" t="s">
        <v>56</v>
      </c>
      <c r="F118" s="33">
        <v>0.571816</v>
      </c>
      <c r="G118" t="s">
        <v>57</v>
      </c>
      <c r="H118" s="33"/>
      <c r="I118" s="33"/>
      <c r="J118" t="s">
        <v>56</v>
      </c>
      <c r="K118" s="33"/>
      <c r="L118" t="s">
        <v>57</v>
      </c>
      <c r="M118" s="33"/>
      <c r="N118" s="48"/>
      <c r="P118" s="33"/>
      <c r="Q118" t="s">
        <v>56</v>
      </c>
      <c r="R118" s="33"/>
      <c r="S118" t="s">
        <v>57</v>
      </c>
      <c r="T118" s="33"/>
      <c r="U118" s="48"/>
      <c r="W118" s="33"/>
      <c r="X118" t="s">
        <v>56</v>
      </c>
      <c r="Y118" s="33"/>
      <c r="Z118" t="s">
        <v>57</v>
      </c>
      <c r="AA118" s="33"/>
      <c r="AB118" s="48"/>
    </row>
    <row r="119">
      <c r="C119" t="s">
        <v>127</v>
      </c>
      <c r="D119" s="33">
        <v>4.119409</v>
      </c>
      <c r="E119" t="s">
        <v>56</v>
      </c>
      <c r="F119" s="33">
        <v>0.494526</v>
      </c>
      <c r="G119" t="s">
        <v>57</v>
      </c>
      <c r="H119" s="33"/>
      <c r="I119" s="33"/>
      <c r="J119" t="s">
        <v>56</v>
      </c>
      <c r="K119" s="33"/>
      <c r="L119" t="s">
        <v>57</v>
      </c>
      <c r="M119" s="33"/>
      <c r="N119" s="48"/>
      <c r="P119" s="33"/>
      <c r="Q119" t="s">
        <v>56</v>
      </c>
      <c r="R119" s="33"/>
      <c r="S119" t="s">
        <v>57</v>
      </c>
      <c r="T119" s="33"/>
      <c r="U119" s="48"/>
      <c r="W119" s="33"/>
      <c r="X119" t="s">
        <v>56</v>
      </c>
      <c r="Y119" s="33"/>
      <c r="Z119" t="s">
        <v>57</v>
      </c>
      <c r="AA119" s="33"/>
      <c r="AB119" s="48"/>
    </row>
    <row r="120">
      <c r="C120" t="s">
        <v>129</v>
      </c>
      <c r="D120" s="33">
        <v>5.300467</v>
      </c>
      <c r="E120" t="s">
        <v>56</v>
      </c>
      <c r="F120" s="33">
        <v>0.544107</v>
      </c>
      <c r="G120" t="s">
        <v>57</v>
      </c>
      <c r="H120" s="33"/>
      <c r="I120" s="33"/>
      <c r="J120" t="s">
        <v>56</v>
      </c>
      <c r="K120" s="33"/>
      <c r="L120" t="s">
        <v>57</v>
      </c>
      <c r="M120" s="33"/>
      <c r="N120" s="48"/>
      <c r="P120" s="33"/>
      <c r="Q120" t="s">
        <v>56</v>
      </c>
      <c r="R120" s="33"/>
      <c r="S120" t="s">
        <v>57</v>
      </c>
      <c r="T120" s="33"/>
      <c r="U120" s="48"/>
      <c r="W120" s="33"/>
      <c r="X120" t="s">
        <v>56</v>
      </c>
      <c r="Y120" s="33"/>
      <c r="Z120" t="s">
        <v>57</v>
      </c>
      <c r="AA120" s="33"/>
      <c r="AB120" s="48"/>
    </row>
    <row r="121">
      <c r="C121" t="s">
        <v>130</v>
      </c>
      <c r="D121" s="33">
        <v>6.40808</v>
      </c>
      <c r="E121" t="s">
        <v>56</v>
      </c>
      <c r="F121" s="33">
        <v>0.615089</v>
      </c>
      <c r="G121" t="s">
        <v>57</v>
      </c>
      <c r="H121" s="33"/>
      <c r="I121" s="33"/>
      <c r="J121" t="s">
        <v>56</v>
      </c>
      <c r="K121" s="33"/>
      <c r="L121" t="s">
        <v>57</v>
      </c>
      <c r="M121" s="33"/>
      <c r="N121" s="48"/>
      <c r="P121" s="33"/>
      <c r="Q121" t="s">
        <v>56</v>
      </c>
      <c r="R121" s="33"/>
      <c r="S121" t="s">
        <v>57</v>
      </c>
      <c r="T121" s="33"/>
      <c r="U121" s="48"/>
      <c r="W121" s="33"/>
      <c r="X121" t="s">
        <v>56</v>
      </c>
      <c r="Y121" s="33"/>
      <c r="Z121" t="s">
        <v>57</v>
      </c>
      <c r="AA121" s="33"/>
      <c r="AB121" s="48"/>
    </row>
    <row r="122">
      <c r="C122" t="s">
        <v>131</v>
      </c>
      <c r="D122" s="33">
        <v>7.607383</v>
      </c>
      <c r="E122" t="s">
        <v>56</v>
      </c>
      <c r="F122" s="33">
        <v>0.703998</v>
      </c>
      <c r="G122" t="s">
        <v>57</v>
      </c>
      <c r="H122" s="33"/>
      <c r="I122" s="33"/>
      <c r="J122" t="s">
        <v>56</v>
      </c>
      <c r="K122" s="33"/>
      <c r="L122" t="s">
        <v>57</v>
      </c>
      <c r="M122" s="33"/>
      <c r="N122" s="48"/>
      <c r="P122" s="33"/>
      <c r="Q122" t="s">
        <v>56</v>
      </c>
      <c r="R122" s="33"/>
      <c r="S122" t="s">
        <v>57</v>
      </c>
      <c r="T122" s="33"/>
      <c r="U122" s="48"/>
      <c r="W122" s="33"/>
      <c r="X122" t="s">
        <v>56</v>
      </c>
      <c r="Y122" s="33"/>
      <c r="Z122" t="s">
        <v>57</v>
      </c>
      <c r="AA122" s="33"/>
      <c r="AB122" s="48"/>
    </row>
    <row r="123">
      <c r="C123" t="s">
        <v>132</v>
      </c>
      <c r="D123" s="33">
        <v>8.868255</v>
      </c>
      <c r="E123" t="s">
        <v>56</v>
      </c>
      <c r="F123" s="33">
        <v>0.734846</v>
      </c>
      <c r="G123" t="s">
        <v>57</v>
      </c>
      <c r="H123" s="33"/>
      <c r="I123" s="33"/>
      <c r="J123" t="s">
        <v>56</v>
      </c>
      <c r="K123" s="33"/>
      <c r="L123" t="s">
        <v>57</v>
      </c>
      <c r="M123" s="33"/>
      <c r="N123" s="48"/>
      <c r="P123" s="33"/>
      <c r="Q123" t="s">
        <v>56</v>
      </c>
      <c r="R123" s="33"/>
      <c r="S123" t="s">
        <v>57</v>
      </c>
      <c r="T123" s="33"/>
      <c r="U123" s="48"/>
      <c r="W123" s="33"/>
      <c r="X123" t="s">
        <v>56</v>
      </c>
      <c r="Y123" s="33"/>
      <c r="Z123" t="s">
        <v>57</v>
      </c>
      <c r="AA123" s="33"/>
      <c r="AB123" s="48"/>
    </row>
    <row r="124">
      <c r="D124" s="33"/>
      <c r="F124" s="33"/>
      <c r="H124" s="33"/>
      <c r="I124" s="33"/>
      <c r="K124" s="33"/>
      <c r="M124" s="33"/>
      <c r="N124" s="48"/>
      <c r="P124" s="33"/>
      <c r="R124" s="33"/>
      <c r="T124" s="33"/>
      <c r="U124" s="48"/>
      <c r="W124" s="33"/>
      <c r="Y124" s="33"/>
      <c r="AA124" s="33"/>
      <c r="AB124" s="48"/>
    </row>
    <row r="125">
      <c r="A125" t="s">
        <v>228</v>
      </c>
      <c r="C125" t="s">
        <v>229</v>
      </c>
      <c r="D125" s="33" t="s">
        <v>306</v>
      </c>
      <c r="F125" s="33"/>
      <c r="H125" s="33"/>
      <c r="I125" s="33" t="s">
        <v>305</v>
      </c>
      <c r="K125" s="33"/>
      <c r="M125" s="33"/>
      <c r="P125" s="33" t="s">
        <v>305</v>
      </c>
      <c r="R125" s="33"/>
      <c r="T125" s="33"/>
      <c r="W125" s="33" t="s">
        <v>305</v>
      </c>
      <c r="Y125" s="33"/>
      <c r="AA125" s="33"/>
    </row>
    <row r="126">
      <c r="C126" t="s">
        <v>126</v>
      </c>
      <c r="D126" s="33">
        <v>328.016642</v>
      </c>
      <c r="E126" t="s">
        <v>56</v>
      </c>
      <c r="F126" s="33">
        <v>62.010915</v>
      </c>
      <c r="G126" t="s">
        <v>57</v>
      </c>
      <c r="H126" s="33"/>
      <c r="I126" s="33"/>
      <c r="J126" t="s">
        <v>56</v>
      </c>
      <c r="K126" s="33"/>
      <c r="L126" t="s">
        <v>128</v>
      </c>
      <c r="M126" s="33"/>
      <c r="P126" s="33"/>
      <c r="Q126" t="s">
        <v>56</v>
      </c>
      <c r="R126" s="33"/>
      <c r="S126" t="s">
        <v>128</v>
      </c>
      <c r="T126" s="33"/>
      <c r="W126" s="33"/>
      <c r="X126" t="s">
        <v>56</v>
      </c>
      <c r="Y126" s="33"/>
      <c r="Z126" t="s">
        <v>128</v>
      </c>
      <c r="AA126" s="33"/>
    </row>
    <row r="127">
      <c r="C127" t="s">
        <v>127</v>
      </c>
      <c r="D127" s="33">
        <v>246.245803</v>
      </c>
      <c r="E127" t="s">
        <v>56</v>
      </c>
      <c r="F127" s="33">
        <v>29.319383</v>
      </c>
      <c r="G127" t="s">
        <v>57</v>
      </c>
      <c r="H127" s="33"/>
      <c r="I127" s="33"/>
      <c r="J127" t="s">
        <v>56</v>
      </c>
      <c r="K127" s="33"/>
      <c r="L127" t="s">
        <v>128</v>
      </c>
      <c r="M127" s="33"/>
      <c r="P127" s="33"/>
      <c r="Q127" t="s">
        <v>56</v>
      </c>
      <c r="R127" s="33"/>
      <c r="S127" t="s">
        <v>128</v>
      </c>
      <c r="T127" s="33"/>
      <c r="W127" s="33"/>
      <c r="X127" t="s">
        <v>56</v>
      </c>
      <c r="Y127" s="33"/>
      <c r="Z127" t="s">
        <v>128</v>
      </c>
      <c r="AA127" s="33"/>
    </row>
    <row r="128">
      <c r="C128" t="s">
        <v>129</v>
      </c>
      <c r="D128" s="33">
        <v>190.641494</v>
      </c>
      <c r="E128" t="s">
        <v>56</v>
      </c>
      <c r="F128" s="33">
        <v>19.392315</v>
      </c>
      <c r="G128" t="s">
        <v>57</v>
      </c>
      <c r="H128" s="33"/>
      <c r="I128" s="33"/>
      <c r="J128" t="s">
        <v>56</v>
      </c>
      <c r="K128" s="33"/>
      <c r="L128" t="s">
        <v>128</v>
      </c>
      <c r="M128" s="33"/>
      <c r="P128" s="33"/>
      <c r="Q128" t="s">
        <v>56</v>
      </c>
      <c r="R128" s="33"/>
      <c r="S128" t="s">
        <v>128</v>
      </c>
      <c r="T128" s="33"/>
      <c r="W128" s="33"/>
      <c r="X128" t="s">
        <v>56</v>
      </c>
      <c r="Y128" s="33"/>
      <c r="Z128" t="s">
        <v>128</v>
      </c>
      <c r="AA128" s="33"/>
    </row>
    <row r="129">
      <c r="C129" t="s">
        <v>130</v>
      </c>
      <c r="D129" s="33">
        <v>157.43381</v>
      </c>
      <c r="E129" t="s">
        <v>56</v>
      </c>
      <c r="F129" s="33">
        <v>14.519084</v>
      </c>
      <c r="G129" t="s">
        <v>57</v>
      </c>
      <c r="H129" s="33"/>
      <c r="I129" s="33"/>
      <c r="J129" t="s">
        <v>56</v>
      </c>
      <c r="K129" s="33"/>
      <c r="L129" t="s">
        <v>128</v>
      </c>
      <c r="M129" s="33"/>
      <c r="P129" s="33"/>
      <c r="Q129" t="s">
        <v>56</v>
      </c>
      <c r="R129" s="33"/>
      <c r="S129" t="s">
        <v>128</v>
      </c>
      <c r="T129" s="33"/>
      <c r="W129" s="33"/>
      <c r="X129" t="s">
        <v>56</v>
      </c>
      <c r="Y129" s="33"/>
      <c r="Z129" t="s">
        <v>128</v>
      </c>
      <c r="AA129" s="33"/>
    </row>
    <row r="130">
      <c r="C130" t="s">
        <v>131</v>
      </c>
      <c r="D130" s="33">
        <v>132.526933</v>
      </c>
      <c r="E130" t="s">
        <v>56</v>
      </c>
      <c r="F130" s="33">
        <v>11.698261</v>
      </c>
      <c r="G130" t="s">
        <v>57</v>
      </c>
      <c r="H130" s="33"/>
      <c r="I130" s="33"/>
      <c r="J130" t="s">
        <v>56</v>
      </c>
      <c r="K130" s="33"/>
      <c r="L130" t="s">
        <v>128</v>
      </c>
      <c r="M130" s="33"/>
      <c r="P130" s="33"/>
      <c r="Q130" t="s">
        <v>56</v>
      </c>
      <c r="R130" s="33"/>
      <c r="S130" t="s">
        <v>128</v>
      </c>
      <c r="T130" s="33"/>
      <c r="W130" s="33"/>
      <c r="X130" t="s">
        <v>56</v>
      </c>
      <c r="Y130" s="33"/>
      <c r="Z130" t="s">
        <v>128</v>
      </c>
      <c r="AA130" s="33"/>
    </row>
    <row r="131">
      <c r="C131" t="s">
        <v>132</v>
      </c>
      <c r="D131" s="33">
        <v>113.512929</v>
      </c>
      <c r="E131" t="s">
        <v>56</v>
      </c>
      <c r="F131" s="33">
        <v>9.108584</v>
      </c>
      <c r="G131" t="s">
        <v>57</v>
      </c>
      <c r="H131" s="33"/>
      <c r="I131" s="33"/>
      <c r="J131" t="s">
        <v>56</v>
      </c>
      <c r="K131" s="33"/>
      <c r="L131" t="s">
        <v>128</v>
      </c>
      <c r="M131" s="33"/>
      <c r="P131" s="33"/>
      <c r="Q131" t="s">
        <v>56</v>
      </c>
      <c r="R131" s="33"/>
      <c r="S131" t="s">
        <v>128</v>
      </c>
      <c r="T131" s="33"/>
      <c r="W131" s="33"/>
      <c r="X131" t="s">
        <v>56</v>
      </c>
      <c r="Y131" s="33"/>
      <c r="Z131" t="s">
        <v>128</v>
      </c>
      <c r="AA131" s="33"/>
    </row>
  </sheetData>
  <mergeCells count="35">
    <mergeCell ref="D3:G3"/>
    <mergeCell ref="I3:L3"/>
    <mergeCell ref="P3:S3"/>
    <mergeCell ref="W3:Z3"/>
    <mergeCell ref="D39:G39"/>
    <mergeCell ref="I39:L39"/>
    <mergeCell ref="P39:S39"/>
    <mergeCell ref="W39:Z39"/>
    <mergeCell ref="D52:G52"/>
    <mergeCell ref="I52:L52"/>
    <mergeCell ref="P52:S52"/>
    <mergeCell ref="W52:Z52"/>
    <mergeCell ref="D77:G77"/>
    <mergeCell ref="I77:L77"/>
    <mergeCell ref="P77:S77"/>
    <mergeCell ref="W77:Z77"/>
    <mergeCell ref="D84:G84"/>
    <mergeCell ref="I84:L84"/>
    <mergeCell ref="P84:S84"/>
    <mergeCell ref="W84:Z84"/>
    <mergeCell ref="D85:G85"/>
    <mergeCell ref="I85:L85"/>
    <mergeCell ref="P85:S85"/>
    <mergeCell ref="W85:Z85"/>
    <mergeCell ref="D93:G93"/>
    <mergeCell ref="I93:L93"/>
    <mergeCell ref="P93:S93"/>
    <mergeCell ref="W93:Z93"/>
    <mergeCell ref="D109:G109"/>
    <mergeCell ref="I109:L109"/>
    <mergeCell ref="P109:S109"/>
    <mergeCell ref="W109:Z109"/>
    <mergeCell ref="A117:B117"/>
    <mergeCell ref="D117:G117"/>
    <mergeCell ref="D125:G125"/>
  </mergeCell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customWidth="1" min="5" max="5" width="4.43"/>
    <col customWidth="1" min="6" max="6" width="9.43"/>
  </cols>
  <sheetData>
    <row r="3">
      <c r="A3" t="s">
        <v>40</v>
      </c>
      <c r="B3" t="s">
        <v>41</v>
      </c>
      <c r="C3" t="s">
        <v>42</v>
      </c>
      <c r="D3" s="33"/>
      <c r="F3" s="40"/>
      <c r="H3" s="33"/>
      <c r="I3" s="33"/>
      <c r="K3" s="48"/>
      <c r="M3" s="33"/>
      <c r="P3" s="33"/>
      <c r="R3" s="48"/>
      <c r="T3" s="33"/>
      <c r="Y3" s="33"/>
      <c r="AA3" s="48"/>
      <c r="AC3" s="33"/>
      <c r="AF3" s="33"/>
      <c r="AH3" s="48"/>
      <c r="AJ3" s="33"/>
    </row>
    <row r="4">
      <c r="C4" t="s">
        <v>307</v>
      </c>
      <c r="D4" s="33"/>
      <c r="F4" s="40"/>
      <c r="H4" s="33"/>
      <c r="I4" s="33"/>
      <c r="K4" s="48"/>
      <c r="M4" s="33"/>
      <c r="N4" s="48"/>
      <c r="P4" s="33"/>
      <c r="R4" s="48"/>
      <c r="T4" s="33"/>
      <c r="U4" s="48"/>
      <c r="Y4" s="33"/>
      <c r="AA4" s="48"/>
      <c r="AC4" s="33"/>
      <c r="AD4" s="48"/>
      <c r="AF4" s="33"/>
      <c r="AH4" s="48"/>
      <c r="AJ4" s="33"/>
      <c r="AK4" s="48"/>
    </row>
    <row r="5">
      <c r="D5" s="33"/>
      <c r="H5" s="33"/>
      <c r="I5" s="33"/>
      <c r="K5" s="48"/>
      <c r="M5" s="33"/>
      <c r="N5" s="48"/>
      <c r="P5" s="33"/>
      <c r="R5" s="48"/>
      <c r="T5" s="33"/>
      <c r="U5" s="48"/>
      <c r="Y5" s="33"/>
      <c r="AA5" s="48"/>
      <c r="AC5" s="33"/>
      <c r="AD5" s="48"/>
      <c r="AF5" s="33"/>
      <c r="AH5" s="48"/>
      <c r="AJ5" s="33"/>
      <c r="AK5" s="48"/>
    </row>
    <row r="6">
      <c r="A6" t="s">
        <v>53</v>
      </c>
      <c r="B6" t="s">
        <v>54</v>
      </c>
      <c r="C6" t="s">
        <v>58</v>
      </c>
      <c r="D6" s="33">
        <v>0.2838</v>
      </c>
      <c r="E6" t="s">
        <v>56</v>
      </c>
      <c r="F6" s="48">
        <v>0</v>
      </c>
      <c r="G6" t="s">
        <v>57</v>
      </c>
      <c r="I6" s="36"/>
      <c r="K6" s="48"/>
      <c r="M6" s="33"/>
      <c r="N6" s="48"/>
      <c r="P6" s="36"/>
      <c r="R6" s="48"/>
      <c r="T6" s="33"/>
      <c r="U6" s="48"/>
      <c r="Y6" s="36"/>
      <c r="AA6" s="48"/>
      <c r="AC6" s="33"/>
      <c r="AD6" s="48"/>
      <c r="AF6" s="36"/>
      <c r="AH6" s="48"/>
      <c r="AJ6" s="33"/>
      <c r="AK6" s="48"/>
    </row>
    <row r="7">
      <c r="A7" t="s">
        <v>53</v>
      </c>
      <c r="B7" t="s">
        <v>54</v>
      </c>
      <c r="C7" t="s">
        <v>59</v>
      </c>
      <c r="D7" s="33">
        <v>0.3117</v>
      </c>
      <c r="E7" t="s">
        <v>56</v>
      </c>
      <c r="F7" s="48">
        <v>0.0001</v>
      </c>
      <c r="G7" t="s">
        <v>57</v>
      </c>
      <c r="I7" s="36"/>
      <c r="K7" s="48"/>
      <c r="M7" s="33"/>
      <c r="N7" s="48"/>
      <c r="P7" s="36"/>
      <c r="R7" s="48"/>
      <c r="T7" s="33"/>
      <c r="U7" s="48"/>
      <c r="Y7" s="36"/>
      <c r="AA7" s="48"/>
      <c r="AC7" s="33"/>
      <c r="AD7" s="48"/>
      <c r="AF7" s="36"/>
      <c r="AH7" s="48"/>
      <c r="AJ7" s="33"/>
      <c r="AK7" s="48"/>
    </row>
    <row r="8">
      <c r="A8" t="s">
        <v>53</v>
      </c>
      <c r="B8" t="s">
        <v>54</v>
      </c>
      <c r="C8" t="s">
        <v>60</v>
      </c>
      <c r="D8" s="33">
        <v>0.362</v>
      </c>
      <c r="E8" t="s">
        <v>56</v>
      </c>
      <c r="F8" s="48">
        <v>0.0001</v>
      </c>
      <c r="G8" t="s">
        <v>57</v>
      </c>
      <c r="I8" s="36"/>
      <c r="K8" s="48"/>
      <c r="M8" s="33"/>
      <c r="N8" s="48"/>
      <c r="P8" s="36"/>
      <c r="R8" s="48"/>
      <c r="T8" s="33"/>
      <c r="U8" s="48"/>
      <c r="Y8" s="36"/>
      <c r="AA8" s="48"/>
      <c r="AC8" s="33"/>
      <c r="AD8" s="48"/>
      <c r="AF8" s="36"/>
      <c r="AH8" s="48"/>
      <c r="AJ8" s="33"/>
      <c r="AK8" s="48"/>
    </row>
    <row r="9">
      <c r="A9" t="s">
        <v>53</v>
      </c>
      <c r="B9" t="s">
        <v>54</v>
      </c>
      <c r="C9" t="s">
        <v>61</v>
      </c>
      <c r="D9" s="33">
        <v>0.455</v>
      </c>
      <c r="E9" t="s">
        <v>56</v>
      </c>
      <c r="F9" s="48">
        <v>0.0001</v>
      </c>
      <c r="G9" t="s">
        <v>57</v>
      </c>
      <c r="I9" s="36"/>
      <c r="K9" s="48"/>
      <c r="M9" s="33"/>
      <c r="N9" s="48"/>
      <c r="P9" s="36"/>
      <c r="R9" s="48"/>
      <c r="T9" s="33"/>
      <c r="U9" s="48"/>
      <c r="Y9" s="36"/>
      <c r="AA9" s="48"/>
      <c r="AC9" s="33"/>
      <c r="AD9" s="48"/>
      <c r="AF9" s="36"/>
      <c r="AH9" s="48"/>
      <c r="AJ9" s="33"/>
      <c r="AK9" s="48"/>
    </row>
    <row r="10">
      <c r="A10" t="s">
        <v>53</v>
      </c>
      <c r="B10" t="s">
        <v>54</v>
      </c>
      <c r="C10" t="s">
        <v>66</v>
      </c>
      <c r="D10" s="33">
        <v>0.7937</v>
      </c>
      <c r="E10" t="s">
        <v>56</v>
      </c>
      <c r="F10" s="48">
        <v>0.0004</v>
      </c>
      <c r="G10" t="s">
        <v>57</v>
      </c>
      <c r="I10" s="36"/>
      <c r="K10" s="48"/>
      <c r="M10" s="33"/>
      <c r="N10" s="48"/>
      <c r="P10" s="36"/>
      <c r="R10" s="48"/>
      <c r="T10" s="33"/>
      <c r="U10" s="48"/>
      <c r="Y10" s="36"/>
      <c r="AA10" s="48"/>
      <c r="AC10" s="33"/>
      <c r="AD10" s="48"/>
      <c r="AF10" s="36"/>
      <c r="AH10" s="48"/>
      <c r="AJ10" s="33"/>
      <c r="AK10" s="48"/>
    </row>
    <row r="11">
      <c r="A11" t="s">
        <v>53</v>
      </c>
      <c r="B11" t="s">
        <v>54</v>
      </c>
      <c r="C11" t="s">
        <v>67</v>
      </c>
      <c r="D11" s="33">
        <v>1.4781</v>
      </c>
      <c r="E11" t="s">
        <v>56</v>
      </c>
      <c r="F11" s="48">
        <v>0.0001</v>
      </c>
      <c r="G11" t="s">
        <v>57</v>
      </c>
      <c r="I11" s="36"/>
      <c r="K11" s="48"/>
      <c r="M11" s="33"/>
      <c r="N11" s="48"/>
      <c r="P11" s="36"/>
      <c r="R11" s="48"/>
      <c r="T11" s="33"/>
      <c r="U11" s="48"/>
      <c r="Y11" s="36"/>
      <c r="AA11" s="48"/>
      <c r="AC11" s="33"/>
      <c r="AD11" s="48"/>
      <c r="AF11" s="36"/>
      <c r="AH11" s="48"/>
      <c r="AJ11" s="33"/>
      <c r="AK11" s="48"/>
    </row>
    <row r="12">
      <c r="A12" t="s">
        <v>53</v>
      </c>
      <c r="B12" t="s">
        <v>54</v>
      </c>
      <c r="C12" t="s">
        <v>62</v>
      </c>
      <c r="D12" s="33">
        <v>0.3728</v>
      </c>
      <c r="E12" t="s">
        <v>56</v>
      </c>
      <c r="F12" s="48">
        <v>0</v>
      </c>
      <c r="G12" t="s">
        <v>57</v>
      </c>
      <c r="I12" s="36"/>
      <c r="K12" s="48"/>
      <c r="M12" s="33"/>
      <c r="N12" s="48"/>
      <c r="P12" s="36"/>
      <c r="R12" s="48"/>
      <c r="T12" s="33"/>
      <c r="U12" s="48"/>
      <c r="Y12" s="36"/>
      <c r="AA12" s="48"/>
      <c r="AC12" s="33"/>
      <c r="AD12" s="48"/>
      <c r="AF12" s="36"/>
      <c r="AH12" s="48"/>
      <c r="AJ12" s="33"/>
      <c r="AK12" s="48"/>
    </row>
    <row r="13">
      <c r="A13" t="s">
        <v>53</v>
      </c>
      <c r="B13" t="s">
        <v>54</v>
      </c>
      <c r="C13" t="s">
        <v>63</v>
      </c>
      <c r="D13" s="33">
        <v>0.3778</v>
      </c>
      <c r="E13" t="s">
        <v>56</v>
      </c>
      <c r="F13" s="48">
        <v>0</v>
      </c>
      <c r="G13" t="s">
        <v>57</v>
      </c>
      <c r="I13" s="36"/>
      <c r="K13" s="48"/>
      <c r="M13" s="33"/>
      <c r="N13" s="48"/>
      <c r="P13" s="36"/>
      <c r="R13" s="48"/>
      <c r="T13" s="33"/>
      <c r="U13" s="48"/>
      <c r="Y13" s="36"/>
      <c r="AA13" s="48"/>
      <c r="AC13" s="33"/>
      <c r="AD13" s="48"/>
      <c r="AF13" s="36"/>
      <c r="AH13" s="48"/>
      <c r="AJ13" s="33"/>
      <c r="AK13" s="48"/>
    </row>
    <row r="14">
      <c r="A14" t="s">
        <v>53</v>
      </c>
      <c r="B14" t="s">
        <v>54</v>
      </c>
      <c r="C14" t="s">
        <v>225</v>
      </c>
      <c r="D14" s="33">
        <v>0.4358</v>
      </c>
      <c r="E14" t="s">
        <v>56</v>
      </c>
      <c r="F14" s="48">
        <v>0.0002</v>
      </c>
      <c r="G14" t="s">
        <v>57</v>
      </c>
      <c r="I14" s="36"/>
      <c r="K14" s="48"/>
      <c r="M14" s="33"/>
      <c r="N14" s="48"/>
      <c r="P14" s="36"/>
      <c r="R14" s="48"/>
      <c r="T14" s="33"/>
      <c r="U14" s="48"/>
      <c r="Y14" s="36"/>
      <c r="AA14" s="48"/>
      <c r="AC14" s="33"/>
      <c r="AD14" s="48"/>
      <c r="AF14" s="36"/>
      <c r="AH14" s="48"/>
      <c r="AJ14" s="33"/>
      <c r="AK14" s="48"/>
    </row>
    <row r="15">
      <c r="A15" t="s">
        <v>53</v>
      </c>
      <c r="B15" t="s">
        <v>54</v>
      </c>
      <c r="C15" t="s">
        <v>64</v>
      </c>
      <c r="D15" s="33">
        <v>0.2428</v>
      </c>
      <c r="E15" t="s">
        <v>56</v>
      </c>
      <c r="F15" s="48">
        <v>0.0001</v>
      </c>
      <c r="G15" t="s">
        <v>57</v>
      </c>
      <c r="I15" s="36"/>
      <c r="K15" s="48"/>
      <c r="M15" s="33"/>
      <c r="N15" s="48"/>
      <c r="P15" s="36"/>
      <c r="R15" s="48"/>
      <c r="T15" s="33"/>
      <c r="U15" s="48"/>
      <c r="Y15" s="36"/>
      <c r="AA15" s="48"/>
      <c r="AC15" s="33"/>
      <c r="AD15" s="48"/>
      <c r="AF15" s="36"/>
      <c r="AH15" s="48"/>
      <c r="AJ15" s="33"/>
      <c r="AK15" s="48"/>
    </row>
    <row r="16">
      <c r="A16" t="s">
        <v>53</v>
      </c>
      <c r="B16" t="s">
        <v>54</v>
      </c>
      <c r="C16" t="s">
        <v>65</v>
      </c>
      <c r="D16" s="33">
        <v>0.2434</v>
      </c>
      <c r="E16" t="s">
        <v>56</v>
      </c>
      <c r="F16" s="48">
        <v>0.0003</v>
      </c>
      <c r="G16" t="s">
        <v>57</v>
      </c>
      <c r="I16" s="36"/>
      <c r="K16" s="48"/>
      <c r="M16" s="33"/>
      <c r="N16" s="48"/>
      <c r="P16" s="36"/>
      <c r="R16" s="48"/>
      <c r="T16" s="33"/>
      <c r="U16" s="48"/>
      <c r="Y16" s="36"/>
      <c r="AA16" s="48"/>
      <c r="AC16" s="33"/>
      <c r="AD16" s="48"/>
      <c r="AF16" s="36"/>
      <c r="AH16" s="48"/>
      <c r="AJ16" s="33"/>
      <c r="AK16" s="48"/>
    </row>
    <row r="17">
      <c r="D17" s="33"/>
      <c r="F17" s="48"/>
      <c r="I17" s="36"/>
      <c r="K17" s="48"/>
      <c r="M17" s="33"/>
      <c r="N17" s="48"/>
      <c r="P17" s="36"/>
      <c r="R17" s="48"/>
      <c r="T17" s="33"/>
      <c r="U17" s="48"/>
      <c r="Y17" s="36"/>
      <c r="AA17" s="48"/>
      <c r="AC17" s="33"/>
      <c r="AD17" s="48"/>
      <c r="AF17" s="36"/>
      <c r="AH17" s="48"/>
      <c r="AJ17" s="33"/>
      <c r="AK17" s="48"/>
    </row>
    <row r="18">
      <c r="A18" t="s">
        <v>68</v>
      </c>
      <c r="B18" t="s">
        <v>54</v>
      </c>
      <c r="C18" t="s">
        <v>58</v>
      </c>
      <c r="D18" s="33">
        <v>1.0708</v>
      </c>
      <c r="E18" t="s">
        <v>56</v>
      </c>
      <c r="F18" s="48">
        <v>0.0066</v>
      </c>
      <c r="G18" t="s">
        <v>57</v>
      </c>
      <c r="I18" s="36"/>
      <c r="K18" s="48"/>
      <c r="M18" s="33"/>
      <c r="N18" s="48"/>
      <c r="P18" s="36"/>
      <c r="R18" s="48"/>
      <c r="T18" s="33"/>
      <c r="U18" s="48"/>
      <c r="Y18" s="36"/>
      <c r="AA18" s="48"/>
      <c r="AC18" s="33"/>
      <c r="AD18" s="48"/>
      <c r="AF18" s="36"/>
      <c r="AH18" s="48"/>
      <c r="AJ18" s="33"/>
      <c r="AK18" s="48"/>
    </row>
    <row r="19">
      <c r="A19" t="s">
        <v>68</v>
      </c>
      <c r="B19" t="s">
        <v>54</v>
      </c>
      <c r="C19" t="s">
        <v>59</v>
      </c>
      <c r="D19" s="33">
        <v>1.093</v>
      </c>
      <c r="E19" t="s">
        <v>56</v>
      </c>
      <c r="F19" s="48">
        <v>0.0009</v>
      </c>
      <c r="G19" t="s">
        <v>57</v>
      </c>
      <c r="I19" s="36"/>
      <c r="K19" s="48"/>
      <c r="M19" s="33"/>
      <c r="N19" s="48"/>
      <c r="P19" s="36"/>
      <c r="R19" s="48"/>
      <c r="T19" s="33"/>
      <c r="U19" s="48"/>
      <c r="Y19" s="36"/>
      <c r="AA19" s="48"/>
      <c r="AC19" s="33"/>
      <c r="AD19" s="48"/>
      <c r="AF19" s="36"/>
      <c r="AH19" s="48"/>
      <c r="AJ19" s="33"/>
      <c r="AK19" s="48"/>
    </row>
    <row r="20">
      <c r="A20" t="s">
        <v>68</v>
      </c>
      <c r="B20" t="s">
        <v>54</v>
      </c>
      <c r="C20" t="s">
        <v>60</v>
      </c>
      <c r="D20" s="33">
        <v>1.1427</v>
      </c>
      <c r="E20" t="s">
        <v>56</v>
      </c>
      <c r="F20" s="48">
        <v>0.0011</v>
      </c>
      <c r="G20" t="s">
        <v>57</v>
      </c>
      <c r="I20" s="36"/>
      <c r="K20" s="48"/>
      <c r="M20" s="33"/>
      <c r="N20" s="48"/>
      <c r="P20" s="36"/>
      <c r="R20" s="48"/>
      <c r="T20" s="33"/>
      <c r="U20" s="48"/>
      <c r="Y20" s="36"/>
      <c r="AA20" s="48"/>
      <c r="AC20" s="33"/>
      <c r="AD20" s="48"/>
      <c r="AF20" s="36"/>
      <c r="AH20" s="48"/>
      <c r="AJ20" s="33"/>
      <c r="AK20" s="48"/>
    </row>
    <row r="21">
      <c r="A21" t="s">
        <v>68</v>
      </c>
      <c r="B21" t="s">
        <v>54</v>
      </c>
      <c r="C21" t="s">
        <v>61</v>
      </c>
      <c r="D21" s="33">
        <v>1.24</v>
      </c>
      <c r="E21" t="s">
        <v>56</v>
      </c>
      <c r="F21" s="48">
        <v>0.0008</v>
      </c>
      <c r="G21" t="s">
        <v>57</v>
      </c>
      <c r="I21" s="36"/>
      <c r="K21" s="48"/>
      <c r="M21" s="33"/>
      <c r="N21" s="48"/>
      <c r="P21" s="36"/>
      <c r="R21" s="48"/>
      <c r="T21" s="33"/>
      <c r="U21" s="48"/>
      <c r="Y21" s="36"/>
      <c r="AA21" s="48"/>
      <c r="AC21" s="33"/>
      <c r="AD21" s="48"/>
      <c r="AF21" s="36"/>
      <c r="AH21" s="48"/>
      <c r="AJ21" s="33"/>
      <c r="AK21" s="48"/>
    </row>
    <row r="22">
      <c r="A22" t="s">
        <v>68</v>
      </c>
      <c r="B22" t="s">
        <v>54</v>
      </c>
      <c r="C22" t="s">
        <v>66</v>
      </c>
      <c r="D22" s="33">
        <v>1.8344</v>
      </c>
      <c r="E22" t="s">
        <v>56</v>
      </c>
      <c r="F22" s="48">
        <v>0.0022</v>
      </c>
      <c r="G22" t="s">
        <v>57</v>
      </c>
      <c r="I22" s="36"/>
      <c r="K22" s="48"/>
      <c r="M22" s="33"/>
      <c r="N22" s="48"/>
      <c r="P22" s="36"/>
      <c r="R22" s="48"/>
      <c r="T22" s="33"/>
      <c r="U22" s="48"/>
      <c r="Y22" s="36"/>
      <c r="AA22" s="48"/>
      <c r="AC22" s="33"/>
      <c r="AD22" s="48"/>
      <c r="AF22" s="36"/>
      <c r="AH22" s="48"/>
      <c r="AJ22" s="33"/>
      <c r="AK22" s="48"/>
    </row>
    <row r="23">
      <c r="A23" t="s">
        <v>68</v>
      </c>
      <c r="B23" t="s">
        <v>54</v>
      </c>
      <c r="C23" t="s">
        <v>67</v>
      </c>
      <c r="D23" s="33">
        <v>2.5326</v>
      </c>
      <c r="E23" t="s">
        <v>56</v>
      </c>
      <c r="F23" s="48">
        <v>0.0031</v>
      </c>
      <c r="G23" t="s">
        <v>57</v>
      </c>
      <c r="I23" s="36"/>
      <c r="K23" s="48"/>
      <c r="M23" s="33"/>
      <c r="N23" s="48"/>
      <c r="P23" s="36"/>
      <c r="R23" s="48"/>
      <c r="T23" s="33"/>
      <c r="U23" s="48"/>
      <c r="Y23" s="36"/>
      <c r="AA23" s="48"/>
      <c r="AC23" s="33"/>
      <c r="AD23" s="48"/>
      <c r="AF23" s="36"/>
      <c r="AH23" s="48"/>
      <c r="AJ23" s="33"/>
      <c r="AK23" s="48"/>
    </row>
    <row r="24">
      <c r="A24" t="s">
        <v>68</v>
      </c>
      <c r="B24" t="s">
        <v>54</v>
      </c>
      <c r="C24" t="s">
        <v>62</v>
      </c>
      <c r="D24" s="33">
        <v>1.1579</v>
      </c>
      <c r="E24" t="s">
        <v>56</v>
      </c>
      <c r="F24" s="48">
        <v>0.0015</v>
      </c>
      <c r="G24" t="s">
        <v>57</v>
      </c>
      <c r="I24" s="36"/>
      <c r="K24" s="48"/>
      <c r="M24" s="33"/>
      <c r="N24" s="48"/>
      <c r="P24" s="36"/>
      <c r="R24" s="48"/>
      <c r="T24" s="33"/>
      <c r="U24" s="48"/>
      <c r="Y24" s="36"/>
      <c r="AA24" s="48"/>
      <c r="AC24" s="33"/>
      <c r="AD24" s="48"/>
      <c r="AF24" s="36"/>
      <c r="AH24" s="48"/>
      <c r="AJ24" s="33"/>
      <c r="AK24" s="48"/>
    </row>
    <row r="25">
      <c r="A25" t="s">
        <v>68</v>
      </c>
      <c r="B25" t="s">
        <v>54</v>
      </c>
      <c r="C25" t="s">
        <v>63</v>
      </c>
      <c r="D25" s="33">
        <v>1.9982</v>
      </c>
      <c r="E25" t="s">
        <v>56</v>
      </c>
      <c r="F25" s="48">
        <v>0.0009</v>
      </c>
      <c r="G25" t="s">
        <v>57</v>
      </c>
      <c r="I25" s="36"/>
      <c r="K25" s="48"/>
      <c r="M25" s="33"/>
      <c r="N25" s="48"/>
      <c r="P25" s="36"/>
      <c r="R25" s="48"/>
      <c r="T25" s="33"/>
      <c r="U25" s="48"/>
      <c r="Y25" s="36"/>
      <c r="AA25" s="48"/>
      <c r="AC25" s="33"/>
      <c r="AD25" s="48"/>
      <c r="AF25" s="36"/>
      <c r="AH25" s="48"/>
      <c r="AJ25" s="33"/>
      <c r="AK25" s="48"/>
    </row>
    <row r="26">
      <c r="A26" t="s">
        <v>68</v>
      </c>
      <c r="B26" t="s">
        <v>54</v>
      </c>
      <c r="C26" t="s">
        <v>225</v>
      </c>
      <c r="D26" s="33">
        <v>1.2441</v>
      </c>
      <c r="E26" t="s">
        <v>56</v>
      </c>
      <c r="F26" s="48">
        <v>0.0031</v>
      </c>
      <c r="G26" t="s">
        <v>57</v>
      </c>
      <c r="I26" s="36"/>
      <c r="K26" s="48"/>
      <c r="M26" s="33"/>
      <c r="N26" s="48"/>
      <c r="P26" s="36"/>
      <c r="R26" s="48"/>
      <c r="T26" s="33"/>
      <c r="U26" s="48"/>
      <c r="Y26" s="36"/>
      <c r="AA26" s="48"/>
      <c r="AC26" s="33"/>
      <c r="AD26" s="48"/>
      <c r="AF26" s="36"/>
      <c r="AH26" s="48"/>
      <c r="AJ26" s="33"/>
      <c r="AK26" s="48"/>
    </row>
    <row r="27">
      <c r="A27" t="s">
        <v>68</v>
      </c>
      <c r="B27" t="s">
        <v>54</v>
      </c>
      <c r="C27" t="s">
        <v>64</v>
      </c>
      <c r="D27" s="33">
        <v>0.5429</v>
      </c>
      <c r="E27" t="s">
        <v>56</v>
      </c>
      <c r="F27" s="48">
        <v>0.0056</v>
      </c>
      <c r="G27" t="s">
        <v>57</v>
      </c>
      <c r="I27" s="36"/>
      <c r="K27" s="48"/>
      <c r="M27" s="33"/>
      <c r="N27" s="48"/>
      <c r="P27" s="36"/>
      <c r="R27" s="48"/>
      <c r="T27" s="33"/>
      <c r="U27" s="48"/>
      <c r="Y27" s="36"/>
      <c r="AA27" s="48"/>
      <c r="AC27" s="33"/>
      <c r="AD27" s="48"/>
      <c r="AF27" s="36"/>
      <c r="AH27" s="48"/>
      <c r="AJ27" s="33"/>
      <c r="AK27" s="48"/>
    </row>
    <row r="28">
      <c r="A28" t="s">
        <v>68</v>
      </c>
      <c r="B28" t="s">
        <v>54</v>
      </c>
      <c r="C28" t="s">
        <v>65</v>
      </c>
      <c r="D28" s="33">
        <v>0.5368</v>
      </c>
      <c r="E28" t="s">
        <v>56</v>
      </c>
      <c r="F28" s="48">
        <v>0.0004</v>
      </c>
      <c r="G28" t="s">
        <v>57</v>
      </c>
      <c r="I28" s="36"/>
      <c r="K28" s="48"/>
      <c r="M28" s="33"/>
      <c r="N28" s="48"/>
      <c r="P28" s="36"/>
      <c r="R28" s="48"/>
      <c r="T28" s="33"/>
      <c r="U28" s="48"/>
      <c r="Y28" s="36"/>
      <c r="AA28" s="48"/>
      <c r="AC28" s="33"/>
      <c r="AD28" s="48"/>
      <c r="AF28" s="36"/>
      <c r="AH28" s="48"/>
      <c r="AJ28" s="33"/>
      <c r="AK28" s="48"/>
    </row>
    <row r="31">
      <c r="A31" t="s">
        <v>73</v>
      </c>
      <c r="B31" t="s">
        <v>54</v>
      </c>
      <c r="C31" t="s">
        <v>74</v>
      </c>
      <c r="D31" s="33"/>
      <c r="E31" t="s">
        <v>56</v>
      </c>
      <c r="F31" s="48"/>
      <c r="G31" t="s">
        <v>57</v>
      </c>
    </row>
    <row r="32">
      <c r="A32" t="s">
        <v>73</v>
      </c>
      <c r="B32" t="s">
        <v>54</v>
      </c>
      <c r="C32" t="s">
        <v>75</v>
      </c>
      <c r="D32" s="33"/>
      <c r="E32" t="s">
        <v>56</v>
      </c>
      <c r="F32" s="48"/>
      <c r="G32" t="s">
        <v>57</v>
      </c>
    </row>
    <row r="33">
      <c r="A33" t="s">
        <v>73</v>
      </c>
      <c r="B33" t="s">
        <v>54</v>
      </c>
      <c r="C33" t="s">
        <v>76</v>
      </c>
      <c r="D33" s="33"/>
      <c r="E33" t="s">
        <v>56</v>
      </c>
      <c r="F33" s="48"/>
      <c r="G33" t="s">
        <v>57</v>
      </c>
    </row>
    <row r="34">
      <c r="A34" t="s">
        <v>73</v>
      </c>
      <c r="B34" t="s">
        <v>54</v>
      </c>
      <c r="C34" t="s">
        <v>77</v>
      </c>
      <c r="D34" s="33"/>
      <c r="E34" t="s">
        <v>56</v>
      </c>
      <c r="F34" s="48"/>
      <c r="G34" t="s">
        <v>57</v>
      </c>
    </row>
    <row r="35">
      <c r="A35" t="s">
        <v>73</v>
      </c>
      <c r="B35" t="s">
        <v>54</v>
      </c>
      <c r="C35" t="s">
        <v>78</v>
      </c>
      <c r="D35" s="33"/>
      <c r="E35" t="s">
        <v>56</v>
      </c>
      <c r="F35" s="48"/>
      <c r="G35" t="s">
        <v>57</v>
      </c>
    </row>
    <row r="36">
      <c r="D36" s="33"/>
      <c r="F36" s="48"/>
    </row>
    <row r="37">
      <c r="A37" t="s">
        <v>79</v>
      </c>
      <c r="B37" t="s">
        <v>54</v>
      </c>
      <c r="C37" t="s">
        <v>74</v>
      </c>
      <c r="D37" s="33"/>
      <c r="E37" t="s">
        <v>56</v>
      </c>
      <c r="F37" s="48"/>
      <c r="G37" t="s">
        <v>57</v>
      </c>
    </row>
    <row r="38">
      <c r="A38" t="s">
        <v>79</v>
      </c>
      <c r="B38" t="s">
        <v>54</v>
      </c>
      <c r="C38" t="s">
        <v>75</v>
      </c>
      <c r="D38" s="33"/>
      <c r="E38" t="s">
        <v>56</v>
      </c>
      <c r="F38" s="48"/>
      <c r="G38" t="s">
        <v>57</v>
      </c>
    </row>
    <row r="39">
      <c r="A39" t="s">
        <v>79</v>
      </c>
      <c r="B39" t="s">
        <v>54</v>
      </c>
      <c r="C39" t="s">
        <v>76</v>
      </c>
      <c r="D39" s="33"/>
      <c r="E39" t="s">
        <v>56</v>
      </c>
      <c r="F39" s="48"/>
      <c r="G39" t="s">
        <v>57</v>
      </c>
    </row>
    <row r="40">
      <c r="A40" t="s">
        <v>79</v>
      </c>
      <c r="B40" t="s">
        <v>54</v>
      </c>
      <c r="C40" t="s">
        <v>77</v>
      </c>
      <c r="D40" s="33"/>
      <c r="E40" t="s">
        <v>56</v>
      </c>
      <c r="F40" s="48"/>
      <c r="G40" t="s">
        <v>57</v>
      </c>
    </row>
    <row r="41">
      <c r="A41" t="s">
        <v>79</v>
      </c>
      <c r="B41" t="s">
        <v>54</v>
      </c>
      <c r="C41" t="s">
        <v>78</v>
      </c>
      <c r="D41" s="33"/>
      <c r="E41" t="s">
        <v>56</v>
      </c>
      <c r="F41" s="48"/>
      <c r="G41" t="s">
        <v>57</v>
      </c>
    </row>
    <row r="42">
      <c r="D42" s="33"/>
      <c r="F42" s="48"/>
    </row>
    <row r="43">
      <c r="A43" t="s">
        <v>69</v>
      </c>
      <c r="B43" t="s">
        <v>54</v>
      </c>
      <c r="C43" t="s">
        <v>70</v>
      </c>
      <c r="D43" s="33"/>
      <c r="E43" t="s">
        <v>56</v>
      </c>
      <c r="F43" s="48"/>
      <c r="G43" t="s">
        <v>57</v>
      </c>
    </row>
    <row r="44">
      <c r="A44" t="s">
        <v>71</v>
      </c>
      <c r="B44" t="s">
        <v>54</v>
      </c>
      <c r="C44" t="s">
        <v>72</v>
      </c>
      <c r="D44" s="33"/>
      <c r="E44" t="s">
        <v>56</v>
      </c>
      <c r="F44" s="48"/>
      <c r="G44" t="s">
        <v>57</v>
      </c>
    </row>
    <row r="47">
      <c r="A47" t="s">
        <v>87</v>
      </c>
      <c r="B47" t="s">
        <v>54</v>
      </c>
      <c r="C47" t="s">
        <v>88</v>
      </c>
      <c r="D47" s="33"/>
      <c r="E47" t="s">
        <v>56</v>
      </c>
      <c r="F47" s="48"/>
      <c r="G47" t="s">
        <v>57</v>
      </c>
    </row>
    <row r="48">
      <c r="D48" s="33"/>
      <c r="F48" s="48"/>
    </row>
    <row r="49">
      <c r="A49" t="s">
        <v>89</v>
      </c>
      <c r="B49" t="s">
        <v>54</v>
      </c>
      <c r="C49" t="s">
        <v>88</v>
      </c>
      <c r="D49" s="33"/>
      <c r="E49" t="s">
        <v>56</v>
      </c>
      <c r="F49" s="48"/>
      <c r="G49" t="s">
        <v>57</v>
      </c>
    </row>
    <row r="51">
      <c r="A51" t="s">
        <v>86</v>
      </c>
      <c r="B51" t="s">
        <v>54</v>
      </c>
      <c r="C51" t="s">
        <v>82</v>
      </c>
      <c r="D51" s="33"/>
      <c r="E51" t="s">
        <v>56</v>
      </c>
      <c r="F51" s="48"/>
      <c r="G51" t="s">
        <v>57</v>
      </c>
    </row>
    <row r="52">
      <c r="A52" t="s">
        <v>86</v>
      </c>
      <c r="B52" t="s">
        <v>54</v>
      </c>
      <c r="C52" t="s">
        <v>83</v>
      </c>
      <c r="D52" s="33"/>
      <c r="E52" t="s">
        <v>56</v>
      </c>
      <c r="F52" s="48"/>
      <c r="G52" t="s">
        <v>57</v>
      </c>
    </row>
    <row r="53">
      <c r="A53" t="s">
        <v>86</v>
      </c>
      <c r="B53" t="s">
        <v>54</v>
      </c>
      <c r="C53" t="s">
        <v>84</v>
      </c>
      <c r="D53" s="33"/>
      <c r="E53" t="s">
        <v>56</v>
      </c>
      <c r="F53" s="48"/>
      <c r="G53" t="s">
        <v>57</v>
      </c>
    </row>
    <row r="54">
      <c r="A54" t="s">
        <v>86</v>
      </c>
      <c r="B54" t="s">
        <v>54</v>
      </c>
      <c r="C54" t="s">
        <v>85</v>
      </c>
      <c r="D54" s="33"/>
      <c r="E54" t="s">
        <v>56</v>
      </c>
      <c r="F54" s="48"/>
      <c r="G54" t="s">
        <v>57</v>
      </c>
    </row>
  </sheetData>
  <mergeCells count="4">
    <mergeCell ref="I3:L3"/>
    <mergeCell ref="P3:S3"/>
    <mergeCell ref="Y3:AB3"/>
    <mergeCell ref="AF3:AI3"/>
  </mergeCell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customWidth="1" min="1" max="1" width="50.57"/>
  </cols>
  <sheetData>
    <row r="1">
      <c r="B1" t="s">
        <v>273</v>
      </c>
      <c r="C1" t="s">
        <v>308</v>
      </c>
      <c r="D1" s="29">
        <v>-0.09</v>
      </c>
      <c r="E1" t="s">
        <v>309</v>
      </c>
      <c r="G1" t="s">
        <v>310</v>
      </c>
    </row>
    <row r="2">
      <c r="A2" t="s">
        <v>311</v>
      </c>
      <c r="B2" s="51">
        <v>0.4056</v>
      </c>
      <c r="C2" s="51">
        <v>0.4391</v>
      </c>
      <c r="D2" s="26">
        <f>($B2-C2)/$B2</f>
        <v>-0.082593688362919</v>
      </c>
      <c r="E2" s="51">
        <v>0.4114</v>
      </c>
      <c r="F2" s="29">
        <f>($B2-E2)/$B2</f>
        <v>-0.014299802761341</v>
      </c>
      <c r="G2" s="51">
        <v>0.4193</v>
      </c>
      <c r="H2" s="29">
        <f>($B2-G2)/$B2</f>
        <v>-0.033777120315582</v>
      </c>
    </row>
    <row r="3">
      <c r="A3" t="s">
        <v>312</v>
      </c>
      <c r="B3" s="51">
        <v>0.2798</v>
      </c>
      <c r="C3" s="51">
        <v>0.3014</v>
      </c>
      <c r="D3" s="26">
        <f>($B3-C3)/$B3</f>
        <v>-0.077197998570408</v>
      </c>
      <c r="E3" s="51">
        <v>0.2874</v>
      </c>
      <c r="F3" s="29">
        <f>($B3-E3)/$B3</f>
        <v>-0.027162258756254</v>
      </c>
      <c r="G3" s="51">
        <v>0.2877</v>
      </c>
      <c r="H3" s="29">
        <f>($B3-G3)/$B3</f>
        <v>-0.028234453180844</v>
      </c>
    </row>
    <row r="4">
      <c r="A4" t="s">
        <v>313</v>
      </c>
      <c r="B4" s="51">
        <v>0.289</v>
      </c>
      <c r="C4" s="51">
        <v>0.3112</v>
      </c>
      <c r="D4" s="26">
        <f>($B4-C4)/$B4</f>
        <v>-0.07681660899654</v>
      </c>
      <c r="E4" s="51">
        <v>0.3013</v>
      </c>
      <c r="F4" s="29">
        <f>($B4-E4)/$B4</f>
        <v>-0.042560553633218</v>
      </c>
      <c r="G4" s="51">
        <v>0.3053</v>
      </c>
      <c r="H4" s="29">
        <f>($B4-G4)/$B4</f>
        <v>-0.056401384083045</v>
      </c>
    </row>
    <row r="5">
      <c r="A5" t="s">
        <v>314</v>
      </c>
      <c r="B5" s="51">
        <v>0.4068</v>
      </c>
      <c r="C5" s="51">
        <v>0.4377</v>
      </c>
      <c r="D5" s="26">
        <f>($B5-C5)/$B5</f>
        <v>-0.075958702064897</v>
      </c>
      <c r="E5" s="51">
        <v>0.4113</v>
      </c>
      <c r="F5" s="29">
        <f>($B5-E5)/$B5</f>
        <v>-0.011061946902655</v>
      </c>
      <c r="G5" s="51">
        <v>0.4196</v>
      </c>
      <c r="H5" s="29">
        <f>($B5-G5)/$B5</f>
        <v>-0.031465093411996</v>
      </c>
    </row>
    <row r="6">
      <c r="A6" t="s">
        <v>315</v>
      </c>
      <c r="B6" s="51" t="s">
        <v>263</v>
      </c>
      <c r="C6" s="51">
        <v>0.4426</v>
      </c>
      <c r="D6" s="26" t="str">
        <f>($B6-C6)/$B6</f>
        <v>#VALUE!:notNumber:empty String</v>
      </c>
      <c r="E6" s="51">
        <v>0.4152</v>
      </c>
      <c r="F6" s="29" t="str">
        <f>($B6-E6)/$B6</f>
        <v>#VALUE!:notNumber:empty String</v>
      </c>
      <c r="G6" s="51">
        <v>0.424</v>
      </c>
      <c r="H6" s="29" t="str">
        <f>($B6-G6)/$B6</f>
        <v>#VALUE!:notNumber:empty String</v>
      </c>
    </row>
    <row r="7">
      <c r="A7" t="s">
        <v>316</v>
      </c>
      <c r="B7" s="51">
        <v>0.3455</v>
      </c>
      <c r="C7" s="51">
        <v>0.3673</v>
      </c>
      <c r="D7" s="26">
        <f>($B7-C7)/$B7</f>
        <v>-0.063096960926194</v>
      </c>
      <c r="E7" s="51">
        <v>0.3507</v>
      </c>
      <c r="F7" s="29">
        <f>($B7-E7)/$B7</f>
        <v>-0.015050651230101</v>
      </c>
      <c r="G7" s="51">
        <v>0.3531</v>
      </c>
      <c r="H7" s="29">
        <f>($B7-G7)/$B7</f>
        <v>-0.021997105643994</v>
      </c>
    </row>
    <row r="8">
      <c r="A8" t="s">
        <v>317</v>
      </c>
      <c r="B8" s="51">
        <v>0.2874</v>
      </c>
      <c r="C8" s="51">
        <v>0.3045</v>
      </c>
      <c r="D8" s="26">
        <f>($B8-C8)/$B8</f>
        <v>-0.059498956158664</v>
      </c>
      <c r="E8" s="51">
        <v>0.3013</v>
      </c>
      <c r="F8" s="29">
        <f>($B8-E8)/$B8</f>
        <v>-0.048364648573417</v>
      </c>
      <c r="G8" s="51">
        <v>0.3007</v>
      </c>
      <c r="H8" s="29">
        <f>($B8-G8)/$B8</f>
        <v>-0.046276965901183</v>
      </c>
    </row>
    <row r="9">
      <c r="A9" t="s">
        <v>318</v>
      </c>
      <c r="B9" s="51">
        <v>0.2949</v>
      </c>
      <c r="C9" s="51">
        <v>0.3122</v>
      </c>
      <c r="D9" s="26">
        <f>($B9-C9)/$B9</f>
        <v>-0.058663953882672</v>
      </c>
      <c r="E9" s="51">
        <v>0.3097</v>
      </c>
      <c r="F9" s="29">
        <f>($B9-E9)/$B9</f>
        <v>-0.050186503899627</v>
      </c>
      <c r="G9" s="51">
        <v>0.3135</v>
      </c>
      <c r="H9" s="29">
        <f>($B9-G9)/$B9</f>
        <v>-0.063072227873856</v>
      </c>
    </row>
    <row r="10">
      <c r="A10" t="s">
        <v>319</v>
      </c>
      <c r="B10" s="51">
        <v>0.2978</v>
      </c>
      <c r="C10" s="51">
        <v>0.3151</v>
      </c>
      <c r="D10" s="26">
        <f>($B10-C10)/$B10</f>
        <v>-0.058092679650772</v>
      </c>
      <c r="E10" s="51">
        <v>0.31</v>
      </c>
      <c r="F10" s="29">
        <f>($B10-E10)/$B10</f>
        <v>-0.040967092008059</v>
      </c>
      <c r="G10" s="51">
        <v>0.3105</v>
      </c>
      <c r="H10" s="29">
        <f>($B10-G10)/$B10</f>
        <v>-0.042646071188717</v>
      </c>
    </row>
    <row r="11">
      <c r="A11" t="s">
        <v>320</v>
      </c>
      <c r="B11" s="51">
        <v>0.3476</v>
      </c>
      <c r="C11" s="51">
        <v>0.3674</v>
      </c>
      <c r="D11" s="26">
        <f>($B11-C11)/$B11</f>
        <v>-0.056962025316456</v>
      </c>
      <c r="E11" s="51">
        <v>0.3523</v>
      </c>
      <c r="F11" s="29">
        <f>($B11-E11)/$B11</f>
        <v>-0.013521288837744</v>
      </c>
      <c r="G11" s="51">
        <v>0.3545</v>
      </c>
      <c r="H11" s="29">
        <f>($B11-G11)/$B11</f>
        <v>-0.019850402761795</v>
      </c>
    </row>
    <row r="12">
      <c r="A12" t="s">
        <v>321</v>
      </c>
      <c r="B12" s="51">
        <v>0.3467</v>
      </c>
      <c r="C12" s="51">
        <v>0.3656</v>
      </c>
      <c r="D12" s="26">
        <f>($B12-C12)/$B12</f>
        <v>-0.054513989039515</v>
      </c>
      <c r="E12" s="51">
        <v>0.3507</v>
      </c>
      <c r="F12" s="29">
        <f>($B12-E12)/$B12</f>
        <v>-0.011537352177675</v>
      </c>
      <c r="G12" s="51">
        <v>0.3522</v>
      </c>
      <c r="H12" s="29">
        <f>($B12-G12)/$B12</f>
        <v>-0.015863859244303</v>
      </c>
    </row>
    <row r="13">
      <c r="A13" t="s">
        <v>322</v>
      </c>
      <c r="B13" s="51">
        <v>0.3457</v>
      </c>
      <c r="C13" s="51">
        <v>0.3641</v>
      </c>
      <c r="D13" s="26">
        <f>($B13-C13)/$B13</f>
        <v>-0.053225339890078</v>
      </c>
      <c r="E13" s="51">
        <v>0.3517</v>
      </c>
      <c r="F13" s="29">
        <f>($B13-E13)/$B13</f>
        <v>-0.017356089094591</v>
      </c>
      <c r="G13" s="51">
        <v>0.3571</v>
      </c>
      <c r="H13" s="29">
        <f>($B13-G13)/$B13</f>
        <v>-0.032976569279722</v>
      </c>
    </row>
    <row r="14">
      <c r="A14" t="s">
        <v>323</v>
      </c>
      <c r="B14" s="51">
        <v>0.3488</v>
      </c>
      <c r="C14" s="51">
        <v>0.3668</v>
      </c>
      <c r="D14" s="26">
        <f>($B14-C14)/$B14</f>
        <v>-0.051605504587156</v>
      </c>
      <c r="E14" s="51">
        <v>0.3517</v>
      </c>
      <c r="F14" s="29">
        <f>($B14-E14)/$B14</f>
        <v>-0.008314220183486</v>
      </c>
      <c r="G14" s="51">
        <v>0.3525</v>
      </c>
      <c r="H14" s="29">
        <f>($B14-G14)/$B14</f>
        <v>-0.010607798165138</v>
      </c>
    </row>
    <row r="15">
      <c r="A15" t="s">
        <v>324</v>
      </c>
      <c r="B15" s="51">
        <v>0.3464</v>
      </c>
      <c r="C15" s="51">
        <v>0.3631</v>
      </c>
      <c r="D15" s="26">
        <f>($B15-C15)/$B15</f>
        <v>-0.048210161662818</v>
      </c>
      <c r="E15" s="51">
        <v>0.3517</v>
      </c>
      <c r="F15" s="29">
        <f>($B15-E15)/$B15</f>
        <v>-0.015300230946882</v>
      </c>
      <c r="G15" s="51">
        <v>0.3541</v>
      </c>
      <c r="H15" s="29">
        <f>($B15-G15)/$B15</f>
        <v>-0.022228637413395</v>
      </c>
    </row>
    <row r="16">
      <c r="A16" t="s">
        <v>325</v>
      </c>
      <c r="B16" s="51">
        <v>0.4036</v>
      </c>
      <c r="C16" s="51">
        <v>0.4229</v>
      </c>
      <c r="D16" s="26">
        <f>($B16-C16)/$B16</f>
        <v>-0.047819623389494</v>
      </c>
      <c r="E16" s="51">
        <v>0.3992</v>
      </c>
      <c r="F16" s="29">
        <f>($B16-E16)/$B16</f>
        <v>0.010901883052527</v>
      </c>
      <c r="G16" s="51">
        <v>0.4068</v>
      </c>
      <c r="H16" s="29">
        <f>($B16-G16)/$B16</f>
        <v>-0.00792864222002</v>
      </c>
    </row>
    <row r="17">
      <c r="A17" t="s">
        <v>326</v>
      </c>
      <c r="B17" s="51">
        <v>0.3491</v>
      </c>
      <c r="C17" s="51">
        <v>0.3653</v>
      </c>
      <c r="D17" s="26">
        <f>($B17-C17)/$B17</f>
        <v>-0.046405041535377</v>
      </c>
      <c r="E17" s="51">
        <v>0.3683</v>
      </c>
      <c r="F17" s="29">
        <f>($B17-E17)/$B17</f>
        <v>-0.054998567745632</v>
      </c>
      <c r="G17" s="51">
        <v>0.3516</v>
      </c>
      <c r="H17" s="29">
        <f>($B17-G17)/$B17</f>
        <v>-0.007161271841879</v>
      </c>
    </row>
    <row r="18">
      <c r="A18" t="s">
        <v>327</v>
      </c>
      <c r="B18" s="51">
        <v>0.2869</v>
      </c>
      <c r="C18" s="51">
        <v>0.3001</v>
      </c>
      <c r="D18" s="26">
        <f>($B18-C18)/$B18</f>
        <v>-0.046009062391077</v>
      </c>
      <c r="E18" s="51">
        <v>0.2989</v>
      </c>
      <c r="F18" s="29">
        <f>($B18-E18)/$B18</f>
        <v>-0.041826420355525</v>
      </c>
      <c r="G18" s="51">
        <v>0.2967</v>
      </c>
      <c r="H18" s="29">
        <f>($B18-G18)/$B18</f>
        <v>-0.034158243290345</v>
      </c>
    </row>
    <row r="19">
      <c r="A19" t="s">
        <v>328</v>
      </c>
      <c r="B19" s="51">
        <v>0.3411</v>
      </c>
      <c r="C19" s="51">
        <v>0.3566</v>
      </c>
      <c r="D19" s="26">
        <f>($B19-C19)/$B19</f>
        <v>-0.0454412195837</v>
      </c>
      <c r="E19" s="51">
        <v>0.3442</v>
      </c>
      <c r="F19" s="29">
        <f>($B19-E19)/$B19</f>
        <v>-0.00908824391674</v>
      </c>
      <c r="G19" s="51">
        <v>0.3444</v>
      </c>
      <c r="H19" s="29">
        <f>($B19-G19)/$B19</f>
        <v>-0.009674582233949</v>
      </c>
    </row>
    <row r="20">
      <c r="A20" t="s">
        <v>329</v>
      </c>
      <c r="B20" s="51">
        <v>0.2873</v>
      </c>
      <c r="C20" s="51">
        <v>0.2998</v>
      </c>
      <c r="D20" s="26">
        <f>($B20-C20)/$B20</f>
        <v>-0.043508527671424</v>
      </c>
      <c r="E20" s="51">
        <v>0.2973</v>
      </c>
      <c r="F20" s="29">
        <f>($B20-E20)/$B20</f>
        <v>-0.034806822137139</v>
      </c>
      <c r="G20" s="51">
        <v>0.2975</v>
      </c>
      <c r="H20" s="29">
        <f>($B20-G20)/$B20</f>
        <v>-0.035502958579882</v>
      </c>
    </row>
    <row r="21">
      <c r="A21" t="s">
        <v>330</v>
      </c>
      <c r="B21" s="51">
        <v>0.2888</v>
      </c>
      <c r="C21" s="51">
        <v>0.3013</v>
      </c>
      <c r="D21" s="26">
        <f>($B21-C21)/$B21</f>
        <v>-0.043282548476454</v>
      </c>
      <c r="E21" s="51">
        <v>0.2972</v>
      </c>
      <c r="F21" s="29">
        <f>($B21-E21)/$B21</f>
        <v>-0.029085872576177</v>
      </c>
      <c r="G21" s="51">
        <v>0.2976</v>
      </c>
      <c r="H21" s="29">
        <f>($B21-G21)/$B21</f>
        <v>-0.030470914127424</v>
      </c>
    </row>
    <row r="22">
      <c r="A22" t="s">
        <v>331</v>
      </c>
      <c r="B22" s="51">
        <v>0.287</v>
      </c>
      <c r="C22" s="51">
        <v>0.2993</v>
      </c>
      <c r="D22" s="26">
        <f>($B22-C22)/$B22</f>
        <v>-0.042857142857143</v>
      </c>
      <c r="E22" s="51">
        <v>0.2966</v>
      </c>
      <c r="F22" s="29">
        <f>($B22-E22)/$B22</f>
        <v>-0.033449477351916</v>
      </c>
      <c r="G22" s="51">
        <v>0.2965</v>
      </c>
      <c r="H22" s="29">
        <f>($B22-G22)/$B22</f>
        <v>-0.033101045296167</v>
      </c>
    </row>
    <row r="23">
      <c r="A23" t="s">
        <v>332</v>
      </c>
      <c r="B23" s="51">
        <v>0.3428</v>
      </c>
      <c r="C23" s="51">
        <v>0.3574</v>
      </c>
      <c r="D23" s="26">
        <f>($B23-C23)/$B23</f>
        <v>-0.042590431738623</v>
      </c>
      <c r="E23" s="51">
        <v>0.3448</v>
      </c>
      <c r="F23" s="29">
        <f>($B23-E23)/$B23</f>
        <v>-0.00583430571762</v>
      </c>
      <c r="G23" s="51">
        <v>0.3452</v>
      </c>
      <c r="H23" s="29">
        <f>($B23-G23)/$B23</f>
        <v>-0.007001166861144</v>
      </c>
    </row>
    <row r="24">
      <c r="A24" t="s">
        <v>333</v>
      </c>
      <c r="B24" s="51">
        <v>0.3494</v>
      </c>
      <c r="C24" s="51">
        <v>0.3638</v>
      </c>
      <c r="D24" s="26">
        <f>($B24-C24)/$B24</f>
        <v>-0.041213508872353</v>
      </c>
      <c r="E24" s="51">
        <v>0.352</v>
      </c>
      <c r="F24" s="29">
        <f>($B24-E24)/$B24</f>
        <v>-0.007441327990841</v>
      </c>
      <c r="G24" s="51">
        <v>0.3545</v>
      </c>
      <c r="H24" s="29">
        <f>($B24-G24)/$B24</f>
        <v>-0.014596451058958</v>
      </c>
    </row>
    <row r="25">
      <c r="A25" t="s">
        <v>334</v>
      </c>
      <c r="B25" s="51">
        <v>0.3455</v>
      </c>
      <c r="C25" s="51">
        <v>0.3587</v>
      </c>
      <c r="D25" s="26">
        <f>($B25-C25)/$B25</f>
        <v>-0.038205499276411</v>
      </c>
      <c r="E25" s="51">
        <v>0.3449</v>
      </c>
      <c r="F25" s="29">
        <f>($B25-E25)/$B25</f>
        <v>0.001736613603473</v>
      </c>
      <c r="G25" s="51">
        <v>0.3454</v>
      </c>
      <c r="H25" s="29">
        <f>($B25-G25)/$B25</f>
        <v>0.000289435600579</v>
      </c>
    </row>
    <row r="26">
      <c r="A26" t="s">
        <v>335</v>
      </c>
      <c r="B26" s="51">
        <v>0.2886</v>
      </c>
      <c r="C26" s="51">
        <v>0.2985</v>
      </c>
      <c r="D26" s="26">
        <f>($B26-C26)/$B26</f>
        <v>-0.034303534303534</v>
      </c>
      <c r="E26" s="51">
        <v>0.2965</v>
      </c>
      <c r="F26" s="29">
        <f>($B26-E26)/$B26</f>
        <v>-0.027373527373527</v>
      </c>
      <c r="G26" s="51">
        <v>0.2965</v>
      </c>
      <c r="H26" s="29">
        <f>($B26-G26)/$B26</f>
        <v>-0.027373527373527</v>
      </c>
    </row>
    <row r="27">
      <c r="A27" t="s">
        <v>336</v>
      </c>
      <c r="B27" s="51">
        <v>0.3526</v>
      </c>
      <c r="C27" s="51">
        <v>0.3645</v>
      </c>
      <c r="D27" s="26">
        <f>($B27-C27)/$B27</f>
        <v>-0.033749290981282</v>
      </c>
      <c r="E27" s="51">
        <v>0.3539</v>
      </c>
      <c r="F27" s="29">
        <f>($B27-E27)/$B27</f>
        <v>-0.00368689733409</v>
      </c>
      <c r="G27" s="51">
        <v>0.3572</v>
      </c>
      <c r="H27" s="29">
        <f>($B27-G27)/$B27</f>
        <v>-0.013045944412932</v>
      </c>
    </row>
    <row r="28">
      <c r="A28" t="s">
        <v>337</v>
      </c>
      <c r="B28" s="51">
        <v>0.3437</v>
      </c>
      <c r="C28" s="51">
        <v>0.3548</v>
      </c>
      <c r="D28" s="26">
        <f>($B28-C28)/$B28</f>
        <v>-0.032295606633692</v>
      </c>
      <c r="E28" s="51">
        <v>0.3449</v>
      </c>
      <c r="F28" s="29">
        <f>($B28-E28)/$B28</f>
        <v>-0.003491416933372</v>
      </c>
      <c r="G28" s="51">
        <v>0.3459</v>
      </c>
      <c r="H28" s="29">
        <f>($B28-G28)/$B28</f>
        <v>-0.006400931044516</v>
      </c>
    </row>
    <row r="29">
      <c r="A29" t="s">
        <v>338</v>
      </c>
      <c r="B29" s="51">
        <v>0.2916</v>
      </c>
      <c r="C29" s="51">
        <v>0.3009</v>
      </c>
      <c r="D29" s="26">
        <f>($B29-C29)/$B29</f>
        <v>-0.031893004115226</v>
      </c>
      <c r="E29" s="51">
        <v>0.3039</v>
      </c>
      <c r="F29" s="29">
        <f>($B29-E29)/$B29</f>
        <v>-0.042181069958848</v>
      </c>
      <c r="G29" s="51">
        <v>0.3007</v>
      </c>
      <c r="H29" s="29">
        <f>($B29-G29)/$B29</f>
        <v>-0.031207133058985</v>
      </c>
    </row>
    <row r="30">
      <c r="A30" t="s">
        <v>339</v>
      </c>
      <c r="B30" s="51">
        <v>0.341</v>
      </c>
      <c r="C30" s="51">
        <v>0.3512</v>
      </c>
      <c r="D30" s="26">
        <f>($B30-C30)/$B30</f>
        <v>-0.02991202346041</v>
      </c>
      <c r="E30" s="51">
        <v>0.3412</v>
      </c>
      <c r="F30" s="29">
        <f>($B30-E30)/$B30</f>
        <v>-0.00058651026393</v>
      </c>
      <c r="G30" s="51">
        <v>0.3503</v>
      </c>
      <c r="H30" s="29">
        <f>($B30-G30)/$B30</f>
        <v>-0.027272727272727</v>
      </c>
    </row>
    <row r="31">
      <c r="A31" t="s">
        <v>340</v>
      </c>
      <c r="B31" s="51">
        <v>0.3414</v>
      </c>
      <c r="C31" s="51">
        <v>0.3516</v>
      </c>
      <c r="D31" s="26">
        <f>($B31-C31)/$B31</f>
        <v>-0.0298769771529</v>
      </c>
      <c r="E31" s="51">
        <v>0.3504</v>
      </c>
      <c r="F31" s="29">
        <f>($B31-E31)/$B31</f>
        <v>-0.026362038664323</v>
      </c>
      <c r="G31" s="51">
        <v>0.3416</v>
      </c>
      <c r="H31" s="29">
        <f>($B31-G31)/$B31</f>
        <v>-0.00058582308143</v>
      </c>
    </row>
    <row r="32">
      <c r="A32" t="s">
        <v>341</v>
      </c>
      <c r="B32" s="51">
        <v>0.2918</v>
      </c>
      <c r="C32" s="51">
        <v>0.2997</v>
      </c>
      <c r="D32" s="26">
        <f>($B32-C32)/$B32</f>
        <v>-0.027073337902673</v>
      </c>
      <c r="E32" s="51">
        <v>0.2977</v>
      </c>
      <c r="F32" s="29">
        <f>($B32-E32)/$B32</f>
        <v>-0.02021932830706</v>
      </c>
      <c r="G32" s="51">
        <v>0.2965</v>
      </c>
      <c r="H32" s="29">
        <f>($B32-G32)/$B32</f>
        <v>-0.016106922549692</v>
      </c>
    </row>
    <row r="33">
      <c r="A33" t="s">
        <v>342</v>
      </c>
      <c r="B33" s="51">
        <v>0.3399</v>
      </c>
      <c r="C33" s="51">
        <v>0.349</v>
      </c>
      <c r="D33" s="26">
        <f>($B33-C33)/$B33</f>
        <v>-0.026772580170638</v>
      </c>
      <c r="E33" s="51">
        <v>0.3398</v>
      </c>
      <c r="F33" s="29">
        <f>($B33-E33)/$B33</f>
        <v>0.000294204177699</v>
      </c>
      <c r="G33" s="51">
        <v>0.3432</v>
      </c>
      <c r="H33" s="29">
        <f>($B33-G33)/$B33</f>
        <v>-0.009708737864078</v>
      </c>
    </row>
    <row r="34">
      <c r="A34" t="s">
        <v>343</v>
      </c>
      <c r="B34" s="51">
        <v>0.3403</v>
      </c>
      <c r="C34" s="51">
        <v>0.3488</v>
      </c>
      <c r="D34" s="26">
        <f>($B34-C34)/$B34</f>
        <v>-0.02497796062298</v>
      </c>
      <c r="E34" s="51">
        <v>0.3425</v>
      </c>
      <c r="F34" s="29">
        <f>($B34-E34)/$B34</f>
        <v>-0.006464883925948</v>
      </c>
      <c r="G34" s="51">
        <v>0.342</v>
      </c>
      <c r="H34" s="29">
        <f>($B34-G34)/$B34</f>
        <v>-0.004995592124596</v>
      </c>
    </row>
    <row r="35">
      <c r="A35" t="s">
        <v>344</v>
      </c>
      <c r="B35" s="51">
        <v>0.2803</v>
      </c>
      <c r="C35" s="51">
        <v>0.2867</v>
      </c>
      <c r="D35" s="26">
        <f>($B35-C35)/$B35</f>
        <v>-0.022832679272208</v>
      </c>
      <c r="E35" s="51">
        <v>0.2916</v>
      </c>
      <c r="F35" s="29">
        <f>($B35-E35)/$B35</f>
        <v>-0.040313949339993</v>
      </c>
      <c r="G35" s="51">
        <v>0.2873</v>
      </c>
      <c r="H35" s="29">
        <f>($B35-G35)/$B35</f>
        <v>-0.024973242953978</v>
      </c>
    </row>
    <row r="36">
      <c r="A36" t="s">
        <v>345</v>
      </c>
      <c r="B36" s="51">
        <v>0.3457</v>
      </c>
      <c r="C36" s="51">
        <v>0.3535</v>
      </c>
      <c r="D36" s="26">
        <f>($B36-C36)/$B36</f>
        <v>-0.022562915822968</v>
      </c>
      <c r="E36" s="51">
        <v>0.3418</v>
      </c>
      <c r="F36" s="29">
        <f>($B36-E36)/$B36</f>
        <v>0.011281457911484</v>
      </c>
      <c r="G36" s="51">
        <v>0.3487</v>
      </c>
      <c r="H36" s="29">
        <f>($B36-G36)/$B36</f>
        <v>-0.008678044547295</v>
      </c>
    </row>
    <row r="37">
      <c r="A37" t="s">
        <v>346</v>
      </c>
      <c r="B37" s="51">
        <v>0.3436</v>
      </c>
      <c r="C37" s="51">
        <v>0.3506</v>
      </c>
      <c r="D37" s="26">
        <f>($B37-C37)/$B37</f>
        <v>-0.020372526193248</v>
      </c>
      <c r="E37" s="51">
        <v>0.3398</v>
      </c>
      <c r="F37" s="29">
        <f>($B37-E37)/$B37</f>
        <v>0.011059371362049</v>
      </c>
      <c r="G37" s="51">
        <v>0.3418</v>
      </c>
      <c r="H37" s="29">
        <f>($B37-G37)/$B37</f>
        <v>0.00523864959255</v>
      </c>
    </row>
    <row r="38">
      <c r="A38" t="s">
        <v>347</v>
      </c>
      <c r="B38" s="51">
        <v>0.3477</v>
      </c>
      <c r="C38" s="51">
        <v>0.3544</v>
      </c>
      <c r="D38" s="26">
        <f>($B38-C38)/$B38</f>
        <v>-0.019269485188381</v>
      </c>
      <c r="E38" s="51">
        <v>0.3472</v>
      </c>
      <c r="F38" s="29">
        <f>($B38-E38)/$B38</f>
        <v>0.001438021282715</v>
      </c>
      <c r="G38" s="51">
        <v>0.3501</v>
      </c>
      <c r="H38" s="29">
        <f>($B38-G38)/$B38</f>
        <v>-0.006902502157032</v>
      </c>
    </row>
    <row r="39">
      <c r="A39" t="s">
        <v>348</v>
      </c>
      <c r="B39" s="51">
        <v>0.345</v>
      </c>
      <c r="C39" s="51">
        <v>0.3514</v>
      </c>
      <c r="D39" s="26">
        <f>($B39-C39)/$B39</f>
        <v>-0.018550724637681</v>
      </c>
      <c r="E39" s="51">
        <v>0.3418</v>
      </c>
      <c r="F39" s="29">
        <f>($B39-E39)/$B39</f>
        <v>0.009275362318841</v>
      </c>
      <c r="G39" s="51">
        <v>0.3445</v>
      </c>
      <c r="H39" s="29">
        <f>($B39-G39)/$B39</f>
        <v>0.001449275362319</v>
      </c>
    </row>
    <row r="40">
      <c r="A40" t="s">
        <v>349</v>
      </c>
      <c r="B40" s="51">
        <v>0.3353</v>
      </c>
      <c r="C40" s="51">
        <v>0.3415</v>
      </c>
      <c r="D40" s="26">
        <f>($B40-C40)/$B40</f>
        <v>-0.018490903668357</v>
      </c>
      <c r="E40" s="51">
        <v>0.3332</v>
      </c>
      <c r="F40" s="29">
        <f>($B40-E40)/$B40</f>
        <v>0.006263048016701</v>
      </c>
      <c r="G40" s="51">
        <v>0.3348</v>
      </c>
      <c r="H40" s="29">
        <f>($B40-G40)/$B40</f>
        <v>0.001491201908738</v>
      </c>
    </row>
    <row r="41">
      <c r="A41" t="s">
        <v>350</v>
      </c>
      <c r="B41" s="51">
        <v>0.3938</v>
      </c>
      <c r="C41" s="51">
        <v>0.401</v>
      </c>
      <c r="D41" s="26">
        <f>($B41-C41)/$B41</f>
        <v>-0.018283392585069</v>
      </c>
      <c r="E41" s="51">
        <v>0.3819</v>
      </c>
      <c r="F41" s="29">
        <f>($B41-E41)/$B41</f>
        <v>0.030218384966988</v>
      </c>
      <c r="G41" s="51">
        <v>0.3924</v>
      </c>
      <c r="H41" s="29">
        <f>($B41-G41)/$B41</f>
        <v>0.003555104113763</v>
      </c>
    </row>
    <row r="42">
      <c r="A42" t="s">
        <v>351</v>
      </c>
      <c r="B42" s="51">
        <v>0.2825</v>
      </c>
      <c r="C42" s="51">
        <v>0.2872</v>
      </c>
      <c r="D42" s="26">
        <f>($B42-C42)/$B42</f>
        <v>-0.016637168141593</v>
      </c>
      <c r="E42" s="51">
        <v>0.2907</v>
      </c>
      <c r="F42" s="29">
        <f>($B42-E42)/$B42</f>
        <v>-0.029026548672566</v>
      </c>
      <c r="G42" s="51">
        <v>0.287</v>
      </c>
      <c r="H42" s="29">
        <f>($B42-G42)/$B42</f>
        <v>-0.015929203539823</v>
      </c>
    </row>
    <row r="43">
      <c r="A43" t="s">
        <v>352</v>
      </c>
      <c r="B43" s="51">
        <v>0.3434</v>
      </c>
      <c r="C43" s="51">
        <v>0.3488</v>
      </c>
      <c r="D43" s="26">
        <f>($B43-C43)/$B43</f>
        <v>-0.015725101921957</v>
      </c>
      <c r="E43" s="51">
        <v>0.3413</v>
      </c>
      <c r="F43" s="29">
        <f>($B43-E43)/$B43</f>
        <v>0.006115317414094</v>
      </c>
      <c r="G43" s="51">
        <v>0.344</v>
      </c>
      <c r="H43" s="29">
        <f>($B43-G43)/$B43</f>
        <v>-0.001747233546884</v>
      </c>
    </row>
    <row r="44">
      <c r="A44" t="s">
        <v>353</v>
      </c>
      <c r="B44" s="51">
        <v>0.3448</v>
      </c>
      <c r="C44" s="51">
        <v>0.3502</v>
      </c>
      <c r="D44" s="26">
        <f>($B44-C44)/$B44</f>
        <v>-0.015661252900232</v>
      </c>
      <c r="E44" s="51">
        <v>0.3442</v>
      </c>
      <c r="F44" s="29">
        <f>($B44-E44)/$B44</f>
        <v>0.001740139211137</v>
      </c>
      <c r="G44" s="51">
        <v>0.3466</v>
      </c>
      <c r="H44" s="29">
        <f>($B44-G44)/$B44</f>
        <v>-0.005220417633411</v>
      </c>
    </row>
    <row r="45">
      <c r="A45" t="s">
        <v>354</v>
      </c>
      <c r="B45" s="51">
        <v>0.3451</v>
      </c>
      <c r="C45" s="51">
        <v>0.3503</v>
      </c>
      <c r="D45" s="26">
        <f>($B45-C45)/$B45</f>
        <v>-0.015068096203999</v>
      </c>
      <c r="E45" s="51">
        <v>0.3428</v>
      </c>
      <c r="F45" s="29">
        <f>($B45-E45)/$B45</f>
        <v>0.006664734859461</v>
      </c>
      <c r="G45" s="51">
        <v>0.3446</v>
      </c>
      <c r="H45" s="29">
        <f>($B45-G45)/$B45</f>
        <v>0.001448855404231</v>
      </c>
    </row>
    <row r="46">
      <c r="A46" t="s">
        <v>355</v>
      </c>
      <c r="B46" s="51">
        <v>0.2826</v>
      </c>
      <c r="C46" s="51">
        <v>0.2868</v>
      </c>
      <c r="D46" s="26">
        <f>($B46-C46)/$B46</f>
        <v>-0.014861995753715</v>
      </c>
      <c r="E46" s="51">
        <v>0.2881</v>
      </c>
      <c r="F46" s="29">
        <f>($B46-E46)/$B46</f>
        <v>-0.019462137296532</v>
      </c>
      <c r="G46" s="51">
        <v>0.2905</v>
      </c>
      <c r="H46" s="29">
        <f>($B46-G46)/$B46</f>
        <v>-0.027954706298655</v>
      </c>
    </row>
    <row r="47">
      <c r="A47" t="s">
        <v>356</v>
      </c>
      <c r="B47" s="51">
        <v>0.2964</v>
      </c>
      <c r="C47" s="51">
        <v>0.3007</v>
      </c>
      <c r="D47" s="26">
        <f>($B47-C47)/$B47</f>
        <v>-0.014507422402159</v>
      </c>
      <c r="E47" s="51">
        <v>0.2971</v>
      </c>
      <c r="F47" s="29">
        <f>($B47-E47)/$B47</f>
        <v>-0.002361673414305</v>
      </c>
      <c r="G47" s="51">
        <v>0.2966</v>
      </c>
      <c r="H47" s="29">
        <f>($B47-G47)/$B47</f>
        <v>-0.000674763832658</v>
      </c>
    </row>
    <row r="48">
      <c r="A48" t="s">
        <v>357</v>
      </c>
      <c r="B48" s="51">
        <v>0.3398</v>
      </c>
      <c r="C48" s="51">
        <v>0.3445</v>
      </c>
      <c r="D48" s="26">
        <f>($B48-C48)/$B48</f>
        <v>-0.013831665685697</v>
      </c>
      <c r="E48" s="51">
        <v>0.3356</v>
      </c>
      <c r="F48" s="29">
        <f>($B48-E48)/$B48</f>
        <v>0.012360211889347</v>
      </c>
      <c r="G48" s="51">
        <v>0.3396</v>
      </c>
      <c r="H48" s="29">
        <f>($B48-G48)/$B48</f>
        <v>0.00058858151854</v>
      </c>
    </row>
    <row r="49">
      <c r="A49" t="s">
        <v>358</v>
      </c>
      <c r="B49" s="51">
        <v>0.3408</v>
      </c>
      <c r="C49" s="51">
        <v>0.3453</v>
      </c>
      <c r="D49" s="26">
        <f>($B49-C49)/$B49</f>
        <v>-0.013204225352113</v>
      </c>
      <c r="E49" s="51">
        <v>0.3356</v>
      </c>
      <c r="F49" s="29">
        <f>($B49-E49)/$B49</f>
        <v>0.015258215962441</v>
      </c>
      <c r="G49" s="51">
        <v>0.3381</v>
      </c>
      <c r="H49" s="29">
        <f>($B49-G49)/$B49</f>
        <v>0.007922535211268</v>
      </c>
    </row>
    <row r="50">
      <c r="A50" t="s">
        <v>359</v>
      </c>
      <c r="B50" s="51">
        <v>0.3914</v>
      </c>
      <c r="C50" s="51">
        <v>0.3964</v>
      </c>
      <c r="D50" s="26">
        <f>($B50-C50)/$B50</f>
        <v>-0.012774655084313</v>
      </c>
      <c r="E50" s="51">
        <v>0.381</v>
      </c>
      <c r="F50" s="29">
        <f>($B50-E50)/$B50</f>
        <v>0.02657128257537</v>
      </c>
      <c r="G50" s="51">
        <v>0.3783</v>
      </c>
      <c r="H50" s="29">
        <f>($B50-G50)/$B50</f>
        <v>0.033469596320899</v>
      </c>
    </row>
    <row r="51">
      <c r="A51" t="s">
        <v>360</v>
      </c>
      <c r="B51" s="51">
        <v>0.3402</v>
      </c>
      <c r="C51" s="51">
        <v>0.3437</v>
      </c>
      <c r="D51" s="26">
        <f>($B51-C51)/$B51</f>
        <v>-0.010288065843621</v>
      </c>
      <c r="E51" s="51">
        <v>0.3357</v>
      </c>
      <c r="F51" s="29">
        <f>($B51-E51)/$B51</f>
        <v>0.013227513227513</v>
      </c>
      <c r="G51" s="51">
        <v>0.3401</v>
      </c>
      <c r="H51" s="29">
        <f>($B51-G51)/$B51</f>
        <v>0.000293944738389</v>
      </c>
    </row>
    <row r="52">
      <c r="A52" t="s">
        <v>361</v>
      </c>
      <c r="B52" s="51">
        <v>0.34</v>
      </c>
      <c r="C52" s="51">
        <v>0.342</v>
      </c>
      <c r="D52" s="26">
        <f>($B52-C52)/$B52</f>
        <v>-0.005882352941176</v>
      </c>
      <c r="E52" s="51">
        <v>0.3329</v>
      </c>
      <c r="F52" s="29">
        <f>($B52-E52)/$B52</f>
        <v>0.020882352941177</v>
      </c>
      <c r="G52" s="51">
        <v>0.3355</v>
      </c>
      <c r="H52" s="29">
        <f>($B52-G52)/$B52</f>
        <v>0.013235294117647</v>
      </c>
    </row>
    <row r="53">
      <c r="A53" t="s">
        <v>362</v>
      </c>
      <c r="B53" s="51">
        <v>0.339</v>
      </c>
      <c r="C53" s="51">
        <v>0.3407</v>
      </c>
      <c r="D53" s="26">
        <f>($B53-C53)/$B53</f>
        <v>-0.005014749262537</v>
      </c>
      <c r="E53" s="51">
        <v>0.3345</v>
      </c>
      <c r="F53" s="29">
        <f>($B53-E53)/$B53</f>
        <v>0.013274336283186</v>
      </c>
      <c r="G53" s="51">
        <v>0.3397</v>
      </c>
      <c r="H53" s="29">
        <f>($B53-G53)/$B53</f>
        <v>-0.002064896755162</v>
      </c>
    </row>
    <row r="54">
      <c r="A54" t="s">
        <v>363</v>
      </c>
      <c r="B54" s="51">
        <v>0.3409</v>
      </c>
      <c r="C54" s="51">
        <v>0.342</v>
      </c>
      <c r="D54" s="26">
        <f>($B54-C54)/$B54</f>
        <v>-0.003226752713406</v>
      </c>
      <c r="E54" s="51">
        <v>0.3357</v>
      </c>
      <c r="F54" s="29">
        <f>($B54-E54)/$B54</f>
        <v>0.015253740099736</v>
      </c>
      <c r="G54" s="51">
        <v>0.3382</v>
      </c>
      <c r="H54" s="29">
        <f>($B54-G54)/$B54</f>
        <v>0.007920211205632</v>
      </c>
    </row>
    <row r="55">
      <c r="A55" t="s">
        <v>364</v>
      </c>
      <c r="B55" s="51">
        <v>0.3429</v>
      </c>
      <c r="C55" s="51">
        <v>0.3438</v>
      </c>
      <c r="D55" s="26">
        <f>($B55-C55)/$B55</f>
        <v>-0.002624671916011</v>
      </c>
      <c r="E55" s="51">
        <v>0.3353</v>
      </c>
      <c r="F55" s="29">
        <f>($B55-E55)/$B55</f>
        <v>0.022163896179644</v>
      </c>
      <c r="G55" s="51">
        <v>0.3406</v>
      </c>
      <c r="H55" s="29">
        <f>($B55-G55)/$B55</f>
        <v>0.006707494896471</v>
      </c>
    </row>
    <row r="56">
      <c r="A56" t="s">
        <v>365</v>
      </c>
      <c r="B56" s="51">
        <v>0.3907</v>
      </c>
      <c r="C56" s="51">
        <v>0.3917</v>
      </c>
      <c r="D56" s="26">
        <f>($B56-C56)/$B56</f>
        <v>-0.002559508574354</v>
      </c>
      <c r="E56" s="51">
        <v>0.3755</v>
      </c>
      <c r="F56" s="29">
        <f>($B56-E56)/$B56</f>
        <v>0.038904530330177</v>
      </c>
      <c r="G56" s="51">
        <v>0.3779</v>
      </c>
      <c r="H56" s="29">
        <f>($B56-G56)/$B56</f>
        <v>0.032761709751728</v>
      </c>
    </row>
    <row r="57">
      <c r="A57" t="s">
        <v>366</v>
      </c>
      <c r="B57" s="51">
        <v>0.3431</v>
      </c>
      <c r="C57" s="51">
        <v>0.3438</v>
      </c>
      <c r="D57" s="26">
        <f>($B57-C57)/$B57</f>
        <v>-0.002040221509764</v>
      </c>
      <c r="E57" s="51">
        <v>0.3356</v>
      </c>
      <c r="F57" s="29">
        <f>($B57-E57)/$B57</f>
        <v>0.021859516176042</v>
      </c>
      <c r="G57" s="51">
        <v>0.3386</v>
      </c>
      <c r="H57" s="29">
        <f>($B57-G57)/$B57</f>
        <v>0.013115709705625</v>
      </c>
    </row>
    <row r="58">
      <c r="A58" t="s">
        <v>367</v>
      </c>
      <c r="B58" s="51">
        <v>0.3404</v>
      </c>
      <c r="C58" s="51">
        <v>0.341</v>
      </c>
      <c r="D58" s="26">
        <f>($B58-C58)/$B58</f>
        <v>-0.001762632197415</v>
      </c>
      <c r="E58" s="51">
        <v>0.335</v>
      </c>
      <c r="F58" s="29">
        <f>($B58-E58)/$B58</f>
        <v>0.015863689776733</v>
      </c>
      <c r="G58" s="51">
        <v>0.3379</v>
      </c>
      <c r="H58" s="29">
        <f>($B58-G58)/$B58</f>
        <v>0.007344300822562</v>
      </c>
    </row>
    <row r="59">
      <c r="A59" t="s">
        <v>368</v>
      </c>
      <c r="B59" s="51">
        <v>0.3398</v>
      </c>
      <c r="C59" s="51">
        <v>0.3399</v>
      </c>
      <c r="D59" s="26">
        <f>($B59-C59)/$B59</f>
        <v>-0.00029429075927</v>
      </c>
      <c r="E59" s="51">
        <v>0.335</v>
      </c>
      <c r="F59" s="29">
        <f>($B59-E59)/$B59</f>
        <v>0.014125956444968</v>
      </c>
      <c r="G59" s="51">
        <v>0.338</v>
      </c>
      <c r="H59" s="29">
        <f>($B59-G59)/$B59</f>
        <v>0.005297233666863</v>
      </c>
    </row>
    <row r="60">
      <c r="A60" t="s">
        <v>369</v>
      </c>
      <c r="B60" s="51">
        <v>0.3424</v>
      </c>
      <c r="C60" s="51">
        <v>0.3424</v>
      </c>
      <c r="D60" s="26">
        <f>($B60-C60)/$B60</f>
        <v>0</v>
      </c>
      <c r="E60" s="51">
        <v>0.3359</v>
      </c>
      <c r="F60" s="29">
        <f>($B60-E60)/$B60</f>
        <v>0.018983644859813</v>
      </c>
      <c r="G60" s="51">
        <v>0.3379</v>
      </c>
      <c r="H60" s="29">
        <f>($B60-G60)/$B60</f>
        <v>0.013142523364486</v>
      </c>
    </row>
    <row r="61">
      <c r="A61" t="s">
        <v>370</v>
      </c>
      <c r="B61" s="51">
        <v>0.3387</v>
      </c>
      <c r="C61" s="51">
        <v>0.3382</v>
      </c>
      <c r="D61" s="26">
        <f>($B61-C61)/$B61</f>
        <v>0.001476232654266</v>
      </c>
      <c r="E61" s="51">
        <v>0.3285</v>
      </c>
      <c r="F61" s="29">
        <f>($B61-E61)/$B61</f>
        <v>0.030115146147033</v>
      </c>
      <c r="G61" s="51">
        <v>0.3311</v>
      </c>
      <c r="H61" s="29">
        <f>($B61-G61)/$B61</f>
        <v>0.022438736344848</v>
      </c>
    </row>
    <row r="62">
      <c r="A62" t="s">
        <v>371</v>
      </c>
      <c r="B62" s="51">
        <v>0.3368</v>
      </c>
      <c r="C62" s="51">
        <v>0.3359</v>
      </c>
      <c r="D62" s="26">
        <f>($B62-C62)/$B62</f>
        <v>0.002672209026128</v>
      </c>
      <c r="E62" s="51">
        <v>0.3286</v>
      </c>
      <c r="F62" s="29">
        <f>($B62-E62)/$B62</f>
        <v>0.024346793349169</v>
      </c>
      <c r="G62" s="51">
        <v>0.331</v>
      </c>
      <c r="H62" s="29">
        <f>($B62-G62)/$B62</f>
        <v>0.017220902612826</v>
      </c>
    </row>
    <row r="63">
      <c r="A63" t="s">
        <v>372</v>
      </c>
      <c r="B63" s="51">
        <v>0.3977</v>
      </c>
      <c r="C63" s="51">
        <v>0.3966</v>
      </c>
      <c r="D63" s="26">
        <f>($B63-C63)/$B63</f>
        <v>0.002765903947699</v>
      </c>
      <c r="E63" s="51">
        <v>0.3814</v>
      </c>
      <c r="F63" s="29">
        <f>($B63-E63)/$B63</f>
        <v>0.040985667588635</v>
      </c>
      <c r="G63" s="51">
        <v>0.3864</v>
      </c>
      <c r="H63" s="29">
        <f>($B63-G63)/$B63</f>
        <v>0.028413376917274</v>
      </c>
    </row>
    <row r="64">
      <c r="A64" t="s">
        <v>373</v>
      </c>
      <c r="B64" s="51">
        <v>0.3863</v>
      </c>
      <c r="C64" s="51">
        <v>0.3841</v>
      </c>
      <c r="D64" s="26">
        <f>($B64-C64)/$B64</f>
        <v>0.005695055656226</v>
      </c>
      <c r="E64" s="51">
        <v>0.3732</v>
      </c>
      <c r="F64" s="29">
        <f>($B64-E64)/$B64</f>
        <v>0.033911467771162</v>
      </c>
      <c r="G64" s="51">
        <v>0.3711</v>
      </c>
      <c r="H64" s="29">
        <f>($B64-G64)/$B64</f>
        <v>0.039347657261196</v>
      </c>
    </row>
    <row r="65">
      <c r="A65" t="s">
        <v>374</v>
      </c>
      <c r="B65" s="51">
        <v>0.3412</v>
      </c>
      <c r="C65" s="51">
        <v>0.3392</v>
      </c>
      <c r="D65" s="26">
        <f>($B65-C65)/$B65</f>
        <v>0.005861664712778</v>
      </c>
      <c r="E65" s="51">
        <v>0.3356</v>
      </c>
      <c r="F65" s="29">
        <f>($B65-E65)/$B65</f>
        <v>0.01641266119578</v>
      </c>
      <c r="G65" s="51">
        <v>0.3386</v>
      </c>
      <c r="H65" s="29">
        <f>($B65-G65)/$B65</f>
        <v>0.007620164126612</v>
      </c>
    </row>
    <row r="66">
      <c r="A66" t="s">
        <v>375</v>
      </c>
      <c r="B66" s="51">
        <v>0.3877</v>
      </c>
      <c r="C66" s="51">
        <v>0.3848</v>
      </c>
      <c r="D66" s="26">
        <f>($B66-C66)/$B66</f>
        <v>0.007480010317256</v>
      </c>
      <c r="E66" s="51">
        <v>0.3689</v>
      </c>
      <c r="F66" s="29">
        <f>($B66-E66)/$B66</f>
        <v>0.048491101367036</v>
      </c>
      <c r="G66" s="51">
        <v>0.3715</v>
      </c>
      <c r="H66" s="29">
        <f>($B66-G66)/$B66</f>
        <v>0.041784885220531</v>
      </c>
    </row>
    <row r="67">
      <c r="A67" t="s">
        <v>376</v>
      </c>
      <c r="B67" s="51">
        <v>0.3876</v>
      </c>
      <c r="C67" s="51">
        <v>0.3846</v>
      </c>
      <c r="D67" s="26">
        <f>($B67-C67)/$B67</f>
        <v>0.007739938080495</v>
      </c>
      <c r="E67" s="51">
        <v>0.3684</v>
      </c>
      <c r="F67" s="29">
        <f>($B67-E67)/$B67</f>
        <v>0.04953560371517</v>
      </c>
      <c r="G67" s="51">
        <v>0.3721</v>
      </c>
      <c r="H67" s="29">
        <f>($B67-G67)/$B67</f>
        <v>0.039989680082559</v>
      </c>
    </row>
    <row r="68">
      <c r="A68" t="s">
        <v>377</v>
      </c>
      <c r="B68" s="51">
        <v>0.3871</v>
      </c>
      <c r="C68" s="51">
        <v>0.384</v>
      </c>
      <c r="D68" s="26">
        <f>($B68-C68)/$B68</f>
        <v>0.008008266597778</v>
      </c>
      <c r="E68" s="51">
        <v>0.3686</v>
      </c>
      <c r="F68" s="29">
        <f>($B68-E68)/$B68</f>
        <v>0.047791268406097</v>
      </c>
      <c r="G68" s="51">
        <v>0.3722</v>
      </c>
      <c r="H68" s="29">
        <f>($B68-G68)/$B68</f>
        <v>0.038491345905451</v>
      </c>
    </row>
    <row r="69">
      <c r="A69" t="s">
        <v>378</v>
      </c>
      <c r="B69" s="51">
        <v>0.3936</v>
      </c>
      <c r="C69" s="51">
        <v>0.3904</v>
      </c>
      <c r="D69" s="26">
        <f>($B69-C69)/$B69</f>
        <v>0.008130081300813</v>
      </c>
      <c r="E69" s="51">
        <v>0.3752</v>
      </c>
      <c r="F69" s="29">
        <f>($B69-E69)/$B69</f>
        <v>0.046747967479675</v>
      </c>
      <c r="G69" s="51">
        <v>0.3779</v>
      </c>
      <c r="H69" s="29">
        <f>($B69-G69)/$B69</f>
        <v>0.039888211382114</v>
      </c>
    </row>
    <row r="70">
      <c r="A70" t="s">
        <v>379</v>
      </c>
      <c r="B70" s="51">
        <v>0.3423</v>
      </c>
      <c r="C70" s="51">
        <v>0.3395</v>
      </c>
      <c r="D70" s="26">
        <f>($B70-C70)/$B70</f>
        <v>0.008179959100204</v>
      </c>
      <c r="E70" s="51">
        <v>0.3351</v>
      </c>
      <c r="F70" s="29">
        <f>($B70-E70)/$B70</f>
        <v>0.021034180543383</v>
      </c>
      <c r="G70" s="51">
        <v>0.3381</v>
      </c>
      <c r="H70" s="29">
        <f>($B70-G70)/$B70</f>
        <v>0.012269938650307</v>
      </c>
    </row>
    <row r="71">
      <c r="A71" t="s">
        <v>380</v>
      </c>
      <c r="B71" s="51">
        <v>0.3884</v>
      </c>
      <c r="C71" s="51">
        <v>0.3846</v>
      </c>
      <c r="D71" s="26">
        <f>($B71-C71)/$B71</f>
        <v>0.009783728115345</v>
      </c>
      <c r="E71" s="51">
        <v>0.3687</v>
      </c>
      <c r="F71" s="29">
        <f>($B71-E71)/$B71</f>
        <v>0.050720906282183</v>
      </c>
      <c r="G71" s="51">
        <v>0.3717</v>
      </c>
      <c r="H71" s="29">
        <f>($B71-G71)/$B71</f>
        <v>0.042996910401648</v>
      </c>
    </row>
    <row r="72">
      <c r="A72" t="s">
        <v>381</v>
      </c>
      <c r="B72" s="51">
        <v>0.3898</v>
      </c>
      <c r="C72" s="51">
        <v>0.3842</v>
      </c>
      <c r="D72" s="26">
        <f>($B72-C72)/$B72</f>
        <v>0.014366341713699</v>
      </c>
      <c r="E72" s="51">
        <v>0.37</v>
      </c>
      <c r="F72" s="29">
        <f>($B72-E72)/$B72</f>
        <v>0.05079527963058</v>
      </c>
      <c r="G72" s="51">
        <v>0.3742</v>
      </c>
      <c r="H72" s="29">
        <f>($B72-G72)/$B72</f>
        <v>0.040020523345305</v>
      </c>
    </row>
    <row r="73">
      <c r="A73" t="s">
        <v>382</v>
      </c>
      <c r="B73" s="51">
        <v>0.3349</v>
      </c>
      <c r="C73" s="51">
        <v>0.33</v>
      </c>
      <c r="D73" s="26">
        <f>($B73-C73)/$B73</f>
        <v>0.014631233203941</v>
      </c>
      <c r="E73" s="51">
        <v>0.3209</v>
      </c>
      <c r="F73" s="29">
        <f>($B73-E73)/$B73</f>
        <v>0.041803523439833</v>
      </c>
      <c r="G73" s="51">
        <v>0.3257</v>
      </c>
      <c r="H73" s="29">
        <f>($B73-G73)/$B73</f>
        <v>0.02747088683189</v>
      </c>
    </row>
    <row r="74">
      <c r="A74" t="s">
        <v>383</v>
      </c>
      <c r="B74" s="51">
        <v>0.3921</v>
      </c>
      <c r="C74" s="51">
        <v>0.3859</v>
      </c>
      <c r="D74" s="26">
        <f>($B74-C74)/$B74</f>
        <v>0.015812292782453</v>
      </c>
      <c r="E74" s="51">
        <v>0.3697</v>
      </c>
      <c r="F74" s="29">
        <f>($B74-E74)/$B74</f>
        <v>0.057128283601122</v>
      </c>
      <c r="G74" s="51">
        <v>0.373</v>
      </c>
      <c r="H74" s="29">
        <f>($B74-G74)/$B74</f>
        <v>0.048712063249171</v>
      </c>
    </row>
    <row r="75">
      <c r="A75" t="s">
        <v>384</v>
      </c>
      <c r="B75" s="51">
        <v>0.3908</v>
      </c>
      <c r="C75" s="51">
        <v>0.3839</v>
      </c>
      <c r="D75" s="26">
        <f>($B75-C75)/$B75</f>
        <v>0.017656090071648</v>
      </c>
      <c r="E75" s="51">
        <v>0.3687</v>
      </c>
      <c r="F75" s="29">
        <f>($B75-E75)/$B75</f>
        <v>0.056550665301945</v>
      </c>
      <c r="G75" s="51">
        <v>0.3717</v>
      </c>
      <c r="H75" s="29">
        <f>($B75-G75)/$B75</f>
        <v>0.048874104401228</v>
      </c>
    </row>
    <row r="76">
      <c r="A76" t="s">
        <v>385</v>
      </c>
      <c r="B76" s="51">
        <v>0.3909</v>
      </c>
      <c r="C76" s="51">
        <v>0.3839</v>
      </c>
      <c r="D76" s="26">
        <f>($B76-C76)/$B76</f>
        <v>0.017907393195191</v>
      </c>
      <c r="E76" s="51">
        <v>0.3688</v>
      </c>
      <c r="F76" s="29">
        <f>($B76-E76)/$B76</f>
        <v>0.056536198516245</v>
      </c>
      <c r="G76" s="51">
        <v>0.3713</v>
      </c>
      <c r="H76" s="29">
        <f>($B76-G76)/$B76</f>
        <v>0.050140700946534</v>
      </c>
    </row>
    <row r="77">
      <c r="A77" t="s">
        <v>386</v>
      </c>
      <c r="B77" s="51">
        <v>0.3848</v>
      </c>
      <c r="C77" s="51">
        <v>0.3778</v>
      </c>
      <c r="D77" s="26">
        <f>($B77-C77)/$B77</f>
        <v>0.018191268191268</v>
      </c>
      <c r="E77" s="51">
        <v>0.3627</v>
      </c>
      <c r="F77" s="29">
        <f>($B77-E77)/$B77</f>
        <v>0.057432432432432</v>
      </c>
      <c r="G77" s="51">
        <v>0.3664</v>
      </c>
      <c r="H77" s="29">
        <f>($B77-G77)/$B77</f>
        <v>0.047817047817048</v>
      </c>
    </row>
    <row r="78">
      <c r="A78" t="s">
        <v>387</v>
      </c>
      <c r="B78" s="51">
        <v>0.3843</v>
      </c>
      <c r="C78" s="51">
        <v>0.3763</v>
      </c>
      <c r="D78" s="26">
        <f>($B78-C78)/$B78</f>
        <v>0.020817069997398</v>
      </c>
      <c r="E78" s="51">
        <v>0.3631</v>
      </c>
      <c r="F78" s="29">
        <f>($B78-E78)/$B78</f>
        <v>0.055165235493104</v>
      </c>
      <c r="G78" s="51">
        <v>0.3658</v>
      </c>
      <c r="H78" s="29">
        <f>($B78-G78)/$B78</f>
        <v>0.048139474368982</v>
      </c>
    </row>
    <row r="79">
      <c r="A79" t="s">
        <v>388</v>
      </c>
      <c r="B79" s="51">
        <v>0.3334</v>
      </c>
      <c r="C79" s="51">
        <v>0.3262</v>
      </c>
      <c r="D79" s="26">
        <f>($B79-C79)/$B79</f>
        <v>0.021595680863827</v>
      </c>
      <c r="E79" s="51">
        <v>0.3215</v>
      </c>
      <c r="F79" s="29">
        <f>($B79-E79)/$B79</f>
        <v>0.035692861427714</v>
      </c>
      <c r="G79" s="51">
        <v>0.3249</v>
      </c>
      <c r="H79" s="29">
        <f>($B79-G79)/$B79</f>
        <v>0.025494901019796</v>
      </c>
    </row>
    <row r="80">
      <c r="A80" t="s">
        <v>389</v>
      </c>
      <c r="B80" s="51">
        <v>0.3387</v>
      </c>
      <c r="C80" s="51">
        <v>0.3302</v>
      </c>
      <c r="D80" s="26">
        <f>($B80-C80)/$B80</f>
        <v>0.025095955122527</v>
      </c>
      <c r="E80" s="51">
        <v>0.3284</v>
      </c>
      <c r="F80" s="29">
        <f>($B80-E80)/$B80</f>
        <v>0.030410392677886</v>
      </c>
      <c r="G80" s="51">
        <v>0.3313</v>
      </c>
      <c r="H80" s="29">
        <f>($B80-G80)/$B80</f>
        <v>0.021848243283142</v>
      </c>
    </row>
    <row r="81">
      <c r="A81" t="s">
        <v>390</v>
      </c>
      <c r="B81" s="51">
        <v>0.3434</v>
      </c>
      <c r="C81" s="51">
        <v>0.3345</v>
      </c>
      <c r="D81" s="26">
        <f>($B81-C81)/$B81</f>
        <v>0.025917297612114</v>
      </c>
      <c r="E81" s="51">
        <v>0.3282</v>
      </c>
      <c r="F81" s="29">
        <f>($B81-E81)/$B81</f>
        <v>0.044263249854397</v>
      </c>
      <c r="G81" s="51">
        <v>0.3314</v>
      </c>
      <c r="H81" s="29">
        <f>($B81-G81)/$B81</f>
        <v>0.034944670937682</v>
      </c>
    </row>
    <row r="82">
      <c r="A82" t="s">
        <v>391</v>
      </c>
      <c r="B82" s="51">
        <v>0.3851</v>
      </c>
      <c r="C82" s="51">
        <v>0.3751</v>
      </c>
      <c r="D82" s="26">
        <f>($B82-C82)/$B82</f>
        <v>0.025967281225656</v>
      </c>
      <c r="E82" s="51">
        <v>0.3644</v>
      </c>
      <c r="F82" s="29">
        <f>($B82-E82)/$B82</f>
        <v>0.053752272137107</v>
      </c>
      <c r="G82" s="51">
        <v>0.3642</v>
      </c>
      <c r="H82" s="29">
        <f>($B82-G82)/$B82</f>
        <v>0.05427161776162</v>
      </c>
    </row>
    <row r="83">
      <c r="A83" t="s">
        <v>392</v>
      </c>
      <c r="B83" s="51">
        <v>0.3982</v>
      </c>
      <c r="C83" s="51">
        <v>0.3871</v>
      </c>
      <c r="D83" s="26">
        <f>($B83-C83)/$B83</f>
        <v>0.027875439477649</v>
      </c>
      <c r="E83" s="51">
        <v>0.3682</v>
      </c>
      <c r="F83" s="29">
        <f>($B83-E83)/$B83</f>
        <v>0.075339025615269</v>
      </c>
      <c r="G83" s="51">
        <v>0.3715</v>
      </c>
      <c r="H83" s="29">
        <f>($B83-G83)/$B83</f>
        <v>0.067051732797589</v>
      </c>
    </row>
    <row r="84">
      <c r="A84" t="s">
        <v>393</v>
      </c>
      <c r="B84" s="51">
        <v>0.3342</v>
      </c>
      <c r="C84" s="51">
        <v>0.3239</v>
      </c>
      <c r="D84" s="26">
        <f>($B84-C84)/$B84</f>
        <v>0.03081986834231</v>
      </c>
      <c r="E84" s="51">
        <v>0.3216</v>
      </c>
      <c r="F84" s="29">
        <f>($B84-E84)/$B84</f>
        <v>0.03770197486535</v>
      </c>
      <c r="G84" s="51">
        <v>0.3248</v>
      </c>
      <c r="H84" s="29">
        <f>($B84-G84)/$B84</f>
        <v>0.028126870137642</v>
      </c>
    </row>
    <row r="85">
      <c r="A85" t="s">
        <v>394</v>
      </c>
      <c r="B85" s="51">
        <v>0.3402</v>
      </c>
      <c r="C85" s="51">
        <v>0.3268</v>
      </c>
      <c r="D85" s="26">
        <f>($B85-C85)/$B85</f>
        <v>0.039388594944151</v>
      </c>
      <c r="E85" s="51">
        <v>0.3199</v>
      </c>
      <c r="F85" s="29">
        <f>($B85-E85)/$B85</f>
        <v>0.059670781893004</v>
      </c>
      <c r="G85" s="51">
        <v>0.323</v>
      </c>
      <c r="H85" s="29">
        <f>($B85-G85)/$B85</f>
        <v>0.050558495002939</v>
      </c>
    </row>
    <row r="86">
      <c r="A86" t="s">
        <v>395</v>
      </c>
      <c r="B86" s="51">
        <v>0.3354</v>
      </c>
      <c r="C86" s="51">
        <v>0.3215</v>
      </c>
      <c r="D86" s="26">
        <f>($B86-C86)/$B86</f>
        <v>0.04144305307096</v>
      </c>
      <c r="E86" s="51">
        <v>0.3231</v>
      </c>
      <c r="F86" s="29">
        <f>($B86-E86)/$B86</f>
        <v>0.036672629695885</v>
      </c>
      <c r="G86" s="51">
        <v>0.3249</v>
      </c>
      <c r="H86" s="29">
        <f>($B86-G86)/$B86</f>
        <v>0.031305903398926</v>
      </c>
    </row>
    <row r="87">
      <c r="A87" t="s">
        <v>396</v>
      </c>
      <c r="B87" s="51">
        <v>0.3802</v>
      </c>
      <c r="C87" s="51">
        <v>0.3639</v>
      </c>
      <c r="D87" s="26">
        <f>($B87-C87)/$B87</f>
        <v>0.042872172540768</v>
      </c>
      <c r="E87" s="51">
        <v>0.356</v>
      </c>
      <c r="F87" s="29">
        <f>($B87-E87)/$B87</f>
        <v>0.063650710152551</v>
      </c>
      <c r="G87" s="51">
        <v>0.3588</v>
      </c>
      <c r="H87" s="29">
        <f>($B87-G87)/$B87</f>
        <v>0.056286165176223</v>
      </c>
    </row>
    <row r="88">
      <c r="A88" t="s">
        <v>397</v>
      </c>
      <c r="B88" s="51">
        <v>0.3792</v>
      </c>
      <c r="C88" s="51">
        <v>0.3616</v>
      </c>
      <c r="D88" s="26">
        <f>($B88-C88)/$B88</f>
        <v>0.046413502109705</v>
      </c>
      <c r="E88" s="51">
        <v>0.3547</v>
      </c>
      <c r="F88" s="29">
        <f>($B88-E88)/$B88</f>
        <v>0.06460970464135</v>
      </c>
      <c r="G88" s="51">
        <v>0.3541</v>
      </c>
      <c r="H88" s="29">
        <f>($B88-G88)/$B88</f>
        <v>0.066191983122363</v>
      </c>
    </row>
    <row r="89">
      <c r="A89" t="s">
        <v>398</v>
      </c>
      <c r="B89" s="51">
        <v>0.3788</v>
      </c>
      <c r="C89" s="51">
        <v>0.36</v>
      </c>
      <c r="D89" s="26">
        <f>($B89-C89)/$B89</f>
        <v>0.049630411826822</v>
      </c>
      <c r="E89" s="51">
        <v>0.3504</v>
      </c>
      <c r="F89" s="29">
        <f>($B89-E89)/$B89</f>
        <v>0.074973600844773</v>
      </c>
      <c r="G89" s="51">
        <v>0.3552</v>
      </c>
      <c r="H89" s="29">
        <f>($B89-G89)/$B89</f>
        <v>0.062302006335797</v>
      </c>
    </row>
    <row r="90">
      <c r="A90" t="s">
        <v>399</v>
      </c>
      <c r="B90" s="51">
        <v>0.3799</v>
      </c>
      <c r="C90" s="51">
        <v>0.3602</v>
      </c>
      <c r="D90" s="26">
        <f>($B90-C90)/$B90</f>
        <v>0.051855751513556</v>
      </c>
      <c r="E90" s="51">
        <v>0.3499</v>
      </c>
      <c r="F90" s="29">
        <f>($B90-E90)/$B90</f>
        <v>0.07896814951303</v>
      </c>
      <c r="G90" s="51">
        <v>0.3558</v>
      </c>
      <c r="H90" s="29">
        <f>($B90-G90)/$B90</f>
        <v>0.063437746775467</v>
      </c>
    </row>
    <row r="91">
      <c r="A91" t="s">
        <v>400</v>
      </c>
      <c r="B91" s="51">
        <v>0.3793</v>
      </c>
      <c r="C91" s="51">
        <v>0.3592</v>
      </c>
      <c r="D91" s="26">
        <f>($B91-C91)/$B91</f>
        <v>0.052992354336936</v>
      </c>
      <c r="E91" s="51">
        <v>0.3501</v>
      </c>
      <c r="F91" s="29">
        <f>($B91-E91)/$B91</f>
        <v>0.076983917743211</v>
      </c>
      <c r="G91" s="51">
        <v>0.3552</v>
      </c>
      <c r="H91" s="29">
        <f>($B91-G91)/$B91</f>
        <v>0.063538096493541</v>
      </c>
    </row>
    <row r="92">
      <c r="A92" t="s">
        <v>401</v>
      </c>
      <c r="B92" s="51">
        <v>0.4326</v>
      </c>
      <c r="C92" s="51">
        <v>0.408</v>
      </c>
      <c r="D92" s="26">
        <f>($B92-C92)/$B92</f>
        <v>0.056865464632455</v>
      </c>
      <c r="E92" s="51">
        <v>0.3912</v>
      </c>
      <c r="F92" s="29">
        <f>($B92-E92)/$B92</f>
        <v>0.095700416088766</v>
      </c>
      <c r="G92" s="51">
        <v>0.4055</v>
      </c>
      <c r="H92" s="29">
        <f>($B92-G92)/$B92</f>
        <v>0.062644475265834</v>
      </c>
    </row>
    <row r="93">
      <c r="A93" t="s">
        <v>402</v>
      </c>
      <c r="B93" s="51">
        <v>0.3788</v>
      </c>
      <c r="C93" s="51">
        <v>0.3547</v>
      </c>
      <c r="D93" s="26">
        <f>($B93-C93)/$B93</f>
        <v>0.063621964097149</v>
      </c>
      <c r="E93" s="51">
        <v>0.351</v>
      </c>
      <c r="F93" s="29">
        <f>($B93-E93)/$B93</f>
        <v>0.073389651531151</v>
      </c>
      <c r="G93" s="51">
        <v>0.3514</v>
      </c>
      <c r="H93" s="29">
        <f>($B93-G93)/$B93</f>
        <v>0.07233368532207</v>
      </c>
    </row>
    <row r="94">
      <c r="A94" t="s">
        <v>403</v>
      </c>
      <c r="B94" s="51">
        <v>0.4356</v>
      </c>
      <c r="C94" s="51">
        <v>0.4053</v>
      </c>
      <c r="D94" s="26">
        <f>($B94-C94)/$B94</f>
        <v>0.069559228650138</v>
      </c>
      <c r="E94" s="51"/>
      <c r="F94" s="29">
        <f>($B94-E94)/$B94</f>
        <v>1</v>
      </c>
      <c r="G94" s="51">
        <v>0.3967</v>
      </c>
      <c r="H94" s="29">
        <f>($B94-G94)/$B94</f>
        <v>0.089302112029385</v>
      </c>
    </row>
    <row r="95">
      <c r="A95" t="s">
        <v>404</v>
      </c>
      <c r="B95" s="51">
        <v>0.3738</v>
      </c>
      <c r="C95" s="51">
        <v>0.3468</v>
      </c>
      <c r="D95" s="26">
        <f>($B95-C95)/$B95</f>
        <v>0.07223113964687</v>
      </c>
      <c r="E95" s="51">
        <v>0.343</v>
      </c>
      <c r="F95" s="29">
        <f>($B95-E95)/$B95</f>
        <v>0.082397003745318</v>
      </c>
      <c r="G95" s="51">
        <v>0.3471</v>
      </c>
      <c r="H95" s="29">
        <f>($B95-G95)/$B95</f>
        <v>0.071428571428571</v>
      </c>
    </row>
    <row r="96">
      <c r="A96" t="s">
        <v>405</v>
      </c>
      <c r="B96" s="51">
        <v>0.4766</v>
      </c>
      <c r="C96" s="51">
        <v>0.4411</v>
      </c>
      <c r="D96" s="26">
        <f>($B96-C96)/$B96</f>
        <v>0.074485942089803</v>
      </c>
      <c r="E96" s="51">
        <v>0.4186</v>
      </c>
      <c r="F96" s="29">
        <f>($B96-E96)/$B96</f>
        <v>0.121695342005875</v>
      </c>
      <c r="G96" s="51">
        <v>0.4217</v>
      </c>
      <c r="H96" s="29">
        <f>($B96-G96)/$B96</f>
        <v>0.115190935795216</v>
      </c>
    </row>
    <row r="97">
      <c r="A97" t="s">
        <v>406</v>
      </c>
      <c r="B97" s="51">
        <v>0.4304</v>
      </c>
      <c r="C97" s="51">
        <v>0.3975</v>
      </c>
      <c r="D97" s="26">
        <f>($B97-C97)/$B97</f>
        <v>0.076440520446097</v>
      </c>
      <c r="E97" s="51">
        <v>0.3839</v>
      </c>
      <c r="F97" s="29">
        <f>($B97-E97)/$B97</f>
        <v>0.108039033457249</v>
      </c>
      <c r="G97" s="51">
        <v>0.3882</v>
      </c>
      <c r="H97" s="29">
        <f>($B97-G97)/$B97</f>
        <v>0.098048327137546</v>
      </c>
    </row>
    <row r="98">
      <c r="A98" t="s">
        <v>407</v>
      </c>
      <c r="B98" s="51">
        <v>0.3779</v>
      </c>
      <c r="C98" s="51">
        <v>0.349</v>
      </c>
      <c r="D98" s="26">
        <f>($B98-C98)/$B98</f>
        <v>0.076475258004763</v>
      </c>
      <c r="E98" s="51">
        <v>0.3476</v>
      </c>
      <c r="F98" s="29">
        <f>($B98-E98)/$B98</f>
        <v>0.080179941783541</v>
      </c>
      <c r="G98" s="51">
        <v>0.3458</v>
      </c>
      <c r="H98" s="29">
        <f>($B98-G98)/$B98</f>
        <v>0.084943106641969</v>
      </c>
    </row>
    <row r="99">
      <c r="A99" t="s">
        <v>408</v>
      </c>
      <c r="B99" s="51">
        <v>0.3893</v>
      </c>
      <c r="C99" s="51">
        <v>0.357</v>
      </c>
      <c r="D99" s="26">
        <f>($B99-C99)/$B99</f>
        <v>0.08296943231441</v>
      </c>
      <c r="E99" s="51">
        <v>0.3489</v>
      </c>
      <c r="F99" s="29">
        <f>($B99-E99)/$B99</f>
        <v>0.103776008219882</v>
      </c>
      <c r="G99" s="51">
        <v>0.3492</v>
      </c>
      <c r="H99" s="29">
        <f>($B99-G99)/$B99</f>
        <v>0.103005394297457</v>
      </c>
    </row>
    <row r="100">
      <c r="A100" t="s">
        <v>409</v>
      </c>
      <c r="B100" s="51">
        <v>0.3783</v>
      </c>
      <c r="C100" s="51">
        <v>0.3437</v>
      </c>
      <c r="D100" s="26">
        <f>($B100-C100)/$B100</f>
        <v>0.091461802802009</v>
      </c>
      <c r="E100" s="51">
        <v>0.3429</v>
      </c>
      <c r="F100" s="29">
        <f>($B100-E100)/$B100</f>
        <v>0.093576526566217</v>
      </c>
      <c r="G100" s="51">
        <v>0.3467</v>
      </c>
      <c r="H100" s="29">
        <f>($B100-G100)/$B100</f>
        <v>0.083531588686228</v>
      </c>
    </row>
    <row r="101">
      <c r="B101" s="51"/>
      <c r="C101" s="51"/>
      <c r="D101" s="26"/>
      <c r="E101" s="51"/>
      <c r="G101" s="51"/>
      <c r="H101" t="str">
        <f>MID(G101,20,6)</f>
        <v/>
      </c>
    </row>
  </sheetData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customWidth="1" min="1" max="1" width="19.71"/>
    <col customWidth="1" min="6" max="6" width="21.43"/>
  </cols>
  <sheetData>
    <row r="1">
      <c r="A1" t="s">
        <v>410</v>
      </c>
      <c r="B1" s="48"/>
      <c r="C1" s="48"/>
      <c r="F1" t="s">
        <v>411</v>
      </c>
      <c r="G1" s="48"/>
      <c r="H1" s="48"/>
    </row>
    <row r="2">
      <c r="B2" s="48" t="s">
        <v>412</v>
      </c>
      <c r="C2" s="48" t="s">
        <v>413</v>
      </c>
      <c r="G2" s="48" t="s">
        <v>412</v>
      </c>
      <c r="H2" s="48" t="s">
        <v>413</v>
      </c>
    </row>
    <row r="3">
      <c r="A3" t="s">
        <v>414</v>
      </c>
      <c r="B3" s="48">
        <v>7.78354239116</v>
      </c>
      <c r="C3" s="48">
        <v>8.08235024924</v>
      </c>
      <c r="F3" t="s">
        <v>414</v>
      </c>
      <c r="G3" s="48">
        <v>7.68632468101</v>
      </c>
      <c r="H3" s="48">
        <v>7.90053623666</v>
      </c>
    </row>
    <row r="4">
      <c r="A4" t="s">
        <v>415</v>
      </c>
      <c r="B4" s="48">
        <v>0.218</v>
      </c>
      <c r="C4" s="48">
        <v>0.2554</v>
      </c>
      <c r="F4" t="s">
        <v>415</v>
      </c>
      <c r="G4" s="48">
        <v>0.2372</v>
      </c>
      <c r="H4" s="48">
        <v>0.2518</v>
      </c>
    </row>
    <row r="5">
      <c r="A5" t="s">
        <v>416</v>
      </c>
      <c r="B5" s="48">
        <v>2.7805</v>
      </c>
      <c r="C5" s="48">
        <v>2.83133333333</v>
      </c>
      <c r="F5" t="s">
        <v>416</v>
      </c>
      <c r="G5" s="48">
        <v>2.6095</v>
      </c>
      <c r="H5" s="48">
        <v>2.9447</v>
      </c>
    </row>
    <row r="6">
      <c r="A6" t="s">
        <v>417</v>
      </c>
      <c r="B6" s="48">
        <v>0.115132620744</v>
      </c>
      <c r="C6" s="48">
        <v>0.129011014086</v>
      </c>
      <c r="F6" t="s">
        <v>417</v>
      </c>
      <c r="G6" s="48">
        <v>0.108230597651</v>
      </c>
      <c r="H6" s="48">
        <v>0.132535891361</v>
      </c>
    </row>
    <row r="7">
      <c r="A7" t="s">
        <v>418</v>
      </c>
      <c r="B7" s="48">
        <v>2.689</v>
      </c>
      <c r="C7" s="48">
        <v>3.6405</v>
      </c>
      <c r="F7" t="s">
        <v>418</v>
      </c>
      <c r="G7" s="48">
        <v>2.9005</v>
      </c>
      <c r="H7" s="48">
        <v>3.8495</v>
      </c>
    </row>
    <row r="8">
      <c r="A8" t="s">
        <v>419</v>
      </c>
      <c r="B8" s="48">
        <v>0.045</v>
      </c>
      <c r="C8" s="48">
        <v>0.048</v>
      </c>
      <c r="F8" t="s">
        <v>419</v>
      </c>
      <c r="G8" s="48">
        <v>0.042</v>
      </c>
      <c r="H8" s="48">
        <v>0.05</v>
      </c>
    </row>
    <row r="9">
      <c r="A9" t="s">
        <v>420</v>
      </c>
      <c r="B9" s="48">
        <v>2.24853333333</v>
      </c>
      <c r="C9" s="48">
        <v>1.98576666667</v>
      </c>
      <c r="F9" t="s">
        <v>420</v>
      </c>
      <c r="G9" s="48">
        <v>2.07613333333</v>
      </c>
      <c r="H9" s="48">
        <v>2.20846666667</v>
      </c>
    </row>
    <row r="10">
      <c r="A10" t="s">
        <v>421</v>
      </c>
      <c r="B10" s="48">
        <v>0</v>
      </c>
      <c r="C10" s="48">
        <v>0</v>
      </c>
      <c r="F10" t="s">
        <v>421</v>
      </c>
      <c r="G10" s="48">
        <v>0</v>
      </c>
      <c r="H10" s="48">
        <v>0</v>
      </c>
    </row>
    <row r="11">
      <c r="A11" t="s">
        <v>422</v>
      </c>
      <c r="B11" s="48">
        <v>34.0066929448</v>
      </c>
      <c r="C11" s="48">
        <v>33.8762214966</v>
      </c>
      <c r="F11" t="s">
        <v>422</v>
      </c>
      <c r="G11" s="48">
        <v>33.8962785561</v>
      </c>
      <c r="H11" s="48">
        <v>33.3320318515</v>
      </c>
    </row>
    <row r="12">
      <c r="A12" t="s">
        <v>423</v>
      </c>
      <c r="B12" s="48">
        <v>6.79632793475</v>
      </c>
      <c r="C12" s="48">
        <v>7.10091707247</v>
      </c>
      <c r="F12" t="s">
        <v>423</v>
      </c>
      <c r="G12" s="48">
        <v>6.12575393075</v>
      </c>
      <c r="H12" s="48">
        <v>6.29000910418</v>
      </c>
    </row>
    <row r="13">
      <c r="A13" t="s">
        <v>424</v>
      </c>
      <c r="B13" s="48">
        <v>1.55141176471</v>
      </c>
      <c r="C13" s="48">
        <v>1.55352941176</v>
      </c>
      <c r="F13" t="s">
        <v>424</v>
      </c>
      <c r="G13" s="48">
        <v>1.41876470588</v>
      </c>
      <c r="H13" s="48">
        <v>1.42454901961</v>
      </c>
    </row>
    <row r="14">
      <c r="A14" t="s">
        <v>425</v>
      </c>
      <c r="B14" s="48">
        <v>1.99775</v>
      </c>
      <c r="C14" s="48">
        <v>2.10875</v>
      </c>
      <c r="F14" t="s">
        <v>425</v>
      </c>
      <c r="G14" s="48">
        <v>2.00775</v>
      </c>
      <c r="H14" s="48">
        <v>2.25125</v>
      </c>
    </row>
    <row r="15">
      <c r="A15" t="s">
        <v>426</v>
      </c>
      <c r="B15" s="48">
        <v>1.23594444444</v>
      </c>
      <c r="C15" s="48">
        <v>1.08638888889</v>
      </c>
      <c r="F15" t="s">
        <v>426</v>
      </c>
      <c r="G15" s="48">
        <v>0.982166666667</v>
      </c>
      <c r="H15" s="48">
        <v>1.02161111111</v>
      </c>
    </row>
    <row r="16">
      <c r="A16" t="s">
        <v>427</v>
      </c>
      <c r="B16" s="48">
        <v>1.59254255869</v>
      </c>
      <c r="C16" s="48">
        <v>1.63694369397</v>
      </c>
      <c r="F16" t="s">
        <v>427</v>
      </c>
      <c r="G16" s="48">
        <v>1.53525711054</v>
      </c>
      <c r="H16" s="48">
        <v>1.5903736173</v>
      </c>
    </row>
    <row r="17">
      <c r="A17" t="s">
        <v>428</v>
      </c>
      <c r="B17" s="48">
        <v>0.831841269841</v>
      </c>
      <c r="C17" s="48">
        <v>0.669847994607</v>
      </c>
      <c r="F17" t="s">
        <v>428</v>
      </c>
      <c r="G17" s="48">
        <v>0.79879738781</v>
      </c>
      <c r="H17" s="48">
        <v>0.684318441384</v>
      </c>
    </row>
    <row r="18">
      <c r="A18" t="s">
        <v>429</v>
      </c>
      <c r="B18" s="48">
        <v>0.396</v>
      </c>
      <c r="C18" s="48">
        <v>0.705</v>
      </c>
      <c r="F18" t="s">
        <v>429</v>
      </c>
      <c r="G18" s="48">
        <v>0.397</v>
      </c>
      <c r="H18" s="48">
        <v>0.386</v>
      </c>
    </row>
    <row r="19">
      <c r="A19" t="s">
        <v>430</v>
      </c>
      <c r="B19" s="48">
        <v>5.0258</v>
      </c>
      <c r="C19" s="48">
        <v>5.1854</v>
      </c>
      <c r="F19" t="s">
        <v>430</v>
      </c>
      <c r="G19" s="48">
        <v>5.2196</v>
      </c>
      <c r="H19" s="48">
        <v>5.2996</v>
      </c>
    </row>
    <row r="20">
      <c r="A20" t="s">
        <v>431</v>
      </c>
      <c r="B20" s="48">
        <v>23.5985</v>
      </c>
      <c r="C20" s="48">
        <v>35.402</v>
      </c>
      <c r="F20" t="s">
        <v>431</v>
      </c>
      <c r="G20" s="48">
        <v>32.726</v>
      </c>
      <c r="H20" s="48">
        <v>48.0325</v>
      </c>
    </row>
    <row r="21">
      <c r="A21" t="s">
        <v>432</v>
      </c>
      <c r="B21" s="48">
        <v>0.2255</v>
      </c>
      <c r="C21" s="48">
        <v>0.1845</v>
      </c>
      <c r="F21" t="s">
        <v>432</v>
      </c>
      <c r="G21" s="48">
        <v>0.225</v>
      </c>
      <c r="H21" s="48">
        <v>0.1565</v>
      </c>
    </row>
    <row r="22">
      <c r="A22" t="s">
        <v>433</v>
      </c>
      <c r="B22" s="48">
        <v>1.55035701708</v>
      </c>
      <c r="C22" s="48">
        <v>1.6416427379</v>
      </c>
      <c r="F22" t="s">
        <v>433</v>
      </c>
      <c r="G22" s="48">
        <v>1.51653452389</v>
      </c>
      <c r="H22" s="48">
        <v>1.6274606939</v>
      </c>
    </row>
    <row r="23">
      <c r="A23" t="s">
        <v>434</v>
      </c>
      <c r="B23" s="48">
        <v>0.095</v>
      </c>
      <c r="C23" s="48">
        <v>0.0815</v>
      </c>
      <c r="F23" t="s">
        <v>434</v>
      </c>
      <c r="G23" s="48">
        <v>0.104</v>
      </c>
      <c r="H23" s="48">
        <v>0.11975</v>
      </c>
    </row>
    <row r="24">
      <c r="A24" t="s">
        <v>435</v>
      </c>
      <c r="B24" s="48">
        <v>3.28184615385</v>
      </c>
      <c r="C24" s="48">
        <v>720.673461538</v>
      </c>
      <c r="F24" t="s">
        <v>435</v>
      </c>
      <c r="G24" s="48">
        <v>1.42892307692</v>
      </c>
      <c r="H24" s="48">
        <v>1.54369230769</v>
      </c>
    </row>
    <row r="25">
      <c r="A25" t="s">
        <v>436</v>
      </c>
      <c r="B25" s="48">
        <v>0.407428571429</v>
      </c>
      <c r="C25" s="48">
        <v>0.4</v>
      </c>
      <c r="F25" t="s">
        <v>436</v>
      </c>
      <c r="G25" s="48">
        <v>0.272285714286</v>
      </c>
      <c r="H25" s="48">
        <v>0.314428571429</v>
      </c>
    </row>
    <row r="26">
      <c r="A26" t="s">
        <v>437</v>
      </c>
      <c r="B26" s="48">
        <v>2.66119444444</v>
      </c>
      <c r="C26" s="48">
        <v>3.83722222222</v>
      </c>
      <c r="F26" t="s">
        <v>437</v>
      </c>
      <c r="G26" s="48">
        <v>1.88802777778</v>
      </c>
      <c r="H26" s="48">
        <v>1.76822222222</v>
      </c>
    </row>
    <row r="27">
      <c r="A27" t="s">
        <v>438</v>
      </c>
      <c r="B27" s="48">
        <v>2.354</v>
      </c>
      <c r="C27" s="48">
        <v>2.729</v>
      </c>
      <c r="F27" t="s">
        <v>438</v>
      </c>
      <c r="G27" s="48">
        <v>2.618</v>
      </c>
      <c r="H27" s="48">
        <v>2.27</v>
      </c>
    </row>
    <row r="28">
      <c r="A28" t="s">
        <v>439</v>
      </c>
      <c r="B28" s="48">
        <v>28.8213115543</v>
      </c>
      <c r="C28" s="48">
        <v>65.5228122632</v>
      </c>
      <c r="F28" t="s">
        <v>439</v>
      </c>
      <c r="G28" s="48">
        <v>13.5142696246</v>
      </c>
      <c r="H28" s="48">
        <v>14.0629684932</v>
      </c>
    </row>
    <row r="29">
      <c r="A29" t="s">
        <v>440</v>
      </c>
      <c r="B29" s="48">
        <v>6.008</v>
      </c>
      <c r="C29" s="48">
        <v>7.558</v>
      </c>
      <c r="F29" t="s">
        <v>440</v>
      </c>
      <c r="G29" s="48">
        <v>1.828</v>
      </c>
      <c r="H29" s="48">
        <v>1.458</v>
      </c>
    </row>
    <row r="30">
      <c r="A30" t="s">
        <v>441</v>
      </c>
      <c r="B30" s="48">
        <v>0.237</v>
      </c>
      <c r="C30" s="48">
        <v>0</v>
      </c>
      <c r="F30" t="s">
        <v>441</v>
      </c>
      <c r="G30" s="48">
        <v>0.294</v>
      </c>
      <c r="H30" s="48">
        <v>0.345</v>
      </c>
    </row>
    <row r="31">
      <c r="A31" t="s">
        <v>442</v>
      </c>
      <c r="B31" s="48">
        <v>1.55614309927</v>
      </c>
      <c r="C31" s="48">
        <v>1.66922505327</v>
      </c>
      <c r="F31" t="s">
        <v>442</v>
      </c>
      <c r="G31" s="48">
        <v>1.5084391605</v>
      </c>
      <c r="H31" s="48">
        <v>1.6520139877</v>
      </c>
    </row>
    <row r="32">
      <c r="A32" t="s">
        <v>443</v>
      </c>
      <c r="B32" s="48">
        <v>40.679</v>
      </c>
      <c r="C32" s="48">
        <v>26.7975</v>
      </c>
      <c r="F32" t="s">
        <v>443</v>
      </c>
      <c r="G32" s="48">
        <v>38.3405</v>
      </c>
      <c r="H32" s="48">
        <v>36.7055</v>
      </c>
    </row>
    <row r="33">
      <c r="A33" t="s">
        <v>444</v>
      </c>
      <c r="B33" s="48">
        <v>0.240544534636</v>
      </c>
      <c r="C33" s="48">
        <v>0.221278867485</v>
      </c>
      <c r="F33" t="s">
        <v>444</v>
      </c>
      <c r="G33" s="48">
        <v>0.224806702102</v>
      </c>
      <c r="H33" s="48">
        <v>0.244101385017</v>
      </c>
    </row>
    <row r="34">
      <c r="A34" t="s">
        <v>445</v>
      </c>
      <c r="B34" s="48">
        <v>4.4465</v>
      </c>
      <c r="C34" s="48">
        <v>4.858</v>
      </c>
      <c r="F34" t="s">
        <v>445</v>
      </c>
      <c r="G34" s="48">
        <v>4.571</v>
      </c>
      <c r="H34" s="48">
        <v>5.0755</v>
      </c>
    </row>
    <row r="35">
      <c r="A35" t="s">
        <v>446</v>
      </c>
      <c r="B35" s="48">
        <v>1.34011851597</v>
      </c>
      <c r="C35" s="48">
        <v>4.74185763411</v>
      </c>
      <c r="F35" t="s">
        <v>446</v>
      </c>
      <c r="G35" s="48">
        <v>1.32223653715</v>
      </c>
      <c r="H35" s="48">
        <v>3.57185298149</v>
      </c>
    </row>
    <row r="36">
      <c r="A36" t="s">
        <v>447</v>
      </c>
      <c r="B36" s="48">
        <v>11.849</v>
      </c>
      <c r="C36" s="48">
        <v>12.0336</v>
      </c>
      <c r="F36" t="s">
        <v>447</v>
      </c>
      <c r="G36" s="48">
        <v>12.5214</v>
      </c>
      <c r="H36" s="48">
        <v>15.07</v>
      </c>
    </row>
    <row r="37">
      <c r="A37" t="s">
        <v>448</v>
      </c>
      <c r="B37" s="48">
        <v>0.146142857143</v>
      </c>
      <c r="C37" s="48">
        <v>0.1193</v>
      </c>
      <c r="F37" t="s">
        <v>448</v>
      </c>
      <c r="G37" s="48">
        <v>0.149380952381</v>
      </c>
      <c r="H37" s="48">
        <v>0.150142857143</v>
      </c>
    </row>
    <row r="38">
      <c r="A38" t="s">
        <v>449</v>
      </c>
      <c r="B38" s="48">
        <v>0</v>
      </c>
      <c r="C38" s="48">
        <v>0</v>
      </c>
      <c r="F38" t="s">
        <v>449</v>
      </c>
      <c r="G38" s="48">
        <v>0</v>
      </c>
      <c r="H38" s="48">
        <v>0</v>
      </c>
    </row>
    <row r="39">
      <c r="A39" t="s">
        <v>450</v>
      </c>
      <c r="B39" s="48">
        <v>1.28378627787</v>
      </c>
      <c r="C39" s="48">
        <v>4.30806377899</v>
      </c>
      <c r="F39" t="s">
        <v>450</v>
      </c>
      <c r="G39" s="48">
        <v>1.26586789241</v>
      </c>
      <c r="H39" s="48">
        <v>4.1622623119</v>
      </c>
    </row>
    <row r="40">
      <c r="B40" s="48"/>
      <c r="C40" s="48"/>
      <c r="G40" s="48"/>
      <c r="H40" s="48"/>
    </row>
    <row r="41">
      <c r="A41" t="s">
        <v>451</v>
      </c>
      <c r="B41" s="48"/>
      <c r="C41" s="48"/>
      <c r="F41" t="s">
        <v>452</v>
      </c>
      <c r="G41" s="48"/>
      <c r="H41" s="48"/>
    </row>
    <row r="42">
      <c r="B42" s="48" t="s">
        <v>412</v>
      </c>
      <c r="C42" s="48" t="s">
        <v>413</v>
      </c>
      <c r="G42" s="48" t="s">
        <v>412</v>
      </c>
      <c r="H42" s="48" t="s">
        <v>413</v>
      </c>
    </row>
    <row r="43">
      <c r="A43" t="s">
        <v>414</v>
      </c>
      <c r="B43" s="48">
        <v>1.07156597398</v>
      </c>
      <c r="C43" s="48">
        <v>1.1940910473</v>
      </c>
      <c r="F43" t="s">
        <v>414</v>
      </c>
      <c r="G43" s="48">
        <v>0.854213521904</v>
      </c>
      <c r="H43" s="48">
        <v>1.16063800676</v>
      </c>
    </row>
    <row r="44">
      <c r="A44" t="s">
        <v>415</v>
      </c>
      <c r="B44" s="48">
        <v>0.51</v>
      </c>
      <c r="C44" s="48">
        <v>0.425</v>
      </c>
      <c r="F44" t="s">
        <v>415</v>
      </c>
      <c r="G44" s="48">
        <v>0.383</v>
      </c>
      <c r="H44" s="48">
        <v>0.415</v>
      </c>
    </row>
    <row r="45">
      <c r="A45" t="s">
        <v>416</v>
      </c>
      <c r="B45" s="48">
        <v>3.16</v>
      </c>
      <c r="C45" s="48">
        <v>3.101</v>
      </c>
      <c r="F45" t="s">
        <v>416</v>
      </c>
      <c r="G45" s="48">
        <v>3.076</v>
      </c>
      <c r="H45" s="48">
        <v>3.1345</v>
      </c>
    </row>
    <row r="46">
      <c r="A46" t="s">
        <v>417</v>
      </c>
      <c r="B46" s="48">
        <v>0.177661784588</v>
      </c>
      <c r="C46" s="48">
        <v>0.189533461018</v>
      </c>
      <c r="F46" t="s">
        <v>417</v>
      </c>
      <c r="G46" s="48">
        <v>0.13399114026</v>
      </c>
      <c r="H46" s="48">
        <v>0.141600608382</v>
      </c>
    </row>
    <row r="47">
      <c r="A47" t="s">
        <v>420</v>
      </c>
      <c r="B47" s="48">
        <v>1.98875</v>
      </c>
      <c r="C47" s="48">
        <v>1.94</v>
      </c>
      <c r="F47" t="s">
        <v>420</v>
      </c>
      <c r="G47" s="48">
        <v>2.287375</v>
      </c>
      <c r="H47" s="48">
        <v>2.1065</v>
      </c>
    </row>
    <row r="48">
      <c r="A48" t="s">
        <v>421</v>
      </c>
      <c r="B48" s="48">
        <v>0</v>
      </c>
      <c r="C48" s="48">
        <v>0</v>
      </c>
      <c r="F48" t="s">
        <v>421</v>
      </c>
      <c r="G48" s="48">
        <v>0</v>
      </c>
      <c r="H48" s="48">
        <v>0</v>
      </c>
    </row>
    <row r="49">
      <c r="A49" t="s">
        <v>422</v>
      </c>
      <c r="B49" s="48">
        <v>0.5005</v>
      </c>
      <c r="C49" s="48">
        <v>0.4925</v>
      </c>
      <c r="F49" t="s">
        <v>422</v>
      </c>
      <c r="G49" s="48">
        <v>0.5585</v>
      </c>
      <c r="H49" s="48">
        <v>0.511</v>
      </c>
    </row>
    <row r="50">
      <c r="A50" t="s">
        <v>423</v>
      </c>
      <c r="B50" s="48">
        <v>1.29425</v>
      </c>
      <c r="C50" s="48">
        <v>1.24765</v>
      </c>
      <c r="F50" t="s">
        <v>423</v>
      </c>
      <c r="G50" s="48">
        <v>1.0303</v>
      </c>
      <c r="H50" s="48">
        <v>0.89885</v>
      </c>
    </row>
    <row r="51">
      <c r="A51" t="s">
        <v>424</v>
      </c>
      <c r="B51" s="48">
        <v>1.37566666667</v>
      </c>
      <c r="C51" s="48">
        <v>1.22013333333</v>
      </c>
      <c r="F51" t="s">
        <v>424</v>
      </c>
      <c r="G51" s="48">
        <v>1.3796</v>
      </c>
      <c r="H51" s="48">
        <v>1.25926666667</v>
      </c>
    </row>
    <row r="52">
      <c r="A52" t="s">
        <v>426</v>
      </c>
      <c r="B52" s="48">
        <v>1.205</v>
      </c>
      <c r="C52" s="48">
        <v>1.23</v>
      </c>
      <c r="F52" t="s">
        <v>426</v>
      </c>
      <c r="G52" s="48">
        <v>1.4755</v>
      </c>
      <c r="H52" s="48">
        <v>1.42483333333</v>
      </c>
    </row>
    <row r="53">
      <c r="A53" t="s">
        <v>453</v>
      </c>
      <c r="B53" s="48">
        <v>93.8819115385</v>
      </c>
      <c r="C53" s="48">
        <v>93.5543778281</v>
      </c>
      <c r="F53" t="s">
        <v>453</v>
      </c>
      <c r="G53" s="48">
        <v>3.94212544761</v>
      </c>
      <c r="H53" s="48">
        <v>2.227739396</v>
      </c>
    </row>
    <row r="54">
      <c r="A54" t="s">
        <v>428</v>
      </c>
      <c r="B54" s="48">
        <v>135.382695623</v>
      </c>
      <c r="C54" s="48">
        <v>93.1151744147</v>
      </c>
      <c r="F54" t="s">
        <v>428</v>
      </c>
      <c r="G54" s="48">
        <v>0.674681566182</v>
      </c>
      <c r="H54" s="48">
        <v>1.00538140482</v>
      </c>
    </row>
    <row r="55">
      <c r="A55" t="s">
        <v>454</v>
      </c>
      <c r="B55" s="48">
        <v>0.809</v>
      </c>
      <c r="C55" s="48">
        <v>0.551</v>
      </c>
      <c r="F55" t="s">
        <v>454</v>
      </c>
      <c r="G55" s="48">
        <v>0.793</v>
      </c>
      <c r="H55" s="48">
        <v>0.654</v>
      </c>
    </row>
    <row r="56">
      <c r="A56" t="s">
        <v>429</v>
      </c>
      <c r="B56" s="48">
        <v>1.153</v>
      </c>
      <c r="C56" s="48">
        <v>1.023</v>
      </c>
      <c r="F56" t="s">
        <v>429</v>
      </c>
      <c r="G56" s="48">
        <v>1.382</v>
      </c>
      <c r="H56" s="48">
        <v>1.026</v>
      </c>
    </row>
    <row r="57">
      <c r="A57" t="s">
        <v>431</v>
      </c>
      <c r="B57" s="48">
        <v>0</v>
      </c>
      <c r="C57" s="48">
        <v>0</v>
      </c>
      <c r="F57" t="s">
        <v>431</v>
      </c>
      <c r="G57" s="48">
        <v>0</v>
      </c>
      <c r="H57" s="48">
        <v>0</v>
      </c>
    </row>
    <row r="58">
      <c r="A58" t="s">
        <v>434</v>
      </c>
      <c r="B58" s="48">
        <v>0.0787296982012</v>
      </c>
      <c r="C58" s="48">
        <v>0.0888855562246</v>
      </c>
      <c r="F58" t="s">
        <v>434</v>
      </c>
      <c r="G58" s="48">
        <v>0.0651516642325</v>
      </c>
      <c r="H58" s="48">
        <v>0.0720934030783</v>
      </c>
    </row>
    <row r="59">
      <c r="A59" t="s">
        <v>435</v>
      </c>
      <c r="B59" s="48">
        <v>3.811</v>
      </c>
      <c r="C59" s="48">
        <v>4.74571428571</v>
      </c>
      <c r="F59" t="s">
        <v>435</v>
      </c>
      <c r="G59" s="48">
        <v>1.57257142857</v>
      </c>
      <c r="H59" s="48">
        <v>1.99871428571</v>
      </c>
    </row>
    <row r="60">
      <c r="A60" t="s">
        <v>436</v>
      </c>
      <c r="B60" s="48">
        <v>3.7576</v>
      </c>
      <c r="C60" s="48">
        <v>3.84113333333</v>
      </c>
      <c r="F60" t="s">
        <v>436</v>
      </c>
      <c r="G60" s="48">
        <v>4.6612</v>
      </c>
      <c r="H60" s="48">
        <v>3.98973333333</v>
      </c>
    </row>
    <row r="61">
      <c r="A61" t="s">
        <v>437</v>
      </c>
      <c r="B61" s="48">
        <v>2.2248</v>
      </c>
      <c r="C61" s="48">
        <v>2.2058</v>
      </c>
      <c r="F61" t="s">
        <v>437</v>
      </c>
      <c r="G61" s="48">
        <v>2.4306</v>
      </c>
      <c r="H61" s="48">
        <v>1.8558</v>
      </c>
    </row>
    <row r="62">
      <c r="A62" t="s">
        <v>441</v>
      </c>
      <c r="B62" s="48">
        <v>0.22</v>
      </c>
      <c r="C62" s="48">
        <v>0.29</v>
      </c>
      <c r="F62" t="s">
        <v>441</v>
      </c>
      <c r="G62" s="48">
        <v>0.23</v>
      </c>
      <c r="H62" s="48">
        <v>0.313</v>
      </c>
    </row>
    <row r="63">
      <c r="A63" t="s">
        <v>443</v>
      </c>
      <c r="B63" s="48">
        <v>31.445</v>
      </c>
      <c r="C63" s="48">
        <v>28.062</v>
      </c>
      <c r="F63" t="s">
        <v>443</v>
      </c>
      <c r="G63" s="48">
        <v>29.002</v>
      </c>
      <c r="H63" s="48">
        <v>29.246</v>
      </c>
    </row>
    <row r="64">
      <c r="A64" t="s">
        <v>444</v>
      </c>
      <c r="B64" s="48">
        <v>0.168634092827</v>
      </c>
      <c r="C64" s="48">
        <v>0.147076806212</v>
      </c>
      <c r="F64" t="s">
        <v>444</v>
      </c>
      <c r="G64" s="48">
        <v>0.115811099621</v>
      </c>
      <c r="H64" s="48">
        <v>0.110119662447</v>
      </c>
    </row>
    <row r="65">
      <c r="A65" t="s">
        <v>447</v>
      </c>
      <c r="B65" s="48">
        <v>15.4857740867</v>
      </c>
      <c r="C65" s="48">
        <v>14.6963246804</v>
      </c>
      <c r="F65" t="s">
        <v>447</v>
      </c>
      <c r="G65" s="48">
        <v>10.4760658203</v>
      </c>
      <c r="H65" s="48">
        <v>13.5563408747</v>
      </c>
    </row>
    <row r="66">
      <c r="A66" t="s">
        <v>448</v>
      </c>
      <c r="B66" s="48">
        <v>0.178</v>
      </c>
      <c r="C66" s="48">
        <v>0.184571428571</v>
      </c>
      <c r="F66" t="s">
        <v>448</v>
      </c>
      <c r="G66" s="48">
        <v>0.199</v>
      </c>
      <c r="H66" s="48">
        <v>0.191571428571</v>
      </c>
    </row>
    <row r="67">
      <c r="A67" t="s">
        <v>449</v>
      </c>
      <c r="B67" s="48">
        <v>0</v>
      </c>
      <c r="C67" s="48">
        <v>0</v>
      </c>
      <c r="F67" t="s">
        <v>449</v>
      </c>
      <c r="G67" s="48">
        <v>0</v>
      </c>
      <c r="H67" s="48">
        <v>0</v>
      </c>
    </row>
    <row r="68">
      <c r="B68" s="48"/>
      <c r="C68" s="48"/>
      <c r="G68" s="48"/>
      <c r="H68" s="48"/>
    </row>
    <row r="69">
      <c r="A69" t="s">
        <v>455</v>
      </c>
      <c r="B69" s="48"/>
      <c r="C69" s="48"/>
      <c r="F69" t="s">
        <v>456</v>
      </c>
      <c r="G69" s="48"/>
      <c r="H69" s="48"/>
    </row>
    <row r="70">
      <c r="B70" s="48" t="s">
        <v>412</v>
      </c>
      <c r="C70" s="48" t="s">
        <v>413</v>
      </c>
      <c r="G70" s="48" t="s">
        <v>412</v>
      </c>
      <c r="H70" s="48" t="s">
        <v>413</v>
      </c>
    </row>
    <row r="71">
      <c r="A71" t="s">
        <v>414</v>
      </c>
      <c r="B71" s="48">
        <v>0.760574821853</v>
      </c>
      <c r="C71" s="48">
        <v>0.921699694605</v>
      </c>
      <c r="F71" t="s">
        <v>414</v>
      </c>
      <c r="G71" s="48">
        <v>0.86786562606</v>
      </c>
      <c r="H71" s="48">
        <v>1.03314014252</v>
      </c>
    </row>
    <row r="72">
      <c r="A72" t="s">
        <v>416</v>
      </c>
      <c r="B72" s="48">
        <v>3.46125</v>
      </c>
      <c r="C72" s="48">
        <v>3.39375</v>
      </c>
      <c r="F72" t="s">
        <v>416</v>
      </c>
      <c r="G72" s="48">
        <v>3.33875</v>
      </c>
      <c r="H72" s="48">
        <v>3.29625</v>
      </c>
    </row>
    <row r="73">
      <c r="A73" t="s">
        <v>417</v>
      </c>
      <c r="B73" s="48">
        <v>0.166357844798</v>
      </c>
      <c r="C73" s="48">
        <v>0.175896949153</v>
      </c>
      <c r="F73" t="s">
        <v>417</v>
      </c>
      <c r="G73" s="48">
        <v>0.134139881456</v>
      </c>
      <c r="H73" s="48">
        <v>0.122643353091</v>
      </c>
    </row>
    <row r="74">
      <c r="A74" t="s">
        <v>420</v>
      </c>
      <c r="B74" s="48">
        <v>1.9991</v>
      </c>
      <c r="C74" s="48">
        <v>2.0415</v>
      </c>
      <c r="F74" t="s">
        <v>420</v>
      </c>
      <c r="G74" s="48">
        <v>2.0347</v>
      </c>
      <c r="H74" s="48">
        <v>2.2552</v>
      </c>
    </row>
    <row r="75">
      <c r="A75" t="s">
        <v>421</v>
      </c>
      <c r="B75" s="48">
        <v>0</v>
      </c>
      <c r="C75" s="48">
        <v>0</v>
      </c>
      <c r="F75" t="s">
        <v>421</v>
      </c>
      <c r="G75" s="48">
        <v>0</v>
      </c>
      <c r="H75" s="48">
        <v>0</v>
      </c>
    </row>
    <row r="76">
      <c r="A76" t="s">
        <v>422</v>
      </c>
      <c r="B76" s="48">
        <v>1.105</v>
      </c>
      <c r="C76" s="48">
        <v>1.401</v>
      </c>
      <c r="F76" t="s">
        <v>422</v>
      </c>
      <c r="G76" s="48">
        <v>0.8688</v>
      </c>
      <c r="H76" s="48">
        <v>0.9656</v>
      </c>
    </row>
    <row r="77">
      <c r="A77" t="s">
        <v>423</v>
      </c>
      <c r="B77" s="48">
        <v>6.66059854015</v>
      </c>
      <c r="C77" s="48">
        <v>6.39388321168</v>
      </c>
      <c r="F77" t="s">
        <v>423</v>
      </c>
      <c r="G77" s="48">
        <v>5.4232189781</v>
      </c>
      <c r="H77" s="48">
        <v>4.64352554745</v>
      </c>
    </row>
    <row r="78">
      <c r="A78" t="s">
        <v>424</v>
      </c>
      <c r="B78" s="48">
        <v>1.43675</v>
      </c>
      <c r="C78" s="48">
        <v>1.4179</v>
      </c>
      <c r="F78" t="s">
        <v>424</v>
      </c>
      <c r="G78" s="48">
        <v>1.3054</v>
      </c>
      <c r="H78" s="48">
        <v>1.33255</v>
      </c>
    </row>
    <row r="79">
      <c r="A79" t="s">
        <v>426</v>
      </c>
      <c r="B79" s="48">
        <v>1.15271428571</v>
      </c>
      <c r="C79" s="48">
        <v>1.24885714286</v>
      </c>
      <c r="F79" t="s">
        <v>426</v>
      </c>
      <c r="G79" s="48">
        <v>1.17371428571</v>
      </c>
      <c r="H79" s="48">
        <v>1.72185714286</v>
      </c>
    </row>
    <row r="80">
      <c r="A80" t="s">
        <v>453</v>
      </c>
      <c r="B80" s="48">
        <v>139.38234894</v>
      </c>
      <c r="C80" s="48">
        <v>139.169458772</v>
      </c>
      <c r="F80" t="s">
        <v>453</v>
      </c>
      <c r="G80" s="48">
        <v>3.67697743085</v>
      </c>
      <c r="H80" s="48">
        <v>2.15230296862</v>
      </c>
    </row>
    <row r="81">
      <c r="A81" t="s">
        <v>428</v>
      </c>
      <c r="B81" s="48">
        <v>154.304865626</v>
      </c>
      <c r="C81" s="48">
        <v>133.992204615</v>
      </c>
      <c r="F81" t="s">
        <v>428</v>
      </c>
      <c r="G81" s="48">
        <v>0.656277231082</v>
      </c>
      <c r="H81" s="48">
        <v>0.890477095351</v>
      </c>
    </row>
    <row r="82">
      <c r="A82" t="s">
        <v>429</v>
      </c>
      <c r="B82" s="48">
        <v>1.002</v>
      </c>
      <c r="C82" s="48">
        <v>1.0175</v>
      </c>
      <c r="F82" t="s">
        <v>429</v>
      </c>
      <c r="G82" s="48">
        <v>0.888</v>
      </c>
      <c r="H82" s="48">
        <v>0.8655</v>
      </c>
    </row>
    <row r="83">
      <c r="A83" t="s">
        <v>431</v>
      </c>
      <c r="B83" s="48">
        <v>0</v>
      </c>
      <c r="C83" s="48">
        <v>0</v>
      </c>
      <c r="F83" t="s">
        <v>431</v>
      </c>
      <c r="G83" s="48">
        <v>0</v>
      </c>
      <c r="H83" s="48">
        <v>0</v>
      </c>
    </row>
    <row r="84">
      <c r="A84" t="s">
        <v>434</v>
      </c>
      <c r="B84" s="48">
        <v>0.064</v>
      </c>
      <c r="C84" s="48">
        <v>0.048</v>
      </c>
      <c r="F84" t="s">
        <v>434</v>
      </c>
      <c r="G84" s="48">
        <v>0.063</v>
      </c>
      <c r="H84" s="48">
        <v>0.075</v>
      </c>
    </row>
    <row r="85">
      <c r="A85" t="s">
        <v>435</v>
      </c>
      <c r="B85" s="48">
        <v>2.775</v>
      </c>
      <c r="C85" s="48">
        <v>3.8624</v>
      </c>
      <c r="F85" t="s">
        <v>435</v>
      </c>
      <c r="G85" s="48">
        <v>1.7176</v>
      </c>
      <c r="H85" s="48">
        <v>3.3372</v>
      </c>
    </row>
    <row r="86">
      <c r="A86" t="s">
        <v>436</v>
      </c>
      <c r="B86" s="48">
        <v>3.67594117647</v>
      </c>
      <c r="C86" s="48">
        <v>4.54417647059</v>
      </c>
      <c r="F86" t="s">
        <v>436</v>
      </c>
      <c r="G86" s="48">
        <v>2.37042857143</v>
      </c>
      <c r="H86" s="48">
        <v>3.31825</v>
      </c>
    </row>
    <row r="87">
      <c r="A87" t="s">
        <v>437</v>
      </c>
      <c r="B87" s="48">
        <v>0.995766172507</v>
      </c>
      <c r="C87" s="48">
        <v>1.40754885445</v>
      </c>
      <c r="F87" t="s">
        <v>437</v>
      </c>
      <c r="G87" s="48">
        <v>1.1902240566</v>
      </c>
      <c r="H87" s="48">
        <v>0.748872641509</v>
      </c>
    </row>
    <row r="88">
      <c r="A88" t="s">
        <v>457</v>
      </c>
      <c r="B88" s="48">
        <v>0.160225029676</v>
      </c>
      <c r="C88" s="48">
        <v>0.127430218755</v>
      </c>
      <c r="F88" t="s">
        <v>457</v>
      </c>
      <c r="G88" s="48">
        <v>0.10590417232</v>
      </c>
      <c r="H88" s="48">
        <v>0.106359626802</v>
      </c>
    </row>
    <row r="89">
      <c r="A89" t="s">
        <v>441</v>
      </c>
      <c r="B89" s="48">
        <v>0.244</v>
      </c>
      <c r="C89" s="48">
        <v>0.315</v>
      </c>
      <c r="F89" t="s">
        <v>441</v>
      </c>
      <c r="G89" s="48">
        <v>0.223</v>
      </c>
      <c r="H89" s="48">
        <v>0.316</v>
      </c>
    </row>
    <row r="90">
      <c r="A90" t="s">
        <v>443</v>
      </c>
      <c r="B90" s="48">
        <v>27.258</v>
      </c>
      <c r="C90" s="48">
        <v>27.78</v>
      </c>
      <c r="F90" t="s">
        <v>443</v>
      </c>
      <c r="G90" s="48">
        <v>29.707</v>
      </c>
      <c r="H90" s="48">
        <v>29.231</v>
      </c>
    </row>
    <row r="91">
      <c r="A91" t="s">
        <v>444</v>
      </c>
      <c r="B91" s="48">
        <v>0.223358835477</v>
      </c>
      <c r="C91" s="48">
        <v>0.202768527919</v>
      </c>
      <c r="F91" t="s">
        <v>444</v>
      </c>
      <c r="G91" s="48">
        <v>0.129716993907</v>
      </c>
      <c r="H91" s="48">
        <v>0.112972579553</v>
      </c>
    </row>
    <row r="92">
      <c r="A92" t="s">
        <v>448</v>
      </c>
      <c r="B92" s="48">
        <v>0.171428571429</v>
      </c>
      <c r="C92" s="48">
        <v>0.185428571429</v>
      </c>
      <c r="F92" t="s">
        <v>448</v>
      </c>
      <c r="G92" s="48">
        <v>0.171142857143</v>
      </c>
      <c r="H92" s="48">
        <v>0.188571428571</v>
      </c>
    </row>
    <row r="93">
      <c r="A93" t="s">
        <v>458</v>
      </c>
      <c r="B93" s="48">
        <v>0.17</v>
      </c>
      <c r="C93" s="48">
        <v>0.192</v>
      </c>
      <c r="F93" t="s">
        <v>458</v>
      </c>
      <c r="G93" s="48">
        <v>0.182</v>
      </c>
      <c r="H93" s="48">
        <v>0.169</v>
      </c>
    </row>
    <row r="94">
      <c r="A94" t="s">
        <v>449</v>
      </c>
      <c r="B94" s="48">
        <v>0</v>
      </c>
      <c r="C94" s="48">
        <v>0</v>
      </c>
      <c r="F94" t="s">
        <v>449</v>
      </c>
      <c r="G94" s="48">
        <v>0</v>
      </c>
      <c r="H94" s="48">
        <v>0</v>
      </c>
    </row>
    <row r="95">
      <c r="B95" s="48"/>
      <c r="C95" s="48"/>
      <c r="G95" s="48"/>
      <c r="H95" s="48"/>
    </row>
    <row r="96">
      <c r="A96" t="s">
        <v>459</v>
      </c>
      <c r="B96" s="48"/>
      <c r="C96" s="48"/>
      <c r="F96" t="s">
        <v>460</v>
      </c>
      <c r="G96" s="48"/>
      <c r="H96" s="48"/>
    </row>
    <row r="97">
      <c r="B97" s="48" t="s">
        <v>412</v>
      </c>
      <c r="C97" s="48" t="s">
        <v>413</v>
      </c>
      <c r="G97" s="48" t="s">
        <v>412</v>
      </c>
      <c r="H97" s="48" t="s">
        <v>413</v>
      </c>
    </row>
    <row r="98">
      <c r="A98" t="s">
        <v>414</v>
      </c>
      <c r="B98" s="48">
        <v>1.16233804238</v>
      </c>
      <c r="C98" s="48">
        <v>1.30747090481</v>
      </c>
      <c r="F98" t="s">
        <v>414</v>
      </c>
      <c r="G98" s="48">
        <v>0.854623251748</v>
      </c>
      <c r="H98" s="48">
        <v>1.13520862471</v>
      </c>
    </row>
    <row r="99">
      <c r="A99" t="s">
        <v>416</v>
      </c>
      <c r="B99" s="48">
        <v>3.54775</v>
      </c>
      <c r="C99" s="48">
        <v>3.5015</v>
      </c>
      <c r="F99" t="s">
        <v>416</v>
      </c>
      <c r="G99" s="48">
        <v>3.081</v>
      </c>
      <c r="H99" s="48">
        <v>3.1105</v>
      </c>
    </row>
    <row r="100">
      <c r="A100" t="s">
        <v>417</v>
      </c>
      <c r="B100" s="48">
        <v>0.155329959514</v>
      </c>
      <c r="C100" s="48">
        <v>0.180865553306</v>
      </c>
      <c r="F100" t="s">
        <v>417</v>
      </c>
      <c r="G100" s="48">
        <v>0.109832824094</v>
      </c>
      <c r="H100" s="48">
        <v>0.11106173913</v>
      </c>
    </row>
    <row r="101">
      <c r="A101" t="s">
        <v>420</v>
      </c>
      <c r="B101" s="48">
        <v>1.86475</v>
      </c>
      <c r="C101" s="48">
        <v>2.148875</v>
      </c>
      <c r="F101" t="s">
        <v>420</v>
      </c>
      <c r="G101" s="48">
        <v>2.19425</v>
      </c>
      <c r="H101" s="48">
        <v>2.31275</v>
      </c>
    </row>
    <row r="102">
      <c r="A102" t="s">
        <v>421</v>
      </c>
      <c r="B102" s="48">
        <v>0</v>
      </c>
      <c r="C102" s="48">
        <v>0</v>
      </c>
      <c r="F102" t="s">
        <v>421</v>
      </c>
      <c r="G102" s="48">
        <v>0</v>
      </c>
      <c r="H102" s="48">
        <v>0</v>
      </c>
    </row>
    <row r="103">
      <c r="A103" t="s">
        <v>422</v>
      </c>
      <c r="B103" s="48">
        <v>19.2115</v>
      </c>
      <c r="C103" s="48">
        <v>17.54925</v>
      </c>
      <c r="F103" t="s">
        <v>422</v>
      </c>
      <c r="G103" s="48">
        <v>0.482</v>
      </c>
      <c r="H103" s="48">
        <v>0.506</v>
      </c>
    </row>
    <row r="104">
      <c r="A104" t="s">
        <v>423</v>
      </c>
      <c r="B104" s="48">
        <v>1.25033333333</v>
      </c>
      <c r="C104" s="48">
        <v>1.3020952381</v>
      </c>
      <c r="F104" t="s">
        <v>423</v>
      </c>
      <c r="G104" s="48">
        <v>1.26223809524</v>
      </c>
      <c r="H104" s="48">
        <v>1.78666666667</v>
      </c>
    </row>
    <row r="105">
      <c r="A105" t="s">
        <v>424</v>
      </c>
      <c r="B105" s="48">
        <v>1.43552941176</v>
      </c>
      <c r="C105" s="48">
        <v>1.35005882353</v>
      </c>
      <c r="F105" t="s">
        <v>424</v>
      </c>
      <c r="G105" s="48">
        <v>1.487625</v>
      </c>
      <c r="H105" s="48">
        <v>1.442375</v>
      </c>
    </row>
    <row r="106">
      <c r="A106" t="s">
        <v>426</v>
      </c>
      <c r="B106" s="48">
        <v>1.76616666667</v>
      </c>
      <c r="C106" s="48">
        <v>1.72033333333</v>
      </c>
      <c r="F106" t="s">
        <v>426</v>
      </c>
      <c r="G106" s="48">
        <v>1.51933333333</v>
      </c>
      <c r="H106" s="48">
        <v>1.41633333333</v>
      </c>
    </row>
    <row r="107">
      <c r="A107" t="s">
        <v>453</v>
      </c>
      <c r="B107" s="48">
        <v>143.57107981</v>
      </c>
      <c r="C107" s="48">
        <v>135.691260221</v>
      </c>
      <c r="F107" t="s">
        <v>453</v>
      </c>
      <c r="G107" s="48">
        <v>2.73039507259</v>
      </c>
      <c r="H107" s="48">
        <v>1.34996971462</v>
      </c>
    </row>
    <row r="108">
      <c r="A108" t="s">
        <v>428</v>
      </c>
      <c r="B108" s="48">
        <v>10.8566221733</v>
      </c>
      <c r="C108" s="48">
        <v>10.4529401914</v>
      </c>
      <c r="F108" t="s">
        <v>428</v>
      </c>
      <c r="G108" s="48">
        <v>0.578462296487</v>
      </c>
      <c r="H108" s="48">
        <v>0.784418012611</v>
      </c>
    </row>
    <row r="109">
      <c r="A109" t="s">
        <v>429</v>
      </c>
      <c r="B109" s="48">
        <v>0.444</v>
      </c>
      <c r="C109" s="48">
        <v>0.257</v>
      </c>
      <c r="F109" t="s">
        <v>429</v>
      </c>
      <c r="G109" s="48">
        <v>0.474</v>
      </c>
      <c r="H109" s="48">
        <v>0.474</v>
      </c>
    </row>
    <row r="110">
      <c r="A110" t="s">
        <v>431</v>
      </c>
      <c r="B110" s="48">
        <v>0</v>
      </c>
      <c r="C110" s="48">
        <v>0</v>
      </c>
      <c r="F110" t="s">
        <v>431</v>
      </c>
      <c r="G110" s="48">
        <v>0</v>
      </c>
      <c r="H110" s="48">
        <v>0</v>
      </c>
    </row>
    <row r="111">
      <c r="A111" t="s">
        <v>434</v>
      </c>
      <c r="B111" s="48">
        <v>0.0735033862229</v>
      </c>
      <c r="C111" s="48">
        <v>0.079177636988</v>
      </c>
      <c r="F111" t="s">
        <v>434</v>
      </c>
      <c r="G111" s="48">
        <v>0.0707407407407</v>
      </c>
      <c r="H111" s="48">
        <v>0.0657562479174</v>
      </c>
    </row>
    <row r="112">
      <c r="A112" t="s">
        <v>435</v>
      </c>
      <c r="B112" s="48">
        <v>2.9508</v>
      </c>
      <c r="C112" s="48">
        <v>3.7446</v>
      </c>
      <c r="F112" t="s">
        <v>435</v>
      </c>
      <c r="G112" s="48">
        <v>3.497</v>
      </c>
      <c r="H112" s="48">
        <v>2.5786</v>
      </c>
    </row>
    <row r="113">
      <c r="A113" t="s">
        <v>436</v>
      </c>
      <c r="B113" s="48">
        <v>3.584</v>
      </c>
      <c r="C113" s="48">
        <v>3.95033333333</v>
      </c>
      <c r="F113" t="s">
        <v>436</v>
      </c>
      <c r="G113" s="48">
        <v>4.79714285714</v>
      </c>
      <c r="H113" s="48">
        <v>3.91416666667</v>
      </c>
    </row>
    <row r="114">
      <c r="A114" t="s">
        <v>437</v>
      </c>
      <c r="B114" s="48">
        <v>2181.20533333</v>
      </c>
      <c r="C114" s="48">
        <v>1155.45983333</v>
      </c>
      <c r="F114" t="s">
        <v>437</v>
      </c>
      <c r="G114" s="48">
        <v>1.842</v>
      </c>
      <c r="H114" s="48">
        <v>1.702</v>
      </c>
    </row>
    <row r="115">
      <c r="A115" t="s">
        <v>440</v>
      </c>
      <c r="B115" s="48">
        <v>1.54345833333</v>
      </c>
      <c r="C115" s="48">
        <v>1.878</v>
      </c>
      <c r="F115" t="s">
        <v>441</v>
      </c>
      <c r="G115" s="48">
        <v>0.204</v>
      </c>
      <c r="H115" s="48">
        <v>0.268</v>
      </c>
    </row>
    <row r="116">
      <c r="A116" t="s">
        <v>441</v>
      </c>
      <c r="B116" s="48">
        <v>0.243</v>
      </c>
      <c r="C116" s="48">
        <v>0.284</v>
      </c>
      <c r="F116" t="s">
        <v>443</v>
      </c>
      <c r="G116" s="48">
        <v>28.621</v>
      </c>
      <c r="H116" s="48">
        <v>28.898</v>
      </c>
    </row>
    <row r="117">
      <c r="A117" t="s">
        <v>443</v>
      </c>
      <c r="B117" s="48">
        <v>33.193</v>
      </c>
      <c r="C117" s="48">
        <v>29.333</v>
      </c>
      <c r="F117" t="s">
        <v>444</v>
      </c>
      <c r="G117" s="48">
        <v>0.112528483786</v>
      </c>
      <c r="H117" s="48">
        <v>0.112226535342</v>
      </c>
    </row>
    <row r="118">
      <c r="A118" t="s">
        <v>444</v>
      </c>
      <c r="B118" s="48">
        <v>0.136708053691</v>
      </c>
      <c r="C118" s="48">
        <v>0.126575167785</v>
      </c>
      <c r="F118" t="s">
        <v>448</v>
      </c>
      <c r="G118" s="48">
        <v>0.178428571429</v>
      </c>
      <c r="H118" s="48">
        <v>0.193857142857</v>
      </c>
    </row>
    <row r="119">
      <c r="A119" t="s">
        <v>448</v>
      </c>
      <c r="B119" s="48">
        <v>0.163857142857</v>
      </c>
      <c r="C119" s="48">
        <v>0.197142857143</v>
      </c>
      <c r="F119" t="s">
        <v>449</v>
      </c>
      <c r="G119" s="48">
        <v>0</v>
      </c>
      <c r="H119" s="48">
        <v>0</v>
      </c>
    </row>
    <row r="120">
      <c r="A120" t="s">
        <v>449</v>
      </c>
      <c r="B120" s="48">
        <v>0</v>
      </c>
      <c r="C120" s="48">
        <v>0</v>
      </c>
      <c r="G120" s="48"/>
      <c r="H120" s="48"/>
    </row>
    <row r="121">
      <c r="B121" s="48"/>
      <c r="C121" s="48"/>
      <c r="G121" s="48"/>
      <c r="H121" s="48"/>
    </row>
    <row r="122">
      <c r="A122" t="s">
        <v>461</v>
      </c>
      <c r="B122" s="48"/>
      <c r="C122" s="48"/>
      <c r="F122" t="s">
        <v>462</v>
      </c>
      <c r="G122" s="48"/>
      <c r="H122" s="48"/>
    </row>
    <row r="123">
      <c r="B123" s="48" t="s">
        <v>412</v>
      </c>
      <c r="C123" s="48" t="s">
        <v>413</v>
      </c>
      <c r="G123" s="48" t="s">
        <v>412</v>
      </c>
      <c r="H123" s="48" t="s">
        <v>413</v>
      </c>
    </row>
    <row r="124">
      <c r="A124" t="s">
        <v>415</v>
      </c>
      <c r="B124" s="48">
        <v>0.197</v>
      </c>
      <c r="C124" s="48">
        <v>0.212</v>
      </c>
      <c r="F124" t="s">
        <v>416</v>
      </c>
      <c r="G124" s="48">
        <v>3.773</v>
      </c>
      <c r="H124" s="48">
        <v>4.905</v>
      </c>
    </row>
    <row r="125">
      <c r="A125" t="s">
        <v>416</v>
      </c>
      <c r="B125" s="48">
        <v>3.72483333333</v>
      </c>
      <c r="C125" s="48">
        <v>3.85566666667</v>
      </c>
      <c r="F125" t="s">
        <v>417</v>
      </c>
      <c r="G125" s="48">
        <v>0.119433482543</v>
      </c>
      <c r="H125" s="48">
        <v>0.119341169885</v>
      </c>
    </row>
    <row r="126">
      <c r="A126" t="s">
        <v>417</v>
      </c>
      <c r="B126" s="48">
        <v>0.156117821237</v>
      </c>
      <c r="C126" s="48">
        <v>0.194991664945</v>
      </c>
      <c r="F126" t="s">
        <v>419</v>
      </c>
      <c r="G126" s="48">
        <v>0.0375</v>
      </c>
      <c r="H126" s="48">
        <v>0.05</v>
      </c>
    </row>
    <row r="127">
      <c r="A127" t="s">
        <v>419</v>
      </c>
      <c r="B127" s="48">
        <v>0.0545</v>
      </c>
      <c r="C127" s="48">
        <v>0.0565</v>
      </c>
      <c r="F127" t="s">
        <v>423</v>
      </c>
      <c r="G127" s="48">
        <v>4.08279120879</v>
      </c>
      <c r="H127" s="48">
        <v>3.45677868852</v>
      </c>
    </row>
    <row r="128">
      <c r="A128" t="s">
        <v>420</v>
      </c>
      <c r="B128" s="48">
        <v>1.91575</v>
      </c>
      <c r="C128" s="48">
        <v>2.153375</v>
      </c>
      <c r="F128" t="s">
        <v>453</v>
      </c>
      <c r="G128" s="48">
        <v>1.30922529644</v>
      </c>
      <c r="H128" s="48">
        <v>0.435189977974</v>
      </c>
    </row>
    <row r="129">
      <c r="A129" t="s">
        <v>421</v>
      </c>
      <c r="B129" s="48">
        <v>0</v>
      </c>
      <c r="C129" s="48">
        <v>0</v>
      </c>
      <c r="F129" t="s">
        <v>454</v>
      </c>
      <c r="G129" s="48">
        <v>0.367352414194</v>
      </c>
      <c r="H129" s="48">
        <v>0.378863219655</v>
      </c>
    </row>
    <row r="130">
      <c r="A130" t="s">
        <v>422</v>
      </c>
      <c r="B130" s="48">
        <v>690.531333333</v>
      </c>
      <c r="C130" s="48">
        <v>17.5824444444</v>
      </c>
      <c r="F130" t="s">
        <v>434</v>
      </c>
      <c r="G130" s="48">
        <v>0.0603628647832</v>
      </c>
      <c r="H130" s="48">
        <v>0.056579904482</v>
      </c>
    </row>
    <row r="131">
      <c r="A131" t="s">
        <v>423</v>
      </c>
      <c r="B131" s="48">
        <v>6.20270824524</v>
      </c>
      <c r="C131" s="48">
        <v>6.18104439746</v>
      </c>
      <c r="F131" t="s">
        <v>435</v>
      </c>
      <c r="G131" s="48">
        <v>1.5024</v>
      </c>
      <c r="H131" s="48">
        <v>1.4278</v>
      </c>
    </row>
    <row r="132">
      <c r="A132" t="s">
        <v>424</v>
      </c>
      <c r="B132" s="48">
        <v>1.26489473684</v>
      </c>
      <c r="C132" s="48">
        <v>1.30221052632</v>
      </c>
      <c r="F132" t="s">
        <v>436</v>
      </c>
      <c r="G132" s="48">
        <v>4.659</v>
      </c>
      <c r="H132" s="48">
        <v>5.317</v>
      </c>
    </row>
    <row r="133">
      <c r="A133" t="s">
        <v>426</v>
      </c>
      <c r="B133" s="48">
        <v>1.30416666667</v>
      </c>
      <c r="C133" s="48">
        <v>1.59116666667</v>
      </c>
      <c r="F133" t="s">
        <v>437</v>
      </c>
      <c r="G133" s="48">
        <v>0.569701130856</v>
      </c>
      <c r="H133" s="48">
        <v>0.667781241224</v>
      </c>
    </row>
    <row r="134">
      <c r="A134" t="s">
        <v>453</v>
      </c>
      <c r="B134" s="48">
        <v>77.4122743851</v>
      </c>
      <c r="C134" s="48">
        <v>75.7616718403</v>
      </c>
      <c r="F134" t="s">
        <v>457</v>
      </c>
      <c r="G134" s="48">
        <v>0.128422890173</v>
      </c>
      <c r="H134" s="48">
        <v>0.115084036697</v>
      </c>
    </row>
    <row r="135">
      <c r="A135" t="s">
        <v>454</v>
      </c>
      <c r="B135" s="48">
        <v>12.8804737217</v>
      </c>
      <c r="C135" s="48">
        <v>10.7719466453</v>
      </c>
      <c r="F135" t="s">
        <v>441</v>
      </c>
      <c r="G135" s="48">
        <v>0.219</v>
      </c>
      <c r="H135" s="48">
        <v>0.238</v>
      </c>
    </row>
    <row r="136">
      <c r="A136" t="s">
        <v>431</v>
      </c>
      <c r="B136" s="48">
        <v>0</v>
      </c>
      <c r="C136" s="48">
        <v>0</v>
      </c>
      <c r="F136" t="s">
        <v>444</v>
      </c>
      <c r="G136" s="48">
        <v>0.113557723577</v>
      </c>
      <c r="H136" s="48">
        <v>0.103484524687</v>
      </c>
    </row>
    <row r="137">
      <c r="A137" t="s">
        <v>434</v>
      </c>
      <c r="B137" s="48">
        <v>0.0707671854157</v>
      </c>
      <c r="C137" s="48">
        <v>0.0959447730001</v>
      </c>
      <c r="F137" t="s">
        <v>463</v>
      </c>
      <c r="G137" s="48">
        <v>0.305</v>
      </c>
      <c r="H137" s="48">
        <v>0.294</v>
      </c>
    </row>
    <row r="138">
      <c r="A138" t="s">
        <v>435</v>
      </c>
      <c r="B138" s="48">
        <v>2.7216</v>
      </c>
      <c r="C138" s="48">
        <v>4.158</v>
      </c>
      <c r="F138" t="s">
        <v>464</v>
      </c>
      <c r="G138" s="48">
        <v>0.0985322655525</v>
      </c>
      <c r="H138" s="48">
        <v>0.0964077883909</v>
      </c>
    </row>
    <row r="139">
      <c r="A139" t="s">
        <v>436</v>
      </c>
      <c r="B139" s="48">
        <v>1.93428571429</v>
      </c>
      <c r="C139" s="48">
        <v>2.31342857143</v>
      </c>
      <c r="F139" t="s">
        <v>465</v>
      </c>
      <c r="G139" s="48">
        <v>10.42</v>
      </c>
      <c r="H139" s="48">
        <v>12.532</v>
      </c>
    </row>
    <row r="140">
      <c r="A140" t="s">
        <v>437</v>
      </c>
      <c r="B140" s="48">
        <v>0.90057760639</v>
      </c>
      <c r="C140" s="48">
        <v>1.38801439592</v>
      </c>
      <c r="F140" t="s">
        <v>448</v>
      </c>
      <c r="G140" s="48">
        <v>0.1726</v>
      </c>
      <c r="H140" s="48">
        <v>0.1924</v>
      </c>
    </row>
    <row r="141">
      <c r="A141" t="s">
        <v>457</v>
      </c>
      <c r="B141" s="48">
        <v>0.215092905405</v>
      </c>
      <c r="C141" s="48">
        <v>0.164764224751</v>
      </c>
      <c r="F141" t="s">
        <v>466</v>
      </c>
      <c r="G141" s="48">
        <v>14.059</v>
      </c>
      <c r="H141" s="48">
        <v>15.095</v>
      </c>
    </row>
    <row r="142">
      <c r="A142" t="s">
        <v>441</v>
      </c>
      <c r="B142" s="48">
        <v>0.289</v>
      </c>
      <c r="C142" s="48">
        <v>0.296</v>
      </c>
      <c r="F142" t="s">
        <v>449</v>
      </c>
      <c r="G142" s="48">
        <v>0</v>
      </c>
      <c r="H142" s="48">
        <v>0</v>
      </c>
    </row>
    <row r="143">
      <c r="A143" t="s">
        <v>443</v>
      </c>
      <c r="B143" s="48">
        <v>31.996</v>
      </c>
      <c r="C143" s="48">
        <v>30.885</v>
      </c>
      <c r="F143" t="s">
        <v>467</v>
      </c>
      <c r="G143" s="48">
        <v>0.256927890207</v>
      </c>
      <c r="H143" s="48">
        <v>0.282655894234</v>
      </c>
    </row>
    <row r="144">
      <c r="A144" t="s">
        <v>444</v>
      </c>
      <c r="B144" s="48">
        <v>0.149263443249</v>
      </c>
      <c r="C144" s="48">
        <v>0.118556868669</v>
      </c>
      <c r="G144" s="48"/>
      <c r="H144" s="48"/>
    </row>
    <row r="145">
      <c r="A145" t="s">
        <v>463</v>
      </c>
      <c r="B145" s="48">
        <v>0.29175</v>
      </c>
      <c r="C145" s="48">
        <v>0.2785</v>
      </c>
      <c r="G145" s="48"/>
      <c r="H145" s="48"/>
    </row>
    <row r="146">
      <c r="A146" t="s">
        <v>468</v>
      </c>
      <c r="B146" s="48">
        <v>0.47</v>
      </c>
      <c r="C146" s="48">
        <v>0.588</v>
      </c>
      <c r="G146" s="48"/>
      <c r="H146" s="48"/>
    </row>
    <row r="147">
      <c r="A147" t="s">
        <v>464</v>
      </c>
      <c r="B147" s="48">
        <v>0.21533354087</v>
      </c>
      <c r="C147" s="48">
        <v>0.209835482437</v>
      </c>
      <c r="G147" s="48"/>
      <c r="H147" s="48"/>
    </row>
    <row r="148">
      <c r="A148" t="s">
        <v>465</v>
      </c>
      <c r="B148" s="48">
        <v>10.961</v>
      </c>
      <c r="C148" s="48">
        <v>7.372</v>
      </c>
      <c r="G148" s="48"/>
      <c r="H148" s="48"/>
    </row>
    <row r="149">
      <c r="A149" t="s">
        <v>448</v>
      </c>
      <c r="B149" s="48">
        <v>0.165</v>
      </c>
      <c r="C149" s="48">
        <v>0.1874</v>
      </c>
      <c r="G149" s="48"/>
      <c r="H149" s="48"/>
    </row>
    <row r="150">
      <c r="A150" t="s">
        <v>466</v>
      </c>
      <c r="B150" s="48">
        <v>13.387</v>
      </c>
      <c r="C150" s="48">
        <v>15.209</v>
      </c>
      <c r="G150" s="48"/>
      <c r="H150" s="48"/>
    </row>
    <row r="151">
      <c r="A151" t="s">
        <v>449</v>
      </c>
      <c r="B151" s="48">
        <v>0</v>
      </c>
      <c r="C151" s="48">
        <v>0</v>
      </c>
      <c r="G151" s="48"/>
      <c r="H151" s="48"/>
    </row>
    <row r="152">
      <c r="A152" t="s">
        <v>467</v>
      </c>
      <c r="B152" s="48">
        <v>0.34617812361</v>
      </c>
      <c r="C152" s="48">
        <v>0.381144521523</v>
      </c>
      <c r="G152" s="48"/>
      <c r="H152" s="48"/>
    </row>
    <row r="153">
      <c r="B153" s="48"/>
      <c r="C153" s="48"/>
      <c r="G153" s="48"/>
      <c r="H153" s="48"/>
    </row>
    <row r="154">
      <c r="A154" t="s">
        <v>469</v>
      </c>
      <c r="B154" s="48"/>
      <c r="C154" s="48"/>
      <c r="F154" t="s">
        <v>470</v>
      </c>
      <c r="G154" s="48"/>
      <c r="H154" s="48"/>
    </row>
    <row r="155">
      <c r="B155" s="48" t="s">
        <v>412</v>
      </c>
      <c r="C155" s="48" t="s">
        <v>413</v>
      </c>
      <c r="G155" s="48" t="s">
        <v>412</v>
      </c>
      <c r="H155" s="48" t="s">
        <v>413</v>
      </c>
    </row>
    <row r="156">
      <c r="A156" t="s">
        <v>471</v>
      </c>
      <c r="B156" s="48">
        <v>0.037</v>
      </c>
      <c r="C156" s="48">
        <v>0.033</v>
      </c>
      <c r="F156" t="s">
        <v>417</v>
      </c>
      <c r="G156" s="48">
        <v>0.208</v>
      </c>
      <c r="H156" s="48">
        <v>1.20573109529</v>
      </c>
      <c r="I156" t="s">
        <v>414</v>
      </c>
    </row>
    <row r="157">
      <c r="A157" t="s">
        <v>416</v>
      </c>
      <c r="B157" s="48">
        <v>19.7316666667</v>
      </c>
      <c r="C157" s="48">
        <v>19.6583333333</v>
      </c>
      <c r="F157" t="s">
        <v>423</v>
      </c>
      <c r="G157" s="48">
        <v>0.8817</v>
      </c>
      <c r="H157" s="48">
        <v>15.802</v>
      </c>
      <c r="I157" t="s">
        <v>472</v>
      </c>
    </row>
    <row r="158">
      <c r="A158" t="s">
        <v>417</v>
      </c>
      <c r="B158" s="48">
        <v>0.201176470588</v>
      </c>
      <c r="C158" s="48">
        <v>0.197352941176</v>
      </c>
      <c r="F158" t="s">
        <v>454</v>
      </c>
      <c r="G158" s="48">
        <v>0.662230051314</v>
      </c>
      <c r="H158" s="48">
        <v>0.258333333333</v>
      </c>
      <c r="I158" t="s">
        <v>415</v>
      </c>
    </row>
    <row r="159">
      <c r="A159" t="s">
        <v>420</v>
      </c>
      <c r="B159" s="48">
        <v>2.264625</v>
      </c>
      <c r="C159" s="48">
        <v>2.2395</v>
      </c>
      <c r="F159" t="s">
        <v>434</v>
      </c>
      <c r="G159" s="48">
        <v>0.055</v>
      </c>
      <c r="H159" s="48">
        <v>5.34025</v>
      </c>
      <c r="I159" t="s">
        <v>416</v>
      </c>
    </row>
    <row r="160">
      <c r="A160" t="s">
        <v>473</v>
      </c>
      <c r="B160" s="48">
        <v>0.327</v>
      </c>
      <c r="C160" s="48">
        <v>0.208</v>
      </c>
      <c r="F160" t="s">
        <v>435</v>
      </c>
      <c r="G160" s="48">
        <v>1.3636</v>
      </c>
      <c r="H160" s="48">
        <v>0.12287815405</v>
      </c>
      <c r="I160" t="s">
        <v>417</v>
      </c>
      <c r="J160" t="s">
        <v>474</v>
      </c>
    </row>
    <row r="161">
      <c r="A161" t="s">
        <v>421</v>
      </c>
      <c r="B161" s="48">
        <v>0</v>
      </c>
      <c r="C161" s="48">
        <v>0</v>
      </c>
      <c r="F161" t="s">
        <v>441</v>
      </c>
      <c r="G161" s="48">
        <v>0.201</v>
      </c>
      <c r="H161" s="48">
        <v>0.262</v>
      </c>
      <c r="I161" t="s">
        <v>473</v>
      </c>
    </row>
    <row r="162">
      <c r="A162" t="s">
        <v>422</v>
      </c>
      <c r="B162" s="48">
        <v>1202.90264286</v>
      </c>
      <c r="C162" s="48">
        <v>1175.96464286</v>
      </c>
      <c r="F162" t="s">
        <v>444</v>
      </c>
      <c r="G162" s="48">
        <v>1.166</v>
      </c>
      <c r="H162" s="48">
        <v>0</v>
      </c>
      <c r="I162" t="s">
        <v>421</v>
      </c>
    </row>
    <row r="163">
      <c r="A163" t="s">
        <v>423</v>
      </c>
      <c r="B163" s="48">
        <v>1.33705</v>
      </c>
      <c r="C163" s="48">
        <v>0.8582</v>
      </c>
      <c r="F163" t="s">
        <v>448</v>
      </c>
      <c r="G163" s="48">
        <v>0.1704</v>
      </c>
      <c r="H163" s="48">
        <v>0.688951923077</v>
      </c>
      <c r="I163" t="s">
        <v>422</v>
      </c>
    </row>
    <row r="164">
      <c r="A164" t="s">
        <v>424</v>
      </c>
      <c r="B164" s="48">
        <v>1.72974193548</v>
      </c>
      <c r="C164" s="48">
        <v>1.65603225806</v>
      </c>
      <c r="F164" t="s">
        <v>449</v>
      </c>
      <c r="G164" s="48">
        <v>0</v>
      </c>
      <c r="H164" s="48">
        <v>0.915095238095</v>
      </c>
      <c r="I164" t="s">
        <v>423</v>
      </c>
    </row>
    <row r="165">
      <c r="A165" t="s">
        <v>426</v>
      </c>
      <c r="B165" s="48">
        <v>2.63458333333</v>
      </c>
      <c r="C165" s="48">
        <v>8.444625</v>
      </c>
      <c r="G165" s="48"/>
      <c r="H165" s="48">
        <v>2.23128571429</v>
      </c>
      <c r="I165" t="s">
        <v>424</v>
      </c>
    </row>
    <row r="166">
      <c r="A166" t="s">
        <v>454</v>
      </c>
      <c r="B166" s="48">
        <v>12.8161517315</v>
      </c>
      <c r="C166" s="48">
        <v>13.9179771319</v>
      </c>
      <c r="G166" s="48"/>
      <c r="H166" s="48">
        <v>3.77666666667</v>
      </c>
      <c r="I166" t="s">
        <v>426</v>
      </c>
    </row>
    <row r="167">
      <c r="A167" t="s">
        <v>429</v>
      </c>
      <c r="B167" s="48">
        <v>0.355</v>
      </c>
      <c r="C167" s="48">
        <v>0.451</v>
      </c>
      <c r="G167" s="48"/>
      <c r="H167" s="48">
        <v>1.40901237708</v>
      </c>
      <c r="I167" t="s">
        <v>453</v>
      </c>
    </row>
    <row r="168">
      <c r="A168" t="s">
        <v>431</v>
      </c>
      <c r="B168" s="48">
        <v>0</v>
      </c>
      <c r="C168" s="48">
        <v>0</v>
      </c>
      <c r="G168" s="48"/>
      <c r="H168" s="48">
        <v>0.749207082491</v>
      </c>
      <c r="I168" t="s">
        <v>454</v>
      </c>
    </row>
    <row r="169">
      <c r="A169" t="s">
        <v>434</v>
      </c>
      <c r="B169" s="48">
        <v>0.058</v>
      </c>
      <c r="C169" s="48">
        <v>0.077</v>
      </c>
      <c r="G169" s="48"/>
      <c r="H169" s="48">
        <v>0.5705</v>
      </c>
      <c r="I169" t="s">
        <v>429</v>
      </c>
    </row>
    <row r="170">
      <c r="A170" t="s">
        <v>475</v>
      </c>
      <c r="B170" s="48">
        <v>0.648</v>
      </c>
      <c r="C170" s="48">
        <v>0.586</v>
      </c>
      <c r="G170" s="48"/>
      <c r="H170" s="48">
        <v>0.254666666667</v>
      </c>
      <c r="I170" t="s">
        <v>434</v>
      </c>
    </row>
    <row r="171">
      <c r="A171" t="s">
        <v>435</v>
      </c>
      <c r="B171" s="48">
        <v>3.5906</v>
      </c>
      <c r="C171" s="48">
        <v>3.9146</v>
      </c>
      <c r="G171" s="48"/>
      <c r="H171" s="48">
        <v>1.3902</v>
      </c>
      <c r="I171" t="s">
        <v>435</v>
      </c>
    </row>
    <row r="172">
      <c r="A172" t="s">
        <v>476</v>
      </c>
      <c r="B172" s="48">
        <v>0.144</v>
      </c>
      <c r="C172" s="48">
        <v>0.155</v>
      </c>
      <c r="G172" s="48"/>
      <c r="H172" s="48">
        <v>3.35684615385</v>
      </c>
      <c r="I172" t="s">
        <v>436</v>
      </c>
    </row>
    <row r="173">
      <c r="A173" t="s">
        <v>436</v>
      </c>
      <c r="B173" s="48">
        <v>0.310978723404</v>
      </c>
      <c r="C173" s="48">
        <v>0.322425531915</v>
      </c>
      <c r="G173" s="48"/>
      <c r="H173" s="48">
        <v>1.26621961326</v>
      </c>
      <c r="I173" t="s">
        <v>437</v>
      </c>
    </row>
    <row r="174">
      <c r="A174" t="s">
        <v>437</v>
      </c>
      <c r="B174" s="48">
        <v>4.2416875</v>
      </c>
      <c r="C174" s="48">
        <v>4.515125</v>
      </c>
      <c r="G174" s="48"/>
      <c r="H174" s="48">
        <v>0.52734375</v>
      </c>
      <c r="I174" t="s">
        <v>440</v>
      </c>
    </row>
    <row r="175">
      <c r="A175" t="s">
        <v>440</v>
      </c>
      <c r="B175" s="48">
        <v>1879.7995</v>
      </c>
      <c r="C175" s="48">
        <v>1926.10233333</v>
      </c>
      <c r="G175" s="48"/>
      <c r="H175" s="48">
        <v>0.338</v>
      </c>
      <c r="I175" t="s">
        <v>441</v>
      </c>
    </row>
    <row r="176">
      <c r="A176" t="s">
        <v>441</v>
      </c>
      <c r="B176" s="48">
        <v>0.26</v>
      </c>
      <c r="C176" s="48">
        <v>0.324</v>
      </c>
      <c r="G176" s="48"/>
      <c r="H176" s="48">
        <v>0.332467741935</v>
      </c>
      <c r="I176" t="s">
        <v>444</v>
      </c>
    </row>
    <row r="177">
      <c r="A177" t="s">
        <v>443</v>
      </c>
      <c r="B177" s="48">
        <v>29.516</v>
      </c>
      <c r="C177" s="48">
        <v>28.573</v>
      </c>
      <c r="G177" s="48"/>
      <c r="H177" s="48">
        <v>0.839</v>
      </c>
      <c r="I177" t="s">
        <v>477</v>
      </c>
    </row>
    <row r="178">
      <c r="A178" t="s">
        <v>444</v>
      </c>
      <c r="B178" s="48">
        <v>0.504071428571</v>
      </c>
      <c r="C178" s="48">
        <v>0.478285714286</v>
      </c>
      <c r="G178" s="48"/>
      <c r="H178" s="48">
        <v>0.2238</v>
      </c>
      <c r="I178" t="s">
        <v>448</v>
      </c>
    </row>
    <row r="179">
      <c r="A179" t="s">
        <v>463</v>
      </c>
      <c r="B179" s="48">
        <v>0.285</v>
      </c>
      <c r="C179" s="48">
        <v>0.287</v>
      </c>
      <c r="G179" s="48"/>
      <c r="H179" s="48">
        <v>0</v>
      </c>
      <c r="I179" t="s">
        <v>449</v>
      </c>
    </row>
    <row r="180">
      <c r="A180" t="s">
        <v>468</v>
      </c>
      <c r="B180" s="48">
        <v>0.8214</v>
      </c>
      <c r="C180" s="48">
        <v>0.8768</v>
      </c>
      <c r="G180" s="48"/>
      <c r="H180" s="48"/>
      <c r="I180" s="20"/>
    </row>
    <row r="181">
      <c r="A181" t="s">
        <v>448</v>
      </c>
      <c r="B181" s="48">
        <v>0.175888888889</v>
      </c>
      <c r="C181" s="48">
        <v>0.191</v>
      </c>
      <c r="G181" s="48"/>
      <c r="H181" s="48"/>
      <c r="I181" s="20"/>
    </row>
    <row r="182">
      <c r="A182" t="s">
        <v>449</v>
      </c>
      <c r="B182" s="48">
        <v>0</v>
      </c>
      <c r="C182" s="48">
        <v>0</v>
      </c>
      <c r="G182" s="48"/>
      <c r="H182" s="48"/>
      <c r="I182" s="20"/>
    </row>
    <row r="183">
      <c r="A183" t="s">
        <v>467</v>
      </c>
      <c r="B183" s="48">
        <v>0.6138</v>
      </c>
      <c r="C183" s="48">
        <v>0.5378</v>
      </c>
      <c r="G183" s="48"/>
      <c r="H183" s="48"/>
      <c r="I183" s="20"/>
    </row>
    <row r="184">
      <c r="B184" s="48"/>
      <c r="C184" s="48"/>
      <c r="G184" s="48"/>
      <c r="H184" s="48"/>
      <c r="I184" s="20"/>
    </row>
    <row r="185">
      <c r="B185" s="48"/>
      <c r="C185" s="48"/>
      <c r="G185" s="48"/>
      <c r="H185" s="48"/>
      <c r="I185" s="20"/>
    </row>
    <row r="186">
      <c r="A186" t="s">
        <v>478</v>
      </c>
      <c r="B186" s="48"/>
      <c r="C186" s="48"/>
      <c r="F186" t="s">
        <v>479</v>
      </c>
      <c r="G186" s="48"/>
      <c r="H186" s="48"/>
      <c r="I186" s="20"/>
    </row>
    <row r="187">
      <c r="B187" s="48" t="s">
        <v>412</v>
      </c>
      <c r="C187" s="48" t="s">
        <v>413</v>
      </c>
      <c r="G187" s="48" t="s">
        <v>412</v>
      </c>
      <c r="H187" s="48" t="s">
        <v>413</v>
      </c>
      <c r="I187" s="20"/>
    </row>
    <row r="188">
      <c r="A188" t="s">
        <v>414</v>
      </c>
      <c r="B188" s="48">
        <v>1.75035062733</v>
      </c>
      <c r="C188" s="48">
        <v>1.64236181757</v>
      </c>
      <c r="F188" t="s">
        <v>414</v>
      </c>
      <c r="G188" s="48">
        <v>1.18384487441</v>
      </c>
      <c r="H188" s="48">
        <v>1.17161953204</v>
      </c>
      <c r="I188" t="s">
        <v>414</v>
      </c>
    </row>
    <row r="189">
      <c r="A189" t="s">
        <v>472</v>
      </c>
      <c r="B189" s="48">
        <v>14.46</v>
      </c>
      <c r="C189" s="48">
        <v>17.712</v>
      </c>
      <c r="F189" t="s">
        <v>472</v>
      </c>
      <c r="G189" s="48">
        <v>14.498</v>
      </c>
      <c r="H189" s="48">
        <v>17.307</v>
      </c>
      <c r="I189" t="s">
        <v>472</v>
      </c>
    </row>
    <row r="190">
      <c r="A190" t="s">
        <v>415</v>
      </c>
      <c r="B190" s="48">
        <v>0.595333333333</v>
      </c>
      <c r="C190" s="48">
        <v>0.586</v>
      </c>
      <c r="F190" t="s">
        <v>415</v>
      </c>
      <c r="G190" s="48">
        <v>0.257333333333</v>
      </c>
      <c r="H190" s="48">
        <v>0.241666666667</v>
      </c>
      <c r="I190" t="s">
        <v>415</v>
      </c>
    </row>
    <row r="191">
      <c r="A191" t="s">
        <v>471</v>
      </c>
      <c r="B191" s="48">
        <v>0.035</v>
      </c>
      <c r="C191" s="48">
        <v>0.035</v>
      </c>
      <c r="F191" t="s">
        <v>471</v>
      </c>
      <c r="G191" s="48">
        <v>0.034</v>
      </c>
      <c r="H191" s="48">
        <v>3.914</v>
      </c>
      <c r="I191" t="s">
        <v>416</v>
      </c>
    </row>
    <row r="192">
      <c r="A192" t="s">
        <v>416</v>
      </c>
      <c r="B192" s="48">
        <v>14.9564</v>
      </c>
      <c r="C192" s="48">
        <v>15.5023</v>
      </c>
      <c r="F192" t="s">
        <v>416</v>
      </c>
      <c r="G192" s="48">
        <v>3.274125</v>
      </c>
      <c r="H192" s="48">
        <v>0.122834329349</v>
      </c>
      <c r="I192" t="s">
        <v>417</v>
      </c>
    </row>
    <row r="193">
      <c r="A193" t="s">
        <v>417</v>
      </c>
      <c r="B193" s="48">
        <v>0.14346349521</v>
      </c>
      <c r="C193" s="48">
        <v>0.14144682959</v>
      </c>
      <c r="F193" t="s">
        <v>417</v>
      </c>
      <c r="G193" s="48">
        <v>0.121188099174</v>
      </c>
      <c r="H193" s="48">
        <v>0.35</v>
      </c>
      <c r="I193" t="s">
        <v>473</v>
      </c>
    </row>
    <row r="194">
      <c r="A194" t="s">
        <v>420</v>
      </c>
      <c r="B194" s="48">
        <v>2.1494375</v>
      </c>
      <c r="C194" s="48">
        <v>2.394</v>
      </c>
      <c r="F194" t="s">
        <v>420</v>
      </c>
      <c r="G194" s="48">
        <v>1.8710625</v>
      </c>
      <c r="H194" s="48">
        <v>0</v>
      </c>
      <c r="I194" t="s">
        <v>421</v>
      </c>
    </row>
    <row r="195">
      <c r="A195" t="s">
        <v>473</v>
      </c>
      <c r="B195" s="48">
        <v>0.271</v>
      </c>
      <c r="C195" s="48">
        <v>0.2845</v>
      </c>
      <c r="F195" t="s">
        <v>473</v>
      </c>
      <c r="G195" s="48">
        <v>0.218</v>
      </c>
      <c r="H195" s="48">
        <v>0.590423076923</v>
      </c>
      <c r="I195" t="s">
        <v>422</v>
      </c>
    </row>
    <row r="196">
      <c r="A196" t="s">
        <v>421</v>
      </c>
      <c r="B196" s="48">
        <v>0</v>
      </c>
      <c r="C196" s="48">
        <v>0</v>
      </c>
      <c r="F196" t="s">
        <v>421</v>
      </c>
      <c r="G196" s="48">
        <v>0</v>
      </c>
      <c r="H196" s="48">
        <v>0.899238095238</v>
      </c>
      <c r="I196" t="s">
        <v>423</v>
      </c>
    </row>
    <row r="197">
      <c r="A197" t="s">
        <v>422</v>
      </c>
      <c r="B197" s="48">
        <v>2666.83391597</v>
      </c>
      <c r="C197" s="48">
        <v>2629.06129167</v>
      </c>
      <c r="F197" t="s">
        <v>422</v>
      </c>
      <c r="G197" s="48">
        <v>0.558898305085</v>
      </c>
      <c r="H197" s="48">
        <v>2.27371428571</v>
      </c>
      <c r="I197" t="s">
        <v>424</v>
      </c>
    </row>
    <row r="198">
      <c r="A198" t="s">
        <v>423</v>
      </c>
      <c r="B198" s="48">
        <v>1.02523809524</v>
      </c>
      <c r="C198" s="48">
        <v>1.09647619048</v>
      </c>
      <c r="F198" t="s">
        <v>423</v>
      </c>
      <c r="G198" s="48">
        <v>0.878333333333</v>
      </c>
      <c r="H198" s="48">
        <v>3.70933333333</v>
      </c>
      <c r="I198" t="s">
        <v>426</v>
      </c>
    </row>
    <row r="199">
      <c r="A199" t="s">
        <v>424</v>
      </c>
      <c r="B199" s="48">
        <v>2.13213157895</v>
      </c>
      <c r="C199" s="48">
        <v>2.06084210526</v>
      </c>
      <c r="F199" t="s">
        <v>424</v>
      </c>
      <c r="G199" s="48">
        <v>1.40645945946</v>
      </c>
      <c r="H199" s="48">
        <v>1.40022320217</v>
      </c>
      <c r="I199" t="s">
        <v>453</v>
      </c>
    </row>
    <row r="200">
      <c r="A200" t="s">
        <v>426</v>
      </c>
      <c r="B200" s="48">
        <v>9.00262962963</v>
      </c>
      <c r="C200" s="48">
        <v>5.85014814815</v>
      </c>
      <c r="F200" t="s">
        <v>426</v>
      </c>
      <c r="G200" s="48">
        <v>1.552</v>
      </c>
      <c r="H200" s="48">
        <v>0.709565601669</v>
      </c>
      <c r="I200" t="s">
        <v>454</v>
      </c>
    </row>
    <row r="201">
      <c r="A201" t="s">
        <v>453</v>
      </c>
      <c r="B201" s="48">
        <v>6.42590703986</v>
      </c>
      <c r="C201" s="48">
        <v>3.2619740634</v>
      </c>
      <c r="F201" t="s">
        <v>453</v>
      </c>
      <c r="G201" s="48">
        <v>2.77758676845</v>
      </c>
      <c r="H201" s="48">
        <v>0.412</v>
      </c>
      <c r="I201" t="s">
        <v>429</v>
      </c>
    </row>
    <row r="202">
      <c r="A202" t="s">
        <v>454</v>
      </c>
      <c r="B202" s="48">
        <v>15.4087442462</v>
      </c>
      <c r="C202" s="48">
        <v>14.0113423972</v>
      </c>
      <c r="F202" t="s">
        <v>454</v>
      </c>
      <c r="G202" s="48">
        <v>0.638780227755</v>
      </c>
      <c r="H202" s="48">
        <v>0.232333333333</v>
      </c>
      <c r="I202" t="s">
        <v>434</v>
      </c>
    </row>
    <row r="203">
      <c r="A203" t="s">
        <v>429</v>
      </c>
      <c r="B203" s="48">
        <v>0.637</v>
      </c>
      <c r="C203" s="48">
        <v>0.617</v>
      </c>
      <c r="F203" t="s">
        <v>429</v>
      </c>
      <c r="G203" s="48">
        <v>0.3935</v>
      </c>
      <c r="H203" s="48">
        <v>1.517</v>
      </c>
      <c r="I203" t="s">
        <v>435</v>
      </c>
    </row>
    <row r="204">
      <c r="A204" t="s">
        <v>431</v>
      </c>
      <c r="B204" s="48">
        <v>0</v>
      </c>
      <c r="C204" s="48">
        <v>0</v>
      </c>
      <c r="F204" t="s">
        <v>431</v>
      </c>
      <c r="G204" s="48">
        <v>0</v>
      </c>
      <c r="H204" s="48">
        <v>3.33825806452</v>
      </c>
      <c r="I204" t="s">
        <v>436</v>
      </c>
    </row>
    <row r="205">
      <c r="A205" t="s">
        <v>434</v>
      </c>
      <c r="B205" s="48">
        <v>0.171</v>
      </c>
      <c r="C205" s="48">
        <v>0.204</v>
      </c>
      <c r="F205" t="s">
        <v>434</v>
      </c>
      <c r="G205" s="48">
        <v>0.303</v>
      </c>
      <c r="H205" s="48">
        <v>1.19630662983</v>
      </c>
      <c r="I205" t="s">
        <v>437</v>
      </c>
    </row>
    <row r="206">
      <c r="A206" t="s">
        <v>475</v>
      </c>
      <c r="B206" s="48">
        <v>0.604</v>
      </c>
      <c r="C206" s="48">
        <v>1.195</v>
      </c>
      <c r="F206" t="s">
        <v>475</v>
      </c>
      <c r="G206" s="48">
        <v>0.682</v>
      </c>
      <c r="H206" s="48">
        <v>0.48871875</v>
      </c>
      <c r="I206" t="s">
        <v>440</v>
      </c>
    </row>
    <row r="207">
      <c r="A207" t="s">
        <v>435</v>
      </c>
      <c r="B207" s="48">
        <v>3.5992</v>
      </c>
      <c r="C207" s="48">
        <v>2.8078</v>
      </c>
      <c r="F207" t="s">
        <v>435</v>
      </c>
      <c r="G207" s="48">
        <v>1.485</v>
      </c>
      <c r="H207" s="48">
        <v>0.287</v>
      </c>
      <c r="I207" t="s">
        <v>441</v>
      </c>
    </row>
    <row r="208">
      <c r="A208" t="s">
        <v>476</v>
      </c>
      <c r="B208" s="48">
        <v>0.158</v>
      </c>
      <c r="C208" s="48">
        <v>0.173</v>
      </c>
      <c r="F208" t="s">
        <v>476</v>
      </c>
      <c r="G208" s="48">
        <v>0.11</v>
      </c>
      <c r="H208" s="48">
        <v>0.2945</v>
      </c>
      <c r="I208" t="s">
        <v>444</v>
      </c>
    </row>
    <row r="209">
      <c r="A209" t="s">
        <v>436</v>
      </c>
      <c r="B209" s="48">
        <v>2.40533802817</v>
      </c>
      <c r="C209" s="48">
        <v>1.82647887324</v>
      </c>
      <c r="F209" t="s">
        <v>436</v>
      </c>
      <c r="G209" s="48">
        <v>1.70602542373</v>
      </c>
      <c r="H209" s="48">
        <v>0.926</v>
      </c>
      <c r="I209" t="s">
        <v>477</v>
      </c>
    </row>
    <row r="210">
      <c r="A210" t="s">
        <v>437</v>
      </c>
      <c r="B210" s="48">
        <v>19.1790904184</v>
      </c>
      <c r="C210" s="48">
        <v>20.3738987854</v>
      </c>
      <c r="F210" t="s">
        <v>437</v>
      </c>
      <c r="G210" s="48">
        <v>1.0840963365</v>
      </c>
      <c r="H210" s="48">
        <v>0.2441</v>
      </c>
      <c r="I210" t="s">
        <v>448</v>
      </c>
    </row>
    <row r="211">
      <c r="A211" t="s">
        <v>440</v>
      </c>
      <c r="B211" s="48">
        <v>305.457631579</v>
      </c>
      <c r="C211" s="48">
        <v>298.692631579</v>
      </c>
      <c r="F211" t="s">
        <v>440</v>
      </c>
      <c r="G211" s="48">
        <v>0.486657894737</v>
      </c>
      <c r="H211" s="48">
        <v>0</v>
      </c>
      <c r="I211" t="s">
        <v>449</v>
      </c>
    </row>
    <row r="212">
      <c r="A212" t="s">
        <v>441</v>
      </c>
      <c r="B212" s="48">
        <v>0.282</v>
      </c>
      <c r="C212" s="48">
        <v>0.23</v>
      </c>
      <c r="F212" t="s">
        <v>441</v>
      </c>
      <c r="G212" s="48">
        <v>0.29</v>
      </c>
      <c r="H212" s="48"/>
    </row>
    <row r="213">
      <c r="A213" t="s">
        <v>443</v>
      </c>
      <c r="B213" s="48">
        <v>28.204</v>
      </c>
      <c r="C213" s="48">
        <v>36.328</v>
      </c>
      <c r="F213" t="s">
        <v>443</v>
      </c>
      <c r="G213" s="48">
        <v>27.81</v>
      </c>
      <c r="H213" s="48"/>
    </row>
    <row r="214">
      <c r="A214" t="s">
        <v>444</v>
      </c>
      <c r="B214" s="48">
        <v>0.710828947368</v>
      </c>
      <c r="C214" s="48">
        <v>0.739093333333</v>
      </c>
      <c r="F214" t="s">
        <v>444</v>
      </c>
      <c r="G214" s="48">
        <v>0.28372972973</v>
      </c>
      <c r="H214" s="48"/>
    </row>
    <row r="215">
      <c r="A215" t="s">
        <v>463</v>
      </c>
      <c r="B215" s="48">
        <v>0.282</v>
      </c>
      <c r="C215" s="48">
        <v>0.293</v>
      </c>
      <c r="F215" t="s">
        <v>463</v>
      </c>
      <c r="G215" s="48">
        <v>0.245</v>
      </c>
      <c r="H215" s="48"/>
    </row>
    <row r="216">
      <c r="A216" t="s">
        <v>468</v>
      </c>
      <c r="B216" s="48">
        <v>0.7592</v>
      </c>
      <c r="C216" s="48">
        <v>0.7892</v>
      </c>
      <c r="F216" t="s">
        <v>468</v>
      </c>
      <c r="G216" s="48">
        <v>0.7094</v>
      </c>
      <c r="H216" s="48"/>
    </row>
    <row r="217">
      <c r="A217" t="s">
        <v>477</v>
      </c>
      <c r="B217" s="48">
        <v>1.339</v>
      </c>
      <c r="C217" s="48">
        <v>1.182</v>
      </c>
      <c r="F217" t="s">
        <v>477</v>
      </c>
      <c r="G217" s="48">
        <v>1.034</v>
      </c>
      <c r="H217" s="48"/>
    </row>
    <row r="218">
      <c r="A218" t="s">
        <v>448</v>
      </c>
      <c r="B218" s="48">
        <v>0.207857142857</v>
      </c>
      <c r="C218" s="48">
        <v>0.195857142857</v>
      </c>
      <c r="F218" t="s">
        <v>448</v>
      </c>
      <c r="G218" s="48">
        <v>0.183142857143</v>
      </c>
      <c r="H218" s="48"/>
    </row>
    <row r="219">
      <c r="A219" t="s">
        <v>449</v>
      </c>
      <c r="B219" s="48">
        <v>0</v>
      </c>
      <c r="C219" s="48">
        <v>0</v>
      </c>
      <c r="F219" t="s">
        <v>449</v>
      </c>
      <c r="G219" s="48">
        <v>0</v>
      </c>
      <c r="H219" s="48"/>
    </row>
    <row r="220">
      <c r="A220" t="s">
        <v>467</v>
      </c>
      <c r="B220" s="48">
        <v>0.5046</v>
      </c>
      <c r="C220" s="48">
        <v>0.579</v>
      </c>
      <c r="F220" t="s">
        <v>467</v>
      </c>
      <c r="G220" s="48">
        <v>0.5334</v>
      </c>
      <c r="H220" s="48"/>
    </row>
    <row r="221">
      <c r="B221" s="48"/>
      <c r="C221" s="48"/>
      <c r="G221" s="48"/>
      <c r="H221" s="48"/>
    </row>
    <row r="222">
      <c r="B222" s="48"/>
      <c r="C222" s="48"/>
      <c r="G222" s="48"/>
      <c r="H222" s="48"/>
    </row>
    <row r="223">
      <c r="B223" s="48"/>
      <c r="C223" s="48"/>
      <c r="G223" s="48"/>
      <c r="H223" s="48"/>
    </row>
    <row r="224">
      <c r="B224" s="48"/>
      <c r="C224" s="48"/>
      <c r="G224" s="48"/>
      <c r="H224" s="48"/>
    </row>
    <row r="225">
      <c r="B225" s="48"/>
      <c r="C225" s="48"/>
      <c r="G225" s="48"/>
      <c r="H225" s="48"/>
    </row>
    <row r="226">
      <c r="B226" s="48"/>
      <c r="C226" s="48"/>
      <c r="G226" s="48"/>
      <c r="H226" s="48"/>
    </row>
    <row r="227">
      <c r="B227" s="48"/>
      <c r="C227" s="48"/>
      <c r="G227" s="48"/>
      <c r="H227" s="48"/>
    </row>
    <row r="228">
      <c r="B228" s="48"/>
      <c r="C228" s="48"/>
      <c r="G228" s="48"/>
      <c r="H228" s="48"/>
    </row>
    <row r="229">
      <c r="B229" s="48"/>
      <c r="C229" s="48"/>
      <c r="G229" s="48"/>
      <c r="H229" s="48"/>
    </row>
    <row r="230">
      <c r="B230" s="48"/>
      <c r="C230" s="48"/>
      <c r="G230" s="48"/>
      <c r="H230" s="48"/>
    </row>
    <row r="231">
      <c r="B231" s="48"/>
      <c r="C231" s="48"/>
      <c r="G231" s="48"/>
      <c r="H231" s="48"/>
    </row>
    <row r="232">
      <c r="B232" s="48"/>
      <c r="C232" s="48"/>
      <c r="G232" s="48"/>
      <c r="H232" s="48"/>
    </row>
    <row r="233">
      <c r="B233" s="48"/>
      <c r="C233" s="48"/>
      <c r="G233" s="48"/>
      <c r="H233" s="48"/>
    </row>
    <row r="234">
      <c r="B234" s="48"/>
      <c r="C234" s="48"/>
      <c r="G234" s="48"/>
      <c r="H234" s="48"/>
    </row>
    <row r="235">
      <c r="B235" s="48"/>
      <c r="C235" s="48"/>
      <c r="G235" s="48"/>
      <c r="H235" s="48"/>
    </row>
    <row r="236">
      <c r="B236" s="48"/>
      <c r="C236" s="48"/>
      <c r="G236" s="48"/>
      <c r="H236" s="48"/>
    </row>
    <row r="237">
      <c r="B237" s="48"/>
      <c r="C237" s="48"/>
      <c r="G237" s="48"/>
      <c r="H237" s="48"/>
    </row>
    <row r="238">
      <c r="B238" s="48"/>
      <c r="C238" s="48"/>
      <c r="G238" s="48"/>
      <c r="H238" s="48"/>
    </row>
    <row r="239">
      <c r="B239" s="48"/>
      <c r="C239" s="48"/>
      <c r="G239" s="48"/>
      <c r="H239" s="48"/>
    </row>
    <row r="240">
      <c r="B240" s="48"/>
      <c r="C240" s="48"/>
      <c r="G240" s="48"/>
      <c r="H240" s="48"/>
    </row>
    <row r="241">
      <c r="B241" s="48"/>
      <c r="C241" s="48"/>
      <c r="G241" s="48"/>
      <c r="H241" s="48"/>
    </row>
    <row r="242">
      <c r="B242" s="48"/>
      <c r="C242" s="48"/>
      <c r="G242" s="48"/>
      <c r="H242" s="48"/>
    </row>
    <row r="243">
      <c r="B243" s="48"/>
      <c r="C243" s="48"/>
      <c r="G243" s="48"/>
      <c r="H243" s="48"/>
    </row>
    <row r="244">
      <c r="B244" s="48"/>
      <c r="C244" s="48"/>
      <c r="G244" s="48"/>
      <c r="H244" s="48"/>
    </row>
    <row r="245">
      <c r="B245" s="48"/>
      <c r="C245" s="48"/>
      <c r="G245" s="48"/>
      <c r="H245" s="48"/>
    </row>
    <row r="246">
      <c r="B246" s="48"/>
      <c r="C246" s="48"/>
      <c r="G246" s="48"/>
      <c r="H246" s="48"/>
    </row>
    <row r="247">
      <c r="B247" s="48"/>
      <c r="C247" s="48"/>
      <c r="G247" s="48"/>
      <c r="H247" s="48"/>
    </row>
    <row r="248">
      <c r="B248" s="48"/>
      <c r="C248" s="48"/>
      <c r="G248" s="48"/>
      <c r="H248" s="48"/>
    </row>
    <row r="249">
      <c r="B249" s="48"/>
      <c r="C249" s="48"/>
      <c r="G249" s="48"/>
      <c r="H249" s="48"/>
    </row>
    <row r="250">
      <c r="B250" s="48"/>
      <c r="C250" s="48"/>
      <c r="G250" s="48"/>
      <c r="H250" s="48"/>
    </row>
    <row r="251">
      <c r="B251" s="48"/>
      <c r="C251" s="48"/>
      <c r="G251" s="48"/>
      <c r="H251" s="48"/>
    </row>
    <row r="252">
      <c r="B252" s="48"/>
      <c r="C252" s="48"/>
      <c r="G252" s="48"/>
      <c r="H252" s="48"/>
    </row>
    <row r="253">
      <c r="B253" s="48"/>
      <c r="C253" s="48"/>
      <c r="G253" s="48"/>
      <c r="H253" s="48"/>
    </row>
    <row r="254">
      <c r="B254" s="48"/>
      <c r="C254" s="48"/>
      <c r="G254" s="48"/>
      <c r="H254" s="48"/>
    </row>
    <row r="255">
      <c r="B255" s="48"/>
      <c r="C255" s="48"/>
      <c r="G255" s="48"/>
      <c r="H255" s="48"/>
    </row>
    <row r="256">
      <c r="B256" s="48"/>
      <c r="C256" s="48"/>
      <c r="G256" s="48"/>
      <c r="H256" s="48"/>
    </row>
    <row r="257">
      <c r="B257" s="48"/>
      <c r="C257" s="48"/>
      <c r="G257" s="48"/>
      <c r="H257" s="48"/>
    </row>
    <row r="258">
      <c r="B258" s="48"/>
      <c r="C258" s="48"/>
      <c r="G258" s="48"/>
      <c r="H258" s="48"/>
    </row>
    <row r="259">
      <c r="B259" s="48"/>
      <c r="C259" s="48"/>
      <c r="G259" s="48"/>
      <c r="H259" s="48"/>
    </row>
    <row r="260">
      <c r="B260" s="48"/>
      <c r="C260" s="48"/>
      <c r="G260" s="48"/>
      <c r="H260" s="48"/>
    </row>
    <row r="261">
      <c r="B261" s="48"/>
      <c r="C261" s="48"/>
      <c r="G261" s="48"/>
      <c r="H261" s="48"/>
    </row>
    <row r="262">
      <c r="B262" s="48"/>
      <c r="C262" s="48"/>
      <c r="G262" s="48"/>
      <c r="H262" s="48"/>
    </row>
    <row r="263">
      <c r="B263" s="48"/>
      <c r="C263" s="48"/>
      <c r="G263" s="48"/>
      <c r="H263" s="48"/>
    </row>
    <row r="264">
      <c r="B264" s="48"/>
      <c r="C264" s="48"/>
      <c r="G264" s="48"/>
      <c r="H264" s="48"/>
    </row>
    <row r="265">
      <c r="B265" s="48"/>
      <c r="C265" s="48"/>
      <c r="G265" s="48"/>
      <c r="H265" s="48"/>
    </row>
    <row r="266">
      <c r="B266" s="48"/>
      <c r="C266" s="48"/>
      <c r="G266" s="48"/>
      <c r="H266" s="48"/>
    </row>
    <row r="267">
      <c r="B267" s="48"/>
      <c r="C267" s="48"/>
      <c r="G267" s="48"/>
      <c r="H267" s="48"/>
    </row>
    <row r="268">
      <c r="B268" s="48"/>
      <c r="C268" s="48"/>
      <c r="G268" s="48"/>
      <c r="H268" s="48"/>
    </row>
    <row r="269">
      <c r="B269" s="48"/>
      <c r="C269" s="48"/>
      <c r="G269" s="48"/>
      <c r="H269" s="48"/>
    </row>
    <row r="270">
      <c r="B270" s="48"/>
      <c r="C270" s="48"/>
      <c r="G270" s="48"/>
      <c r="H270" s="48"/>
    </row>
    <row r="271">
      <c r="B271" s="48"/>
      <c r="C271" s="48"/>
      <c r="G271" s="48"/>
      <c r="H271" s="48"/>
    </row>
    <row r="272">
      <c r="B272" s="48"/>
      <c r="C272" s="48"/>
      <c r="G272" s="48"/>
      <c r="H272" s="48"/>
    </row>
    <row r="273">
      <c r="B273" s="48"/>
      <c r="C273" s="48"/>
      <c r="G273" s="48"/>
      <c r="H273" s="48"/>
    </row>
    <row r="274">
      <c r="B274" s="48"/>
      <c r="C274" s="48"/>
      <c r="G274" s="48"/>
      <c r="H274" s="48"/>
    </row>
    <row r="275">
      <c r="B275" s="48"/>
      <c r="C275" s="48"/>
      <c r="G275" s="48"/>
      <c r="H275" s="48"/>
    </row>
    <row r="276">
      <c r="B276" s="48"/>
      <c r="C276" s="48"/>
      <c r="G276" s="48"/>
      <c r="H276" s="48"/>
    </row>
    <row r="277">
      <c r="B277" s="48"/>
      <c r="C277" s="48"/>
      <c r="G277" s="48"/>
      <c r="H277" s="48"/>
    </row>
    <row r="278">
      <c r="B278" s="48"/>
      <c r="C278" s="48"/>
      <c r="G278" s="48"/>
      <c r="H278" s="48"/>
    </row>
    <row r="279">
      <c r="B279" s="48"/>
      <c r="C279" s="48"/>
      <c r="G279" s="48"/>
      <c r="H279" s="48"/>
    </row>
    <row r="280">
      <c r="B280" s="48"/>
      <c r="C280" s="48"/>
      <c r="G280" s="48"/>
      <c r="H280" s="48"/>
    </row>
    <row r="281">
      <c r="B281" s="48"/>
      <c r="C281" s="48"/>
      <c r="G281" s="48"/>
      <c r="H281" s="48"/>
    </row>
    <row r="282">
      <c r="B282" s="48"/>
      <c r="C282" s="48"/>
      <c r="G282" s="48"/>
      <c r="H282" s="48"/>
    </row>
    <row r="283">
      <c r="B283" s="48"/>
      <c r="C283" s="48"/>
      <c r="G283" s="48"/>
      <c r="H283" s="48"/>
    </row>
    <row r="284">
      <c r="B284" s="48"/>
      <c r="C284" s="48"/>
      <c r="G284" s="48"/>
      <c r="H284" s="48"/>
    </row>
    <row r="285">
      <c r="B285" s="48"/>
      <c r="C285" s="48"/>
      <c r="G285" s="48"/>
      <c r="H285" s="48"/>
    </row>
    <row r="286">
      <c r="B286" s="48"/>
      <c r="C286" s="48"/>
      <c r="G286" s="48"/>
      <c r="H286" s="48"/>
    </row>
    <row r="287">
      <c r="B287" s="48"/>
      <c r="C287" s="48"/>
      <c r="G287" s="48"/>
      <c r="H287" s="48"/>
    </row>
    <row r="288">
      <c r="B288" s="48"/>
      <c r="C288" s="48"/>
      <c r="G288" s="48"/>
      <c r="H288" s="48"/>
    </row>
    <row r="289">
      <c r="B289" s="48"/>
      <c r="C289" s="48"/>
      <c r="G289" s="48"/>
      <c r="H289" s="48"/>
    </row>
    <row r="290">
      <c r="B290" s="48"/>
      <c r="C290" s="48"/>
      <c r="G290" s="48"/>
      <c r="H290" s="48"/>
    </row>
    <row r="291">
      <c r="B291" s="48"/>
      <c r="C291" s="48"/>
      <c r="G291" s="48"/>
      <c r="H291" s="48"/>
    </row>
    <row r="292">
      <c r="B292" s="48"/>
      <c r="C292" s="48"/>
      <c r="G292" s="48"/>
      <c r="H292" s="48"/>
    </row>
    <row r="293">
      <c r="B293" s="48"/>
      <c r="C293" s="48"/>
      <c r="G293" s="48"/>
      <c r="H293" s="48"/>
    </row>
    <row r="294">
      <c r="B294" s="48"/>
      <c r="C294" s="48"/>
      <c r="G294" s="48"/>
      <c r="H294" s="48"/>
    </row>
    <row r="295">
      <c r="B295" s="48"/>
      <c r="C295" s="48"/>
      <c r="G295" s="48"/>
      <c r="H295" s="48"/>
    </row>
    <row r="296">
      <c r="B296" s="48"/>
      <c r="C296" s="48"/>
      <c r="G296" s="48"/>
      <c r="H296" s="48"/>
    </row>
    <row r="297">
      <c r="B297" s="48"/>
      <c r="C297" s="48"/>
      <c r="G297" s="48"/>
      <c r="H297" s="48"/>
    </row>
    <row r="298">
      <c r="B298" s="48"/>
      <c r="C298" s="48"/>
      <c r="G298" s="48"/>
      <c r="H298" s="48"/>
    </row>
    <row r="299">
      <c r="B299" s="48"/>
      <c r="C299" s="48"/>
      <c r="G299" s="48"/>
      <c r="H299" s="48"/>
    </row>
    <row r="300">
      <c r="B300" s="48"/>
      <c r="C300" s="48"/>
      <c r="G300" s="48"/>
      <c r="H300" s="48"/>
    </row>
    <row r="301">
      <c r="B301" s="48"/>
      <c r="C301" s="48"/>
      <c r="G301" s="48"/>
      <c r="H301" s="48"/>
    </row>
    <row r="302">
      <c r="B302" s="48"/>
      <c r="C302" s="48"/>
      <c r="G302" s="48"/>
      <c r="H302" s="48"/>
    </row>
    <row r="303">
      <c r="B303" s="48"/>
      <c r="C303" s="48"/>
      <c r="G303" s="48"/>
      <c r="H303" s="48"/>
    </row>
    <row r="304">
      <c r="B304" s="48"/>
      <c r="C304" s="48"/>
      <c r="G304" s="48"/>
      <c r="H304" s="48"/>
    </row>
    <row r="305">
      <c r="B305" s="48"/>
      <c r="C305" s="48"/>
      <c r="G305" s="48"/>
      <c r="H305" s="48"/>
    </row>
    <row r="306">
      <c r="B306" s="48"/>
      <c r="C306" s="48"/>
      <c r="G306" s="48"/>
      <c r="H306" s="48"/>
    </row>
    <row r="307">
      <c r="B307" s="48"/>
      <c r="C307" s="48"/>
      <c r="G307" s="48"/>
      <c r="H307" s="48"/>
    </row>
    <row r="308">
      <c r="B308" s="48"/>
      <c r="C308" s="48"/>
      <c r="G308" s="48"/>
      <c r="H308" s="48"/>
    </row>
    <row r="309">
      <c r="B309" s="48"/>
      <c r="C309" s="48"/>
      <c r="G309" s="48"/>
      <c r="H309" s="48"/>
    </row>
    <row r="310">
      <c r="B310" s="48"/>
      <c r="C310" s="48"/>
      <c r="G310" s="48"/>
      <c r="H310" s="48"/>
    </row>
    <row r="311">
      <c r="B311" s="48"/>
      <c r="C311" s="48"/>
      <c r="G311" s="48"/>
      <c r="H311" s="48"/>
    </row>
    <row r="312">
      <c r="B312" s="48"/>
      <c r="C312" s="48"/>
      <c r="G312" s="48"/>
      <c r="H312" s="48"/>
    </row>
    <row r="313">
      <c r="B313" s="48"/>
      <c r="C313" s="48"/>
      <c r="G313" s="48"/>
      <c r="H313" s="48"/>
    </row>
    <row r="314">
      <c r="B314" s="48"/>
      <c r="C314" s="48"/>
      <c r="G314" s="48"/>
      <c r="H314" s="48"/>
    </row>
    <row r="315">
      <c r="B315" s="48"/>
      <c r="C315" s="48"/>
      <c r="G315" s="48"/>
      <c r="H315" s="48"/>
    </row>
    <row r="316">
      <c r="B316" s="48"/>
      <c r="C316" s="48"/>
      <c r="G316" s="48"/>
      <c r="H316" s="48"/>
    </row>
    <row r="317">
      <c r="B317" s="48"/>
      <c r="C317" s="48"/>
      <c r="G317" s="48"/>
      <c r="H317" s="48"/>
    </row>
    <row r="318">
      <c r="B318" s="48"/>
      <c r="C318" s="48"/>
      <c r="G318" s="48"/>
      <c r="H318" s="48"/>
    </row>
    <row r="319">
      <c r="B319" s="48"/>
      <c r="C319" s="48"/>
      <c r="G319" s="48"/>
      <c r="H319" s="48"/>
    </row>
    <row r="320">
      <c r="B320" s="48"/>
      <c r="C320" s="48"/>
      <c r="G320" s="48"/>
      <c r="H320" s="48"/>
    </row>
  </sheetData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customWidth="1" min="2" max="2" width="11.0"/>
    <col customWidth="1" min="3" max="3" width="17.43"/>
    <col customWidth="1" min="9" max="9" width="15.0"/>
  </cols>
  <sheetData>
    <row r="1">
      <c r="A1" t="s">
        <v>480</v>
      </c>
    </row>
    <row r="2">
      <c r="A2" t="s">
        <v>481</v>
      </c>
      <c r="C2" t="s">
        <v>274</v>
      </c>
      <c r="D2" t="s">
        <v>275</v>
      </c>
      <c r="E2" t="s">
        <v>276</v>
      </c>
      <c r="F2" t="s">
        <v>277</v>
      </c>
      <c r="G2" t="s">
        <v>278</v>
      </c>
      <c r="H2" t="s">
        <v>279</v>
      </c>
      <c r="I2" t="s">
        <v>482</v>
      </c>
    </row>
    <row r="3">
      <c r="A3" t="s">
        <v>124</v>
      </c>
      <c r="B3" t="s">
        <v>82</v>
      </c>
      <c r="C3" s="33">
        <v>18132</v>
      </c>
      <c r="D3" s="33">
        <v>17460</v>
      </c>
      <c r="E3" s="33">
        <v>17277</v>
      </c>
      <c r="F3" s="33">
        <v>17444</v>
      </c>
      <c r="G3" s="33">
        <v>17524</v>
      </c>
      <c r="H3" s="33">
        <f>AVERAGE(C3:G3)</f>
        <v>17567.4</v>
      </c>
      <c r="I3" s="33">
        <f>STDEV(C3:G3)</f>
        <v>328.538886587265</v>
      </c>
    </row>
    <row r="4">
      <c r="A4" t="s">
        <v>124</v>
      </c>
      <c r="B4" t="s">
        <v>83</v>
      </c>
      <c r="C4" s="33">
        <v>7898</v>
      </c>
      <c r="D4" s="33">
        <v>6811</v>
      </c>
      <c r="E4" s="33">
        <v>8247</v>
      </c>
      <c r="F4" s="33">
        <v>7895</v>
      </c>
      <c r="G4" s="33">
        <v>8500</v>
      </c>
      <c r="H4" s="33">
        <f>AVERAGE(C4:G4)</f>
        <v>7870.2</v>
      </c>
      <c r="I4" s="33">
        <f>STDEV(C4:G4)</f>
        <v>644.577148214238</v>
      </c>
    </row>
    <row r="5">
      <c r="A5" t="s">
        <v>124</v>
      </c>
      <c r="B5" t="s">
        <v>84</v>
      </c>
      <c r="C5" s="33">
        <v>1064</v>
      </c>
      <c r="D5" s="33">
        <v>1082</v>
      </c>
      <c r="E5" s="33">
        <v>1082</v>
      </c>
      <c r="F5" s="33">
        <v>1071</v>
      </c>
      <c r="G5" s="33">
        <v>1064</v>
      </c>
      <c r="H5" s="33">
        <f>AVERAGE(C5:G5)</f>
        <v>1072.6</v>
      </c>
      <c r="I5" s="33">
        <f>STDEV(C5:G5)</f>
        <v>9.04433524367601</v>
      </c>
    </row>
    <row r="6">
      <c r="A6" t="s">
        <v>124</v>
      </c>
      <c r="B6" t="s">
        <v>85</v>
      </c>
      <c r="C6" s="33">
        <v>171</v>
      </c>
      <c r="D6" s="33">
        <v>161</v>
      </c>
      <c r="E6" s="33">
        <v>187</v>
      </c>
      <c r="F6" s="33">
        <v>144</v>
      </c>
      <c r="G6" s="33">
        <v>156</v>
      </c>
      <c r="H6" s="33">
        <f>AVERAGE(C6:G6)</f>
        <v>163.8</v>
      </c>
      <c r="I6" s="33">
        <f>STDEV(C6:G6)</f>
        <v>16.2080227048212</v>
      </c>
    </row>
    <row r="10">
      <c r="A10" t="s">
        <v>228</v>
      </c>
      <c r="B10" t="s">
        <v>229</v>
      </c>
      <c r="C10" t="s">
        <v>274</v>
      </c>
      <c r="D10" t="s">
        <v>275</v>
      </c>
      <c r="E10" t="s">
        <v>276</v>
      </c>
      <c r="F10" t="s">
        <v>277</v>
      </c>
      <c r="G10" t="s">
        <v>278</v>
      </c>
      <c r="H10" t="s">
        <v>279</v>
      </c>
      <c r="I10" t="s">
        <v>482</v>
      </c>
    </row>
    <row r="11">
      <c r="B11" t="s">
        <v>126</v>
      </c>
      <c r="C11">
        <v>9892</v>
      </c>
      <c r="D11">
        <v>9760</v>
      </c>
      <c r="E11">
        <v>9781</v>
      </c>
      <c r="F11">
        <v>9760</v>
      </c>
      <c r="G11">
        <v>9766</v>
      </c>
      <c r="H11" s="33">
        <f>AVERAGE(C11:G11)</f>
        <v>9791.8</v>
      </c>
      <c r="I11" s="33">
        <f>STDEV(C11:G11)</f>
        <v>56.6674509749644</v>
      </c>
    </row>
    <row r="12">
      <c r="B12" t="s">
        <v>127</v>
      </c>
      <c r="C12">
        <v>6832</v>
      </c>
      <c r="D12">
        <v>6830</v>
      </c>
      <c r="E12">
        <v>6858</v>
      </c>
      <c r="F12">
        <v>6856</v>
      </c>
      <c r="G12">
        <v>6878</v>
      </c>
      <c r="H12" s="33">
        <f>AVERAGE(C12:G12)</f>
        <v>6850.8</v>
      </c>
      <c r="I12" s="33">
        <f>STDEV(C12:G12)</f>
        <v>20.0299775336868</v>
      </c>
    </row>
    <row r="13">
      <c r="B13" t="s">
        <v>129</v>
      </c>
      <c r="C13">
        <v>5288</v>
      </c>
      <c r="D13">
        <v>5292</v>
      </c>
      <c r="E13">
        <v>5313</v>
      </c>
      <c r="F13">
        <v>5297</v>
      </c>
      <c r="G13">
        <v>5321</v>
      </c>
      <c r="H13" s="33">
        <f>AVERAGE(C13:G13)</f>
        <v>5302.2</v>
      </c>
      <c r="I13" s="33">
        <f>STDEV(C13:G13)</f>
        <v>14.1668627437411</v>
      </c>
    </row>
    <row r="14">
      <c r="B14" t="s">
        <v>130</v>
      </c>
      <c r="C14">
        <v>4452</v>
      </c>
      <c r="D14">
        <v>4739</v>
      </c>
      <c r="E14">
        <v>4394</v>
      </c>
      <c r="F14">
        <v>4448</v>
      </c>
      <c r="G14">
        <v>4486</v>
      </c>
      <c r="H14" s="33">
        <f>AVERAGE(C14:G14)</f>
        <v>4503.8</v>
      </c>
      <c r="I14" s="33">
        <f>STDEV(C14:G14)</f>
        <v>135.544088768194</v>
      </c>
    </row>
    <row r="15">
      <c r="B15" t="s">
        <v>131</v>
      </c>
      <c r="C15">
        <v>3733</v>
      </c>
      <c r="D15">
        <v>3745</v>
      </c>
      <c r="E15">
        <v>3737</v>
      </c>
      <c r="F15">
        <v>3720</v>
      </c>
      <c r="G15">
        <v>4078</v>
      </c>
      <c r="H15" s="33">
        <f>AVERAGE(C15:G15)</f>
        <v>3802.6</v>
      </c>
      <c r="I15" s="33">
        <f>STDEV(C15:G15)</f>
        <v>154.218351696547</v>
      </c>
    </row>
    <row r="16">
      <c r="B16" t="s">
        <v>132</v>
      </c>
      <c r="C16">
        <v>3251</v>
      </c>
      <c r="D16">
        <v>3221</v>
      </c>
      <c r="E16">
        <v>3216</v>
      </c>
      <c r="F16">
        <v>3206</v>
      </c>
      <c r="G16">
        <v>3445</v>
      </c>
      <c r="H16" s="33">
        <f>AVERAGE(C16:G16)</f>
        <v>3267.8</v>
      </c>
      <c r="I16" s="33">
        <f>STDEV(C16:G16)</f>
        <v>100.467407650442</v>
      </c>
    </row>
    <row r="18">
      <c r="A18" t="s">
        <v>483</v>
      </c>
    </row>
    <row r="19">
      <c r="A19" t="s">
        <v>481</v>
      </c>
      <c r="C19" t="s">
        <v>274</v>
      </c>
      <c r="D19" t="s">
        <v>275</v>
      </c>
      <c r="E19" t="s">
        <v>276</v>
      </c>
      <c r="F19" t="s">
        <v>277</v>
      </c>
      <c r="G19" t="s">
        <v>278</v>
      </c>
      <c r="H19" t="s">
        <v>279</v>
      </c>
      <c r="I19" t="s">
        <v>482</v>
      </c>
    </row>
    <row r="20">
      <c r="A20" t="s">
        <v>124</v>
      </c>
      <c r="B20" t="s">
        <v>82</v>
      </c>
      <c r="C20" s="33">
        <v>22471</v>
      </c>
      <c r="D20" s="33">
        <v>22461</v>
      </c>
      <c r="E20" s="33">
        <v>27425</v>
      </c>
      <c r="F20" s="33">
        <v>18367</v>
      </c>
      <c r="G20" s="33">
        <v>20845</v>
      </c>
      <c r="H20" s="33">
        <f>AVERAGE(C20:G20)</f>
        <v>22313.8</v>
      </c>
      <c r="I20" s="33">
        <f>STDEV(C20:G20)</f>
        <v>3313.0555685047</v>
      </c>
    </row>
    <row r="21">
      <c r="A21" t="s">
        <v>124</v>
      </c>
      <c r="B21" t="s">
        <v>83</v>
      </c>
      <c r="C21" s="33">
        <v>5835</v>
      </c>
      <c r="D21" s="33">
        <v>5832</v>
      </c>
      <c r="E21" s="33">
        <v>5838</v>
      </c>
      <c r="F21" s="33">
        <v>5818</v>
      </c>
      <c r="G21" s="33">
        <v>5786</v>
      </c>
      <c r="H21" s="33">
        <f>AVERAGE(C21:G21)</f>
        <v>5821.8</v>
      </c>
      <c r="I21" s="33">
        <f>STDEV(C21:G21)</f>
        <v>21.4289523775662</v>
      </c>
    </row>
    <row r="22">
      <c r="A22" t="s">
        <v>124</v>
      </c>
      <c r="B22" t="s">
        <v>84</v>
      </c>
      <c r="C22" s="33"/>
      <c r="D22" s="33"/>
      <c r="E22" s="33"/>
      <c r="F22" s="33"/>
      <c r="G22" s="33"/>
      <c r="H22" s="33" t="str">
        <f>AVERAGE(C22:G22)</f>
        <v>#DIV/0!:noData</v>
      </c>
      <c r="I22" s="33" t="str">
        <f>STDEV(C22:G22)</f>
        <v>#NUM!:overflow</v>
      </c>
    </row>
    <row r="23">
      <c r="A23" t="s">
        <v>124</v>
      </c>
      <c r="B23" t="s">
        <v>85</v>
      </c>
      <c r="C23" s="33"/>
      <c r="D23" s="33"/>
      <c r="E23" s="33"/>
      <c r="F23" s="33"/>
      <c r="G23" s="33"/>
      <c r="H23" s="33" t="str">
        <f>AVERAGE(C23:G23)</f>
        <v>#DIV/0!:noData</v>
      </c>
      <c r="I23" s="33" t="str">
        <f>STDEV(C23:G23)</f>
        <v>#NUM!:overflow</v>
      </c>
    </row>
    <row r="27">
      <c r="A27" t="s">
        <v>228</v>
      </c>
      <c r="B27" t="s">
        <v>229</v>
      </c>
      <c r="C27" t="s">
        <v>274</v>
      </c>
      <c r="D27" t="s">
        <v>275</v>
      </c>
      <c r="E27" t="s">
        <v>276</v>
      </c>
      <c r="F27" t="s">
        <v>277</v>
      </c>
      <c r="G27" t="s">
        <v>278</v>
      </c>
      <c r="H27" t="s">
        <v>279</v>
      </c>
      <c r="I27" t="s">
        <v>482</v>
      </c>
    </row>
    <row r="28">
      <c r="B28" t="s">
        <v>126</v>
      </c>
      <c r="H28" s="33" t="str">
        <f>AVERAGE(C28:G28)</f>
        <v>#DIV/0!:noData</v>
      </c>
      <c r="I28" s="33" t="str">
        <f>STDEV(C28:G28)</f>
        <v>#NUM!:overflow</v>
      </c>
    </row>
    <row r="29">
      <c r="B29" t="s">
        <v>127</v>
      </c>
      <c r="H29" s="33" t="str">
        <f>AVERAGE(C29:G29)</f>
        <v>#DIV/0!:noData</v>
      </c>
      <c r="I29" s="33" t="str">
        <f>STDEV(C29:G29)</f>
        <v>#NUM!:overflow</v>
      </c>
    </row>
    <row r="30">
      <c r="B30" t="s">
        <v>129</v>
      </c>
      <c r="H30" s="33" t="str">
        <f>AVERAGE(C30:G30)</f>
        <v>#DIV/0!:noData</v>
      </c>
      <c r="I30" s="33" t="str">
        <f>STDEV(C30:G30)</f>
        <v>#NUM!:overflow</v>
      </c>
    </row>
    <row r="31">
      <c r="B31" t="s">
        <v>130</v>
      </c>
      <c r="H31" s="33" t="str">
        <f>AVERAGE(C31:G31)</f>
        <v>#DIV/0!:noData</v>
      </c>
      <c r="I31" s="33" t="str">
        <f>STDEV(C31:G31)</f>
        <v>#NUM!:overflow</v>
      </c>
    </row>
    <row r="32">
      <c r="B32" t="s">
        <v>131</v>
      </c>
      <c r="H32" s="33" t="str">
        <f>AVERAGE(C32:G32)</f>
        <v>#DIV/0!:noData</v>
      </c>
      <c r="I32" s="33" t="str">
        <f>STDEV(C32:G32)</f>
        <v>#NUM!:overflow</v>
      </c>
    </row>
    <row r="33">
      <c r="B33" t="s">
        <v>132</v>
      </c>
      <c r="H33" s="33" t="str">
        <f>AVERAGE(C33:G33)</f>
        <v>#DIV/0!:noData</v>
      </c>
      <c r="I33" s="33" t="str">
        <f>STDEV(C33:G33)</f>
        <v>#NUM!:overflow</v>
      </c>
    </row>
    <row r="35">
      <c r="A35" t="s">
        <v>307</v>
      </c>
    </row>
    <row r="36">
      <c r="A36" t="s">
        <v>481</v>
      </c>
      <c r="C36" t="s">
        <v>274</v>
      </c>
      <c r="D36" t="s">
        <v>275</v>
      </c>
      <c r="E36" t="s">
        <v>276</v>
      </c>
      <c r="F36" t="s">
        <v>277</v>
      </c>
      <c r="G36" t="s">
        <v>278</v>
      </c>
      <c r="H36" t="s">
        <v>279</v>
      </c>
      <c r="I36" t="s">
        <v>482</v>
      </c>
    </row>
    <row r="37">
      <c r="A37" t="s">
        <v>124</v>
      </c>
      <c r="B37" t="s">
        <v>82</v>
      </c>
      <c r="C37" s="33">
        <v>32085</v>
      </c>
      <c r="D37" s="33">
        <v>31408</v>
      </c>
      <c r="E37" s="33">
        <v>30196</v>
      </c>
      <c r="F37" s="33">
        <v>29927</v>
      </c>
      <c r="G37" s="33">
        <v>31880</v>
      </c>
      <c r="H37" s="33">
        <f>AVERAGE(C37:G37)</f>
        <v>31099.2</v>
      </c>
      <c r="I37" s="33">
        <f>STDEV(C37:G37)</f>
        <v>983.187520262539</v>
      </c>
    </row>
    <row r="38">
      <c r="A38" t="s">
        <v>124</v>
      </c>
      <c r="B38" t="s">
        <v>83</v>
      </c>
      <c r="C38" s="33">
        <v>5816</v>
      </c>
      <c r="D38" s="33">
        <v>5792</v>
      </c>
      <c r="E38" s="33">
        <v>5808</v>
      </c>
      <c r="F38" s="33">
        <v>5811</v>
      </c>
      <c r="G38" s="33">
        <v>5811</v>
      </c>
      <c r="H38" s="33">
        <f>AVERAGE(C38:G38)</f>
        <v>5807.6</v>
      </c>
      <c r="I38" s="33">
        <f>STDEV(C38:G38)</f>
        <v>9.18150314491042</v>
      </c>
    </row>
    <row r="39">
      <c r="A39" t="s">
        <v>124</v>
      </c>
      <c r="B39" t="s">
        <v>84</v>
      </c>
      <c r="C39" s="33">
        <v>624</v>
      </c>
      <c r="D39" s="33">
        <v>629</v>
      </c>
      <c r="E39" s="33">
        <v>624</v>
      </c>
      <c r="F39" s="33">
        <v>629</v>
      </c>
      <c r="G39" s="33">
        <v>625</v>
      </c>
      <c r="H39" s="33">
        <f>AVERAGE(C39:G39)</f>
        <v>626.2</v>
      </c>
      <c r="I39" s="33">
        <f>STDEV(C39:G39)</f>
        <v>2.58843582110896</v>
      </c>
    </row>
    <row r="40">
      <c r="A40" t="s">
        <v>124</v>
      </c>
      <c r="B40" t="s">
        <v>85</v>
      </c>
      <c r="C40" s="33"/>
      <c r="D40" s="33"/>
      <c r="E40" s="33"/>
      <c r="F40" s="33"/>
      <c r="G40" s="33"/>
      <c r="H40" s="33" t="str">
        <f>AVERAGE(C40:G40)</f>
        <v>#DIV/0!:noData</v>
      </c>
      <c r="I40" s="33" t="str">
        <f>STDEV(C40:G40)</f>
        <v>#NUM!:overflow</v>
      </c>
    </row>
    <row r="44">
      <c r="A44" t="s">
        <v>228</v>
      </c>
      <c r="B44" t="s">
        <v>229</v>
      </c>
      <c r="C44" t="s">
        <v>274</v>
      </c>
      <c r="D44" t="s">
        <v>275</v>
      </c>
      <c r="E44" t="s">
        <v>276</v>
      </c>
      <c r="F44" t="s">
        <v>277</v>
      </c>
      <c r="G44" t="s">
        <v>278</v>
      </c>
      <c r="H44" t="s">
        <v>279</v>
      </c>
      <c r="I44" t="s">
        <v>482</v>
      </c>
    </row>
    <row r="45">
      <c r="B45" t="s">
        <v>126</v>
      </c>
      <c r="H45" s="33" t="str">
        <f>AVERAGE(C45:G45)</f>
        <v>#DIV/0!:noData</v>
      </c>
      <c r="I45" s="33" t="str">
        <f>STDEV(C45:G45)</f>
        <v>#NUM!:overflow</v>
      </c>
    </row>
    <row r="46">
      <c r="B46" t="s">
        <v>127</v>
      </c>
      <c r="H46" s="33" t="str">
        <f>AVERAGE(C46:G46)</f>
        <v>#DIV/0!:noData</v>
      </c>
      <c r="I46" s="33" t="str">
        <f>STDEV(C46:G46)</f>
        <v>#NUM!:overflow</v>
      </c>
    </row>
    <row r="47">
      <c r="B47" t="s">
        <v>129</v>
      </c>
      <c r="H47" s="33" t="str">
        <f>AVERAGE(C47:G47)</f>
        <v>#DIV/0!:noData</v>
      </c>
      <c r="I47" s="33" t="str">
        <f>STDEV(C47:G47)</f>
        <v>#NUM!:overflow</v>
      </c>
    </row>
    <row r="48">
      <c r="B48" t="s">
        <v>130</v>
      </c>
      <c r="H48" s="33" t="str">
        <f>AVERAGE(C48:G48)</f>
        <v>#DIV/0!:noData</v>
      </c>
      <c r="I48" s="33" t="str">
        <f>STDEV(C48:G48)</f>
        <v>#NUM!:overflow</v>
      </c>
    </row>
    <row r="49">
      <c r="B49" t="s">
        <v>131</v>
      </c>
      <c r="H49" s="33" t="str">
        <f>AVERAGE(C49:G49)</f>
        <v>#DIV/0!:noData</v>
      </c>
      <c r="I49" s="33" t="str">
        <f>STDEV(C49:G49)</f>
        <v>#NUM!:overflow</v>
      </c>
    </row>
    <row r="50">
      <c r="B50" t="s">
        <v>132</v>
      </c>
      <c r="H50" s="33" t="str">
        <f>AVERAGE(C50:G50)</f>
        <v>#DIV/0!:noData</v>
      </c>
      <c r="I50" s="33" t="str">
        <f>STDEV(C50:G50)</f>
        <v>#NUM!:overflow</v>
      </c>
    </row>
    <row r="52">
      <c r="A52" t="s">
        <v>480</v>
      </c>
    </row>
    <row r="53">
      <c r="A53" t="s">
        <v>481</v>
      </c>
      <c r="C53" t="s">
        <v>274</v>
      </c>
      <c r="D53" t="s">
        <v>275</v>
      </c>
      <c r="E53" t="s">
        <v>276</v>
      </c>
      <c r="F53" t="s">
        <v>277</v>
      </c>
      <c r="G53" t="s">
        <v>278</v>
      </c>
      <c r="H53" t="s">
        <v>279</v>
      </c>
      <c r="I53" t="s">
        <v>482</v>
      </c>
    </row>
    <row r="54">
      <c r="A54" t="s">
        <v>124</v>
      </c>
      <c r="B54" t="s">
        <v>82</v>
      </c>
      <c r="C54" s="33">
        <v>29288</v>
      </c>
      <c r="D54" s="33">
        <v>28914</v>
      </c>
      <c r="E54" s="33">
        <v>28801</v>
      </c>
      <c r="F54" s="33">
        <v>28500</v>
      </c>
      <c r="G54" s="33">
        <v>29153</v>
      </c>
      <c r="H54" s="33">
        <f>AVERAGE(C54:G54)</f>
        <v>28931.2</v>
      </c>
      <c r="I54" s="33">
        <f>STDEV(C54:G54)</f>
        <v>308.092031704814</v>
      </c>
    </row>
    <row r="55">
      <c r="A55" t="s">
        <v>124</v>
      </c>
      <c r="B55" t="s">
        <v>83</v>
      </c>
      <c r="C55" s="33">
        <v>5847</v>
      </c>
      <c r="D55" s="33">
        <v>5893</v>
      </c>
      <c r="E55" s="33">
        <v>5815</v>
      </c>
      <c r="F55" s="33">
        <v>5785</v>
      </c>
      <c r="G55" s="33">
        <v>5828</v>
      </c>
      <c r="H55" s="33">
        <f>AVERAGE(C55:G55)</f>
        <v>5833.6</v>
      </c>
      <c r="I55" s="33">
        <f>STDEV(C55:G55)</f>
        <v>40.1472290451035</v>
      </c>
    </row>
    <row r="56">
      <c r="A56" t="s">
        <v>124</v>
      </c>
      <c r="B56" t="s">
        <v>84</v>
      </c>
      <c r="C56" s="33">
        <v>635</v>
      </c>
      <c r="D56" s="33">
        <v>641</v>
      </c>
      <c r="E56" s="33">
        <v>645</v>
      </c>
      <c r="F56" s="33">
        <v>626</v>
      </c>
      <c r="G56" s="33">
        <v>628</v>
      </c>
      <c r="H56" s="33">
        <f>AVERAGE(C56:G56)</f>
        <v>635</v>
      </c>
      <c r="I56" s="33">
        <f>STDEV(C56:G56)</f>
        <v>8.15475321515004</v>
      </c>
    </row>
    <row r="57">
      <c r="A57" t="s">
        <v>124</v>
      </c>
      <c r="B57" t="s">
        <v>85</v>
      </c>
      <c r="C57" s="33"/>
      <c r="D57" s="33"/>
      <c r="E57" s="33"/>
      <c r="F57" s="33"/>
      <c r="G57" s="33"/>
      <c r="H57" s="33" t="str">
        <f>AVERAGE(C57:G57)</f>
        <v>#DIV/0!:noData</v>
      </c>
      <c r="I57" s="33" t="str">
        <f>STDEV(C57:G57)</f>
        <v>#NUM!:overflow</v>
      </c>
    </row>
    <row r="61">
      <c r="A61" t="s">
        <v>228</v>
      </c>
      <c r="B61" t="s">
        <v>229</v>
      </c>
      <c r="C61" t="s">
        <v>274</v>
      </c>
      <c r="D61" t="s">
        <v>275</v>
      </c>
      <c r="E61" t="s">
        <v>276</v>
      </c>
      <c r="F61" t="s">
        <v>277</v>
      </c>
      <c r="G61" t="s">
        <v>278</v>
      </c>
      <c r="H61" t="s">
        <v>279</v>
      </c>
      <c r="I61" t="s">
        <v>482</v>
      </c>
    </row>
    <row r="62">
      <c r="B62" t="s">
        <v>126</v>
      </c>
      <c r="H62" s="33" t="str">
        <f>AVERAGE(C62:G62)</f>
        <v>#DIV/0!:noData</v>
      </c>
      <c r="I62" s="33" t="str">
        <f>STDEV(C62:G62)</f>
        <v>#NUM!:overflow</v>
      </c>
    </row>
    <row r="63">
      <c r="B63" t="s">
        <v>127</v>
      </c>
      <c r="H63" s="33" t="str">
        <f>AVERAGE(C63:G63)</f>
        <v>#DIV/0!:noData</v>
      </c>
      <c r="I63" s="33" t="str">
        <f>STDEV(C63:G63)</f>
        <v>#NUM!:overflow</v>
      </c>
    </row>
    <row r="64">
      <c r="B64" t="s">
        <v>129</v>
      </c>
      <c r="H64" s="33" t="str">
        <f>AVERAGE(C64:G64)</f>
        <v>#DIV/0!:noData</v>
      </c>
      <c r="I64" s="33" t="str">
        <f>STDEV(C64:G64)</f>
        <v>#NUM!:overflow</v>
      </c>
    </row>
    <row r="65">
      <c r="B65" t="s">
        <v>130</v>
      </c>
      <c r="H65" s="33" t="str">
        <f>AVERAGE(C65:G65)</f>
        <v>#DIV/0!:noData</v>
      </c>
      <c r="I65" s="33" t="str">
        <f>STDEV(C65:G65)</f>
        <v>#NUM!:overflow</v>
      </c>
    </row>
    <row r="66">
      <c r="B66" t="s">
        <v>131</v>
      </c>
      <c r="H66" s="33" t="str">
        <f>AVERAGE(C66:G66)</f>
        <v>#DIV/0!:noData</v>
      </c>
      <c r="I66" s="33" t="str">
        <f>STDEV(C66:G66)</f>
        <v>#NUM!:overflow</v>
      </c>
    </row>
    <row r="67">
      <c r="B67" t="s">
        <v>132</v>
      </c>
      <c r="H67" s="33" t="str">
        <f>AVERAGE(C67:G67)</f>
        <v>#DIV/0!:noData</v>
      </c>
      <c r="I67" s="33" t="str">
        <f>STDEV(C67:G67)</f>
        <v>#NUM!:overflow</v>
      </c>
    </row>
  </sheetData>
  <mergeCells count="8">
    <mergeCell ref="A1:D1"/>
    <mergeCell ref="A2:B2"/>
    <mergeCell ref="A18:D18"/>
    <mergeCell ref="A19:B19"/>
    <mergeCell ref="A35:D35"/>
    <mergeCell ref="A36:B36"/>
    <mergeCell ref="A52:D52"/>
    <mergeCell ref="A53:B53"/>
  </mergeCell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customWidth="1" min="2" max="2" width="8.29"/>
    <col customWidth="1" min="3" max="3" width="31.43"/>
    <col customWidth="1" min="4" max="4" width="11.71"/>
    <col customWidth="1" min="5" max="5" width="9.14"/>
    <col customWidth="1" min="6" max="6" width="12.29"/>
    <col customWidth="1" min="7" max="7" width="15.43"/>
    <col customWidth="1" min="8" max="8" width="19.71"/>
    <col customWidth="1" min="10" max="10" width="22.43"/>
    <col customWidth="1" min="11" max="11" width="4.43"/>
  </cols>
  <sheetData>
    <row r="1">
      <c r="D1" s="16" t="s">
        <v>484</v>
      </c>
      <c r="E1" s="16"/>
      <c r="F1" s="16"/>
      <c r="G1" s="16"/>
      <c r="H1" s="16"/>
    </row>
    <row r="2">
      <c r="D2" t="s">
        <v>485</v>
      </c>
      <c r="E2" t="s">
        <v>486</v>
      </c>
      <c r="F2" t="s">
        <v>487</v>
      </c>
      <c r="G2" t="s">
        <v>488</v>
      </c>
      <c r="H2" t="s">
        <v>489</v>
      </c>
      <c r="I2" t="s">
        <v>490</v>
      </c>
      <c r="J2" t="s">
        <v>491</v>
      </c>
    </row>
    <row r="3">
      <c r="A3" t="s">
        <v>297</v>
      </c>
      <c r="B3" t="s">
        <v>100</v>
      </c>
      <c r="C3" t="s">
        <v>106</v>
      </c>
      <c r="D3">
        <v>260085</v>
      </c>
      <c r="E3">
        <v>48984</v>
      </c>
      <c r="F3">
        <v>60770</v>
      </c>
      <c r="G3">
        <v>35</v>
      </c>
      <c r="H3">
        <v>0</v>
      </c>
      <c r="I3" s="29">
        <f>D4/(D4+E4)</f>
        <v>0.841767359380764</v>
      </c>
      <c r="J3" s="29">
        <f>G4/(F4+G4)</f>
        <v>0.000575610558342</v>
      </c>
      <c r="Q3" s="48"/>
      <c r="R3" s="48"/>
      <c r="S3" s="33">
        <v>3.98557</v>
      </c>
      <c r="T3" t="s">
        <v>56</v>
      </c>
      <c r="U3" s="33">
        <v>0.008816</v>
      </c>
      <c r="V3" t="s">
        <v>57</v>
      </c>
      <c r="X3" s="33">
        <v>6.7183628</v>
      </c>
      <c r="Y3" t="s">
        <v>56</v>
      </c>
      <c r="Z3" s="33">
        <v>0.068225</v>
      </c>
      <c r="AA3" t="s">
        <v>57</v>
      </c>
      <c r="AB3" s="33"/>
      <c r="AC3" s="48">
        <f>((S3-X3)*100)/S3</f>
        <v>-68.5671760877365</v>
      </c>
    </row>
    <row r="4">
      <c r="A4" t="s">
        <v>297</v>
      </c>
      <c r="B4" t="s">
        <v>54</v>
      </c>
      <c r="C4" t="s">
        <v>106</v>
      </c>
      <c r="D4">
        <v>260128</v>
      </c>
      <c r="E4">
        <v>48898</v>
      </c>
      <c r="F4">
        <v>60770</v>
      </c>
      <c r="G4">
        <v>35</v>
      </c>
      <c r="H4">
        <v>0</v>
      </c>
      <c r="I4" s="29">
        <f>D4/(D4+E4)</f>
        <v>0.841767359380764</v>
      </c>
      <c r="J4" s="29">
        <f>G4/(F4+G4)</f>
        <v>0.000575610558342</v>
      </c>
      <c r="Q4" s="48"/>
      <c r="R4" s="48"/>
      <c r="S4" s="33">
        <v>1.496</v>
      </c>
      <c r="T4" t="s">
        <v>56</v>
      </c>
      <c r="U4" s="33">
        <v>0.000756</v>
      </c>
      <c r="V4" t="s">
        <v>57</v>
      </c>
      <c r="X4" s="33">
        <v>2.732565</v>
      </c>
      <c r="Y4" t="s">
        <v>56</v>
      </c>
      <c r="Z4" s="33">
        <v>0.006856</v>
      </c>
      <c r="AA4" t="s">
        <v>57</v>
      </c>
      <c r="AB4" s="33"/>
      <c r="AC4" s="48">
        <f>((S4-X4)*100)/S4</f>
        <v>-82.6580882352941</v>
      </c>
    </row>
    <row r="6">
      <c r="A6" t="s">
        <v>102</v>
      </c>
      <c r="B6" t="s">
        <v>100</v>
      </c>
      <c r="C6" t="s">
        <v>106</v>
      </c>
      <c r="D6">
        <v>8857</v>
      </c>
      <c r="E6">
        <v>51834</v>
      </c>
      <c r="F6">
        <v>57758</v>
      </c>
      <c r="G6">
        <v>3</v>
      </c>
      <c r="H6">
        <v>0</v>
      </c>
      <c r="I6" s="29">
        <f>D6/(D6+E6)</f>
        <v>0.145935970737012</v>
      </c>
      <c r="J6" s="29">
        <f>G6/(F6+G6)</f>
        <v>0.000051938158965</v>
      </c>
      <c r="Q6" s="48"/>
      <c r="R6" s="48"/>
      <c r="S6" s="33">
        <v>0.58289</v>
      </c>
      <c r="T6" t="s">
        <v>56</v>
      </c>
      <c r="U6" s="33">
        <v>0.0004</v>
      </c>
      <c r="V6" t="s">
        <v>57</v>
      </c>
      <c r="X6" s="33">
        <v>2.877371</v>
      </c>
      <c r="Y6" t="s">
        <v>56</v>
      </c>
      <c r="Z6" s="33">
        <v>0.00719249</v>
      </c>
      <c r="AA6" t="s">
        <v>57</v>
      </c>
      <c r="AB6" s="33"/>
      <c r="AC6" s="48">
        <f>((S6-X6)*100)/S6</f>
        <v>-393.638765461751</v>
      </c>
    </row>
    <row r="7">
      <c r="A7" t="s">
        <v>102</v>
      </c>
      <c r="B7" t="s">
        <v>54</v>
      </c>
      <c r="C7" t="s">
        <v>106</v>
      </c>
      <c r="D7">
        <v>57744</v>
      </c>
      <c r="E7">
        <v>0</v>
      </c>
      <c r="F7">
        <v>57758</v>
      </c>
      <c r="G7">
        <v>3</v>
      </c>
      <c r="H7">
        <v>26</v>
      </c>
      <c r="I7" s="29">
        <f>D7/(D7+E7)</f>
        <v>1</v>
      </c>
      <c r="J7" s="29">
        <f>G7/(F7+G7)</f>
        <v>0.000051938158965</v>
      </c>
      <c r="Q7" s="48"/>
      <c r="R7" s="48"/>
      <c r="S7" s="33">
        <v>0.444</v>
      </c>
      <c r="T7" t="s">
        <v>56</v>
      </c>
      <c r="U7" s="33">
        <v>0.00026</v>
      </c>
      <c r="V7" t="s">
        <v>57</v>
      </c>
      <c r="X7" s="33">
        <v>0.3916105</v>
      </c>
      <c r="Y7" t="s">
        <v>56</v>
      </c>
      <c r="Z7" s="33">
        <v>0.0006475</v>
      </c>
      <c r="AA7" t="s">
        <v>57</v>
      </c>
      <c r="AB7" s="33"/>
      <c r="AC7" s="48">
        <f>((S7-X7)*100)/S7</f>
        <v>11.7994369369369</v>
      </c>
    </row>
    <row r="9">
      <c r="A9" t="s">
        <v>116</v>
      </c>
      <c r="B9" t="s">
        <v>100</v>
      </c>
      <c r="C9" t="s">
        <v>106</v>
      </c>
      <c r="D9">
        <v>689896</v>
      </c>
      <c r="E9">
        <v>69668</v>
      </c>
      <c r="F9">
        <v>148570</v>
      </c>
      <c r="G9">
        <v>32210</v>
      </c>
      <c r="H9">
        <v>8</v>
      </c>
      <c r="I9" s="29">
        <f>D4/(D4+E4)</f>
        <v>0.841767359380764</v>
      </c>
      <c r="J9" s="29">
        <f>G9/(F4+G9)</f>
        <v>0.346418584641858</v>
      </c>
      <c r="Q9" s="48"/>
      <c r="R9" s="48"/>
      <c r="S9" s="33">
        <v>713.175</v>
      </c>
      <c r="T9" t="s">
        <v>56</v>
      </c>
      <c r="U9" s="33">
        <v>0.31658</v>
      </c>
      <c r="V9" t="s">
        <v>57</v>
      </c>
      <c r="X9" s="33">
        <v>317.380574</v>
      </c>
      <c r="Y9" t="s">
        <v>56</v>
      </c>
      <c r="Z9" s="33">
        <v>0.185191</v>
      </c>
      <c r="AA9" t="s">
        <v>57</v>
      </c>
      <c r="AB9" s="33"/>
      <c r="AC9" s="48">
        <f>((S9-X9)*100)/S9</f>
        <v>55.4975182809268</v>
      </c>
    </row>
    <row r="10">
      <c r="A10" t="s">
        <v>116</v>
      </c>
      <c r="B10" t="s">
        <v>54</v>
      </c>
      <c r="C10" t="s">
        <v>106</v>
      </c>
      <c r="D10">
        <v>690427</v>
      </c>
      <c r="E10">
        <v>66734</v>
      </c>
      <c r="F10">
        <v>148367</v>
      </c>
      <c r="G10">
        <v>32210</v>
      </c>
      <c r="H10">
        <v>8</v>
      </c>
      <c r="I10" s="29">
        <f>D10/(D10+E10)</f>
        <v>0.911862866682251</v>
      </c>
      <c r="J10" s="29">
        <f>G10/(F10+G10)</f>
        <v>0.178372660970112</v>
      </c>
      <c r="Q10" s="48"/>
      <c r="R10" s="48"/>
      <c r="S10" s="33">
        <v>0</v>
      </c>
      <c r="T10" t="s">
        <v>56</v>
      </c>
      <c r="U10" s="33">
        <v>0</v>
      </c>
      <c r="V10" t="s">
        <v>57</v>
      </c>
      <c r="X10" s="33">
        <v>295.737693</v>
      </c>
      <c r="Y10" t="s">
        <v>56</v>
      </c>
      <c r="Z10" s="33">
        <v>0.2219</v>
      </c>
      <c r="AA10" t="s">
        <v>57</v>
      </c>
      <c r="AB10" s="33"/>
      <c r="AC10" s="48" t="str">
        <f>((S10-X10)*100)/S10</f>
        <v>#DIV/0!:divZero</v>
      </c>
    </row>
    <row r="12">
      <c r="A12" t="s">
        <v>226</v>
      </c>
      <c r="B12" t="s">
        <v>100</v>
      </c>
      <c r="C12" t="s">
        <v>106</v>
      </c>
      <c r="D12">
        <v>684949</v>
      </c>
      <c r="E12">
        <v>77468</v>
      </c>
      <c r="F12">
        <v>144340</v>
      </c>
      <c r="G12">
        <v>36100</v>
      </c>
      <c r="H12">
        <v>8</v>
      </c>
      <c r="I12" s="29">
        <f>D12/(D12+E12)</f>
        <v>0.898391562622554</v>
      </c>
      <c r="J12" s="29">
        <f>G12/(F12+G12)</f>
        <v>0.200066504101086</v>
      </c>
      <c r="Q12" s="48"/>
      <c r="R12" s="48"/>
      <c r="S12" s="33">
        <v>0</v>
      </c>
      <c r="T12" t="s">
        <v>56</v>
      </c>
      <c r="U12" s="33">
        <v>0</v>
      </c>
      <c r="V12" t="s">
        <v>57</v>
      </c>
      <c r="X12" s="33">
        <v>107.85566</v>
      </c>
      <c r="Y12" t="s">
        <v>56</v>
      </c>
      <c r="Z12" s="33">
        <v>0.1728</v>
      </c>
      <c r="AA12" t="s">
        <v>57</v>
      </c>
      <c r="AB12" s="33"/>
      <c r="AC12" s="48" t="str">
        <f>((S12-X12)*100)/S12</f>
        <v>#DIV/0!:divZero</v>
      </c>
    </row>
    <row r="13">
      <c r="A13" t="s">
        <v>226</v>
      </c>
      <c r="B13" t="s">
        <v>54</v>
      </c>
      <c r="C13" t="s">
        <v>106</v>
      </c>
      <c r="D13">
        <v>698338</v>
      </c>
      <c r="E13">
        <v>52714</v>
      </c>
      <c r="F13">
        <v>144406</v>
      </c>
      <c r="G13">
        <v>36179</v>
      </c>
      <c r="H13">
        <v>138</v>
      </c>
      <c r="I13" s="29">
        <f>D13/(D13+E13)</f>
        <v>0.929813115470034</v>
      </c>
      <c r="J13" s="29">
        <f>G13/(F13+G13)</f>
        <v>0.200343328626409</v>
      </c>
      <c r="Q13" s="48"/>
      <c r="R13" s="48"/>
      <c r="S13" s="33">
        <v>0</v>
      </c>
      <c r="T13" t="s">
        <v>56</v>
      </c>
      <c r="U13" s="33">
        <v>0</v>
      </c>
      <c r="V13" t="s">
        <v>57</v>
      </c>
      <c r="X13" s="33">
        <v>94.158264</v>
      </c>
      <c r="Y13" t="s">
        <v>56</v>
      </c>
      <c r="Z13" s="33">
        <v>0.1566</v>
      </c>
      <c r="AA13" t="s">
        <v>57</v>
      </c>
      <c r="AB13" s="33"/>
      <c r="AC13" s="48" t="str">
        <f>((S13-X13)*100)/S13</f>
        <v>#DIV/0!:divZero</v>
      </c>
    </row>
    <row r="14">
      <c r="I14" s="29"/>
      <c r="J14" s="29"/>
      <c r="Q14" s="48"/>
      <c r="R14" s="48"/>
      <c r="S14" s="33"/>
      <c r="U14" s="33"/>
      <c r="X14" s="33"/>
      <c r="Z14" s="33"/>
      <c r="AB14" s="33"/>
    </row>
    <row r="15">
      <c r="A15" t="s">
        <v>298</v>
      </c>
      <c r="B15" t="s">
        <v>100</v>
      </c>
      <c r="C15" t="s">
        <v>299</v>
      </c>
      <c r="D15">
        <v>3009</v>
      </c>
      <c r="E15">
        <v>5940</v>
      </c>
      <c r="F15">
        <v>8848</v>
      </c>
      <c r="G15">
        <v>16</v>
      </c>
      <c r="H15">
        <v>0</v>
      </c>
      <c r="I15" s="29">
        <f>D15/(D15+E15)</f>
        <v>0.336238685886691</v>
      </c>
      <c r="J15" s="29">
        <f>G15/(F15+G15)</f>
        <v>0.001805054151625</v>
      </c>
      <c r="Q15" s="48"/>
      <c r="R15" s="48"/>
      <c r="S15" s="33">
        <v>5.102906</v>
      </c>
      <c r="T15" t="s">
        <v>56</v>
      </c>
      <c r="U15" s="33">
        <v>0.0058285</v>
      </c>
      <c r="V15" t="s">
        <v>57</v>
      </c>
      <c r="X15" s="33">
        <v>4.85827</v>
      </c>
      <c r="Y15" t="s">
        <v>56</v>
      </c>
      <c r="Z15" s="33">
        <v>0.00315</v>
      </c>
      <c r="AA15" t="s">
        <v>57</v>
      </c>
      <c r="AB15" s="33"/>
      <c r="AC15">
        <v>27.78</v>
      </c>
    </row>
    <row r="16">
      <c r="A16" t="s">
        <v>298</v>
      </c>
      <c r="B16" t="s">
        <v>54</v>
      </c>
      <c r="C16" t="s">
        <v>299</v>
      </c>
      <c r="D16">
        <v>5979</v>
      </c>
      <c r="E16">
        <v>0</v>
      </c>
      <c r="F16">
        <v>8848</v>
      </c>
      <c r="G16">
        <v>16</v>
      </c>
      <c r="H16">
        <v>2946</v>
      </c>
      <c r="I16" s="29">
        <f>D16/(D16+E16)</f>
        <v>1</v>
      </c>
      <c r="J16" s="29">
        <f>G16/(F16+G16)</f>
        <v>0.001805054151625</v>
      </c>
      <c r="Q16" s="48"/>
      <c r="R16" s="48"/>
      <c r="S16" s="33">
        <v>0.04192</v>
      </c>
      <c r="T16" t="s">
        <v>56</v>
      </c>
      <c r="U16" s="33">
        <v>0.000025</v>
      </c>
      <c r="V16" t="s">
        <v>57</v>
      </c>
      <c r="X16" s="33">
        <v>0.029203</v>
      </c>
      <c r="Y16" t="s">
        <v>56</v>
      </c>
      <c r="Z16" s="33">
        <v>0.000001</v>
      </c>
      <c r="AA16" t="s">
        <v>57</v>
      </c>
      <c r="AB16" s="33"/>
      <c r="AC16" s="48">
        <f>((S16-X16)*100)/S16</f>
        <v>30.3363549618321</v>
      </c>
    </row>
    <row r="17">
      <c r="I17" s="29"/>
      <c r="J17" s="29"/>
      <c r="Q17" s="48"/>
      <c r="R17" s="48"/>
      <c r="S17" s="33"/>
      <c r="U17" s="33"/>
      <c r="X17" s="33"/>
      <c r="Z17" s="33"/>
      <c r="AB17" s="33"/>
    </row>
    <row r="18">
      <c r="A18" t="s">
        <v>105</v>
      </c>
      <c r="B18" t="s">
        <v>100</v>
      </c>
      <c r="C18" t="s">
        <v>106</v>
      </c>
      <c r="D18">
        <v>5976</v>
      </c>
      <c r="E18">
        <v>97774</v>
      </c>
      <c r="F18">
        <v>53835</v>
      </c>
      <c r="G18">
        <v>3</v>
      </c>
      <c r="H18">
        <v>0</v>
      </c>
      <c r="I18" s="29">
        <f>D18/(D18+E18)</f>
        <v>0.0576</v>
      </c>
      <c r="J18" s="29">
        <f>G18/(F18+G18)</f>
        <v>0.000055722723727</v>
      </c>
      <c r="Q18" s="48"/>
      <c r="R18" s="48"/>
      <c r="S18" s="33">
        <v>5.464649</v>
      </c>
      <c r="T18" t="s">
        <v>56</v>
      </c>
      <c r="U18" s="33">
        <v>0.0071685</v>
      </c>
      <c r="V18" t="s">
        <v>57</v>
      </c>
      <c r="X18" s="33">
        <v>5.18381</v>
      </c>
      <c r="Y18" t="s">
        <v>56</v>
      </c>
      <c r="Z18" s="33">
        <v>0.0065154</v>
      </c>
      <c r="AA18" t="s">
        <v>57</v>
      </c>
      <c r="AB18" s="33"/>
      <c r="AC18" s="48">
        <f>((S18-X18)*100)/S18</f>
        <v>5.13919558236951</v>
      </c>
    </row>
    <row r="19">
      <c r="A19" t="s">
        <v>105</v>
      </c>
      <c r="B19" t="s">
        <v>54</v>
      </c>
      <c r="C19" t="s">
        <v>106</v>
      </c>
      <c r="D19">
        <v>54863</v>
      </c>
      <c r="E19">
        <v>0</v>
      </c>
      <c r="F19">
        <v>54835</v>
      </c>
      <c r="G19">
        <v>3</v>
      </c>
      <c r="H19">
        <v>0</v>
      </c>
      <c r="I19" s="29">
        <f>D19/(D19+E19)</f>
        <v>1</v>
      </c>
      <c r="J19" s="29">
        <f>G19/(F19+G19)</f>
        <v>0.000054706590321</v>
      </c>
      <c r="Q19" s="48"/>
      <c r="R19" s="48"/>
      <c r="S19" s="33">
        <v>0.048007</v>
      </c>
      <c r="T19" t="s">
        <v>56</v>
      </c>
      <c r="U19" s="33">
        <v>0.0000006</v>
      </c>
      <c r="V19" t="s">
        <v>57</v>
      </c>
      <c r="X19" s="33">
        <v>0.0371445</v>
      </c>
      <c r="Y19" t="s">
        <v>56</v>
      </c>
      <c r="Z19" s="33">
        <v>0.000006</v>
      </c>
      <c r="AA19" t="s">
        <v>57</v>
      </c>
      <c r="AB19" s="33"/>
      <c r="AC19" s="48">
        <f>((S19-X19)*100)/S19</f>
        <v>22.6269085758327</v>
      </c>
    </row>
    <row r="20">
      <c r="I20" s="29"/>
      <c r="J20" s="29"/>
      <c r="Q20" s="48"/>
      <c r="R20" s="48"/>
      <c r="S20" s="33"/>
      <c r="U20" s="33"/>
      <c r="X20" s="33"/>
      <c r="Z20" s="33"/>
      <c r="AB20" s="33"/>
    </row>
    <row r="21">
      <c r="A21" t="s">
        <v>107</v>
      </c>
      <c r="B21" t="s">
        <v>100</v>
      </c>
      <c r="C21" t="s">
        <v>108</v>
      </c>
      <c r="D21">
        <v>21123</v>
      </c>
      <c r="E21">
        <v>42075</v>
      </c>
      <c r="F21">
        <v>89571</v>
      </c>
      <c r="G21">
        <v>4</v>
      </c>
      <c r="H21">
        <v>0</v>
      </c>
      <c r="I21" s="29">
        <f>D21/(D21+E21)</f>
        <v>0.334235260609513</v>
      </c>
      <c r="J21" s="29">
        <f>G21/(F21+G21)</f>
        <v>0.000044655316774</v>
      </c>
      <c r="Q21" s="48"/>
      <c r="R21" s="48"/>
      <c r="S21" s="33">
        <v>21.602043</v>
      </c>
      <c r="T21" t="s">
        <v>56</v>
      </c>
      <c r="U21" s="33">
        <v>0.00785</v>
      </c>
      <c r="V21" t="s">
        <v>57</v>
      </c>
      <c r="X21" s="33">
        <v>21.6161</v>
      </c>
      <c r="Y21" t="s">
        <v>56</v>
      </c>
      <c r="Z21" s="33">
        <v>0.009442</v>
      </c>
      <c r="AA21" t="s">
        <v>57</v>
      </c>
      <c r="AB21" s="33"/>
      <c r="AC21" s="48">
        <f>((S21-X21)*100)/S21</f>
        <v>-0.065072548925123</v>
      </c>
    </row>
    <row r="22">
      <c r="A22" t="s">
        <v>107</v>
      </c>
      <c r="B22" t="s">
        <v>54</v>
      </c>
      <c r="C22" t="s">
        <v>108</v>
      </c>
      <c r="D22">
        <v>42157</v>
      </c>
      <c r="E22">
        <v>7</v>
      </c>
      <c r="F22">
        <v>89571</v>
      </c>
      <c r="G22">
        <v>4</v>
      </c>
      <c r="H22">
        <v>0</v>
      </c>
      <c r="I22" s="29">
        <f>D22/(D22+E22)</f>
        <v>0.999833981595674</v>
      </c>
      <c r="J22" s="29">
        <f>G22/(F22+G22)</f>
        <v>0.000044655316774</v>
      </c>
      <c r="Q22" s="48"/>
      <c r="R22" s="48"/>
      <c r="S22" s="33">
        <v>0.142813</v>
      </c>
      <c r="T22" t="s">
        <v>56</v>
      </c>
      <c r="U22" s="33">
        <v>0.00000298</v>
      </c>
      <c r="V22" t="s">
        <v>57</v>
      </c>
      <c r="X22" s="33">
        <v>0.100532</v>
      </c>
      <c r="Y22" t="s">
        <v>56</v>
      </c>
      <c r="Z22" s="33">
        <v>0.000013</v>
      </c>
      <c r="AA22" t="s">
        <v>57</v>
      </c>
      <c r="AB22" s="33"/>
      <c r="AC22" s="48">
        <f>((S22-X22)*100)/S22</f>
        <v>29.605848207096</v>
      </c>
    </row>
    <row r="23">
      <c r="I23" s="29"/>
      <c r="J23" s="29"/>
      <c r="Q23" s="48"/>
      <c r="R23" s="48"/>
      <c r="S23" s="33"/>
      <c r="U23" s="33"/>
      <c r="X23" s="33"/>
      <c r="Z23" s="33"/>
      <c r="AB23" s="33"/>
    </row>
    <row r="24">
      <c r="A24" t="s">
        <v>109</v>
      </c>
      <c r="B24" t="s">
        <v>100</v>
      </c>
      <c r="C24" t="s">
        <v>300</v>
      </c>
      <c r="D24">
        <v>130883</v>
      </c>
      <c r="E24">
        <v>83102</v>
      </c>
      <c r="F24">
        <v>41571</v>
      </c>
      <c r="G24">
        <v>20</v>
      </c>
      <c r="H24">
        <v>0</v>
      </c>
      <c r="I24" s="29">
        <f>D25/(D25+E24)</f>
        <v>0.674793375493081</v>
      </c>
      <c r="J24" s="29">
        <f>G24/(F24+G24)</f>
        <v>0.000480873265851</v>
      </c>
      <c r="Q24" s="48"/>
      <c r="R24" s="48"/>
      <c r="S24" s="33">
        <v>3.549594</v>
      </c>
      <c r="T24" t="s">
        <v>56</v>
      </c>
      <c r="U24" s="33">
        <v>0.00548255</v>
      </c>
      <c r="V24" t="s">
        <v>57</v>
      </c>
      <c r="X24" s="33">
        <v>3.155982</v>
      </c>
      <c r="Y24" t="s">
        <v>56</v>
      </c>
      <c r="Z24" s="33">
        <v>0.000757</v>
      </c>
      <c r="AA24" t="s">
        <v>57</v>
      </c>
      <c r="AB24" s="33"/>
      <c r="AC24" s="48">
        <f>((S24-X24)*100)/S24</f>
        <v>11.0889301706054</v>
      </c>
    </row>
    <row r="25">
      <c r="A25" t="s">
        <v>109</v>
      </c>
      <c r="B25" t="s">
        <v>54</v>
      </c>
      <c r="C25" t="s">
        <v>300</v>
      </c>
      <c r="D25">
        <v>172434</v>
      </c>
      <c r="E25">
        <v>0</v>
      </c>
      <c r="F25">
        <v>41571</v>
      </c>
      <c r="G25">
        <v>20</v>
      </c>
      <c r="H25">
        <v>0</v>
      </c>
      <c r="I25" s="29">
        <f>D25/(D25+E25)</f>
        <v>1</v>
      </c>
      <c r="J25" s="29">
        <f>G25/(F25+G25)</f>
        <v>0.000480873265851</v>
      </c>
      <c r="Q25" s="48"/>
      <c r="R25" s="48"/>
      <c r="S25" s="33">
        <v>0.0416</v>
      </c>
      <c r="T25" t="s">
        <v>56</v>
      </c>
      <c r="U25" s="33">
        <v>0</v>
      </c>
      <c r="V25" t="s">
        <v>57</v>
      </c>
      <c r="X25" s="33">
        <v>0.039574</v>
      </c>
      <c r="Y25" t="s">
        <v>56</v>
      </c>
      <c r="Z25" s="33">
        <v>0.0001</v>
      </c>
      <c r="AA25" t="s">
        <v>57</v>
      </c>
      <c r="AB25" s="33"/>
      <c r="AC25" s="48">
        <f>((S25-X25)*100)/S25</f>
        <v>4.87019230769231</v>
      </c>
    </row>
    <row r="26">
      <c r="I26" s="29"/>
      <c r="J26" s="29"/>
      <c r="Q26" s="48"/>
      <c r="R26" s="48"/>
      <c r="S26" s="33"/>
      <c r="U26" s="33"/>
      <c r="W26" s="33"/>
      <c r="X26" s="33"/>
      <c r="Z26" s="33"/>
      <c r="AB26" s="33"/>
      <c r="AC26" s="48" t="s">
        <v>114</v>
      </c>
    </row>
    <row r="27">
      <c r="A27" t="s">
        <v>109</v>
      </c>
      <c r="B27" t="s">
        <v>100</v>
      </c>
      <c r="C27" s="17" t="s">
        <v>111</v>
      </c>
      <c r="D27">
        <v>4105</v>
      </c>
      <c r="E27">
        <v>5734</v>
      </c>
      <c r="F27">
        <v>2888</v>
      </c>
      <c r="G27">
        <v>20</v>
      </c>
      <c r="H27">
        <v>0</v>
      </c>
      <c r="I27" s="29">
        <f>D28/(D28+E28)</f>
        <v>1</v>
      </c>
      <c r="J27" s="29">
        <f>G28/(F28+G28)</f>
        <v>0.00687757909216</v>
      </c>
      <c r="Q27" s="48"/>
      <c r="R27" s="48"/>
      <c r="S27" s="33">
        <v>0.471932</v>
      </c>
      <c r="T27" t="s">
        <v>56</v>
      </c>
      <c r="U27" s="33">
        <v>0.001199</v>
      </c>
      <c r="V27" t="s">
        <v>57</v>
      </c>
      <c r="X27" s="33">
        <v>0.472444</v>
      </c>
      <c r="Y27" t="s">
        <v>56</v>
      </c>
      <c r="Z27" s="33">
        <v>0.000254</v>
      </c>
      <c r="AA27" t="s">
        <v>57</v>
      </c>
      <c r="AB27" s="33"/>
      <c r="AC27" s="48">
        <f>((S27-X27)*100)/S27</f>
        <v>-0.108490206216141</v>
      </c>
    </row>
    <row r="28">
      <c r="A28" t="s">
        <v>109</v>
      </c>
      <c r="B28" t="s">
        <v>54</v>
      </c>
      <c r="C28" s="17" t="s">
        <v>111</v>
      </c>
      <c r="D28">
        <v>6972</v>
      </c>
      <c r="E28">
        <v>0</v>
      </c>
      <c r="F28">
        <v>2888</v>
      </c>
      <c r="G28">
        <v>20</v>
      </c>
      <c r="H28">
        <v>0</v>
      </c>
      <c r="I28" s="29">
        <f>D28/(D28+E28)</f>
        <v>1</v>
      </c>
      <c r="J28" s="29">
        <f>G28/(F28+G28)</f>
        <v>0.00687757909216</v>
      </c>
      <c r="Q28" s="48"/>
      <c r="R28" s="48"/>
      <c r="S28" s="33">
        <v>0.00376</v>
      </c>
      <c r="T28" t="s">
        <v>56</v>
      </c>
      <c r="U28" s="33">
        <v>0.0001</v>
      </c>
      <c r="V28" t="s">
        <v>57</v>
      </c>
      <c r="X28" s="33">
        <v>0.002793</v>
      </c>
      <c r="Y28" t="s">
        <v>56</v>
      </c>
      <c r="Z28" s="33">
        <v>0.00000013</v>
      </c>
      <c r="AA28" t="s">
        <v>57</v>
      </c>
      <c r="AB28" s="33"/>
      <c r="AC28" s="48">
        <f>((S28-X28)*100)/S28</f>
        <v>25.718085106383</v>
      </c>
    </row>
    <row r="29">
      <c r="I29" s="29"/>
      <c r="J29" s="29"/>
      <c r="Q29" s="48"/>
      <c r="R29" s="48"/>
      <c r="S29" s="33"/>
      <c r="U29" s="33"/>
      <c r="W29" s="33"/>
      <c r="X29" s="33"/>
      <c r="Z29" s="33"/>
      <c r="AB29" s="33"/>
    </row>
    <row r="30">
      <c r="A30" t="s">
        <v>112</v>
      </c>
      <c r="B30" t="s">
        <v>100</v>
      </c>
      <c r="C30" t="s">
        <v>300</v>
      </c>
      <c r="D30">
        <v>133033</v>
      </c>
      <c r="E30">
        <v>84333</v>
      </c>
      <c r="F30">
        <v>41654</v>
      </c>
      <c r="G30">
        <v>631</v>
      </c>
      <c r="H30">
        <v>0</v>
      </c>
      <c r="I30" s="29">
        <f>D30/(D30+E30)</f>
        <v>0.612023039481796</v>
      </c>
      <c r="J30" s="29">
        <f>G30/(F30+G30)</f>
        <v>0.014922549367388</v>
      </c>
      <c r="Q30" s="48"/>
      <c r="R30" s="48"/>
      <c r="S30" s="33">
        <v>17.206339</v>
      </c>
      <c r="T30" t="s">
        <v>56</v>
      </c>
      <c r="U30" s="33">
        <v>0.007075</v>
      </c>
      <c r="V30" t="s">
        <v>57</v>
      </c>
      <c r="X30" s="33">
        <v>17.156975</v>
      </c>
      <c r="Y30" t="s">
        <v>56</v>
      </c>
      <c r="Z30" s="33">
        <v>0.010672</v>
      </c>
      <c r="AA30" t="s">
        <v>57</v>
      </c>
      <c r="AB30" s="33"/>
      <c r="AC30" s="48">
        <f>((S30-X30)*100)/S30</f>
        <v>0.28689426611902</v>
      </c>
    </row>
    <row r="31">
      <c r="A31" t="s">
        <v>112</v>
      </c>
      <c r="B31" t="s">
        <v>54</v>
      </c>
      <c r="C31" t="s">
        <v>300</v>
      </c>
      <c r="D31">
        <v>175200</v>
      </c>
      <c r="E31">
        <v>0</v>
      </c>
      <c r="F31">
        <v>41654</v>
      </c>
      <c r="G31">
        <v>631</v>
      </c>
      <c r="H31">
        <v>0</v>
      </c>
      <c r="I31" s="29">
        <f>D31/(D31+E31)</f>
        <v>1</v>
      </c>
      <c r="J31" s="29">
        <f>G31/(F31+G31)</f>
        <v>0.014922549367388</v>
      </c>
      <c r="Q31" s="48"/>
      <c r="R31" s="48"/>
      <c r="S31" s="33">
        <v>0.156277</v>
      </c>
      <c r="T31" t="s">
        <v>56</v>
      </c>
      <c r="U31" s="33">
        <v>0.000078</v>
      </c>
      <c r="V31" t="s">
        <v>57</v>
      </c>
      <c r="X31" s="33">
        <v>0.147258</v>
      </c>
      <c r="Y31" t="s">
        <v>56</v>
      </c>
      <c r="Z31" s="33">
        <v>0.000102</v>
      </c>
      <c r="AA31" t="s">
        <v>57</v>
      </c>
      <c r="AB31" s="33"/>
      <c r="AC31" s="48">
        <f>((S31-X31)*100)/S31</f>
        <v>5.771162743078</v>
      </c>
    </row>
    <row r="32">
      <c r="I32" s="29"/>
      <c r="J32" s="29"/>
      <c r="Q32" s="48"/>
      <c r="R32" s="48"/>
      <c r="S32" s="33"/>
      <c r="U32" s="33"/>
      <c r="W32" s="33"/>
      <c r="X32" s="33"/>
      <c r="Z32" s="33"/>
      <c r="AB32" s="33"/>
      <c r="AC32" s="48" t="s">
        <v>114</v>
      </c>
    </row>
    <row r="33">
      <c r="A33" t="s">
        <v>112</v>
      </c>
      <c r="B33" t="s">
        <v>100</v>
      </c>
      <c r="C33" t="s">
        <v>115</v>
      </c>
      <c r="D33">
        <v>4373</v>
      </c>
      <c r="E33">
        <v>5875</v>
      </c>
      <c r="F33">
        <v>2938</v>
      </c>
      <c r="G33">
        <v>85</v>
      </c>
      <c r="H33">
        <v>0</v>
      </c>
      <c r="I33" s="29">
        <f>D33/(D33+E33)</f>
        <v>0.426717408274785</v>
      </c>
      <c r="J33" s="29">
        <f>G33/(F33+G33)</f>
        <v>0.028117763810784</v>
      </c>
      <c r="Q33" s="48"/>
      <c r="R33" s="48"/>
      <c r="S33" s="33">
        <v>1.048118</v>
      </c>
      <c r="T33" t="s">
        <v>56</v>
      </c>
      <c r="U33" s="33">
        <v>0.00134529</v>
      </c>
      <c r="V33" t="s">
        <v>57</v>
      </c>
      <c r="X33" s="33">
        <v>0.981541</v>
      </c>
      <c r="Y33" t="s">
        <v>56</v>
      </c>
      <c r="Z33" s="33">
        <v>0.00094473</v>
      </c>
      <c r="AA33" t="s">
        <v>57</v>
      </c>
      <c r="AB33" s="33"/>
      <c r="AC33" s="48">
        <f>((S33-X33)*100)/S33</f>
        <v>6.35205196361479</v>
      </c>
    </row>
    <row r="34">
      <c r="A34" t="s">
        <v>112</v>
      </c>
      <c r="B34" t="s">
        <v>54</v>
      </c>
      <c r="C34" t="s">
        <v>115</v>
      </c>
      <c r="D34">
        <v>7311</v>
      </c>
      <c r="E34">
        <v>0</v>
      </c>
      <c r="F34">
        <v>2938</v>
      </c>
      <c r="G34">
        <v>85</v>
      </c>
      <c r="H34">
        <v>0</v>
      </c>
      <c r="I34" s="29">
        <f>D34/(D34+E34)</f>
        <v>1</v>
      </c>
      <c r="J34" s="29">
        <f>G34/(F34+G34)</f>
        <v>0.028117763810784</v>
      </c>
      <c r="Q34" s="48"/>
      <c r="R34" s="48"/>
      <c r="S34" s="33">
        <v>0.0177875</v>
      </c>
      <c r="T34" t="s">
        <v>56</v>
      </c>
      <c r="U34" s="33">
        <v>0.000005</v>
      </c>
      <c r="V34" t="s">
        <v>57</v>
      </c>
      <c r="X34" s="33">
        <v>0.01727</v>
      </c>
      <c r="Y34" t="s">
        <v>56</v>
      </c>
      <c r="Z34" s="33">
        <v>0.0000008</v>
      </c>
      <c r="AA34" t="s">
        <v>57</v>
      </c>
      <c r="AB34" s="33"/>
      <c r="AC34" s="48">
        <f>((S34-X34)*100)/S34</f>
        <v>2.90934645115953</v>
      </c>
    </row>
    <row r="47">
      <c r="A47" t="s">
        <v>298</v>
      </c>
      <c r="B47" t="s">
        <v>54</v>
      </c>
      <c r="C47" t="s">
        <v>299</v>
      </c>
      <c r="D47">
        <v>5979</v>
      </c>
      <c r="E47">
        <v>0</v>
      </c>
      <c r="F47">
        <v>8848</v>
      </c>
      <c r="G47">
        <v>16</v>
      </c>
      <c r="H47">
        <v>2946</v>
      </c>
      <c r="I47" s="29">
        <f>D47/(D47+E47)</f>
        <v>1</v>
      </c>
      <c r="J47" s="29">
        <f>G47/(F47+G47)</f>
        <v>0.001805054151625</v>
      </c>
      <c r="Q47" s="48"/>
      <c r="R47" s="48"/>
      <c r="S47" s="33">
        <v>0.04192</v>
      </c>
      <c r="T47" t="s">
        <v>56</v>
      </c>
      <c r="U47" s="33">
        <v>0.000025</v>
      </c>
      <c r="V47" t="s">
        <v>57</v>
      </c>
      <c r="X47" s="33">
        <v>0.029203</v>
      </c>
      <c r="Y47" t="s">
        <v>56</v>
      </c>
      <c r="Z47" s="33">
        <v>0.000001</v>
      </c>
      <c r="AA47" t="s">
        <v>57</v>
      </c>
      <c r="AB47" s="33"/>
      <c r="AC47" s="48">
        <f>((S47-X47)*100)/S47</f>
        <v>30.3363549618321</v>
      </c>
    </row>
    <row r="48">
      <c r="A48" t="s">
        <v>297</v>
      </c>
      <c r="B48" t="s">
        <v>54</v>
      </c>
      <c r="C48" t="s">
        <v>106</v>
      </c>
      <c r="D48">
        <v>260128</v>
      </c>
      <c r="E48">
        <v>48898</v>
      </c>
      <c r="F48">
        <v>60770</v>
      </c>
      <c r="G48">
        <v>35</v>
      </c>
      <c r="H48">
        <v>0</v>
      </c>
      <c r="I48" s="29">
        <f>D48/(D48+E48)</f>
        <v>0.841767359380764</v>
      </c>
      <c r="J48" s="29">
        <f>G48/(F48+G48)</f>
        <v>0.000575610558342</v>
      </c>
      <c r="Q48" s="48"/>
      <c r="R48" s="48"/>
      <c r="S48" s="33">
        <v>1.496</v>
      </c>
      <c r="T48" t="s">
        <v>56</v>
      </c>
      <c r="U48" s="33">
        <v>0.000756</v>
      </c>
      <c r="V48" t="s">
        <v>57</v>
      </c>
      <c r="X48" s="33">
        <v>2.732565</v>
      </c>
      <c r="Y48" t="s">
        <v>56</v>
      </c>
      <c r="Z48" s="33">
        <v>0.006856</v>
      </c>
      <c r="AA48" t="s">
        <v>57</v>
      </c>
      <c r="AB48" s="33"/>
      <c r="AC48" s="48">
        <f>((S48-X48)*100)/S48</f>
        <v>-82.6580882352941</v>
      </c>
    </row>
    <row r="49">
      <c r="A49" t="s">
        <v>102</v>
      </c>
      <c r="B49" t="s">
        <v>54</v>
      </c>
      <c r="C49" t="s">
        <v>106</v>
      </c>
      <c r="D49">
        <v>57744</v>
      </c>
      <c r="E49">
        <v>0</v>
      </c>
      <c r="F49">
        <v>57758</v>
      </c>
      <c r="G49">
        <v>3</v>
      </c>
      <c r="H49">
        <v>26</v>
      </c>
      <c r="I49" s="29">
        <f>D49/(D49+E49)</f>
        <v>1</v>
      </c>
      <c r="J49" s="29">
        <f>G49/(F49+G49)</f>
        <v>0.000051938158965</v>
      </c>
      <c r="Q49" s="48"/>
      <c r="R49" s="48"/>
      <c r="S49" s="33">
        <v>0.444</v>
      </c>
      <c r="T49" t="s">
        <v>56</v>
      </c>
      <c r="U49" s="33">
        <v>0.00026</v>
      </c>
      <c r="V49" t="s">
        <v>57</v>
      </c>
      <c r="X49" s="33">
        <v>0.3916105</v>
      </c>
      <c r="Y49" t="s">
        <v>56</v>
      </c>
      <c r="Z49" s="33">
        <v>0.0006475</v>
      </c>
      <c r="AA49" t="s">
        <v>57</v>
      </c>
      <c r="AB49" s="33"/>
      <c r="AC49" s="48">
        <f>((S49-X49)*100)/S49</f>
        <v>11.7994369369369</v>
      </c>
    </row>
    <row r="50">
      <c r="A50" t="s">
        <v>116</v>
      </c>
      <c r="B50" t="s">
        <v>54</v>
      </c>
      <c r="C50" t="s">
        <v>106</v>
      </c>
      <c r="D50">
        <v>690427</v>
      </c>
      <c r="E50">
        <v>66734</v>
      </c>
      <c r="F50">
        <v>148367</v>
      </c>
      <c r="G50">
        <v>32210</v>
      </c>
      <c r="H50">
        <v>8</v>
      </c>
      <c r="I50" s="29">
        <f>D50/(D50+E50)</f>
        <v>0.911862866682251</v>
      </c>
      <c r="J50" s="29">
        <f>G50/(F50+G50)</f>
        <v>0.178372660970112</v>
      </c>
      <c r="Q50" s="48"/>
      <c r="R50" s="48"/>
      <c r="S50" s="33">
        <v>0</v>
      </c>
      <c r="T50" t="s">
        <v>56</v>
      </c>
      <c r="U50" s="33">
        <v>0</v>
      </c>
      <c r="V50" t="s">
        <v>57</v>
      </c>
      <c r="X50" s="33">
        <v>295.737693</v>
      </c>
      <c r="Y50" t="s">
        <v>56</v>
      </c>
      <c r="Z50" s="33">
        <v>0.2219</v>
      </c>
      <c r="AA50" t="s">
        <v>57</v>
      </c>
      <c r="AB50" s="33"/>
      <c r="AC50" s="48" t="str">
        <f>((S50-X50)*100)/S50</f>
        <v>#DIV/0!:divZero</v>
      </c>
    </row>
    <row r="51">
      <c r="A51" t="s">
        <v>226</v>
      </c>
      <c r="B51" t="s">
        <v>54</v>
      </c>
      <c r="C51" t="s">
        <v>106</v>
      </c>
      <c r="D51">
        <v>698338</v>
      </c>
      <c r="E51">
        <v>52714</v>
      </c>
      <c r="F51">
        <v>144406</v>
      </c>
      <c r="G51">
        <v>36179</v>
      </c>
      <c r="H51">
        <v>138</v>
      </c>
      <c r="I51" s="29">
        <f>D51/(D51+E51)</f>
        <v>0.929813115470034</v>
      </c>
      <c r="J51" s="29">
        <f>G51/(F51+G51)</f>
        <v>0.200343328626409</v>
      </c>
      <c r="Q51" s="48"/>
      <c r="R51" s="48"/>
      <c r="S51" s="33">
        <v>0</v>
      </c>
      <c r="T51" t="s">
        <v>56</v>
      </c>
      <c r="U51" s="33">
        <v>0</v>
      </c>
      <c r="V51" t="s">
        <v>57</v>
      </c>
      <c r="X51" s="33">
        <v>94.158264</v>
      </c>
      <c r="Y51" t="s">
        <v>56</v>
      </c>
      <c r="Z51" s="33">
        <v>0.1566</v>
      </c>
      <c r="AA51" t="s">
        <v>57</v>
      </c>
      <c r="AB51" s="33"/>
      <c r="AC51" s="48" t="str">
        <f>((S51-X51)*100)/S51</f>
        <v>#DIV/0!:divZero</v>
      </c>
    </row>
    <row r="52">
      <c r="A52" t="s">
        <v>105</v>
      </c>
      <c r="B52" t="s">
        <v>54</v>
      </c>
      <c r="C52" t="s">
        <v>106</v>
      </c>
      <c r="D52">
        <v>54863</v>
      </c>
      <c r="E52">
        <v>0</v>
      </c>
      <c r="F52">
        <v>54835</v>
      </c>
      <c r="G52">
        <v>3</v>
      </c>
      <c r="H52">
        <v>0</v>
      </c>
      <c r="I52" s="29">
        <f>D52/(D52+E52)</f>
        <v>1</v>
      </c>
      <c r="J52" s="29">
        <f>G52/(F52+G52)</f>
        <v>0.000054706590321</v>
      </c>
      <c r="Q52" s="48"/>
      <c r="R52" s="48"/>
      <c r="S52" s="33">
        <v>0.048007</v>
      </c>
      <c r="T52" t="s">
        <v>56</v>
      </c>
      <c r="U52" s="33">
        <v>0.0000006</v>
      </c>
      <c r="V52" t="s">
        <v>57</v>
      </c>
      <c r="X52" s="33">
        <v>0.0371445</v>
      </c>
      <c r="Y52" t="s">
        <v>56</v>
      </c>
      <c r="Z52" s="33">
        <v>0.000006</v>
      </c>
      <c r="AA52" t="s">
        <v>57</v>
      </c>
      <c r="AB52" s="33"/>
      <c r="AC52" s="48">
        <f>((S52-X52)*100)/S52</f>
        <v>22.6269085758327</v>
      </c>
    </row>
    <row r="53">
      <c r="A53" t="s">
        <v>107</v>
      </c>
      <c r="B53" t="s">
        <v>54</v>
      </c>
      <c r="C53" t="s">
        <v>108</v>
      </c>
      <c r="D53">
        <v>42157</v>
      </c>
      <c r="E53">
        <v>7</v>
      </c>
      <c r="F53">
        <v>89571</v>
      </c>
      <c r="G53">
        <v>4</v>
      </c>
      <c r="H53">
        <v>0</v>
      </c>
      <c r="I53" s="29">
        <f>D53/(D53+E53)</f>
        <v>0.999833981595674</v>
      </c>
      <c r="J53" s="29">
        <f>G53/(F53+G53)</f>
        <v>0.000044655316774</v>
      </c>
      <c r="Q53" s="48"/>
      <c r="R53" s="48"/>
      <c r="S53" s="33">
        <v>0.142813</v>
      </c>
      <c r="T53" t="s">
        <v>56</v>
      </c>
      <c r="U53" s="33">
        <v>0.00000298</v>
      </c>
      <c r="V53" t="s">
        <v>57</v>
      </c>
      <c r="X53" s="33">
        <v>0.100532</v>
      </c>
      <c r="Y53" t="s">
        <v>56</v>
      </c>
      <c r="Z53" s="33">
        <v>0.000013</v>
      </c>
      <c r="AA53" t="s">
        <v>57</v>
      </c>
      <c r="AB53" s="33"/>
      <c r="AC53" s="48">
        <f>((S53-X53)*100)/S53</f>
        <v>29.605848207096</v>
      </c>
    </row>
    <row r="54">
      <c r="A54" t="s">
        <v>109</v>
      </c>
      <c r="B54" t="s">
        <v>54</v>
      </c>
      <c r="C54" t="s">
        <v>300</v>
      </c>
      <c r="D54">
        <v>172434</v>
      </c>
      <c r="E54">
        <v>0</v>
      </c>
      <c r="F54">
        <v>41571</v>
      </c>
      <c r="G54">
        <v>20</v>
      </c>
      <c r="H54">
        <v>0</v>
      </c>
      <c r="I54" s="29">
        <f>D54/(D54+E54)</f>
        <v>1</v>
      </c>
      <c r="J54" s="29">
        <f>G54/(F54+G54)</f>
        <v>0.000480873265851</v>
      </c>
      <c r="Q54" s="48"/>
      <c r="R54" s="48"/>
      <c r="S54" s="33">
        <v>0.0416</v>
      </c>
      <c r="T54" t="s">
        <v>56</v>
      </c>
      <c r="U54" s="33">
        <v>0</v>
      </c>
      <c r="V54" t="s">
        <v>57</v>
      </c>
      <c r="X54" s="33">
        <v>0.039574</v>
      </c>
      <c r="Y54" t="s">
        <v>56</v>
      </c>
      <c r="Z54" s="33">
        <v>0.0001</v>
      </c>
      <c r="AA54" t="s">
        <v>57</v>
      </c>
      <c r="AB54" s="33"/>
      <c r="AC54" s="48">
        <f>((S54-X54)*100)/S54</f>
        <v>4.87019230769231</v>
      </c>
    </row>
    <row r="55">
      <c r="A55" t="s">
        <v>109</v>
      </c>
      <c r="B55" t="s">
        <v>54</v>
      </c>
      <c r="C55" s="17" t="s">
        <v>111</v>
      </c>
      <c r="D55">
        <v>6972</v>
      </c>
      <c r="E55">
        <v>0</v>
      </c>
      <c r="F55">
        <v>2888</v>
      </c>
      <c r="G55">
        <v>20</v>
      </c>
      <c r="H55">
        <v>0</v>
      </c>
      <c r="I55" s="29">
        <f>D55/(D55+E55)</f>
        <v>1</v>
      </c>
      <c r="J55" s="29">
        <f>G55/(F55+G55)</f>
        <v>0.00687757909216</v>
      </c>
      <c r="Q55" s="48"/>
      <c r="R55" s="48"/>
      <c r="S55" s="33">
        <v>0.00376</v>
      </c>
      <c r="T55" t="s">
        <v>56</v>
      </c>
      <c r="U55" s="33">
        <v>0.0001</v>
      </c>
      <c r="V55" t="s">
        <v>57</v>
      </c>
      <c r="X55" s="33">
        <v>0.002793</v>
      </c>
      <c r="Y55" t="s">
        <v>56</v>
      </c>
      <c r="Z55" s="33">
        <v>0.00000013</v>
      </c>
      <c r="AA55" t="s">
        <v>57</v>
      </c>
      <c r="AB55" s="33"/>
      <c r="AC55" s="48">
        <f>((S55-X55)*100)/S55</f>
        <v>25.718085106383</v>
      </c>
    </row>
    <row r="56">
      <c r="A56" t="s">
        <v>112</v>
      </c>
      <c r="B56" t="s">
        <v>54</v>
      </c>
      <c r="C56" t="s">
        <v>300</v>
      </c>
      <c r="D56">
        <v>175200</v>
      </c>
      <c r="E56">
        <v>0</v>
      </c>
      <c r="F56">
        <v>41654</v>
      </c>
      <c r="G56">
        <v>631</v>
      </c>
      <c r="H56">
        <v>0</v>
      </c>
      <c r="I56" s="29">
        <f>D56/(D56+E56)</f>
        <v>1</v>
      </c>
      <c r="J56" s="29">
        <f>G56/(F56+G56)</f>
        <v>0.014922549367388</v>
      </c>
      <c r="Q56" s="48"/>
      <c r="R56" s="48"/>
      <c r="S56" s="33">
        <v>0.156277</v>
      </c>
      <c r="T56" t="s">
        <v>56</v>
      </c>
      <c r="U56" s="33">
        <v>0.000078</v>
      </c>
      <c r="V56" t="s">
        <v>57</v>
      </c>
      <c r="X56" s="33">
        <v>0.147258</v>
      </c>
      <c r="Y56" t="s">
        <v>56</v>
      </c>
      <c r="Z56" s="33">
        <v>0.000102</v>
      </c>
      <c r="AA56" t="s">
        <v>57</v>
      </c>
      <c r="AB56" s="33"/>
      <c r="AC56" s="48">
        <f>((S56-X56)*100)/S56</f>
        <v>5.771162743078</v>
      </c>
    </row>
    <row r="57">
      <c r="A57" t="s">
        <v>112</v>
      </c>
      <c r="B57" t="s">
        <v>54</v>
      </c>
      <c r="C57" t="s">
        <v>115</v>
      </c>
      <c r="D57">
        <v>7311</v>
      </c>
      <c r="E57">
        <v>0</v>
      </c>
      <c r="F57">
        <v>2938</v>
      </c>
      <c r="G57">
        <v>85</v>
      </c>
      <c r="H57">
        <v>0</v>
      </c>
      <c r="I57" s="29">
        <f>D57/(D57+E57)</f>
        <v>1</v>
      </c>
      <c r="J57" s="29">
        <f>G57/(F57+G57)</f>
        <v>0.028117763810784</v>
      </c>
      <c r="Q57" s="48"/>
      <c r="R57" s="48"/>
      <c r="S57" s="33">
        <v>0.0177875</v>
      </c>
      <c r="T57" t="s">
        <v>56</v>
      </c>
      <c r="U57" s="33">
        <v>0.000005</v>
      </c>
      <c r="V57" t="s">
        <v>57</v>
      </c>
      <c r="X57" s="33">
        <v>0.01727</v>
      </c>
      <c r="Y57" t="s">
        <v>56</v>
      </c>
      <c r="Z57" s="33">
        <v>0.0000008</v>
      </c>
      <c r="AA57" t="s">
        <v>57</v>
      </c>
      <c r="AB57" s="33"/>
      <c r="AC57" s="48">
        <f>((S57-X57)*100)/S57</f>
        <v>2.90934645115953</v>
      </c>
    </row>
  </sheetData>
  <mergeCells count="1">
    <mergeCell ref="D1:H1"/>
  </mergeCell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customWidth="1" min="1" max="1" width="34.71"/>
    <col customWidth="1" min="2" max="2" width="19.43"/>
    <col customWidth="1" min="3" max="3" width="23.71"/>
    <col customWidth="1" min="4" max="4" width="14.57"/>
  </cols>
  <sheetData>
    <row r="1">
      <c r="A1" s="24" t="s">
        <v>492</v>
      </c>
      <c r="B1" s="24" t="s">
        <v>493</v>
      </c>
      <c r="C1" s="24" t="s">
        <v>494</v>
      </c>
      <c r="D1" s="24" t="s">
        <v>495</v>
      </c>
      <c r="F1" t="s">
        <v>98</v>
      </c>
      <c r="G1" t="s">
        <v>98</v>
      </c>
    </row>
    <row r="2">
      <c r="A2" t="s">
        <v>496</v>
      </c>
      <c r="B2">
        <v>3.937333</v>
      </c>
      <c r="C2">
        <v>4.26556</v>
      </c>
    </row>
    <row r="3">
      <c r="A3" t="s">
        <v>497</v>
      </c>
      <c r="B3">
        <v>1.473742</v>
      </c>
      <c r="C3">
        <v>1.637344</v>
      </c>
    </row>
    <row r="4">
      <c r="A4" t="s">
        <v>79</v>
      </c>
      <c r="B4">
        <v>0</v>
      </c>
      <c r="C4">
        <v>0</v>
      </c>
      <c r="D4">
        <v>0</v>
      </c>
      <c r="E4" t="s">
        <v>498</v>
      </c>
    </row>
    <row r="5">
      <c r="A5" t="s">
        <v>73</v>
      </c>
      <c r="B5">
        <v>0</v>
      </c>
      <c r="C5">
        <v>0</v>
      </c>
      <c r="D5">
        <v>0</v>
      </c>
      <c r="E5" t="s">
        <v>114</v>
      </c>
    </row>
    <row r="6">
      <c r="A6" t="s">
        <v>499</v>
      </c>
      <c r="B6">
        <v>3603.752</v>
      </c>
      <c r="C6">
        <v>3680.218</v>
      </c>
      <c r="D6">
        <v>2952</v>
      </c>
    </row>
    <row r="7" ht="13.5" customHeight="1">
      <c r="A7" t="s">
        <v>500</v>
      </c>
      <c r="B7">
        <v>27.581</v>
      </c>
      <c r="C7">
        <v>25.864</v>
      </c>
      <c r="D7">
        <v>5</v>
      </c>
    </row>
    <row r="8">
      <c r="A8" t="s">
        <v>68</v>
      </c>
      <c r="B8">
        <v>67.184</v>
      </c>
      <c r="C8">
        <v>74880.154</v>
      </c>
      <c r="D8">
        <v>36</v>
      </c>
    </row>
    <row r="9">
      <c r="A9" t="s">
        <v>501</v>
      </c>
      <c r="B9">
        <v>2418.066</v>
      </c>
      <c r="C9">
        <v>2524.769</v>
      </c>
      <c r="D9">
        <v>2999</v>
      </c>
    </row>
    <row r="10">
      <c r="A10" t="s">
        <v>502</v>
      </c>
      <c r="B10">
        <v>0</v>
      </c>
      <c r="C10">
        <v>0</v>
      </c>
      <c r="D10">
        <v>0</v>
      </c>
    </row>
    <row r="11">
      <c r="A11" t="s">
        <v>503</v>
      </c>
      <c r="B11">
        <v>1.571</v>
      </c>
      <c r="C11">
        <v>6.262</v>
      </c>
      <c r="D11">
        <v>1</v>
      </c>
    </row>
    <row r="12">
      <c r="A12" t="s">
        <v>504</v>
      </c>
      <c r="B12">
        <v>18.456</v>
      </c>
      <c r="C12">
        <v>33.323</v>
      </c>
      <c r="D12">
        <v>18</v>
      </c>
    </row>
    <row r="13">
      <c r="A13" t="s">
        <v>53</v>
      </c>
      <c r="B13">
        <v>0</v>
      </c>
      <c r="C13">
        <v>0</v>
      </c>
      <c r="D13">
        <v>0</v>
      </c>
    </row>
    <row r="14">
      <c r="A14" t="s">
        <v>505</v>
      </c>
      <c r="B14">
        <v>3868.578</v>
      </c>
      <c r="C14">
        <v>3927.211</v>
      </c>
      <c r="D14">
        <v>2947</v>
      </c>
    </row>
    <row r="15">
      <c r="A15" t="s">
        <v>506</v>
      </c>
      <c r="B15">
        <v>0</v>
      </c>
      <c r="C15">
        <v>0</v>
      </c>
      <c r="D15">
        <v>0</v>
      </c>
    </row>
    <row r="16">
      <c r="A16" t="s">
        <v>71</v>
      </c>
      <c r="B16">
        <v>352570.382</v>
      </c>
      <c r="C16">
        <v>376726.494</v>
      </c>
      <c r="D16">
        <v>45928</v>
      </c>
    </row>
    <row r="17">
      <c r="A17" t="s">
        <v>507</v>
      </c>
      <c r="B17">
        <v>0</v>
      </c>
      <c r="C17">
        <v>0</v>
      </c>
      <c r="D17">
        <v>0</v>
      </c>
    </row>
    <row r="18">
      <c r="A18" t="s">
        <v>508</v>
      </c>
      <c r="B18">
        <v>0</v>
      </c>
      <c r="C18">
        <v>0</v>
      </c>
      <c r="D18">
        <v>0</v>
      </c>
    </row>
    <row r="19">
      <c r="A19" t="s">
        <v>509</v>
      </c>
      <c r="B19">
        <v>0</v>
      </c>
      <c r="C19">
        <v>0</v>
      </c>
      <c r="D19">
        <v>0</v>
      </c>
    </row>
    <row r="20">
      <c r="A20" t="s">
        <v>510</v>
      </c>
      <c r="B20">
        <v>60.159</v>
      </c>
      <c r="C20">
        <v>54.057</v>
      </c>
      <c r="D20">
        <v>5</v>
      </c>
    </row>
    <row r="21">
      <c r="A21" t="s">
        <v>511</v>
      </c>
      <c r="B21">
        <v>0</v>
      </c>
      <c r="C21">
        <v>0</v>
      </c>
      <c r="D21">
        <v>0</v>
      </c>
    </row>
    <row r="22">
      <c r="A22" t="s">
        <v>512</v>
      </c>
      <c r="B22">
        <v>6.21</v>
      </c>
      <c r="C22">
        <v>8.25</v>
      </c>
      <c r="D22">
        <v>2</v>
      </c>
    </row>
    <row r="23">
      <c r="A23" t="s">
        <v>513</v>
      </c>
      <c r="B23">
        <v>0</v>
      </c>
      <c r="C23">
        <v>0</v>
      </c>
      <c r="D23">
        <v>0</v>
      </c>
    </row>
    <row r="24">
      <c r="A24" t="s">
        <v>514</v>
      </c>
      <c r="B24">
        <v>75012.278</v>
      </c>
      <c r="C24">
        <v>77403.35</v>
      </c>
      <c r="D24">
        <v>48876</v>
      </c>
    </row>
    <row r="25">
      <c r="A25" t="s">
        <v>515</v>
      </c>
      <c r="B25">
        <v>39997.945</v>
      </c>
      <c r="C25">
        <v>133633.661</v>
      </c>
      <c r="D25">
        <v>2942</v>
      </c>
    </row>
    <row r="26">
      <c r="A26" t="s">
        <v>233</v>
      </c>
      <c r="B26">
        <f>SUM(B4:B25)/1000000</f>
        <v>0.477652162</v>
      </c>
      <c r="C26">
        <f>SUM(C4:C25)/1000000</f>
        <v>0.672903613</v>
      </c>
      <c r="D26">
        <v>0</v>
      </c>
    </row>
    <row r="27">
      <c r="A27" t="s">
        <v>516</v>
      </c>
      <c r="B27" s="29">
        <f>B26/B2</f>
        <v>0.121313630825739</v>
      </c>
      <c r="C27">
        <v>0</v>
      </c>
      <c r="D27">
        <v>0</v>
      </c>
    </row>
    <row r="28">
      <c r="A28" t="s">
        <v>517</v>
      </c>
      <c r="B28">
        <v>0</v>
      </c>
      <c r="C28">
        <v>0</v>
      </c>
      <c r="D28">
        <v>0</v>
      </c>
    </row>
    <row r="31">
      <c r="A31" s="24" t="s">
        <v>518</v>
      </c>
      <c r="B31" s="24" t="s">
        <v>493</v>
      </c>
      <c r="C31" s="24" t="s">
        <v>494</v>
      </c>
      <c r="D31" s="24" t="s">
        <v>495</v>
      </c>
      <c r="F31" t="s">
        <v>98</v>
      </c>
      <c r="G31" t="s">
        <v>98</v>
      </c>
    </row>
    <row r="32">
      <c r="A32" t="s">
        <v>496</v>
      </c>
      <c r="B32">
        <v>0.760369</v>
      </c>
      <c r="C32">
        <v>1.419368</v>
      </c>
    </row>
    <row r="33">
      <c r="A33" t="s">
        <v>497</v>
      </c>
      <c r="B33">
        <v>0.739478</v>
      </c>
      <c r="C33">
        <v>0.677188</v>
      </c>
    </row>
    <row r="34">
      <c r="A34" t="s">
        <v>79</v>
      </c>
      <c r="B34">
        <v>0</v>
      </c>
      <c r="C34">
        <v>0</v>
      </c>
      <c r="D34">
        <v>0</v>
      </c>
    </row>
    <row r="35">
      <c r="A35" t="s">
        <v>73</v>
      </c>
      <c r="B35">
        <v>0</v>
      </c>
      <c r="C35">
        <v>0</v>
      </c>
      <c r="D35">
        <v>0</v>
      </c>
      <c r="E35" t="s">
        <v>498</v>
      </c>
    </row>
    <row r="36">
      <c r="A36" t="s">
        <v>499</v>
      </c>
      <c r="B36">
        <v>0</v>
      </c>
      <c r="C36">
        <v>0</v>
      </c>
      <c r="D36">
        <v>0</v>
      </c>
    </row>
    <row r="37">
      <c r="A37" t="s">
        <v>500</v>
      </c>
      <c r="B37">
        <v>0</v>
      </c>
      <c r="C37">
        <v>0</v>
      </c>
      <c r="D37">
        <v>0</v>
      </c>
    </row>
    <row r="38">
      <c r="A38" t="s">
        <v>68</v>
      </c>
      <c r="B38">
        <v>11.626</v>
      </c>
      <c r="C38">
        <v>9.948</v>
      </c>
      <c r="D38">
        <v>5</v>
      </c>
    </row>
    <row r="39">
      <c r="A39" s="50" t="s">
        <v>501</v>
      </c>
      <c r="B39" s="50">
        <v>2009.442</v>
      </c>
      <c r="C39" s="50">
        <v>171998.868</v>
      </c>
      <c r="D39" s="50">
        <v>2945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</row>
    <row r="40">
      <c r="A40" t="s">
        <v>502</v>
      </c>
      <c r="B40">
        <v>0.856</v>
      </c>
      <c r="C40">
        <v>0.834</v>
      </c>
      <c r="D40">
        <v>1</v>
      </c>
    </row>
    <row r="41">
      <c r="A41" t="s">
        <v>503</v>
      </c>
      <c r="B41">
        <v>0</v>
      </c>
      <c r="C41">
        <v>0</v>
      </c>
      <c r="D41">
        <v>0</v>
      </c>
    </row>
    <row r="42">
      <c r="A42" t="s">
        <v>504</v>
      </c>
      <c r="B42">
        <v>9.145</v>
      </c>
      <c r="C42">
        <v>7.524</v>
      </c>
      <c r="D42">
        <v>6</v>
      </c>
    </row>
    <row r="43">
      <c r="A43" t="s">
        <v>53</v>
      </c>
      <c r="B43">
        <v>0</v>
      </c>
      <c r="C43">
        <v>0</v>
      </c>
      <c r="D43">
        <v>0</v>
      </c>
    </row>
    <row r="44">
      <c r="A44" t="s">
        <v>505</v>
      </c>
      <c r="B44">
        <v>0</v>
      </c>
      <c r="C44">
        <v>0</v>
      </c>
      <c r="D44">
        <v>0</v>
      </c>
    </row>
    <row r="45">
      <c r="A45" t="s">
        <v>506</v>
      </c>
      <c r="B45">
        <v>0</v>
      </c>
      <c r="C45">
        <v>0</v>
      </c>
      <c r="D45">
        <v>0</v>
      </c>
    </row>
    <row r="46">
      <c r="A46" t="s">
        <v>71</v>
      </c>
      <c r="B46">
        <v>4813.36</v>
      </c>
      <c r="C46">
        <v>5620.413</v>
      </c>
      <c r="D46">
        <v>5916</v>
      </c>
    </row>
    <row r="47">
      <c r="A47" t="s">
        <v>507</v>
      </c>
      <c r="B47">
        <v>0</v>
      </c>
      <c r="C47">
        <v>0</v>
      </c>
      <c r="D47">
        <v>0</v>
      </c>
    </row>
    <row r="48">
      <c r="A48" t="s">
        <v>508</v>
      </c>
      <c r="B48">
        <v>0</v>
      </c>
      <c r="C48">
        <v>0</v>
      </c>
      <c r="D48">
        <v>0</v>
      </c>
    </row>
    <row r="49">
      <c r="A49" t="s">
        <v>509</v>
      </c>
      <c r="B49">
        <v>0</v>
      </c>
      <c r="C49">
        <v>0</v>
      </c>
      <c r="D49">
        <v>0</v>
      </c>
    </row>
    <row r="50">
      <c r="A50" t="s">
        <v>510</v>
      </c>
      <c r="B50">
        <v>647338.75</v>
      </c>
      <c r="C50">
        <v>657858.433</v>
      </c>
      <c r="D50">
        <v>48857</v>
      </c>
    </row>
    <row r="51">
      <c r="A51" t="s">
        <v>511</v>
      </c>
      <c r="B51">
        <v>0</v>
      </c>
      <c r="C51">
        <v>0</v>
      </c>
      <c r="D51">
        <v>0</v>
      </c>
    </row>
    <row r="52">
      <c r="A52" t="s">
        <v>512</v>
      </c>
      <c r="B52">
        <v>0</v>
      </c>
      <c r="C52">
        <v>0</v>
      </c>
      <c r="D52">
        <v>0</v>
      </c>
    </row>
    <row r="53">
      <c r="A53" t="s">
        <v>513</v>
      </c>
      <c r="B53">
        <v>0</v>
      </c>
      <c r="C53">
        <v>0</v>
      </c>
      <c r="D53">
        <v>0</v>
      </c>
    </row>
    <row r="54">
      <c r="A54" t="s">
        <v>514</v>
      </c>
      <c r="B54">
        <v>0</v>
      </c>
      <c r="C54">
        <v>0</v>
      </c>
      <c r="D54">
        <v>0</v>
      </c>
    </row>
    <row r="55">
      <c r="A55" t="s">
        <v>515</v>
      </c>
      <c r="B55">
        <v>0</v>
      </c>
      <c r="C55">
        <v>0</v>
      </c>
      <c r="D55">
        <v>0</v>
      </c>
    </row>
    <row r="56">
      <c r="A56" t="s">
        <v>233</v>
      </c>
      <c r="B56">
        <f>SUM(B34:B55)/1000000</f>
        <v>0.654183179</v>
      </c>
      <c r="C56">
        <f>SUM(C34:C55)/1000000</f>
        <v>0.83549602</v>
      </c>
      <c r="D56">
        <v>0</v>
      </c>
    </row>
    <row r="57">
      <c r="A57" t="s">
        <v>516</v>
      </c>
      <c r="B57" s="29">
        <f>B56/B32</f>
        <v>0.860349618408957</v>
      </c>
      <c r="C57">
        <v>0</v>
      </c>
      <c r="D57">
        <v>0</v>
      </c>
    </row>
    <row r="58">
      <c r="A58" t="s">
        <v>517</v>
      </c>
      <c r="B58">
        <v>0</v>
      </c>
      <c r="C58">
        <v>0</v>
      </c>
      <c r="D58">
        <v>0</v>
      </c>
    </row>
    <row r="60">
      <c r="A60" s="24" t="s">
        <v>519</v>
      </c>
      <c r="B60" s="24" t="s">
        <v>493</v>
      </c>
      <c r="C60" s="24" t="s">
        <v>494</v>
      </c>
      <c r="D60" s="24" t="s">
        <v>495</v>
      </c>
      <c r="F60" t="s">
        <v>98</v>
      </c>
      <c r="G60" t="s">
        <v>98</v>
      </c>
    </row>
    <row r="61">
      <c r="A61" t="s">
        <v>496</v>
      </c>
      <c r="B61">
        <v>0.102968</v>
      </c>
      <c r="C61">
        <v>1.150278</v>
      </c>
    </row>
    <row r="62">
      <c r="A62" t="s">
        <v>497</v>
      </c>
      <c r="B62">
        <v>0.035945</v>
      </c>
      <c r="C62">
        <v>0.067948</v>
      </c>
    </row>
    <row r="63">
      <c r="A63" t="s">
        <v>79</v>
      </c>
      <c r="B63">
        <v>0</v>
      </c>
      <c r="C63">
        <v>0</v>
      </c>
      <c r="D63">
        <v>0</v>
      </c>
    </row>
    <row r="64">
      <c r="A64" t="s">
        <v>73</v>
      </c>
      <c r="B64">
        <v>0</v>
      </c>
      <c r="C64">
        <v>0</v>
      </c>
      <c r="D64">
        <v>0</v>
      </c>
      <c r="E64" t="s">
        <v>498</v>
      </c>
    </row>
    <row r="65">
      <c r="A65" t="s">
        <v>499</v>
      </c>
      <c r="B65">
        <v>0</v>
      </c>
      <c r="C65">
        <v>0</v>
      </c>
      <c r="D65">
        <v>0</v>
      </c>
    </row>
    <row r="66">
      <c r="A66" t="s">
        <v>500</v>
      </c>
      <c r="B66">
        <v>0</v>
      </c>
      <c r="C66">
        <v>0</v>
      </c>
      <c r="D66">
        <v>0</v>
      </c>
    </row>
    <row r="67">
      <c r="A67" t="s">
        <v>68</v>
      </c>
      <c r="B67">
        <v>3056.63</v>
      </c>
      <c r="C67">
        <v>69094.439</v>
      </c>
      <c r="D67">
        <v>2967</v>
      </c>
    </row>
    <row r="68">
      <c r="A68" s="50" t="s">
        <v>501</v>
      </c>
      <c r="B68" s="50">
        <v>1780.661</v>
      </c>
      <c r="C68" s="50">
        <v>330493.466</v>
      </c>
      <c r="D68" s="50">
        <v>2947</v>
      </c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</row>
    <row r="69">
      <c r="A69" t="s">
        <v>502</v>
      </c>
      <c r="B69">
        <v>0</v>
      </c>
      <c r="C69">
        <v>0</v>
      </c>
      <c r="D69">
        <v>0</v>
      </c>
    </row>
    <row r="70">
      <c r="A70" t="s">
        <v>503</v>
      </c>
      <c r="B70">
        <v>0</v>
      </c>
      <c r="C70">
        <v>0</v>
      </c>
      <c r="D70">
        <v>0</v>
      </c>
    </row>
    <row r="71">
      <c r="A71" t="s">
        <v>504</v>
      </c>
      <c r="B71">
        <v>10.879</v>
      </c>
      <c r="C71">
        <v>11.901</v>
      </c>
      <c r="D71">
        <v>7</v>
      </c>
    </row>
    <row r="72">
      <c r="A72" t="s">
        <v>53</v>
      </c>
      <c r="B72">
        <v>0</v>
      </c>
      <c r="C72">
        <v>0</v>
      </c>
      <c r="D72">
        <v>0</v>
      </c>
    </row>
    <row r="73">
      <c r="A73" t="s">
        <v>505</v>
      </c>
      <c r="B73">
        <v>0</v>
      </c>
      <c r="C73">
        <v>0</v>
      </c>
      <c r="D73">
        <v>0</v>
      </c>
    </row>
    <row r="74">
      <c r="A74" t="s">
        <v>506</v>
      </c>
      <c r="B74">
        <v>0</v>
      </c>
      <c r="C74">
        <v>0</v>
      </c>
      <c r="D74">
        <v>0</v>
      </c>
    </row>
    <row r="75">
      <c r="A75" t="s">
        <v>71</v>
      </c>
      <c r="B75">
        <v>2042.393</v>
      </c>
      <c r="C75">
        <v>2161.472</v>
      </c>
      <c r="D75">
        <v>2947</v>
      </c>
    </row>
    <row r="76">
      <c r="A76" t="s">
        <v>507</v>
      </c>
      <c r="B76">
        <v>0</v>
      </c>
      <c r="C76">
        <v>0</v>
      </c>
      <c r="D76">
        <v>0</v>
      </c>
    </row>
    <row r="77">
      <c r="A77" t="s">
        <v>508</v>
      </c>
      <c r="B77">
        <v>0</v>
      </c>
      <c r="C77">
        <v>0</v>
      </c>
      <c r="D77">
        <v>0</v>
      </c>
    </row>
    <row r="78">
      <c r="A78" t="s">
        <v>509</v>
      </c>
      <c r="B78">
        <v>0</v>
      </c>
      <c r="C78">
        <v>0</v>
      </c>
      <c r="D78">
        <v>0</v>
      </c>
    </row>
    <row r="79">
      <c r="A79" t="s">
        <v>510</v>
      </c>
      <c r="B79">
        <v>0</v>
      </c>
      <c r="C79">
        <v>0</v>
      </c>
      <c r="D79">
        <v>0</v>
      </c>
    </row>
    <row r="80">
      <c r="A80" t="s">
        <v>511</v>
      </c>
      <c r="B80">
        <v>0</v>
      </c>
      <c r="C80">
        <v>0</v>
      </c>
      <c r="D80">
        <v>0</v>
      </c>
    </row>
    <row r="81">
      <c r="A81" t="s">
        <v>512</v>
      </c>
      <c r="B81">
        <v>0</v>
      </c>
      <c r="C81">
        <v>0</v>
      </c>
      <c r="D81">
        <v>0</v>
      </c>
    </row>
    <row r="82">
      <c r="A82" t="s">
        <v>513</v>
      </c>
      <c r="B82">
        <v>0</v>
      </c>
      <c r="C82">
        <v>0</v>
      </c>
      <c r="D82">
        <v>0</v>
      </c>
    </row>
    <row r="83">
      <c r="A83" t="s">
        <v>514</v>
      </c>
      <c r="B83">
        <v>0</v>
      </c>
      <c r="C83">
        <v>0</v>
      </c>
      <c r="D83">
        <v>0</v>
      </c>
    </row>
    <row r="84">
      <c r="A84" t="s">
        <v>515</v>
      </c>
      <c r="B84">
        <v>0</v>
      </c>
      <c r="C84">
        <v>0</v>
      </c>
      <c r="D84">
        <v>0</v>
      </c>
    </row>
    <row r="85">
      <c r="A85" t="s">
        <v>233</v>
      </c>
      <c r="B85">
        <f>SUM(B63:B84)/1000000</f>
        <v>0.006890563</v>
      </c>
      <c r="C85">
        <f>SUM(C63:C84)/1000000</f>
        <v>0.401761278</v>
      </c>
      <c r="D85">
        <v>0</v>
      </c>
    </row>
    <row r="86">
      <c r="A86" t="s">
        <v>516</v>
      </c>
      <c r="B86" s="29">
        <f>B85/B61</f>
        <v>0.066919460414886</v>
      </c>
      <c r="C86">
        <v>0</v>
      </c>
      <c r="D86">
        <v>0</v>
      </c>
    </row>
    <row r="87">
      <c r="A87" t="s">
        <v>517</v>
      </c>
      <c r="B87">
        <v>0</v>
      </c>
      <c r="C87">
        <v>0</v>
      </c>
      <c r="D87">
        <v>0</v>
      </c>
    </row>
    <row r="90">
      <c r="A90" s="24" t="s">
        <v>105</v>
      </c>
      <c r="B90" s="24" t="s">
        <v>493</v>
      </c>
      <c r="C90" s="24" t="s">
        <v>494</v>
      </c>
      <c r="D90" s="24" t="s">
        <v>495</v>
      </c>
      <c r="F90" t="s">
        <v>98</v>
      </c>
      <c r="G90" t="s">
        <v>98</v>
      </c>
    </row>
    <row r="91">
      <c r="A91" t="s">
        <v>496</v>
      </c>
      <c r="B91">
        <v>0.210841</v>
      </c>
      <c r="C91">
        <v>1.095514</v>
      </c>
    </row>
    <row r="92">
      <c r="A92" t="s">
        <v>497</v>
      </c>
      <c r="B92">
        <v>0.15365</v>
      </c>
      <c r="C92">
        <v>0.20428</v>
      </c>
    </row>
    <row r="93">
      <c r="A93" t="s">
        <v>79</v>
      </c>
      <c r="B93">
        <v>0</v>
      </c>
      <c r="C93">
        <v>0</v>
      </c>
      <c r="D93">
        <v>0</v>
      </c>
    </row>
    <row r="94">
      <c r="A94" t="s">
        <v>73</v>
      </c>
      <c r="B94">
        <v>0</v>
      </c>
      <c r="C94">
        <v>0</v>
      </c>
      <c r="D94">
        <v>0</v>
      </c>
      <c r="E94" t="s">
        <v>498</v>
      </c>
    </row>
    <row r="95">
      <c r="A95" t="s">
        <v>499</v>
      </c>
      <c r="B95">
        <v>0</v>
      </c>
      <c r="C95">
        <v>0</v>
      </c>
      <c r="D95">
        <v>0</v>
      </c>
    </row>
    <row r="96">
      <c r="A96" t="s">
        <v>500</v>
      </c>
      <c r="B96">
        <v>0</v>
      </c>
      <c r="C96">
        <v>0</v>
      </c>
      <c r="D96">
        <v>0</v>
      </c>
    </row>
    <row r="97">
      <c r="A97" t="s">
        <v>68</v>
      </c>
      <c r="B97">
        <v>10201.702</v>
      </c>
      <c r="C97">
        <v>1283.999</v>
      </c>
      <c r="D97">
        <v>6</v>
      </c>
    </row>
    <row r="98">
      <c r="A98" s="50" t="s">
        <v>501</v>
      </c>
      <c r="B98" s="50">
        <v>101161.408</v>
      </c>
      <c r="C98" s="50">
        <v>426301.28</v>
      </c>
      <c r="D98" s="50">
        <v>51802</v>
      </c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</row>
    <row r="99">
      <c r="A99" t="s">
        <v>502</v>
      </c>
      <c r="B99">
        <v>0</v>
      </c>
      <c r="C99">
        <v>0</v>
      </c>
      <c r="D99">
        <v>0</v>
      </c>
    </row>
    <row r="100">
      <c r="A100" t="s">
        <v>503</v>
      </c>
      <c r="B100">
        <v>35.486</v>
      </c>
      <c r="C100">
        <v>37.829</v>
      </c>
      <c r="D100">
        <v>24</v>
      </c>
    </row>
    <row r="101">
      <c r="A101" t="s">
        <v>504</v>
      </c>
      <c r="B101">
        <v>10.024</v>
      </c>
      <c r="C101">
        <v>7.834</v>
      </c>
      <c r="D101">
        <v>6</v>
      </c>
    </row>
    <row r="102">
      <c r="A102" t="s">
        <v>53</v>
      </c>
      <c r="B102">
        <v>0</v>
      </c>
      <c r="C102">
        <v>0</v>
      </c>
      <c r="D102">
        <v>0</v>
      </c>
    </row>
    <row r="103">
      <c r="A103" t="s">
        <v>505</v>
      </c>
      <c r="B103">
        <v>0</v>
      </c>
      <c r="C103">
        <v>0</v>
      </c>
      <c r="D103">
        <v>0</v>
      </c>
    </row>
    <row r="104">
      <c r="A104" t="s">
        <v>506</v>
      </c>
      <c r="B104">
        <v>0</v>
      </c>
      <c r="C104">
        <v>0</v>
      </c>
      <c r="D104">
        <v>0</v>
      </c>
    </row>
    <row r="105">
      <c r="A105" t="s">
        <v>71</v>
      </c>
      <c r="B105">
        <v>2316.916</v>
      </c>
      <c r="C105">
        <v>3333.276</v>
      </c>
      <c r="D105">
        <v>2971</v>
      </c>
    </row>
    <row r="106">
      <c r="A106" t="s">
        <v>507</v>
      </c>
      <c r="B106">
        <v>0</v>
      </c>
      <c r="C106">
        <v>0</v>
      </c>
      <c r="D106">
        <v>0</v>
      </c>
    </row>
    <row r="107">
      <c r="A107" t="s">
        <v>508</v>
      </c>
      <c r="B107">
        <v>0</v>
      </c>
      <c r="C107">
        <v>0</v>
      </c>
      <c r="D107">
        <v>0</v>
      </c>
    </row>
    <row r="108">
      <c r="A108" t="s">
        <v>509</v>
      </c>
      <c r="B108">
        <v>0</v>
      </c>
      <c r="C108">
        <v>0</v>
      </c>
      <c r="D108">
        <v>0</v>
      </c>
    </row>
    <row r="109">
      <c r="A109" t="s">
        <v>510</v>
      </c>
      <c r="B109">
        <v>0</v>
      </c>
      <c r="C109">
        <v>0</v>
      </c>
      <c r="D109">
        <v>0</v>
      </c>
    </row>
    <row r="110">
      <c r="A110" t="s">
        <v>511</v>
      </c>
      <c r="B110">
        <v>0</v>
      </c>
      <c r="C110">
        <v>0</v>
      </c>
      <c r="D110">
        <v>0</v>
      </c>
    </row>
    <row r="111">
      <c r="A111" t="s">
        <v>512</v>
      </c>
      <c r="B111">
        <v>0</v>
      </c>
      <c r="C111">
        <v>0</v>
      </c>
      <c r="D111">
        <v>0</v>
      </c>
    </row>
    <row r="112">
      <c r="A112" t="s">
        <v>513</v>
      </c>
      <c r="B112">
        <v>0</v>
      </c>
      <c r="C112">
        <v>0</v>
      </c>
      <c r="D112">
        <v>0</v>
      </c>
    </row>
    <row r="113">
      <c r="A113" t="s">
        <v>514</v>
      </c>
      <c r="B113">
        <v>0</v>
      </c>
      <c r="C113">
        <v>0</v>
      </c>
      <c r="D113">
        <v>0</v>
      </c>
    </row>
    <row r="114">
      <c r="A114" t="s">
        <v>515</v>
      </c>
      <c r="B114">
        <v>0</v>
      </c>
      <c r="C114">
        <v>0</v>
      </c>
      <c r="D114">
        <v>0</v>
      </c>
    </row>
    <row r="115">
      <c r="A115" t="s">
        <v>233</v>
      </c>
      <c r="B115">
        <f>SUM(B93:B114)/1000000</f>
        <v>0.113725536</v>
      </c>
      <c r="C115">
        <f>SUM(C93:C114)/1000000</f>
        <v>0.430964218</v>
      </c>
      <c r="D115">
        <v>0</v>
      </c>
    </row>
    <row r="116">
      <c r="A116" t="s">
        <v>516</v>
      </c>
      <c r="B116" s="29">
        <f>B115/B91</f>
        <v>0.539390042733624</v>
      </c>
      <c r="C116">
        <v>0</v>
      </c>
      <c r="D116">
        <v>0</v>
      </c>
    </row>
    <row r="117">
      <c r="A117" t="s">
        <v>517</v>
      </c>
      <c r="B117">
        <v>0</v>
      </c>
      <c r="C117">
        <v>0</v>
      </c>
      <c r="D117">
        <v>0</v>
      </c>
    </row>
    <row r="121">
      <c r="A121" s="24" t="s">
        <v>107</v>
      </c>
      <c r="B121" s="24" t="s">
        <v>493</v>
      </c>
      <c r="C121" s="24" t="s">
        <v>494</v>
      </c>
      <c r="D121" s="24" t="s">
        <v>495</v>
      </c>
      <c r="F121" t="s">
        <v>98</v>
      </c>
      <c r="G121" t="s">
        <v>98</v>
      </c>
    </row>
    <row r="122">
      <c r="A122" t="s">
        <v>496</v>
      </c>
      <c r="B122">
        <v>0.15628</v>
      </c>
      <c r="C122">
        <v>3.625612</v>
      </c>
    </row>
    <row r="123">
      <c r="A123" t="s">
        <v>497</v>
      </c>
      <c r="B123">
        <v>0.136352</v>
      </c>
      <c r="C123">
        <v>0.372401</v>
      </c>
    </row>
    <row r="124">
      <c r="A124" t="s">
        <v>79</v>
      </c>
      <c r="B124">
        <v>0</v>
      </c>
      <c r="C124">
        <v>0</v>
      </c>
      <c r="D124">
        <v>0</v>
      </c>
    </row>
    <row r="125">
      <c r="A125" t="s">
        <v>73</v>
      </c>
      <c r="B125">
        <v>9.81</v>
      </c>
      <c r="C125">
        <v>10.635</v>
      </c>
      <c r="D125">
        <v>1</v>
      </c>
      <c r="E125" t="s">
        <v>498</v>
      </c>
    </row>
    <row r="126">
      <c r="A126" t="s">
        <v>499</v>
      </c>
      <c r="B126">
        <v>0</v>
      </c>
      <c r="C126">
        <v>0</v>
      </c>
      <c r="D126">
        <v>0</v>
      </c>
    </row>
    <row r="127">
      <c r="A127" t="s">
        <v>500</v>
      </c>
      <c r="B127">
        <v>0</v>
      </c>
      <c r="C127">
        <v>0</v>
      </c>
      <c r="D127">
        <v>0</v>
      </c>
    </row>
    <row r="128">
      <c r="A128" t="s">
        <v>68</v>
      </c>
      <c r="B128">
        <v>13563.108</v>
      </c>
      <c r="C128">
        <v>17126.822</v>
      </c>
      <c r="D128">
        <v>20828</v>
      </c>
    </row>
    <row r="129">
      <c r="A129" t="s">
        <v>501</v>
      </c>
      <c r="B129">
        <v>0</v>
      </c>
      <c r="C129">
        <v>0</v>
      </c>
      <c r="D129">
        <v>0</v>
      </c>
    </row>
    <row r="130">
      <c r="A130" s="50" t="s">
        <v>502</v>
      </c>
      <c r="B130" s="50">
        <v>12605.666</v>
      </c>
      <c r="C130" s="50">
        <v>498897.918</v>
      </c>
      <c r="D130" s="50">
        <v>33126</v>
      </c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</row>
    <row r="131">
      <c r="A131" t="s">
        <v>503</v>
      </c>
      <c r="B131">
        <v>0</v>
      </c>
      <c r="C131">
        <v>0</v>
      </c>
      <c r="D131">
        <v>0</v>
      </c>
    </row>
    <row r="132">
      <c r="A132" t="s">
        <v>504</v>
      </c>
      <c r="B132">
        <v>8.093</v>
      </c>
      <c r="C132">
        <v>9.611</v>
      </c>
      <c r="D132">
        <v>6</v>
      </c>
    </row>
    <row r="133">
      <c r="A133" t="s">
        <v>53</v>
      </c>
      <c r="B133">
        <v>0</v>
      </c>
      <c r="C133">
        <v>0</v>
      </c>
      <c r="D133">
        <v>0</v>
      </c>
    </row>
    <row r="134">
      <c r="A134" t="s">
        <v>505</v>
      </c>
      <c r="B134">
        <v>0</v>
      </c>
      <c r="C134">
        <v>0</v>
      </c>
      <c r="D134">
        <v>0</v>
      </c>
    </row>
    <row r="135">
      <c r="A135" t="s">
        <v>506</v>
      </c>
      <c r="B135">
        <v>0</v>
      </c>
      <c r="C135">
        <v>0</v>
      </c>
      <c r="D135">
        <v>0</v>
      </c>
    </row>
    <row r="136">
      <c r="A136" t="s">
        <v>71</v>
      </c>
      <c r="B136">
        <v>0</v>
      </c>
      <c r="C136">
        <v>0</v>
      </c>
      <c r="D136">
        <v>0</v>
      </c>
    </row>
    <row r="137">
      <c r="A137" t="s">
        <v>507</v>
      </c>
      <c r="B137">
        <v>0</v>
      </c>
      <c r="C137">
        <v>0</v>
      </c>
      <c r="D137">
        <v>0</v>
      </c>
    </row>
    <row r="138">
      <c r="A138" t="s">
        <v>508</v>
      </c>
      <c r="B138">
        <v>0</v>
      </c>
      <c r="C138">
        <v>0</v>
      </c>
      <c r="D138">
        <v>0</v>
      </c>
    </row>
    <row r="139">
      <c r="A139" t="s">
        <v>509</v>
      </c>
      <c r="B139">
        <v>0</v>
      </c>
      <c r="C139">
        <v>0</v>
      </c>
      <c r="D139">
        <v>0</v>
      </c>
    </row>
    <row r="140">
      <c r="A140" t="s">
        <v>510</v>
      </c>
      <c r="B140">
        <v>0</v>
      </c>
      <c r="C140">
        <v>0</v>
      </c>
      <c r="D140">
        <v>0</v>
      </c>
    </row>
    <row r="141">
      <c r="A141" t="s">
        <v>511</v>
      </c>
      <c r="B141">
        <v>0</v>
      </c>
      <c r="C141">
        <v>0</v>
      </c>
      <c r="D141">
        <v>0</v>
      </c>
    </row>
    <row r="142">
      <c r="A142" t="s">
        <v>512</v>
      </c>
      <c r="B142">
        <v>0</v>
      </c>
      <c r="C142">
        <v>0</v>
      </c>
      <c r="D142">
        <v>0</v>
      </c>
    </row>
    <row r="143">
      <c r="A143" t="s">
        <v>513</v>
      </c>
      <c r="B143">
        <v>0</v>
      </c>
      <c r="C143">
        <v>0</v>
      </c>
      <c r="D143">
        <v>0</v>
      </c>
    </row>
    <row r="144">
      <c r="A144" t="s">
        <v>514</v>
      </c>
      <c r="B144">
        <v>0</v>
      </c>
      <c r="C144">
        <v>0</v>
      </c>
      <c r="D144">
        <v>0</v>
      </c>
    </row>
    <row r="145">
      <c r="A145" t="s">
        <v>515</v>
      </c>
      <c r="B145">
        <v>0</v>
      </c>
      <c r="C145">
        <v>0</v>
      </c>
      <c r="D145">
        <v>0</v>
      </c>
    </row>
    <row r="146">
      <c r="A146" t="s">
        <v>233</v>
      </c>
      <c r="B146">
        <f>SUM(B124:B145)/1000000</f>
        <v>0.026186677</v>
      </c>
      <c r="C146">
        <f>SUM(C124:C145)/1000000</f>
        <v>0.516044986</v>
      </c>
      <c r="D146">
        <v>0</v>
      </c>
    </row>
    <row r="147">
      <c r="A147" t="s">
        <v>516</v>
      </c>
      <c r="B147" s="29">
        <f>B146/B122</f>
        <v>0.167562560788329</v>
      </c>
      <c r="C147">
        <v>0</v>
      </c>
      <c r="D147">
        <v>0</v>
      </c>
    </row>
    <row r="148">
      <c r="A148" t="s">
        <v>517</v>
      </c>
      <c r="B148">
        <v>0</v>
      </c>
      <c r="C148">
        <v>0</v>
      </c>
      <c r="D148">
        <v>0</v>
      </c>
    </row>
    <row r="151">
      <c r="A151" s="24" t="s">
        <v>520</v>
      </c>
      <c r="B151" s="24" t="s">
        <v>493</v>
      </c>
      <c r="C151" s="24" t="s">
        <v>494</v>
      </c>
      <c r="D151" s="24" t="s">
        <v>495</v>
      </c>
      <c r="F151" t="s">
        <v>98</v>
      </c>
      <c r="G151" t="s">
        <v>98</v>
      </c>
    </row>
    <row r="152">
      <c r="A152" t="s">
        <v>496</v>
      </c>
      <c r="B152">
        <v>0.073445</v>
      </c>
      <c r="C152">
        <v>0.763226</v>
      </c>
    </row>
    <row r="153">
      <c r="A153" t="s">
        <v>497</v>
      </c>
      <c r="B153">
        <v>0.053022</v>
      </c>
      <c r="C153">
        <v>0.145837</v>
      </c>
    </row>
    <row r="154">
      <c r="A154" t="s">
        <v>79</v>
      </c>
      <c r="B154">
        <v>0</v>
      </c>
      <c r="C154">
        <v>0</v>
      </c>
      <c r="D154">
        <v>0</v>
      </c>
    </row>
    <row r="155">
      <c r="A155" t="s">
        <v>73</v>
      </c>
      <c r="B155">
        <v>0</v>
      </c>
      <c r="C155">
        <v>0</v>
      </c>
      <c r="D155">
        <v>0</v>
      </c>
      <c r="E155" t="s">
        <v>498</v>
      </c>
    </row>
    <row r="156">
      <c r="A156" t="s">
        <v>499</v>
      </c>
      <c r="B156">
        <v>0</v>
      </c>
      <c r="C156">
        <v>0</v>
      </c>
      <c r="D156">
        <v>0</v>
      </c>
    </row>
    <row r="157">
      <c r="A157" t="s">
        <v>500</v>
      </c>
      <c r="B157">
        <v>0</v>
      </c>
      <c r="C157">
        <v>0</v>
      </c>
      <c r="D157">
        <v>0</v>
      </c>
    </row>
    <row r="158">
      <c r="A158" t="s">
        <v>68</v>
      </c>
      <c r="B158">
        <v>38.348</v>
      </c>
      <c r="C158">
        <v>14271.374</v>
      </c>
      <c r="D158">
        <v>16</v>
      </c>
    </row>
    <row r="159">
      <c r="A159" t="s">
        <v>501</v>
      </c>
      <c r="B159">
        <v>0</v>
      </c>
      <c r="C159">
        <v>0</v>
      </c>
      <c r="D159">
        <v>0</v>
      </c>
    </row>
    <row r="160">
      <c r="A160" s="50" t="s">
        <v>502</v>
      </c>
      <c r="B160" s="50">
        <v>34505.405</v>
      </c>
      <c r="C160" s="50">
        <v>567548.413</v>
      </c>
      <c r="D160" s="50">
        <v>41530</v>
      </c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</row>
    <row r="161">
      <c r="A161" t="s">
        <v>503</v>
      </c>
      <c r="B161">
        <v>5.521</v>
      </c>
      <c r="C161">
        <v>4.623</v>
      </c>
      <c r="D161">
        <v>6</v>
      </c>
    </row>
    <row r="162">
      <c r="A162" t="s">
        <v>504</v>
      </c>
      <c r="B162">
        <v>27.944</v>
      </c>
      <c r="C162">
        <v>113.008</v>
      </c>
      <c r="D162">
        <v>24</v>
      </c>
    </row>
    <row r="163">
      <c r="A163" t="s">
        <v>53</v>
      </c>
      <c r="B163">
        <v>0</v>
      </c>
      <c r="C163">
        <v>0</v>
      </c>
      <c r="D163">
        <v>0</v>
      </c>
    </row>
    <row r="164">
      <c r="A164" t="s">
        <v>505</v>
      </c>
      <c r="B164">
        <v>0</v>
      </c>
      <c r="C164">
        <v>0</v>
      </c>
      <c r="D164">
        <v>0</v>
      </c>
    </row>
    <row r="165">
      <c r="A165" t="s">
        <v>506</v>
      </c>
      <c r="B165">
        <v>0</v>
      </c>
      <c r="C165">
        <v>0</v>
      </c>
      <c r="D165">
        <v>0</v>
      </c>
    </row>
    <row r="166">
      <c r="A166" t="s">
        <v>71</v>
      </c>
      <c r="B166">
        <v>0</v>
      </c>
      <c r="C166">
        <v>0</v>
      </c>
      <c r="D166">
        <v>0</v>
      </c>
    </row>
    <row r="167">
      <c r="A167" t="s">
        <v>507</v>
      </c>
      <c r="B167">
        <v>0</v>
      </c>
      <c r="C167">
        <v>0</v>
      </c>
      <c r="D167">
        <v>0</v>
      </c>
    </row>
    <row r="168">
      <c r="A168" t="s">
        <v>508</v>
      </c>
      <c r="B168">
        <v>0</v>
      </c>
      <c r="C168">
        <v>0</v>
      </c>
      <c r="D168">
        <v>0</v>
      </c>
    </row>
    <row r="169">
      <c r="A169" t="s">
        <v>509</v>
      </c>
      <c r="B169">
        <v>0</v>
      </c>
      <c r="C169">
        <v>0</v>
      </c>
      <c r="D169">
        <v>0</v>
      </c>
    </row>
    <row r="170">
      <c r="A170" t="s">
        <v>510</v>
      </c>
      <c r="B170">
        <v>0</v>
      </c>
      <c r="C170">
        <v>0</v>
      </c>
      <c r="D170">
        <v>0</v>
      </c>
    </row>
    <row r="171">
      <c r="A171" t="s">
        <v>511</v>
      </c>
      <c r="B171">
        <v>0</v>
      </c>
      <c r="C171">
        <v>0</v>
      </c>
      <c r="D171">
        <v>0</v>
      </c>
    </row>
    <row r="172">
      <c r="A172" t="s">
        <v>512</v>
      </c>
      <c r="B172">
        <v>0</v>
      </c>
      <c r="C172">
        <v>0</v>
      </c>
      <c r="D172">
        <v>0</v>
      </c>
    </row>
    <row r="173">
      <c r="A173" t="s">
        <v>513</v>
      </c>
      <c r="B173">
        <v>0</v>
      </c>
      <c r="C173">
        <v>0</v>
      </c>
      <c r="D173">
        <v>0</v>
      </c>
    </row>
    <row r="174">
      <c r="A174" t="s">
        <v>514</v>
      </c>
      <c r="B174">
        <v>0</v>
      </c>
      <c r="C174">
        <v>0</v>
      </c>
      <c r="D174">
        <v>0</v>
      </c>
    </row>
    <row r="175">
      <c r="A175" t="s">
        <v>515</v>
      </c>
      <c r="B175">
        <v>0</v>
      </c>
      <c r="C175">
        <v>0</v>
      </c>
      <c r="D175">
        <v>0</v>
      </c>
    </row>
    <row r="176">
      <c r="A176" t="s">
        <v>233</v>
      </c>
      <c r="B176">
        <f>SUM(B154:B175)/1000000</f>
        <v>0.034577218</v>
      </c>
      <c r="C176">
        <f>SUM(C154:C175)/1000000</f>
        <v>0.581937418</v>
      </c>
      <c r="D176">
        <v>0</v>
      </c>
    </row>
    <row r="177">
      <c r="A177" t="s">
        <v>516</v>
      </c>
      <c r="B177" s="29">
        <f>B176/B152</f>
        <v>0.470790632446048</v>
      </c>
      <c r="C177">
        <v>0</v>
      </c>
      <c r="D177">
        <v>0</v>
      </c>
    </row>
    <row r="178">
      <c r="A178" t="s">
        <v>517</v>
      </c>
      <c r="B178">
        <v>0</v>
      </c>
      <c r="C178">
        <v>0</v>
      </c>
      <c r="D178">
        <v>0</v>
      </c>
    </row>
    <row r="181">
      <c r="A181" s="24" t="s">
        <v>521</v>
      </c>
      <c r="B181" s="24" t="s">
        <v>493</v>
      </c>
      <c r="C181" s="24" t="s">
        <v>494</v>
      </c>
      <c r="D181" s="24" t="s">
        <v>495</v>
      </c>
      <c r="F181" t="s">
        <v>98</v>
      </c>
      <c r="G181" t="s">
        <v>98</v>
      </c>
    </row>
    <row r="182">
      <c r="A182" t="s">
        <v>496</v>
      </c>
      <c r="B182">
        <v>0.00533</v>
      </c>
      <c r="C182">
        <v>0.193148</v>
      </c>
    </row>
    <row r="183">
      <c r="A183" t="s">
        <v>497</v>
      </c>
      <c r="B183">
        <v>0.005293</v>
      </c>
      <c r="C183">
        <v>0.01508</v>
      </c>
    </row>
    <row r="184">
      <c r="A184" t="s">
        <v>79</v>
      </c>
      <c r="B184">
        <v>0</v>
      </c>
      <c r="C184">
        <v>0</v>
      </c>
      <c r="D184">
        <v>0</v>
      </c>
    </row>
    <row r="185">
      <c r="A185" t="s">
        <v>73</v>
      </c>
      <c r="B185">
        <v>0</v>
      </c>
      <c r="C185">
        <v>0</v>
      </c>
      <c r="D185">
        <v>0</v>
      </c>
      <c r="E185" t="s">
        <v>498</v>
      </c>
    </row>
    <row r="186">
      <c r="A186" t="s">
        <v>499</v>
      </c>
      <c r="B186">
        <v>0</v>
      </c>
      <c r="C186">
        <v>0</v>
      </c>
      <c r="D186">
        <v>0</v>
      </c>
    </row>
    <row r="187">
      <c r="A187" t="s">
        <v>500</v>
      </c>
      <c r="B187">
        <v>0</v>
      </c>
      <c r="C187">
        <v>0</v>
      </c>
      <c r="D187">
        <v>0</v>
      </c>
    </row>
    <row r="188">
      <c r="A188" t="s">
        <v>68</v>
      </c>
      <c r="B188">
        <v>26.242</v>
      </c>
      <c r="C188">
        <v>16674.803</v>
      </c>
      <c r="D188">
        <v>0</v>
      </c>
    </row>
    <row r="189">
      <c r="A189" t="s">
        <v>501</v>
      </c>
      <c r="B189">
        <v>0</v>
      </c>
      <c r="C189">
        <v>0</v>
      </c>
      <c r="D189">
        <v>0</v>
      </c>
    </row>
    <row r="190">
      <c r="A190" s="50" t="s">
        <v>502</v>
      </c>
      <c r="B190" s="50">
        <v>1992.783</v>
      </c>
      <c r="C190" s="50">
        <v>68742.599</v>
      </c>
      <c r="D190" s="50">
        <v>0</v>
      </c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</row>
    <row r="191">
      <c r="A191" t="s">
        <v>503</v>
      </c>
      <c r="B191">
        <v>3.864</v>
      </c>
      <c r="C191">
        <v>12387.271</v>
      </c>
      <c r="D191">
        <v>0</v>
      </c>
    </row>
    <row r="192">
      <c r="A192" t="s">
        <v>504</v>
      </c>
      <c r="B192">
        <v>21.382</v>
      </c>
      <c r="C192">
        <v>145.056</v>
      </c>
      <c r="D192">
        <v>0</v>
      </c>
    </row>
    <row r="193">
      <c r="A193" t="s">
        <v>53</v>
      </c>
      <c r="B193">
        <v>0</v>
      </c>
      <c r="C193">
        <v>0</v>
      </c>
      <c r="D193">
        <v>0</v>
      </c>
    </row>
    <row r="194">
      <c r="A194" t="s">
        <v>505</v>
      </c>
      <c r="B194">
        <v>0</v>
      </c>
      <c r="C194">
        <v>0</v>
      </c>
      <c r="D194">
        <v>0</v>
      </c>
    </row>
    <row r="195">
      <c r="A195" t="s">
        <v>506</v>
      </c>
      <c r="B195">
        <v>0</v>
      </c>
      <c r="C195">
        <v>0</v>
      </c>
      <c r="D195">
        <v>0</v>
      </c>
    </row>
    <row r="196">
      <c r="A196" t="s">
        <v>71</v>
      </c>
      <c r="B196">
        <v>0</v>
      </c>
      <c r="C196">
        <v>0</v>
      </c>
      <c r="D196">
        <v>0</v>
      </c>
    </row>
    <row r="197">
      <c r="A197" t="s">
        <v>507</v>
      </c>
      <c r="B197">
        <v>0</v>
      </c>
      <c r="C197">
        <v>0</v>
      </c>
      <c r="D197">
        <v>0</v>
      </c>
    </row>
    <row r="198">
      <c r="A198" t="s">
        <v>508</v>
      </c>
      <c r="B198">
        <v>0</v>
      </c>
      <c r="C198">
        <v>0</v>
      </c>
      <c r="D198">
        <v>0</v>
      </c>
    </row>
    <row r="199">
      <c r="A199" t="s">
        <v>509</v>
      </c>
      <c r="B199">
        <v>0</v>
      </c>
      <c r="C199">
        <v>0</v>
      </c>
      <c r="D199">
        <v>0</v>
      </c>
    </row>
    <row r="200">
      <c r="A200" t="s">
        <v>510</v>
      </c>
      <c r="B200">
        <v>0</v>
      </c>
      <c r="C200">
        <v>0</v>
      </c>
      <c r="D200">
        <v>0</v>
      </c>
    </row>
    <row r="201">
      <c r="A201" t="s">
        <v>511</v>
      </c>
      <c r="B201">
        <v>0</v>
      </c>
      <c r="C201">
        <v>0</v>
      </c>
      <c r="D201">
        <v>0</v>
      </c>
    </row>
    <row r="202">
      <c r="A202" t="s">
        <v>512</v>
      </c>
      <c r="B202">
        <v>0</v>
      </c>
      <c r="C202">
        <v>0</v>
      </c>
      <c r="D202">
        <v>0</v>
      </c>
    </row>
    <row r="203">
      <c r="A203" t="s">
        <v>513</v>
      </c>
      <c r="B203">
        <v>0</v>
      </c>
      <c r="C203">
        <v>0</v>
      </c>
      <c r="D203">
        <v>0</v>
      </c>
    </row>
    <row r="204">
      <c r="A204" t="s">
        <v>514</v>
      </c>
      <c r="B204">
        <v>0</v>
      </c>
      <c r="C204">
        <v>0</v>
      </c>
      <c r="D204">
        <v>0</v>
      </c>
    </row>
    <row r="205">
      <c r="A205" t="s">
        <v>515</v>
      </c>
      <c r="B205">
        <v>0</v>
      </c>
      <c r="C205">
        <v>0</v>
      </c>
      <c r="D205">
        <v>0</v>
      </c>
    </row>
    <row r="206">
      <c r="A206" t="s">
        <v>233</v>
      </c>
      <c r="B206">
        <f>SUM(B184:B205)/1000000</f>
        <v>0.002044271</v>
      </c>
      <c r="C206">
        <f>SUM(C184:C205)/1000000</f>
        <v>0.097949729</v>
      </c>
      <c r="D206">
        <v>0</v>
      </c>
    </row>
    <row r="207">
      <c r="A207" t="s">
        <v>516</v>
      </c>
      <c r="B207" s="29">
        <f>B206/B182</f>
        <v>0.38354052532833</v>
      </c>
      <c r="C207">
        <v>0</v>
      </c>
      <c r="D207">
        <v>0</v>
      </c>
    </row>
    <row r="208">
      <c r="A208" t="s">
        <v>517</v>
      </c>
      <c r="B208">
        <v>0</v>
      </c>
      <c r="C208">
        <v>0</v>
      </c>
      <c r="D208">
        <v>0</v>
      </c>
    </row>
    <row r="212">
      <c r="A212" s="24" t="s">
        <v>522</v>
      </c>
      <c r="B212" s="24" t="s">
        <v>493</v>
      </c>
      <c r="C212" s="24" t="s">
        <v>494</v>
      </c>
      <c r="D212" s="24" t="s">
        <v>495</v>
      </c>
      <c r="F212" t="s">
        <v>98</v>
      </c>
      <c r="G212" t="s">
        <v>98</v>
      </c>
    </row>
    <row r="213">
      <c r="A213" t="s">
        <v>496</v>
      </c>
      <c r="B213">
        <v>0.16299</v>
      </c>
      <c r="C213">
        <v>4.494075</v>
      </c>
    </row>
    <row r="214">
      <c r="A214" t="s">
        <v>497</v>
      </c>
      <c r="B214">
        <v>0.069269</v>
      </c>
      <c r="C214">
        <v>0.280258</v>
      </c>
    </row>
    <row r="215">
      <c r="A215" t="s">
        <v>79</v>
      </c>
      <c r="B215">
        <v>0</v>
      </c>
      <c r="C215">
        <v>0</v>
      </c>
      <c r="D215">
        <v>0</v>
      </c>
    </row>
    <row r="216">
      <c r="A216" t="s">
        <v>73</v>
      </c>
      <c r="B216">
        <v>0</v>
      </c>
      <c r="C216">
        <v>0</v>
      </c>
      <c r="D216">
        <v>0</v>
      </c>
      <c r="E216" t="s">
        <v>498</v>
      </c>
    </row>
    <row r="217">
      <c r="A217" t="s">
        <v>499</v>
      </c>
      <c r="B217">
        <v>0</v>
      </c>
      <c r="C217">
        <v>0</v>
      </c>
      <c r="D217">
        <v>0</v>
      </c>
    </row>
    <row r="218">
      <c r="A218" t="s">
        <v>500</v>
      </c>
      <c r="B218">
        <v>0</v>
      </c>
      <c r="C218">
        <v>0</v>
      </c>
      <c r="D218">
        <v>0</v>
      </c>
    </row>
    <row r="219">
      <c r="A219" t="s">
        <v>68</v>
      </c>
      <c r="B219">
        <v>783.064</v>
      </c>
      <c r="C219">
        <v>77800.486</v>
      </c>
      <c r="D219">
        <v>655</v>
      </c>
    </row>
    <row r="220">
      <c r="A220" t="s">
        <v>501</v>
      </c>
      <c r="B220">
        <v>0</v>
      </c>
      <c r="C220">
        <v>0</v>
      </c>
      <c r="D220">
        <v>0</v>
      </c>
    </row>
    <row r="221">
      <c r="A221" s="50" t="s">
        <v>502</v>
      </c>
      <c r="B221" s="50">
        <v>27866.417</v>
      </c>
      <c r="C221" s="50">
        <v>528179.276</v>
      </c>
      <c r="D221" s="50">
        <v>39126</v>
      </c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</row>
    <row r="222">
      <c r="A222" t="s">
        <v>503</v>
      </c>
      <c r="B222">
        <v>19.379</v>
      </c>
      <c r="C222">
        <v>13141.151</v>
      </c>
      <c r="D222">
        <v>38</v>
      </c>
    </row>
    <row r="223">
      <c r="A223" t="s">
        <v>504</v>
      </c>
      <c r="B223">
        <v>34.618</v>
      </c>
      <c r="C223">
        <v>273.579</v>
      </c>
      <c r="D223">
        <v>27</v>
      </c>
    </row>
    <row r="224">
      <c r="A224" t="s">
        <v>53</v>
      </c>
      <c r="B224">
        <v>0</v>
      </c>
      <c r="C224">
        <v>0</v>
      </c>
      <c r="D224">
        <v>0</v>
      </c>
    </row>
    <row r="225">
      <c r="A225" t="s">
        <v>505</v>
      </c>
      <c r="B225">
        <v>0</v>
      </c>
      <c r="C225">
        <v>0</v>
      </c>
      <c r="D225">
        <v>0</v>
      </c>
    </row>
    <row r="226">
      <c r="A226" t="s">
        <v>506</v>
      </c>
      <c r="B226">
        <v>0</v>
      </c>
      <c r="C226">
        <v>0</v>
      </c>
      <c r="D226">
        <v>0</v>
      </c>
    </row>
    <row r="227">
      <c r="A227" t="s">
        <v>71</v>
      </c>
      <c r="B227">
        <v>3208.097</v>
      </c>
      <c r="C227">
        <v>4165.709</v>
      </c>
      <c r="D227">
        <v>2432</v>
      </c>
    </row>
    <row r="228">
      <c r="A228" t="s">
        <v>507</v>
      </c>
      <c r="B228">
        <v>0</v>
      </c>
      <c r="C228">
        <v>0</v>
      </c>
      <c r="D228">
        <v>0</v>
      </c>
    </row>
    <row r="229">
      <c r="A229" t="s">
        <v>508</v>
      </c>
      <c r="B229">
        <v>0</v>
      </c>
      <c r="C229">
        <v>0</v>
      </c>
      <c r="D229">
        <v>0</v>
      </c>
    </row>
    <row r="230">
      <c r="A230" t="s">
        <v>509</v>
      </c>
      <c r="B230">
        <v>14.705</v>
      </c>
      <c r="C230">
        <v>13.711</v>
      </c>
      <c r="D230">
        <v>1</v>
      </c>
    </row>
    <row r="231">
      <c r="A231" t="s">
        <v>510</v>
      </c>
      <c r="B231">
        <v>0</v>
      </c>
      <c r="C231">
        <v>0</v>
      </c>
      <c r="D231">
        <v>0</v>
      </c>
    </row>
    <row r="232">
      <c r="A232" t="s">
        <v>511</v>
      </c>
      <c r="B232">
        <v>0</v>
      </c>
      <c r="C232">
        <v>0</v>
      </c>
      <c r="D232">
        <v>0</v>
      </c>
    </row>
    <row r="233">
      <c r="A233" t="s">
        <v>512</v>
      </c>
      <c r="B233">
        <v>0</v>
      </c>
      <c r="C233">
        <v>0</v>
      </c>
      <c r="D233">
        <v>0</v>
      </c>
    </row>
    <row r="234">
      <c r="A234" t="s">
        <v>513</v>
      </c>
      <c r="B234">
        <v>0</v>
      </c>
      <c r="C234">
        <v>0</v>
      </c>
      <c r="D234">
        <v>0</v>
      </c>
    </row>
    <row r="235">
      <c r="A235" t="s">
        <v>514</v>
      </c>
      <c r="B235">
        <v>0</v>
      </c>
      <c r="C235">
        <v>0</v>
      </c>
      <c r="D235">
        <v>0</v>
      </c>
    </row>
    <row r="236">
      <c r="A236" t="s">
        <v>515</v>
      </c>
      <c r="B236">
        <v>0</v>
      </c>
      <c r="C236">
        <v>0</v>
      </c>
      <c r="D236">
        <v>0</v>
      </c>
    </row>
    <row r="237">
      <c r="A237" t="s">
        <v>233</v>
      </c>
      <c r="B237">
        <f>SUM(B215:B236)/1000000</f>
        <v>0.03192628</v>
      </c>
      <c r="C237">
        <f>SUM(C215:C236)/1000000</f>
        <v>0.623573912</v>
      </c>
      <c r="D237">
        <v>0</v>
      </c>
    </row>
    <row r="238">
      <c r="A238" t="s">
        <v>516</v>
      </c>
      <c r="B238" s="29">
        <f>B237/B213</f>
        <v>0.19587876556844</v>
      </c>
      <c r="C238">
        <v>0</v>
      </c>
      <c r="D238">
        <v>0</v>
      </c>
    </row>
    <row r="239">
      <c r="A239" t="s">
        <v>517</v>
      </c>
      <c r="B239">
        <v>0</v>
      </c>
      <c r="C239">
        <v>0</v>
      </c>
      <c r="D239">
        <v>0</v>
      </c>
    </row>
    <row r="243">
      <c r="A243" s="24" t="s">
        <v>523</v>
      </c>
      <c r="B243" s="24" t="s">
        <v>493</v>
      </c>
      <c r="C243" s="24" t="s">
        <v>494</v>
      </c>
      <c r="D243" s="24" t="s">
        <v>495</v>
      </c>
      <c r="F243" t="s">
        <v>98</v>
      </c>
      <c r="G243" t="s">
        <v>98</v>
      </c>
    </row>
    <row r="244">
      <c r="A244" t="s">
        <v>496</v>
      </c>
      <c r="B244">
        <v>0.01206</v>
      </c>
      <c r="C244">
        <v>0.599913</v>
      </c>
    </row>
    <row r="245">
      <c r="A245" t="s">
        <v>497</v>
      </c>
      <c r="B245">
        <v>0.008018</v>
      </c>
      <c r="C245">
        <v>0.018041</v>
      </c>
    </row>
    <row r="246">
      <c r="A246" t="s">
        <v>79</v>
      </c>
      <c r="B246">
        <v>0</v>
      </c>
      <c r="C246">
        <v>0</v>
      </c>
      <c r="D246">
        <v>0</v>
      </c>
    </row>
    <row r="247">
      <c r="A247" t="s">
        <v>73</v>
      </c>
      <c r="B247">
        <v>0</v>
      </c>
      <c r="C247">
        <v>0</v>
      </c>
      <c r="D247">
        <v>0</v>
      </c>
      <c r="E247" t="s">
        <v>498</v>
      </c>
    </row>
    <row r="248">
      <c r="A248" t="s">
        <v>499</v>
      </c>
      <c r="B248">
        <v>0</v>
      </c>
      <c r="C248">
        <v>0</v>
      </c>
      <c r="D248">
        <v>0</v>
      </c>
    </row>
    <row r="249">
      <c r="A249" t="s">
        <v>500</v>
      </c>
      <c r="B249">
        <v>0</v>
      </c>
      <c r="C249">
        <v>0</v>
      </c>
      <c r="D249">
        <v>0</v>
      </c>
    </row>
    <row r="250">
      <c r="A250" t="s">
        <v>68</v>
      </c>
      <c r="B250">
        <v>113.683</v>
      </c>
      <c r="C250">
        <v>74265.153</v>
      </c>
      <c r="D250">
        <v>76</v>
      </c>
    </row>
    <row r="251">
      <c r="A251" t="s">
        <v>501</v>
      </c>
      <c r="B251">
        <v>0</v>
      </c>
      <c r="C251">
        <v>0</v>
      </c>
      <c r="D251">
        <v>0</v>
      </c>
    </row>
    <row r="252">
      <c r="A252" s="50" t="s">
        <v>502</v>
      </c>
      <c r="B252" s="50">
        <v>1442.279</v>
      </c>
      <c r="C252" s="50">
        <v>58778.924</v>
      </c>
      <c r="D252" s="50">
        <v>2719</v>
      </c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</row>
    <row r="253">
      <c r="A253" t="s">
        <v>503</v>
      </c>
      <c r="B253">
        <v>16.404</v>
      </c>
      <c r="C253">
        <v>21957.394</v>
      </c>
      <c r="D253">
        <v>38</v>
      </c>
    </row>
    <row r="254">
      <c r="A254" t="s">
        <v>504</v>
      </c>
      <c r="B254">
        <v>27.582</v>
      </c>
      <c r="C254">
        <v>128.846</v>
      </c>
      <c r="D254">
        <v>27</v>
      </c>
    </row>
    <row r="255">
      <c r="A255" t="s">
        <v>53</v>
      </c>
      <c r="B255">
        <v>0</v>
      </c>
      <c r="C255">
        <v>0</v>
      </c>
      <c r="D255">
        <v>0</v>
      </c>
    </row>
    <row r="256">
      <c r="A256" t="s">
        <v>505</v>
      </c>
      <c r="B256">
        <v>0</v>
      </c>
      <c r="C256">
        <v>0</v>
      </c>
      <c r="D256">
        <v>0</v>
      </c>
    </row>
    <row r="257">
      <c r="A257" t="s">
        <v>506</v>
      </c>
      <c r="B257">
        <v>0</v>
      </c>
      <c r="C257">
        <v>0</v>
      </c>
      <c r="D257">
        <v>0</v>
      </c>
    </row>
    <row r="258">
      <c r="A258" t="s">
        <v>71</v>
      </c>
      <c r="B258">
        <v>137.004</v>
      </c>
      <c r="C258">
        <v>229.024</v>
      </c>
      <c r="D258">
        <v>158</v>
      </c>
    </row>
    <row r="259">
      <c r="A259" t="s">
        <v>507</v>
      </c>
      <c r="B259">
        <v>0</v>
      </c>
      <c r="C259">
        <v>0</v>
      </c>
      <c r="D259">
        <v>0</v>
      </c>
    </row>
    <row r="260">
      <c r="A260" t="s">
        <v>508</v>
      </c>
      <c r="B260">
        <v>0</v>
      </c>
      <c r="C260">
        <v>0</v>
      </c>
      <c r="D260">
        <v>0</v>
      </c>
    </row>
    <row r="261">
      <c r="A261" t="s">
        <v>509</v>
      </c>
      <c r="B261">
        <v>11.376</v>
      </c>
      <c r="C261">
        <v>12.318</v>
      </c>
      <c r="D261">
        <v>1</v>
      </c>
    </row>
    <row r="262">
      <c r="A262" t="s">
        <v>510</v>
      </c>
      <c r="B262">
        <v>0</v>
      </c>
      <c r="C262">
        <v>0</v>
      </c>
      <c r="D262">
        <v>0</v>
      </c>
    </row>
    <row r="263">
      <c r="A263" t="s">
        <v>511</v>
      </c>
      <c r="B263">
        <v>0</v>
      </c>
      <c r="C263">
        <v>0</v>
      </c>
      <c r="D263">
        <v>0</v>
      </c>
    </row>
    <row r="264">
      <c r="A264" t="s">
        <v>512</v>
      </c>
      <c r="B264">
        <v>0</v>
      </c>
      <c r="C264">
        <v>0</v>
      </c>
      <c r="D264">
        <v>0</v>
      </c>
    </row>
    <row r="265">
      <c r="A265" t="s">
        <v>513</v>
      </c>
      <c r="B265">
        <v>0</v>
      </c>
      <c r="C265">
        <v>0</v>
      </c>
      <c r="D265">
        <v>0</v>
      </c>
    </row>
    <row r="266">
      <c r="A266" t="s">
        <v>514</v>
      </c>
      <c r="B266">
        <v>0</v>
      </c>
      <c r="C266">
        <v>0</v>
      </c>
      <c r="D266">
        <v>0</v>
      </c>
    </row>
    <row r="267">
      <c r="A267" t="s">
        <v>515</v>
      </c>
      <c r="B267">
        <v>0</v>
      </c>
      <c r="C267">
        <v>0</v>
      </c>
      <c r="D267">
        <v>0</v>
      </c>
    </row>
    <row r="268">
      <c r="A268" t="s">
        <v>233</v>
      </c>
      <c r="B268">
        <f>SUM(B246:B267)/1000000</f>
        <v>0.001748328</v>
      </c>
      <c r="C268">
        <f>SUM(C246:C267)/1000000</f>
        <v>0.155371659</v>
      </c>
      <c r="D268">
        <v>0</v>
      </c>
    </row>
    <row r="269">
      <c r="A269" t="s">
        <v>516</v>
      </c>
      <c r="B269" s="29">
        <f>B268/B244</f>
        <v>0.144969154228856</v>
      </c>
      <c r="C269">
        <v>0</v>
      </c>
      <c r="D269">
        <v>0</v>
      </c>
    </row>
    <row r="270">
      <c r="A270" t="s">
        <v>517</v>
      </c>
      <c r="B270">
        <v>0</v>
      </c>
      <c r="C270">
        <v>0</v>
      </c>
      <c r="D270">
        <v>0</v>
      </c>
    </row>
  </sheetData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customWidth="1" min="1" max="1" width="20.43"/>
  </cols>
  <sheetData>
    <row r="1">
      <c r="A1" s="24" t="s">
        <v>524</v>
      </c>
      <c r="B1" s="24" t="s">
        <v>493</v>
      </c>
      <c r="C1" s="24" t="s">
        <v>495</v>
      </c>
      <c r="D1" s="55"/>
      <c r="F1" t="s">
        <v>98</v>
      </c>
      <c r="G1" t="s">
        <v>98</v>
      </c>
    </row>
    <row r="2">
      <c r="A2" t="s">
        <v>525</v>
      </c>
      <c r="B2">
        <v>4.043219</v>
      </c>
    </row>
    <row r="3">
      <c r="A3" t="s">
        <v>526</v>
      </c>
      <c r="B3">
        <v>5069.945</v>
      </c>
      <c r="C3">
        <v>14827</v>
      </c>
    </row>
    <row r="4">
      <c r="A4" t="s">
        <v>527</v>
      </c>
      <c r="B4">
        <v>394399.155</v>
      </c>
      <c r="C4">
        <v>45949</v>
      </c>
    </row>
    <row r="5">
      <c r="A5" t="s">
        <v>233</v>
      </c>
      <c r="B5">
        <f>SUM(B3:B4)/1000000</f>
        <v>0.3994691</v>
      </c>
    </row>
    <row r="6">
      <c r="A6" t="s">
        <v>516</v>
      </c>
      <c r="B6" s="29">
        <f>B5/B2</f>
        <v>0.098799768204492</v>
      </c>
    </row>
    <row r="8">
      <c r="A8" s="24" t="s">
        <v>528</v>
      </c>
      <c r="B8" s="24" t="s">
        <v>493</v>
      </c>
      <c r="C8" s="24" t="s">
        <v>495</v>
      </c>
      <c r="D8" s="55"/>
      <c r="F8" t="s">
        <v>98</v>
      </c>
      <c r="G8" t="s">
        <v>98</v>
      </c>
    </row>
    <row r="9">
      <c r="A9" t="s">
        <v>525</v>
      </c>
      <c r="B9">
        <v>0.736261</v>
      </c>
    </row>
    <row r="10">
      <c r="A10" t="s">
        <v>526</v>
      </c>
      <c r="B10">
        <v>6584.053</v>
      </c>
      <c r="C10">
        <v>51840</v>
      </c>
    </row>
    <row r="11">
      <c r="A11" t="s">
        <v>527</v>
      </c>
      <c r="B11">
        <v>3408.78</v>
      </c>
      <c r="C11">
        <v>5958</v>
      </c>
    </row>
    <row r="12">
      <c r="A12" t="s">
        <v>233</v>
      </c>
      <c r="B12">
        <f>SUM(B10:B11)/1000000</f>
        <v>0.009992833</v>
      </c>
    </row>
    <row r="13">
      <c r="A13" t="s">
        <v>516</v>
      </c>
      <c r="B13" s="29">
        <f>B12/B9</f>
        <v>0.013572405709388</v>
      </c>
    </row>
    <row r="14">
      <c r="A14" s="24" t="s">
        <v>529</v>
      </c>
      <c r="B14" s="24" t="s">
        <v>493</v>
      </c>
      <c r="C14" s="24" t="s">
        <v>495</v>
      </c>
      <c r="D14" s="55"/>
      <c r="F14" t="s">
        <v>98</v>
      </c>
      <c r="G14" t="s">
        <v>98</v>
      </c>
    </row>
    <row r="15">
      <c r="A15" t="s">
        <v>525</v>
      </c>
      <c r="B15">
        <v>0.070324</v>
      </c>
    </row>
    <row r="16">
      <c r="A16" t="s">
        <v>526</v>
      </c>
      <c r="B16">
        <v>1147.728</v>
      </c>
      <c r="C16">
        <v>2954</v>
      </c>
    </row>
    <row r="17">
      <c r="A17" t="s">
        <v>527</v>
      </c>
      <c r="B17">
        <v>5432.628</v>
      </c>
      <c r="C17">
        <v>8868</v>
      </c>
    </row>
    <row r="18">
      <c r="A18" t="s">
        <v>233</v>
      </c>
      <c r="B18">
        <f>SUM(B16:B17)/1000000</f>
        <v>0.006580356</v>
      </c>
    </row>
    <row r="19">
      <c r="A19" t="s">
        <v>516</v>
      </c>
      <c r="B19" s="29">
        <f>B18/B15</f>
        <v>0.093571981115978</v>
      </c>
    </row>
    <row r="20">
      <c r="A20" s="24" t="s">
        <v>105</v>
      </c>
      <c r="B20" s="24" t="s">
        <v>493</v>
      </c>
      <c r="C20" s="24" t="s">
        <v>495</v>
      </c>
      <c r="D20" s="55"/>
      <c r="F20" t="s">
        <v>98</v>
      </c>
      <c r="G20" t="s">
        <v>98</v>
      </c>
    </row>
    <row r="21">
      <c r="A21" t="s">
        <v>525</v>
      </c>
      <c r="B21">
        <v>0.124086</v>
      </c>
    </row>
    <row r="22">
      <c r="A22" t="s">
        <v>526</v>
      </c>
      <c r="B22">
        <v>15831.96</v>
      </c>
      <c r="C22">
        <v>51850</v>
      </c>
    </row>
    <row r="23">
      <c r="A23" t="s">
        <v>527</v>
      </c>
      <c r="B23">
        <v>1999.738</v>
      </c>
      <c r="C23">
        <v>3012</v>
      </c>
    </row>
    <row r="24">
      <c r="A24" t="s">
        <v>233</v>
      </c>
      <c r="B24">
        <f>SUM(B22:B23)/1000000</f>
        <v>0.017831698</v>
      </c>
    </row>
    <row r="25">
      <c r="A25" t="s">
        <v>516</v>
      </c>
      <c r="B25" s="29">
        <f>B24/B21</f>
        <v>0.143704350208726</v>
      </c>
    </row>
    <row r="26">
      <c r="A26" s="24" t="s">
        <v>107</v>
      </c>
      <c r="B26" s="24" t="s">
        <v>493</v>
      </c>
      <c r="C26" s="24" t="s">
        <v>495</v>
      </c>
      <c r="D26" s="55"/>
      <c r="F26" t="s">
        <v>98</v>
      </c>
      <c r="G26" t="s">
        <v>98</v>
      </c>
    </row>
    <row r="27">
      <c r="A27" t="s">
        <v>525</v>
      </c>
      <c r="B27">
        <v>0.172245</v>
      </c>
    </row>
    <row r="28">
      <c r="A28" t="s">
        <v>526</v>
      </c>
      <c r="B28">
        <v>8674.291</v>
      </c>
      <c r="C28">
        <v>49746</v>
      </c>
    </row>
    <row r="29">
      <c r="A29" t="s">
        <v>527</v>
      </c>
      <c r="B29">
        <v>11403.823</v>
      </c>
      <c r="C29">
        <v>20861</v>
      </c>
    </row>
    <row r="30">
      <c r="A30" t="s">
        <v>233</v>
      </c>
      <c r="B30">
        <f>SUM(B27:B28)/1000000</f>
        <v>0.008674463245</v>
      </c>
    </row>
    <row r="31">
      <c r="A31" t="s">
        <v>516</v>
      </c>
      <c r="B31" s="29">
        <f>B30/B27</f>
        <v>0.050361190426428</v>
      </c>
    </row>
    <row r="32">
      <c r="A32" s="24" t="s">
        <v>530</v>
      </c>
      <c r="B32" s="35" t="s">
        <v>493</v>
      </c>
      <c r="C32" s="24" t="s">
        <v>495</v>
      </c>
      <c r="D32" s="55"/>
      <c r="F32" t="s">
        <v>98</v>
      </c>
      <c r="G32" t="s">
        <v>98</v>
      </c>
    </row>
    <row r="33">
      <c r="A33" t="s">
        <v>525</v>
      </c>
      <c r="B33">
        <v>0.071218</v>
      </c>
    </row>
    <row r="34">
      <c r="A34" t="s">
        <v>526</v>
      </c>
      <c r="B34">
        <v>18561.514</v>
      </c>
      <c r="C34">
        <v>41565</v>
      </c>
    </row>
    <row r="35">
      <c r="A35" t="s">
        <v>527</v>
      </c>
      <c r="B35">
        <v>48.906</v>
      </c>
      <c r="C35">
        <v>23</v>
      </c>
    </row>
    <row r="36">
      <c r="A36" t="s">
        <v>233</v>
      </c>
      <c r="B36">
        <f>SUM(B34:B35)/1000000</f>
        <v>0.01861042</v>
      </c>
    </row>
    <row r="37">
      <c r="A37" t="s">
        <v>516</v>
      </c>
      <c r="B37" s="29">
        <f>B36/B33</f>
        <v>0.261316240276335</v>
      </c>
    </row>
    <row r="38">
      <c r="A38" s="24" t="s">
        <v>531</v>
      </c>
      <c r="B38" s="24" t="s">
        <v>493</v>
      </c>
      <c r="C38" s="24" t="s">
        <v>495</v>
      </c>
      <c r="D38" s="55"/>
      <c r="F38" t="s">
        <v>98</v>
      </c>
      <c r="G38" t="s">
        <v>98</v>
      </c>
    </row>
    <row r="39">
      <c r="A39" t="s">
        <v>525</v>
      </c>
      <c r="B39">
        <v>0.005336</v>
      </c>
    </row>
    <row r="40">
      <c r="A40" t="s">
        <v>526</v>
      </c>
      <c r="B40">
        <v>1110.504</v>
      </c>
      <c r="C40">
        <v>2882</v>
      </c>
    </row>
    <row r="41">
      <c r="A41" t="s">
        <v>527</v>
      </c>
      <c r="B41">
        <v>42.045</v>
      </c>
      <c r="C41">
        <v>23</v>
      </c>
    </row>
    <row r="42">
      <c r="A42" t="s">
        <v>233</v>
      </c>
      <c r="B42">
        <f>SUM(B40:B41)/1000000</f>
        <v>0.001152549</v>
      </c>
    </row>
    <row r="43">
      <c r="A43" t="s">
        <v>516</v>
      </c>
      <c r="B43" s="29">
        <f>B42/B39</f>
        <v>0.215994940029985</v>
      </c>
    </row>
    <row r="44">
      <c r="A44" s="24" t="s">
        <v>532</v>
      </c>
      <c r="B44" s="24" t="s">
        <v>493</v>
      </c>
      <c r="C44" s="24" t="s">
        <v>495</v>
      </c>
      <c r="D44" s="55"/>
      <c r="F44" t="s">
        <v>98</v>
      </c>
      <c r="G44" t="s">
        <v>98</v>
      </c>
    </row>
    <row r="45">
      <c r="A45" t="s">
        <v>525</v>
      </c>
      <c r="B45">
        <v>0.174838</v>
      </c>
    </row>
    <row r="46">
      <c r="A46" t="s">
        <v>526</v>
      </c>
      <c r="B46">
        <v>18396.267</v>
      </c>
      <c r="C46">
        <v>39199</v>
      </c>
    </row>
    <row r="47">
      <c r="A47" t="s">
        <v>527</v>
      </c>
      <c r="B47">
        <v>3577.018</v>
      </c>
      <c r="C47">
        <v>3095</v>
      </c>
    </row>
    <row r="48">
      <c r="A48" t="s">
        <v>233</v>
      </c>
      <c r="B48">
        <f>SUM(B46:B47)/1000000</f>
        <v>0.021973285</v>
      </c>
    </row>
    <row r="49">
      <c r="A49" t="s">
        <v>516</v>
      </c>
      <c r="B49" s="29">
        <f>B48/B45</f>
        <v>0.125677970464087</v>
      </c>
    </row>
    <row r="50">
      <c r="A50" s="24" t="s">
        <v>533</v>
      </c>
      <c r="B50" s="24" t="s">
        <v>493</v>
      </c>
      <c r="C50" s="24" t="s">
        <v>495</v>
      </c>
      <c r="D50" s="55"/>
      <c r="F50" t="s">
        <v>98</v>
      </c>
      <c r="G50" t="s">
        <v>98</v>
      </c>
    </row>
    <row r="51">
      <c r="A51" t="s">
        <v>525</v>
      </c>
      <c r="B51">
        <v>0.013617</v>
      </c>
    </row>
    <row r="52">
      <c r="A52" t="s">
        <v>526</v>
      </c>
      <c r="B52">
        <v>1189.186</v>
      </c>
      <c r="C52">
        <v>2791</v>
      </c>
    </row>
    <row r="53">
      <c r="A53" t="s">
        <v>527</v>
      </c>
      <c r="B53">
        <v>288.513</v>
      </c>
      <c r="C53">
        <v>241</v>
      </c>
    </row>
    <row r="54">
      <c r="A54" t="s">
        <v>233</v>
      </c>
      <c r="B54">
        <f>SUM(B52:B53)/1000000</f>
        <v>0.001477699</v>
      </c>
    </row>
    <row r="55">
      <c r="A55" t="s">
        <v>516</v>
      </c>
      <c r="B55" s="29">
        <f>B54/B51</f>
        <v>0.108518689872953</v>
      </c>
    </row>
    <row r="56">
      <c r="A56" s="24" t="s">
        <v>534</v>
      </c>
      <c r="B56" s="24" t="s">
        <v>493</v>
      </c>
      <c r="C56" s="24" t="s">
        <v>495</v>
      </c>
      <c r="D56" s="55"/>
      <c r="F56" t="s">
        <v>98</v>
      </c>
      <c r="G56" t="s">
        <v>98</v>
      </c>
    </row>
    <row r="57">
      <c r="A57" t="s">
        <v>525</v>
      </c>
      <c r="B57">
        <v>5473</v>
      </c>
    </row>
    <row r="58">
      <c r="A58" t="s">
        <v>526</v>
      </c>
      <c r="B58">
        <v>1996770.963</v>
      </c>
      <c r="C58">
        <v>3276593</v>
      </c>
    </row>
    <row r="59">
      <c r="A59" t="s">
        <v>527</v>
      </c>
      <c r="B59">
        <v>46958253.669</v>
      </c>
      <c r="C59">
        <v>27026168</v>
      </c>
    </row>
    <row r="60">
      <c r="A60" t="s">
        <v>233</v>
      </c>
      <c r="B60">
        <f>SUM(B58:B59)/1000000</f>
        <v>48.955024632</v>
      </c>
    </row>
    <row r="61">
      <c r="A61" t="s">
        <v>516</v>
      </c>
      <c r="B61" s="29">
        <f>B60/B57</f>
        <v>0.00894482452622</v>
      </c>
    </row>
    <row r="62">
      <c r="A62" s="24" t="s">
        <v>535</v>
      </c>
      <c r="B62" s="24" t="s">
        <v>493</v>
      </c>
      <c r="C62" s="24" t="s">
        <v>495</v>
      </c>
      <c r="D62" s="55"/>
      <c r="F62" t="s">
        <v>98</v>
      </c>
      <c r="G62" t="s">
        <v>98</v>
      </c>
    </row>
    <row r="63">
      <c r="A63" t="s">
        <v>525</v>
      </c>
      <c r="B63">
        <v>1393.8616</v>
      </c>
    </row>
    <row r="64">
      <c r="A64" t="s">
        <v>526</v>
      </c>
      <c r="B64">
        <v>1912424.25</v>
      </c>
      <c r="C64">
        <v>3275943</v>
      </c>
    </row>
    <row r="65">
      <c r="A65" t="s">
        <v>527</v>
      </c>
      <c r="B65">
        <v>46019681.433</v>
      </c>
      <c r="C65">
        <v>27030615</v>
      </c>
    </row>
    <row r="66">
      <c r="A66" s="50" t="s">
        <v>536</v>
      </c>
      <c r="B66">
        <f>SUM(B64:B65)/1000000</f>
        <v>47.932105683</v>
      </c>
    </row>
    <row r="67">
      <c r="A67" t="s">
        <v>516</v>
      </c>
      <c r="B67" s="29">
        <f>B66/B63</f>
        <v>0.03438799496521</v>
      </c>
    </row>
    <row r="69">
      <c r="A69" t="s">
        <v>537</v>
      </c>
      <c r="B69" t="s">
        <v>538</v>
      </c>
      <c r="C69" t="s">
        <v>495</v>
      </c>
      <c r="D69" t="s">
        <v>539</v>
      </c>
    </row>
    <row r="70">
      <c r="A70" t="s">
        <v>525</v>
      </c>
      <c r="B70">
        <v>1392.3293</v>
      </c>
    </row>
    <row r="71">
      <c r="A71" t="s">
        <v>540</v>
      </c>
      <c r="B71">
        <v>101187.197</v>
      </c>
      <c r="C71">
        <v>157604</v>
      </c>
    </row>
    <row r="72">
      <c r="A72" t="s">
        <v>541</v>
      </c>
      <c r="B72">
        <v>2179608.893</v>
      </c>
      <c r="C72">
        <v>1320715</v>
      </c>
      <c r="D72">
        <f>SUM(C71:C72)/1000000</f>
        <v>1.478319</v>
      </c>
    </row>
    <row r="73">
      <c r="A73" t="s">
        <v>542</v>
      </c>
      <c r="B73">
        <v>189199.004</v>
      </c>
      <c r="C73">
        <v>303934</v>
      </c>
    </row>
    <row r="74">
      <c r="A74" t="s">
        <v>543</v>
      </c>
      <c r="B74">
        <v>5453890.609</v>
      </c>
      <c r="C74">
        <v>3314461</v>
      </c>
      <c r="D74">
        <f>SUM(C73:C74)/1000000</f>
        <v>3.618395</v>
      </c>
    </row>
    <row r="75">
      <c r="A75" t="s">
        <v>544</v>
      </c>
      <c r="B75">
        <v>226434.778</v>
      </c>
      <c r="C75">
        <v>357022</v>
      </c>
    </row>
    <row r="76">
      <c r="A76" t="s">
        <v>545</v>
      </c>
      <c r="B76">
        <v>5547043.389</v>
      </c>
      <c r="C76">
        <v>3397481</v>
      </c>
      <c r="D76">
        <f>SUM(C74:C75)/1000000</f>
        <v>3.671483</v>
      </c>
    </row>
    <row r="77">
      <c r="A77" t="s">
        <v>546</v>
      </c>
      <c r="B77">
        <v>220913.892</v>
      </c>
      <c r="C77">
        <f>SUM(C75:C76)</f>
        <v>3754503</v>
      </c>
    </row>
    <row r="78">
      <c r="A78" t="s">
        <v>547</v>
      </c>
      <c r="B78">
        <v>4314659.622</v>
      </c>
      <c r="C78">
        <v>2667342</v>
      </c>
      <c r="D78">
        <f>SUM(C77:C78)/1000000</f>
        <v>6.421845</v>
      </c>
    </row>
    <row r="79">
      <c r="A79" t="s">
        <v>548</v>
      </c>
      <c r="B79">
        <v>143294.243</v>
      </c>
      <c r="C79">
        <v>244760</v>
      </c>
    </row>
    <row r="80">
      <c r="A80" t="s">
        <v>549</v>
      </c>
      <c r="B80">
        <v>2328646.04</v>
      </c>
      <c r="C80">
        <v>1401933</v>
      </c>
      <c r="D80">
        <f>SUM(C79:C80)/1000000</f>
        <v>1.646693</v>
      </c>
    </row>
    <row r="81">
      <c r="A81" t="s">
        <v>550</v>
      </c>
      <c r="B81">
        <v>148362.266</v>
      </c>
      <c r="C81">
        <v>258989</v>
      </c>
    </row>
    <row r="82">
      <c r="A82" t="s">
        <v>551</v>
      </c>
      <c r="B82">
        <v>2617084.491</v>
      </c>
      <c r="C82">
        <v>1598016</v>
      </c>
      <c r="D82">
        <f>SUM(C81:C82)/1000000</f>
        <v>1.857005</v>
      </c>
    </row>
    <row r="83">
      <c r="A83" t="s">
        <v>552</v>
      </c>
      <c r="B83">
        <v>95332.809</v>
      </c>
      <c r="C83">
        <v>142821</v>
      </c>
    </row>
    <row r="84">
      <c r="A84" t="s">
        <v>553</v>
      </c>
      <c r="B84">
        <v>1933139.832</v>
      </c>
      <c r="C84">
        <v>1147448</v>
      </c>
      <c r="D84">
        <f>SUM(C83:C84)/1000000</f>
        <v>1.290269</v>
      </c>
    </row>
    <row r="85">
      <c r="A85" t="s">
        <v>554</v>
      </c>
      <c r="B85">
        <v>195522.434</v>
      </c>
      <c r="C85">
        <v>310874</v>
      </c>
    </row>
    <row r="86">
      <c r="A86" t="s">
        <v>555</v>
      </c>
      <c r="B86">
        <v>5595571.737</v>
      </c>
      <c r="C86">
        <v>3335522</v>
      </c>
      <c r="D86">
        <f>SUM(C85:C86)/1000000</f>
        <v>3.646396</v>
      </c>
      <c r="F86" t="s">
        <v>114</v>
      </c>
    </row>
    <row r="87">
      <c r="A87" t="s">
        <v>556</v>
      </c>
      <c r="B87">
        <v>230553.429</v>
      </c>
      <c r="C87">
        <v>351285</v>
      </c>
    </row>
    <row r="88">
      <c r="A88" t="s">
        <v>557</v>
      </c>
      <c r="B88">
        <v>5573040.61</v>
      </c>
      <c r="C88">
        <v>3361364</v>
      </c>
      <c r="D88">
        <f>SUM(C87:C88)/1000000</f>
        <v>3.712649</v>
      </c>
    </row>
    <row r="89">
      <c r="A89" t="s">
        <v>558</v>
      </c>
      <c r="B89">
        <v>215435.064</v>
      </c>
      <c r="C89">
        <v>328601</v>
      </c>
    </row>
    <row r="90">
      <c r="A90" t="s">
        <v>559</v>
      </c>
      <c r="B90">
        <v>4325524.606</v>
      </c>
      <c r="C90">
        <v>2601608</v>
      </c>
      <c r="D90">
        <f>SUM(C89:C90)/1000000</f>
        <v>2.930209</v>
      </c>
    </row>
    <row r="91">
      <c r="A91" t="s">
        <v>560</v>
      </c>
      <c r="B91">
        <v>130728.294</v>
      </c>
      <c r="C91">
        <v>214435</v>
      </c>
    </row>
    <row r="92">
      <c r="A92" t="s">
        <v>561</v>
      </c>
      <c r="B92">
        <v>2243841.567</v>
      </c>
      <c r="C92">
        <v>1318800</v>
      </c>
      <c r="D92">
        <f>SUM(C91:C92)/1000000</f>
        <v>1.533235</v>
      </c>
    </row>
    <row r="93">
      <c r="A93" t="s">
        <v>562</v>
      </c>
      <c r="B93">
        <v>148493.718</v>
      </c>
      <c r="C93">
        <v>251909</v>
      </c>
    </row>
    <row r="94">
      <c r="A94" t="s">
        <v>563</v>
      </c>
      <c r="B94">
        <v>2610385.516</v>
      </c>
      <c r="C94">
        <v>1567235</v>
      </c>
      <c r="D94">
        <f>SUM(C93:C94)/1000000</f>
        <v>1.819144</v>
      </c>
    </row>
    <row r="95">
      <c r="A95" t="s">
        <v>233</v>
      </c>
      <c r="B95">
        <f>SUM(B71:B94)/1000000</f>
        <v>46.76789404</v>
      </c>
    </row>
    <row r="96">
      <c r="A96" t="s">
        <v>564</v>
      </c>
      <c r="D96">
        <f>AVERAGE(D72,D74,D76,D78,D80,D82,D84,D86,D88,D90,D92,D94) * 4</f>
        <v>11.2085473333333</v>
      </c>
    </row>
    <row r="97">
      <c r="A97" t="s">
        <v>565</v>
      </c>
      <c r="D97" s="29">
        <f>D96/B70</f>
        <v>0.008050212929753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topLeftCell="E1" activePane="topRight" state="frozen"/>
      <selection activeCell="E1" sqref="E1" pane="topRight"/>
    </sheetView>
  </sheetViews>
  <sheetFormatPr customHeight="1" defaultColWidth="17.14" defaultRowHeight="12.75"/>
  <cols>
    <col customWidth="1" min="1" max="1" width="21.57"/>
    <col customWidth="1" min="2" max="2" width="6.0"/>
    <col customWidth="1" min="3" max="3" width="35.71"/>
    <col customWidth="1" min="4" max="4" width="18.29"/>
    <col customWidth="1" min="5" max="5" width="4.14"/>
    <col customWidth="1" min="6" max="6" width="8.0"/>
    <col customWidth="1" min="7" max="7" width="1.71"/>
    <col customWidth="1" hidden="1" min="8" max="8" width="2.86"/>
    <col customWidth="1" hidden="1" min="9" max="9" width="17.0"/>
    <col customWidth="1" hidden="1" min="10" max="10" width="3.86"/>
    <col customWidth="1" hidden="1" min="11" max="11" width="8.86"/>
    <col customWidth="1" hidden="1" min="12" max="12" width="2.29"/>
    <col customWidth="1" hidden="1" min="13" max="13" width="2.43"/>
    <col customWidth="1" hidden="1" min="14" max="14" width="7.71"/>
    <col customWidth="1" hidden="1" min="15" max="15" width="3.14"/>
    <col customWidth="1" hidden="1" min="16" max="16" width="9.57"/>
    <col customWidth="1" hidden="1" min="17" max="17" width="4.14"/>
    <col customWidth="1" hidden="1" min="18" max="18" width="8.0"/>
    <col customWidth="1" hidden="1" min="19" max="20" width="2.43"/>
    <col customWidth="1" hidden="1" min="21" max="21" width="6.86"/>
    <col customWidth="1" min="22" max="22" width="3.86"/>
    <col customWidth="1" min="23" max="23" width="15.29"/>
    <col customWidth="1" min="24" max="24" width="4.0"/>
    <col customWidth="1" min="25" max="25" width="6.71"/>
    <col customWidth="1" min="26" max="26" width="2.57"/>
    <col customWidth="1" min="27" max="27" width="2.29"/>
    <col customWidth="1" min="28" max="28" width="8.43"/>
    <col customWidth="1" min="29" max="29" width="3.0"/>
    <col customWidth="1" min="30" max="30" width="10.0"/>
    <col customWidth="1" min="31" max="31" width="3.86"/>
    <col customWidth="1" min="32" max="32" width="8.71"/>
    <col customWidth="1" min="33" max="33" width="2.0"/>
    <col customWidth="1" min="34" max="34" width="2.29"/>
    <col customWidth="1" min="35" max="35" width="7.0"/>
    <col customWidth="1" min="36" max="36" width="3.57"/>
    <col customWidth="1" min="37" max="37" width="13.0"/>
    <col customWidth="1" min="38" max="38" width="3.71"/>
    <col customWidth="1" min="39" max="39" width="8.86"/>
    <col customWidth="1" min="40" max="40" width="2.43"/>
    <col customWidth="1" min="41" max="41" width="3.43"/>
    <col customWidth="1" min="42" max="42" width="7.57"/>
    <col customWidth="1" min="43" max="43" width="3.0"/>
    <col customWidth="1" min="44" max="44" width="14.57"/>
    <col customWidth="1" min="45" max="45" width="4.0"/>
    <col customWidth="1" min="46" max="46" width="11.14"/>
    <col customWidth="1" min="47" max="47" width="2.0"/>
    <col customWidth="1" min="48" max="48" width="2.86"/>
    <col customWidth="1" min="49" max="49" width="12.14"/>
    <col customWidth="1" min="50" max="50" width="2.71"/>
    <col customWidth="1" min="51" max="51" width="13.57"/>
    <col customWidth="1" min="52" max="52" width="3.71"/>
    <col customWidth="1" min="53" max="53" width="9.14"/>
    <col customWidth="1" min="54" max="54" width="2.0"/>
    <col customWidth="1" min="55" max="55" width="1.57"/>
    <col customWidth="1" min="56" max="56" width="10.71"/>
    <col customWidth="1" min="57" max="57" width="2.57"/>
    <col customWidth="1" min="58" max="58" width="18.14"/>
    <col customWidth="1" min="59" max="59" width="4.29"/>
    <col customWidth="1" min="60" max="60" width="6.29"/>
    <col customWidth="1" min="61" max="61" width="2.0"/>
    <col customWidth="1" min="62" max="62" width="2.43"/>
    <col customWidth="1" min="63" max="63" width="7.86"/>
  </cols>
  <sheetData>
    <row r="1">
      <c r="D1" s="33"/>
      <c r="F1" s="33"/>
      <c r="H1" s="33"/>
      <c r="I1" s="33"/>
      <c r="K1" s="48"/>
      <c r="M1" s="33"/>
      <c r="P1" s="48"/>
      <c r="R1" s="40"/>
      <c r="U1" s="48"/>
      <c r="W1" s="33"/>
      <c r="Y1" s="33"/>
      <c r="AB1" s="48"/>
      <c r="AC1" s="33"/>
      <c r="AD1" s="33"/>
      <c r="AF1" s="33"/>
      <c r="AH1" s="33"/>
      <c r="AJ1" s="33"/>
      <c r="AK1" s="33"/>
      <c r="AM1" s="33"/>
      <c r="AO1" s="33"/>
      <c r="AT1" s="33"/>
      <c r="AY1" s="33"/>
      <c r="BA1" s="33"/>
      <c r="BC1" s="33"/>
    </row>
    <row r="2">
      <c r="D2" s="33"/>
      <c r="F2" s="33"/>
      <c r="H2" s="33"/>
      <c r="I2" s="33"/>
      <c r="K2" s="48"/>
      <c r="M2" s="33"/>
      <c r="P2" s="48"/>
      <c r="R2" s="40"/>
      <c r="U2" s="48"/>
      <c r="W2" s="33"/>
      <c r="Y2" s="33"/>
      <c r="AB2" s="48"/>
      <c r="AC2" s="33"/>
      <c r="AD2" s="33"/>
      <c r="AF2" s="33"/>
      <c r="AH2" s="33"/>
      <c r="AJ2" s="33"/>
      <c r="AK2" s="33"/>
      <c r="AM2" s="33"/>
      <c r="AO2" s="33"/>
      <c r="AT2" s="33"/>
      <c r="AY2" s="33"/>
      <c r="BA2" s="33"/>
      <c r="BC2" s="33"/>
    </row>
    <row r="3">
      <c r="A3" t="s">
        <v>40</v>
      </c>
      <c r="B3" t="s">
        <v>41</v>
      </c>
      <c r="C3" t="s">
        <v>42</v>
      </c>
      <c r="D3" s="33" t="s">
        <v>43</v>
      </c>
      <c r="F3" s="33"/>
      <c r="H3" s="33"/>
      <c r="I3" s="33" t="s">
        <v>44</v>
      </c>
      <c r="K3" s="48"/>
      <c r="M3" s="33"/>
      <c r="N3" t="s">
        <v>45</v>
      </c>
      <c r="P3" s="48" t="s">
        <v>46</v>
      </c>
      <c r="R3" s="40"/>
      <c r="U3" s="48" t="s">
        <v>45</v>
      </c>
      <c r="W3" s="33" t="s">
        <v>47</v>
      </c>
      <c r="Y3" s="33"/>
      <c r="AB3" s="48" t="s">
        <v>45</v>
      </c>
      <c r="AC3" s="33"/>
      <c r="AD3" s="33" t="s">
        <v>48</v>
      </c>
      <c r="AF3" s="33"/>
      <c r="AH3" s="33"/>
      <c r="AI3" t="s">
        <v>45</v>
      </c>
      <c r="AJ3" s="33"/>
      <c r="AK3" s="33" t="s">
        <v>49</v>
      </c>
      <c r="AM3" s="33"/>
      <c r="AO3" s="33"/>
      <c r="AP3" t="s">
        <v>45</v>
      </c>
      <c r="AR3" s="33" t="s">
        <v>50</v>
      </c>
      <c r="AT3" s="33"/>
      <c r="AV3" s="33"/>
      <c r="AW3" t="s">
        <v>45</v>
      </c>
      <c r="AY3" s="33" t="s">
        <v>51</v>
      </c>
      <c r="BA3" s="33"/>
      <c r="BC3" s="33"/>
      <c r="BD3" t="s">
        <v>45</v>
      </c>
      <c r="BF3" s="33" t="s">
        <v>52</v>
      </c>
      <c r="BH3" s="33"/>
      <c r="BJ3" s="33"/>
      <c r="BK3" t="s">
        <v>45</v>
      </c>
    </row>
    <row r="4">
      <c r="D4" s="33"/>
      <c r="F4" s="33"/>
      <c r="H4" s="33"/>
      <c r="I4" s="33"/>
      <c r="K4" s="48"/>
      <c r="M4" s="33"/>
      <c r="N4" s="48"/>
      <c r="P4" s="48"/>
      <c r="R4" s="40"/>
      <c r="U4" s="48"/>
      <c r="W4" s="33"/>
      <c r="Y4" s="33"/>
      <c r="AB4" s="48"/>
      <c r="AC4" s="33"/>
      <c r="AD4" s="33"/>
      <c r="AF4" s="33"/>
      <c r="AH4" s="33"/>
      <c r="AI4" s="48"/>
      <c r="AJ4" s="33"/>
      <c r="AK4" s="33"/>
      <c r="AM4" s="33"/>
      <c r="AO4" s="33"/>
      <c r="AP4" s="48"/>
      <c r="AR4" s="33"/>
      <c r="AT4" s="33"/>
      <c r="AV4" s="33"/>
      <c r="AW4" s="48"/>
      <c r="AY4" s="33"/>
      <c r="BA4" s="33"/>
      <c r="BC4" s="33"/>
      <c r="BD4" s="48"/>
      <c r="BF4" s="33"/>
      <c r="BH4" s="33"/>
      <c r="BJ4" s="33"/>
      <c r="BK4" s="48"/>
    </row>
    <row r="5">
      <c r="A5" t="s">
        <v>53</v>
      </c>
      <c r="B5" t="s">
        <v>54</v>
      </c>
      <c r="C5" t="s">
        <v>55</v>
      </c>
      <c r="D5" s="33">
        <v>0.5353</v>
      </c>
      <c r="E5" t="s">
        <v>56</v>
      </c>
      <c r="F5" s="33">
        <v>0.0002</v>
      </c>
      <c r="G5" t="s">
        <v>57</v>
      </c>
      <c r="I5" s="36"/>
      <c r="J5" t="s">
        <v>56</v>
      </c>
      <c r="K5" s="40"/>
      <c r="L5" t="s">
        <v>57</v>
      </c>
      <c r="M5" s="33"/>
      <c r="N5" s="48">
        <f>((D5-I5)*100)/D5</f>
        <v>100</v>
      </c>
      <c r="P5" s="48"/>
      <c r="Q5" t="s">
        <v>56</v>
      </c>
      <c r="R5" s="40"/>
      <c r="S5" t="s">
        <v>57</v>
      </c>
      <c r="U5" s="48">
        <f>((D5-P5)*100)/D5</f>
        <v>100</v>
      </c>
      <c r="W5" s="33">
        <v>0.3929</v>
      </c>
      <c r="X5" t="s">
        <v>56</v>
      </c>
      <c r="Y5" s="33">
        <v>0.0001</v>
      </c>
      <c r="Z5" t="s">
        <v>57</v>
      </c>
      <c r="AB5" s="48">
        <f>(($D5-W5)*100)/$D5</f>
        <v>26.6019054735662</v>
      </c>
      <c r="AD5" s="36">
        <v>0.3986</v>
      </c>
      <c r="AE5" t="s">
        <v>56</v>
      </c>
      <c r="AF5" s="33">
        <v>0</v>
      </c>
      <c r="AG5" t="s">
        <v>57</v>
      </c>
      <c r="AH5" s="33"/>
      <c r="AI5" s="48">
        <f>(($D5-AD5)*100)/$D5</f>
        <v>25.5370820100878</v>
      </c>
      <c r="AK5" s="36">
        <v>0.8088</v>
      </c>
      <c r="AL5" t="s">
        <v>56</v>
      </c>
      <c r="AM5" s="33">
        <v>0.001</v>
      </c>
      <c r="AN5" t="s">
        <v>57</v>
      </c>
      <c r="AO5" s="33"/>
      <c r="AP5" s="48">
        <f>(($D5-AK5)*100)/$D5</f>
        <v>-51.09284513357</v>
      </c>
      <c r="AR5" s="36">
        <v>0.8242</v>
      </c>
      <c r="AS5" t="s">
        <v>56</v>
      </c>
      <c r="AT5" s="33">
        <v>0.0004</v>
      </c>
      <c r="AU5" t="s">
        <v>57</v>
      </c>
      <c r="AV5" s="33"/>
      <c r="AW5" s="48">
        <f>(($D5-AR5)*100)/$D5</f>
        <v>-53.9697365963011</v>
      </c>
      <c r="AY5" s="36">
        <v>0.3953</v>
      </c>
      <c r="AZ5" t="s">
        <v>56</v>
      </c>
      <c r="BA5" s="33">
        <v>0.0002</v>
      </c>
      <c r="BB5" t="s">
        <v>57</v>
      </c>
      <c r="BC5" s="33"/>
      <c r="BD5" s="48">
        <f>(($D5-AY5)*100)/$D5</f>
        <v>26.1535587521016</v>
      </c>
      <c r="BF5" s="36">
        <v>0.8599</v>
      </c>
      <c r="BG5" t="s">
        <v>56</v>
      </c>
      <c r="BH5" s="33">
        <v>0</v>
      </c>
      <c r="BI5" t="s">
        <v>57</v>
      </c>
      <c r="BJ5" s="33"/>
      <c r="BK5" s="48">
        <f>(($D5-BF5)*100)/$D5</f>
        <v>-60.638894078087</v>
      </c>
    </row>
    <row r="6">
      <c r="A6" t="s">
        <v>53</v>
      </c>
      <c r="B6" t="s">
        <v>54</v>
      </c>
      <c r="C6" t="s">
        <v>58</v>
      </c>
      <c r="D6" s="33">
        <v>0.2837</v>
      </c>
      <c r="E6" t="s">
        <v>56</v>
      </c>
      <c r="F6" s="33">
        <v>0</v>
      </c>
      <c r="G6" t="s">
        <v>57</v>
      </c>
      <c r="I6" s="36"/>
      <c r="J6" t="s">
        <v>56</v>
      </c>
      <c r="K6" s="40"/>
      <c r="L6" t="s">
        <v>57</v>
      </c>
      <c r="M6" s="33"/>
      <c r="N6" s="48">
        <f>((D6-I6)*100)/D6</f>
        <v>100</v>
      </c>
      <c r="P6" s="48"/>
      <c r="Q6" t="s">
        <v>56</v>
      </c>
      <c r="R6" s="40"/>
      <c r="S6" t="s">
        <v>57</v>
      </c>
      <c r="U6" s="48">
        <f>((D6-P6)*100)/D6</f>
        <v>100</v>
      </c>
      <c r="W6" s="33">
        <v>0.275</v>
      </c>
      <c r="X6" t="s">
        <v>56</v>
      </c>
      <c r="Y6" s="33">
        <v>0</v>
      </c>
      <c r="Z6" t="s">
        <v>57</v>
      </c>
      <c r="AB6" s="48">
        <f>(($D6-W6)*100)/$D6</f>
        <v>3.06661966866408</v>
      </c>
      <c r="AD6" s="36">
        <v>0.2755</v>
      </c>
      <c r="AE6" t="s">
        <v>56</v>
      </c>
      <c r="AF6" s="33">
        <v>0</v>
      </c>
      <c r="AG6" t="s">
        <v>57</v>
      </c>
      <c r="AH6" s="33"/>
      <c r="AI6" s="48">
        <f>(($D6-AD6)*100)/$D6</f>
        <v>2.89037715897074</v>
      </c>
      <c r="AK6" s="36">
        <v>0.3699</v>
      </c>
      <c r="AL6" t="s">
        <v>56</v>
      </c>
      <c r="AM6" s="33">
        <v>0</v>
      </c>
      <c r="AN6" t="s">
        <v>57</v>
      </c>
      <c r="AO6" s="33"/>
      <c r="AP6" s="48">
        <f>(($D6-AK6)*100)/$D6</f>
        <v>-30.3842086711315</v>
      </c>
      <c r="AR6" s="36">
        <v>0.3721</v>
      </c>
      <c r="AS6" t="s">
        <v>56</v>
      </c>
      <c r="AT6" s="33">
        <v>0.0001</v>
      </c>
      <c r="AU6" t="s">
        <v>57</v>
      </c>
      <c r="AV6" s="33"/>
      <c r="AW6" s="48">
        <f>(($D6-AR6)*100)/$D6</f>
        <v>-31.1596757137822</v>
      </c>
      <c r="AY6" s="36">
        <v>0.2809</v>
      </c>
      <c r="AZ6" t="s">
        <v>56</v>
      </c>
      <c r="BA6" s="33">
        <v>0</v>
      </c>
      <c r="BB6" t="s">
        <v>57</v>
      </c>
      <c r="BC6" s="33"/>
      <c r="BD6" s="48">
        <f>(($D6-AY6)*100)/$D6</f>
        <v>0.986958054282702</v>
      </c>
      <c r="BF6" s="36">
        <v>0.3635</v>
      </c>
      <c r="BG6" t="s">
        <v>56</v>
      </c>
      <c r="BH6" s="33">
        <v>0</v>
      </c>
      <c r="BI6" t="s">
        <v>57</v>
      </c>
      <c r="BJ6" s="33"/>
      <c r="BK6" s="48">
        <f>(($D6-BF6)*100)/$D6</f>
        <v>-28.1283045470567</v>
      </c>
    </row>
    <row r="7">
      <c r="A7" t="s">
        <v>53</v>
      </c>
      <c r="B7" t="s">
        <v>54</v>
      </c>
      <c r="C7" t="s">
        <v>59</v>
      </c>
      <c r="D7" s="33">
        <v>0.3254</v>
      </c>
      <c r="E7" t="s">
        <v>56</v>
      </c>
      <c r="F7" s="33">
        <v>0.0001</v>
      </c>
      <c r="G7" t="s">
        <v>57</v>
      </c>
      <c r="I7" s="36"/>
      <c r="J7" t="s">
        <v>56</v>
      </c>
      <c r="K7" s="40"/>
      <c r="L7" t="s">
        <v>57</v>
      </c>
      <c r="M7" s="33"/>
      <c r="N7" s="48">
        <f>((D7-I7)*100)/D7</f>
        <v>100</v>
      </c>
      <c r="P7" s="48"/>
      <c r="Q7" t="s">
        <v>56</v>
      </c>
      <c r="R7" s="40"/>
      <c r="S7" t="s">
        <v>57</v>
      </c>
      <c r="U7" s="48">
        <f>((D7-P7)*100)/D7</f>
        <v>100</v>
      </c>
      <c r="W7" s="33">
        <v>0.3042</v>
      </c>
      <c r="X7" t="s">
        <v>56</v>
      </c>
      <c r="Y7" s="33">
        <v>0</v>
      </c>
      <c r="Z7" t="s">
        <v>57</v>
      </c>
      <c r="AB7" s="48">
        <f>(($D7-W7)*100)/$D7</f>
        <v>6.51505838967424</v>
      </c>
      <c r="AD7" s="36">
        <v>0.3038</v>
      </c>
      <c r="AE7" t="s">
        <v>56</v>
      </c>
      <c r="AF7" s="33">
        <v>0</v>
      </c>
      <c r="AG7" t="s">
        <v>57</v>
      </c>
      <c r="AH7" s="33"/>
      <c r="AI7" s="48">
        <f>(($D7-AD7)*100)/$D7</f>
        <v>6.6379840196681</v>
      </c>
      <c r="AK7" s="36">
        <v>0.4684</v>
      </c>
      <c r="AL7" t="s">
        <v>56</v>
      </c>
      <c r="AM7" s="33">
        <v>0.0002</v>
      </c>
      <c r="AN7" t="s">
        <v>57</v>
      </c>
      <c r="AO7" s="33"/>
      <c r="AP7" s="48">
        <f>(($D7-AK7)*100)/$D7</f>
        <v>-43.9459127228027</v>
      </c>
      <c r="AR7" s="36">
        <v>0.4629</v>
      </c>
      <c r="AS7" t="s">
        <v>56</v>
      </c>
      <c r="AT7" s="33">
        <v>0</v>
      </c>
      <c r="AU7" t="s">
        <v>57</v>
      </c>
      <c r="AV7" s="33"/>
      <c r="AW7" s="48">
        <f>(($D7-AR7)*100)/$D7</f>
        <v>-42.2556853103872</v>
      </c>
      <c r="AY7" s="36">
        <v>0.3093</v>
      </c>
      <c r="AZ7" t="s">
        <v>56</v>
      </c>
      <c r="BA7" s="33">
        <v>0</v>
      </c>
      <c r="BB7" t="s">
        <v>57</v>
      </c>
      <c r="BC7" s="33"/>
      <c r="BD7" s="48">
        <f>(($D7-AY7)*100)/$D7</f>
        <v>4.94775660725261</v>
      </c>
      <c r="BF7" s="36">
        <v>0.4847</v>
      </c>
      <c r="BG7" t="s">
        <v>56</v>
      </c>
      <c r="BH7" s="33">
        <v>0</v>
      </c>
      <c r="BI7" t="s">
        <v>57</v>
      </c>
      <c r="BJ7" s="33"/>
      <c r="BK7" s="48">
        <f>(($D7-BF7)*100)/$D7</f>
        <v>-48.9551321450522</v>
      </c>
    </row>
    <row r="8">
      <c r="A8" t="s">
        <v>53</v>
      </c>
      <c r="B8" t="s">
        <v>54</v>
      </c>
      <c r="C8" t="s">
        <v>60</v>
      </c>
      <c r="D8" s="33">
        <v>0.4061</v>
      </c>
      <c r="E8" t="s">
        <v>56</v>
      </c>
      <c r="F8" s="33">
        <v>0</v>
      </c>
      <c r="G8" t="s">
        <v>57</v>
      </c>
      <c r="I8" s="36"/>
      <c r="J8" t="s">
        <v>56</v>
      </c>
      <c r="K8" s="40"/>
      <c r="L8" t="s">
        <v>57</v>
      </c>
      <c r="M8" s="33"/>
      <c r="N8" s="48">
        <f>((D8-I8)*100)/D8</f>
        <v>100</v>
      </c>
      <c r="P8" s="48"/>
      <c r="Q8" t="s">
        <v>56</v>
      </c>
      <c r="R8" s="40"/>
      <c r="S8" t="s">
        <v>57</v>
      </c>
      <c r="U8" s="48">
        <f>((D8-P8)*100)/D8</f>
        <v>100</v>
      </c>
      <c r="W8" s="33">
        <v>0.352</v>
      </c>
      <c r="X8" t="s">
        <v>56</v>
      </c>
      <c r="Y8" s="33">
        <v>0</v>
      </c>
      <c r="Z8" t="s">
        <v>57</v>
      </c>
      <c r="AB8" s="48">
        <f>(($D8-W8)*100)/$D8</f>
        <v>13.3218419108594</v>
      </c>
      <c r="AD8" s="36">
        <v>0.3498</v>
      </c>
      <c r="AE8" t="s">
        <v>56</v>
      </c>
      <c r="AF8" s="33">
        <v>0</v>
      </c>
      <c r="AG8" t="s">
        <v>57</v>
      </c>
      <c r="AH8" s="33"/>
      <c r="AI8" s="48">
        <f>(($D8-AD8)*100)/$D8</f>
        <v>13.8635803989165</v>
      </c>
      <c r="AK8" s="36">
        <v>0.6401</v>
      </c>
      <c r="AL8" t="s">
        <v>56</v>
      </c>
      <c r="AM8" s="33">
        <v>0</v>
      </c>
      <c r="AN8" t="s">
        <v>57</v>
      </c>
      <c r="AO8" s="33"/>
      <c r="AP8" s="48">
        <f>(($D8-AK8)*100)/$D8</f>
        <v>-57.6212755478946</v>
      </c>
      <c r="AR8" s="36">
        <v>0.6421</v>
      </c>
      <c r="AS8" t="s">
        <v>56</v>
      </c>
      <c r="AT8" s="33">
        <v>0</v>
      </c>
      <c r="AU8" t="s">
        <v>57</v>
      </c>
      <c r="AV8" s="33"/>
      <c r="AW8" s="48">
        <f>(($D8-AR8)*100)/$D8</f>
        <v>-58.113765082492</v>
      </c>
      <c r="AY8" s="36">
        <v>0.35</v>
      </c>
      <c r="AZ8" t="s">
        <v>56</v>
      </c>
      <c r="BA8" s="33">
        <v>0</v>
      </c>
      <c r="BB8" t="s">
        <v>57</v>
      </c>
      <c r="BC8" s="33"/>
      <c r="BD8" s="48">
        <f>(($D8-AY8)*100)/$D8</f>
        <v>13.8143314454568</v>
      </c>
      <c r="BF8" s="36">
        <v>0.7287</v>
      </c>
      <c r="BG8" t="s">
        <v>56</v>
      </c>
      <c r="BH8" s="33">
        <v>0.0001</v>
      </c>
      <c r="BI8" t="s">
        <v>57</v>
      </c>
      <c r="BJ8" s="33"/>
      <c r="BK8" s="48">
        <f>(($D8-BF8)*100)/$D8</f>
        <v>-79.438561930559</v>
      </c>
    </row>
    <row r="9">
      <c r="A9" t="s">
        <v>53</v>
      </c>
      <c r="B9" t="s">
        <v>54</v>
      </c>
      <c r="C9" t="s">
        <v>61</v>
      </c>
      <c r="D9" s="33">
        <v>0.6005</v>
      </c>
      <c r="E9" t="s">
        <v>56</v>
      </c>
      <c r="F9" s="33">
        <v>0</v>
      </c>
      <c r="G9" t="s">
        <v>57</v>
      </c>
      <c r="I9" s="36"/>
      <c r="J9" t="s">
        <v>56</v>
      </c>
      <c r="K9" s="40"/>
      <c r="L9" t="s">
        <v>57</v>
      </c>
      <c r="M9" s="33"/>
      <c r="N9" s="48">
        <f>((D9-I9)*100)/D9</f>
        <v>100</v>
      </c>
      <c r="P9" s="48"/>
      <c r="Q9" t="s">
        <v>56</v>
      </c>
      <c r="R9" s="40"/>
      <c r="S9" t="s">
        <v>57</v>
      </c>
      <c r="U9" s="48">
        <f>((D9-P9)*100)/D9</f>
        <v>100</v>
      </c>
      <c r="W9" s="33">
        <v>0.4446</v>
      </c>
      <c r="X9" t="s">
        <v>56</v>
      </c>
      <c r="Y9" s="33">
        <v>0</v>
      </c>
      <c r="Z9" t="s">
        <v>57</v>
      </c>
      <c r="AB9" s="48">
        <f>(($D9-W9)*100)/$D9</f>
        <v>25.9616985845129</v>
      </c>
      <c r="AD9" s="36">
        <v>0.4438</v>
      </c>
      <c r="AE9" t="s">
        <v>56</v>
      </c>
      <c r="AF9" s="33">
        <v>0</v>
      </c>
      <c r="AG9" t="s">
        <v>57</v>
      </c>
      <c r="AH9" s="33"/>
      <c r="AI9" s="48">
        <f>(($D9-AD9)*100)/$D9</f>
        <v>26.0949208992506</v>
      </c>
      <c r="AK9" s="36">
        <v>0.9989</v>
      </c>
      <c r="AL9" t="s">
        <v>56</v>
      </c>
      <c r="AM9" s="33">
        <v>0.0002</v>
      </c>
      <c r="AN9" t="s">
        <v>57</v>
      </c>
      <c r="AO9" s="33"/>
      <c r="AP9" s="48">
        <f>(($D9-AK9)*100)/$D9</f>
        <v>-66.3447127393838</v>
      </c>
      <c r="AR9" s="36">
        <v>0.9976</v>
      </c>
      <c r="AS9" t="s">
        <v>56</v>
      </c>
      <c r="AT9" s="33">
        <v>0.0006</v>
      </c>
      <c r="AU9" t="s">
        <v>57</v>
      </c>
      <c r="AV9" s="33"/>
      <c r="AW9" s="48">
        <f>(($D9-AR9)*100)/$D9</f>
        <v>-66.1282264779351</v>
      </c>
      <c r="AY9" s="36">
        <v>0.4447</v>
      </c>
      <c r="AZ9" t="s">
        <v>56</v>
      </c>
      <c r="BA9" s="33">
        <v>0</v>
      </c>
      <c r="BB9" t="s">
        <v>57</v>
      </c>
      <c r="BC9" s="33"/>
      <c r="BD9" s="48">
        <f>(($D9-AY9)*100)/$D9</f>
        <v>25.9450457951707</v>
      </c>
      <c r="BF9" s="36">
        <v>1.2045</v>
      </c>
      <c r="BG9" t="s">
        <v>56</v>
      </c>
      <c r="BH9" s="33">
        <v>0.0001</v>
      </c>
      <c r="BI9" t="s">
        <v>57</v>
      </c>
      <c r="BJ9" s="33"/>
      <c r="BK9" s="48">
        <f>(($D9-BF9)*100)/$D9</f>
        <v>-100.582847626977</v>
      </c>
    </row>
    <row r="10">
      <c r="A10" t="s">
        <v>53</v>
      </c>
      <c r="B10" t="s">
        <v>54</v>
      </c>
      <c r="C10" t="s">
        <v>62</v>
      </c>
      <c r="D10" s="33">
        <v>0.7075</v>
      </c>
      <c r="E10" t="s">
        <v>56</v>
      </c>
      <c r="F10" s="33">
        <v>0</v>
      </c>
      <c r="G10" t="s">
        <v>57</v>
      </c>
      <c r="I10" s="36"/>
      <c r="J10" t="s">
        <v>56</v>
      </c>
      <c r="K10" s="40"/>
      <c r="L10" t="s">
        <v>57</v>
      </c>
      <c r="M10" s="33"/>
      <c r="N10" s="48">
        <f>((D10-I10)*100)/D10</f>
        <v>100</v>
      </c>
      <c r="P10" s="48"/>
      <c r="Q10" t="s">
        <v>56</v>
      </c>
      <c r="R10" s="40"/>
      <c r="S10" t="s">
        <v>57</v>
      </c>
      <c r="U10" s="48">
        <f>((D10-P10)*100)/D10</f>
        <v>100</v>
      </c>
      <c r="W10" s="33">
        <v>0.363</v>
      </c>
      <c r="X10" t="s">
        <v>56</v>
      </c>
      <c r="Y10" s="33">
        <v>0</v>
      </c>
      <c r="Z10" t="s">
        <v>57</v>
      </c>
      <c r="AB10" s="48">
        <f>(($D10-W10)*100)/$D10</f>
        <v>48.6925795053004</v>
      </c>
      <c r="AD10" s="36">
        <v>0.365</v>
      </c>
      <c r="AE10" t="s">
        <v>56</v>
      </c>
      <c r="AF10" s="33">
        <v>0</v>
      </c>
      <c r="AG10" t="s">
        <v>57</v>
      </c>
      <c r="AH10" s="33"/>
      <c r="AI10" s="48">
        <f>(($D10-AD10)*100)/$D10</f>
        <v>48.4098939929329</v>
      </c>
      <c r="AK10" s="36">
        <v>1.0769</v>
      </c>
      <c r="AL10" t="s">
        <v>56</v>
      </c>
      <c r="AM10" s="33">
        <v>0.0002</v>
      </c>
      <c r="AN10" t="s">
        <v>57</v>
      </c>
      <c r="AO10" s="33"/>
      <c r="AP10" s="48">
        <f>(($D10-AK10)*100)/$D10</f>
        <v>-52.2120141342756</v>
      </c>
      <c r="AR10" s="36">
        <v>1.0071</v>
      </c>
      <c r="AS10" t="s">
        <v>56</v>
      </c>
      <c r="AT10" s="33">
        <v>0.0001</v>
      </c>
      <c r="AU10" t="s">
        <v>57</v>
      </c>
      <c r="AV10" s="33"/>
      <c r="AW10" s="48">
        <f>(($D10-AR10)*100)/$D10</f>
        <v>-42.3462897526502</v>
      </c>
      <c r="AY10" s="36">
        <v>0.9895</v>
      </c>
      <c r="AZ10" t="s">
        <v>56</v>
      </c>
      <c r="BA10" s="33">
        <v>0.0001</v>
      </c>
      <c r="BB10" t="s">
        <v>57</v>
      </c>
      <c r="BC10" s="33"/>
      <c r="BD10" s="48">
        <f>(($D10-AY10)*100)/$D10</f>
        <v>-39.8586572438163</v>
      </c>
      <c r="BF10" s="36">
        <v>0.7446</v>
      </c>
      <c r="BG10" t="s">
        <v>56</v>
      </c>
      <c r="BH10" s="33">
        <v>0.0001</v>
      </c>
      <c r="BI10" t="s">
        <v>57</v>
      </c>
      <c r="BJ10" s="33"/>
      <c r="BK10" s="48">
        <f>(($D10-BF10)*100)/$D10</f>
        <v>-5.24381625441696</v>
      </c>
    </row>
    <row r="11">
      <c r="A11" t="s">
        <v>53</v>
      </c>
      <c r="B11" t="s">
        <v>54</v>
      </c>
      <c r="C11" t="s">
        <v>63</v>
      </c>
      <c r="D11" s="33">
        <v>0.6568</v>
      </c>
      <c r="E11" t="s">
        <v>56</v>
      </c>
      <c r="F11" s="33">
        <v>0</v>
      </c>
      <c r="G11" t="s">
        <v>57</v>
      </c>
      <c r="I11" s="36"/>
      <c r="J11" t="s">
        <v>56</v>
      </c>
      <c r="K11" s="40"/>
      <c r="L11" t="s">
        <v>57</v>
      </c>
      <c r="M11" s="33"/>
      <c r="N11" s="48">
        <f>((D11-I11)*100)/D11</f>
        <v>100</v>
      </c>
      <c r="P11" s="48"/>
      <c r="Q11" t="s">
        <v>56</v>
      </c>
      <c r="R11" s="40"/>
      <c r="S11" t="s">
        <v>57</v>
      </c>
      <c r="U11" s="48">
        <f>((D11-P11)*100)/D11</f>
        <v>100</v>
      </c>
      <c r="W11" s="33">
        <v>0.3697</v>
      </c>
      <c r="X11" t="s">
        <v>56</v>
      </c>
      <c r="Y11" s="33">
        <v>0</v>
      </c>
      <c r="Z11" t="s">
        <v>57</v>
      </c>
      <c r="AB11" s="48">
        <f>(($D11-W11)*100)/$D11</f>
        <v>43.7119366626066</v>
      </c>
      <c r="AD11" s="36">
        <v>0.3677</v>
      </c>
      <c r="AE11" t="s">
        <v>56</v>
      </c>
      <c r="AF11" s="33">
        <v>0</v>
      </c>
      <c r="AG11" t="s">
        <v>57</v>
      </c>
      <c r="AH11" s="33"/>
      <c r="AI11" s="48">
        <f>(($D11-AD11)*100)/$D11</f>
        <v>44.016443361754</v>
      </c>
      <c r="AK11" s="36">
        <v>1.2568</v>
      </c>
      <c r="AL11" t="s">
        <v>56</v>
      </c>
      <c r="AM11" s="33">
        <v>0.0002</v>
      </c>
      <c r="AN11" t="s">
        <v>57</v>
      </c>
      <c r="AO11" s="33"/>
      <c r="AP11" s="48">
        <f>(($D11-AK11)*100)/$D11</f>
        <v>-91.3520097442143</v>
      </c>
      <c r="AR11" s="36">
        <v>1.2501</v>
      </c>
      <c r="AS11" t="s">
        <v>56</v>
      </c>
      <c r="AT11" s="33">
        <v>0.0004</v>
      </c>
      <c r="AU11" t="s">
        <v>57</v>
      </c>
      <c r="AV11" s="33"/>
      <c r="AW11" s="48">
        <f>(($D11-AR11)*100)/$D11</f>
        <v>-90.3319123020706</v>
      </c>
      <c r="AY11" s="36">
        <v>0.91</v>
      </c>
      <c r="AZ11" t="s">
        <v>56</v>
      </c>
      <c r="BA11" s="33">
        <v>0.0002</v>
      </c>
      <c r="BB11" t="s">
        <v>57</v>
      </c>
      <c r="BC11" s="33"/>
      <c r="BD11" s="48">
        <f>(($D11-AY11)*100)/$D11</f>
        <v>-38.5505481120585</v>
      </c>
      <c r="BF11" s="36">
        <v>0.744</v>
      </c>
      <c r="BG11" t="s">
        <v>56</v>
      </c>
      <c r="BH11" s="33">
        <v>0</v>
      </c>
      <c r="BI11" t="s">
        <v>57</v>
      </c>
      <c r="BJ11" s="33"/>
      <c r="BK11" s="48">
        <f>(($D11-BF11)*100)/$D11</f>
        <v>-13.2764920828258</v>
      </c>
    </row>
    <row r="12">
      <c r="A12" t="s">
        <v>53</v>
      </c>
      <c r="B12" t="s">
        <v>54</v>
      </c>
      <c r="C12" t="s">
        <v>64</v>
      </c>
      <c r="D12" s="33">
        <v>0.2948</v>
      </c>
      <c r="E12" t="s">
        <v>56</v>
      </c>
      <c r="F12" s="33">
        <v>0</v>
      </c>
      <c r="G12" t="s">
        <v>57</v>
      </c>
      <c r="I12" s="36"/>
      <c r="J12" t="s">
        <v>56</v>
      </c>
      <c r="K12" s="40"/>
      <c r="L12" t="s">
        <v>57</v>
      </c>
      <c r="M12" s="33"/>
      <c r="N12" s="48">
        <f>((D12-I12)*100)/D12</f>
        <v>100</v>
      </c>
      <c r="P12" s="48"/>
      <c r="Q12" t="s">
        <v>56</v>
      </c>
      <c r="R12" s="40"/>
      <c r="S12" t="s">
        <v>57</v>
      </c>
      <c r="U12" s="48">
        <f>((D12-P12)*100)/D12</f>
        <v>100</v>
      </c>
      <c r="W12" s="33">
        <v>0.2395</v>
      </c>
      <c r="X12" t="s">
        <v>56</v>
      </c>
      <c r="Y12" s="33">
        <v>0.0001</v>
      </c>
      <c r="Z12" t="s">
        <v>57</v>
      </c>
      <c r="AB12" s="48">
        <f>(($D12-W12)*100)/$D12</f>
        <v>18.7584803256445</v>
      </c>
      <c r="AD12" s="36">
        <v>0.2295</v>
      </c>
      <c r="AE12" t="s">
        <v>56</v>
      </c>
      <c r="AF12" s="33">
        <v>0.0002</v>
      </c>
      <c r="AG12" t="s">
        <v>57</v>
      </c>
      <c r="AH12" s="33"/>
      <c r="AI12" s="48">
        <f>(($D12-AD12)*100)/$D12</f>
        <v>22.1506105834464</v>
      </c>
      <c r="AK12" s="36">
        <v>0.5232</v>
      </c>
      <c r="AL12" t="s">
        <v>56</v>
      </c>
      <c r="AM12" s="33">
        <v>0.0001</v>
      </c>
      <c r="AN12" t="s">
        <v>57</v>
      </c>
      <c r="AO12" s="33"/>
      <c r="AP12" s="48">
        <f>(($D12-AK12)*100)/$D12</f>
        <v>-77.4762550881954</v>
      </c>
      <c r="AR12" s="36">
        <v>0.53</v>
      </c>
      <c r="AS12" t="s">
        <v>56</v>
      </c>
      <c r="AT12" s="33">
        <v>0</v>
      </c>
      <c r="AU12" t="s">
        <v>57</v>
      </c>
      <c r="AV12" s="33"/>
      <c r="AW12" s="48">
        <f>(($D12-AR12)*100)/$D12</f>
        <v>-79.7829036635007</v>
      </c>
      <c r="AY12" s="36">
        <v>0.2274</v>
      </c>
      <c r="AZ12" t="s">
        <v>56</v>
      </c>
      <c r="BA12" s="33">
        <v>0.0001</v>
      </c>
      <c r="BB12" t="s">
        <v>57</v>
      </c>
      <c r="BC12" s="33"/>
      <c r="BD12" s="48">
        <f>(($D12-AY12)*100)/$D12</f>
        <v>22.8629579375848</v>
      </c>
      <c r="BF12" s="36">
        <v>0.6113</v>
      </c>
      <c r="BG12" t="s">
        <v>56</v>
      </c>
      <c r="BH12" s="33">
        <v>0</v>
      </c>
      <c r="BI12" t="s">
        <v>57</v>
      </c>
      <c r="BJ12" s="33"/>
      <c r="BK12" s="48">
        <f>(($D12-BF12)*100)/$D12</f>
        <v>-107.36092265943</v>
      </c>
    </row>
    <row r="13">
      <c r="A13" t="s">
        <v>53</v>
      </c>
      <c r="B13" t="s">
        <v>54</v>
      </c>
      <c r="C13" t="s">
        <v>65</v>
      </c>
      <c r="D13" s="33">
        <v>0.1669</v>
      </c>
      <c r="E13" t="s">
        <v>56</v>
      </c>
      <c r="F13" s="33">
        <v>0.0001</v>
      </c>
      <c r="G13" t="s">
        <v>57</v>
      </c>
      <c r="I13" s="36"/>
      <c r="J13" t="s">
        <v>56</v>
      </c>
      <c r="K13" s="40"/>
      <c r="L13" t="s">
        <v>57</v>
      </c>
      <c r="M13" s="33"/>
      <c r="N13" s="48">
        <f>((D13-I13)*100)/D13</f>
        <v>100</v>
      </c>
      <c r="P13" s="48"/>
      <c r="Q13" t="s">
        <v>56</v>
      </c>
      <c r="R13" s="40"/>
      <c r="S13" t="s">
        <v>57</v>
      </c>
      <c r="U13" s="48">
        <f>((D13-P13)*100)/D13</f>
        <v>100</v>
      </c>
      <c r="W13" s="33">
        <v>0.2409</v>
      </c>
      <c r="X13" t="s">
        <v>56</v>
      </c>
      <c r="Y13" s="33">
        <v>0.0001</v>
      </c>
      <c r="Z13" t="s">
        <v>57</v>
      </c>
      <c r="AB13" s="48">
        <f>(($D13-W13)*100)/$D13</f>
        <v>-44.3379269023367</v>
      </c>
      <c r="AD13" s="36">
        <v>0.2304</v>
      </c>
      <c r="AE13" t="s">
        <v>56</v>
      </c>
      <c r="AF13" s="33">
        <v>0</v>
      </c>
      <c r="AG13" t="s">
        <v>57</v>
      </c>
      <c r="AH13" s="33"/>
      <c r="AI13" s="48">
        <f>(($D13-AD13)*100)/$D13</f>
        <v>-38.0467345715998</v>
      </c>
      <c r="AK13" s="36">
        <v>0.6153</v>
      </c>
      <c r="AL13" t="s">
        <v>56</v>
      </c>
      <c r="AM13" s="33">
        <v>0.0001</v>
      </c>
      <c r="AN13" t="s">
        <v>57</v>
      </c>
      <c r="AO13" s="33"/>
      <c r="AP13" s="48">
        <f>(($D13-AK13)*100)/$D13</f>
        <v>-268.663870581186</v>
      </c>
      <c r="AR13" s="36">
        <v>0.6197</v>
      </c>
      <c r="AS13" t="s">
        <v>56</v>
      </c>
      <c r="AT13" s="33">
        <v>0.0001</v>
      </c>
      <c r="AU13" t="s">
        <v>57</v>
      </c>
      <c r="AV13" s="33"/>
      <c r="AW13" s="48">
        <f>(($D13-AR13)*100)/$D13</f>
        <v>-271.300179748352</v>
      </c>
      <c r="AY13" s="36">
        <v>0.3565</v>
      </c>
      <c r="AZ13" t="s">
        <v>56</v>
      </c>
      <c r="BA13" s="33">
        <v>0</v>
      </c>
      <c r="BB13" t="s">
        <v>57</v>
      </c>
      <c r="BC13" s="33"/>
      <c r="BD13" s="48">
        <f>(($D13-AY13)*100)/$D13</f>
        <v>-113.600958657879</v>
      </c>
      <c r="BF13" s="36">
        <v>0.6145</v>
      </c>
      <c r="BG13" t="s">
        <v>56</v>
      </c>
      <c r="BH13" s="33">
        <v>0.0001</v>
      </c>
      <c r="BI13" t="s">
        <v>57</v>
      </c>
      <c r="BJ13" s="33"/>
      <c r="BK13" s="48">
        <f>(($D13-BF13)*100)/$D13</f>
        <v>-268.184541641702</v>
      </c>
    </row>
    <row r="14">
      <c r="A14" t="s">
        <v>53</v>
      </c>
      <c r="B14" t="s">
        <v>54</v>
      </c>
      <c r="C14" t="s">
        <v>66</v>
      </c>
      <c r="D14" s="33">
        <v>0.5982</v>
      </c>
      <c r="E14" t="s">
        <v>56</v>
      </c>
      <c r="F14" s="33">
        <v>0.0002</v>
      </c>
      <c r="G14" t="s">
        <v>57</v>
      </c>
      <c r="I14" s="36"/>
      <c r="J14" t="s">
        <v>56</v>
      </c>
      <c r="K14" s="40"/>
      <c r="L14" t="s">
        <v>57</v>
      </c>
      <c r="M14" s="33"/>
      <c r="N14" s="48">
        <f>((D14-I14)*100)/D14</f>
        <v>100</v>
      </c>
      <c r="P14" s="48"/>
      <c r="Q14" t="s">
        <v>56</v>
      </c>
      <c r="R14" s="40"/>
      <c r="S14" t="s">
        <v>57</v>
      </c>
      <c r="U14" s="48">
        <f>((D14-P14)*100)/D14</f>
        <v>100</v>
      </c>
      <c r="W14" s="33">
        <v>0.3368</v>
      </c>
      <c r="X14" t="s">
        <v>56</v>
      </c>
      <c r="Y14" s="33">
        <v>0</v>
      </c>
      <c r="Z14" t="s">
        <v>57</v>
      </c>
      <c r="AB14" s="44">
        <f>(($D14-W14)*100)/$D14</f>
        <v>43.6977599465062</v>
      </c>
      <c r="AC14" s="50"/>
      <c r="AD14" s="5">
        <v>0.7884</v>
      </c>
      <c r="AE14" s="50" t="s">
        <v>56</v>
      </c>
      <c r="AF14" s="5">
        <v>0.0001</v>
      </c>
      <c r="AG14" s="50" t="s">
        <v>57</v>
      </c>
      <c r="AH14" s="33"/>
      <c r="AI14" s="48">
        <f>(($D14-AD14)*100)/$D14</f>
        <v>-31.7953861584754</v>
      </c>
      <c r="AK14" s="36">
        <v>0.5616</v>
      </c>
      <c r="AL14" t="s">
        <v>56</v>
      </c>
      <c r="AM14" s="33">
        <v>0</v>
      </c>
      <c r="AN14" t="s">
        <v>57</v>
      </c>
      <c r="AO14" s="33"/>
      <c r="AP14" s="48">
        <f>(($D14-AK14)*100)/$D14</f>
        <v>6.11835506519558</v>
      </c>
      <c r="AR14" s="5">
        <v>0.7656</v>
      </c>
      <c r="AS14" s="50" t="s">
        <v>56</v>
      </c>
      <c r="AT14" s="5">
        <v>0.0003</v>
      </c>
      <c r="AU14" s="50" t="s">
        <v>57</v>
      </c>
      <c r="AV14" s="33"/>
      <c r="AW14" s="48">
        <f>(($D14-AR14)*100)/$D14</f>
        <v>-27.9839518555667</v>
      </c>
      <c r="AY14" s="36">
        <v>0.34</v>
      </c>
      <c r="AZ14" t="s">
        <v>56</v>
      </c>
      <c r="BA14" s="33">
        <v>0</v>
      </c>
      <c r="BB14" t="s">
        <v>57</v>
      </c>
      <c r="BC14" s="33"/>
      <c r="BD14" s="48">
        <f>(($D14-AY14)*100)/$D14</f>
        <v>43.1628217987295</v>
      </c>
      <c r="BF14" s="36">
        <v>1.0857</v>
      </c>
      <c r="BG14" t="s">
        <v>56</v>
      </c>
      <c r="BH14" s="33">
        <v>0.0001</v>
      </c>
      <c r="BI14" t="s">
        <v>57</v>
      </c>
      <c r="BJ14" s="33"/>
      <c r="BK14" s="48">
        <f>(($D14-BF14)*100)/$D14</f>
        <v>-81.4944834503511</v>
      </c>
    </row>
    <row r="15">
      <c r="A15" t="s">
        <v>53</v>
      </c>
      <c r="B15" t="s">
        <v>54</v>
      </c>
      <c r="C15" t="s">
        <v>67</v>
      </c>
      <c r="D15" s="33">
        <v>1.0572</v>
      </c>
      <c r="E15" t="s">
        <v>56</v>
      </c>
      <c r="F15" s="33">
        <v>0.0001</v>
      </c>
      <c r="G15" t="s">
        <v>57</v>
      </c>
      <c r="I15" s="36"/>
      <c r="J15" t="s">
        <v>56</v>
      </c>
      <c r="K15" s="40"/>
      <c r="L15" t="s">
        <v>57</v>
      </c>
      <c r="M15" s="33"/>
      <c r="N15" s="48">
        <f>((D15-I15)*100)/D15</f>
        <v>100</v>
      </c>
      <c r="P15" s="48"/>
      <c r="Q15" t="s">
        <v>56</v>
      </c>
      <c r="R15" s="40"/>
      <c r="S15" t="s">
        <v>57</v>
      </c>
      <c r="U15" s="48">
        <f>((D15-P15)*100)/D15</f>
        <v>100</v>
      </c>
      <c r="W15" s="33">
        <v>0.5015</v>
      </c>
      <c r="X15" t="s">
        <v>56</v>
      </c>
      <c r="Y15" s="33">
        <v>0</v>
      </c>
      <c r="Z15" t="s">
        <v>57</v>
      </c>
      <c r="AB15" s="44">
        <f>(($D15-W15)*100)/$D15</f>
        <v>52.5633749527053</v>
      </c>
      <c r="AC15" s="50"/>
      <c r="AD15" s="5">
        <v>1.3849</v>
      </c>
      <c r="AE15" s="50" t="s">
        <v>56</v>
      </c>
      <c r="AF15" s="5">
        <v>0.0001</v>
      </c>
      <c r="AG15" s="50" t="s">
        <v>57</v>
      </c>
      <c r="AH15" s="33"/>
      <c r="AI15" s="48">
        <f>(($D15-AD15)*100)/$D15</f>
        <v>-30.9969731365872</v>
      </c>
      <c r="AK15" s="36">
        <v>1.0801</v>
      </c>
      <c r="AL15" t="s">
        <v>56</v>
      </c>
      <c r="AM15" s="33">
        <v>0.0001</v>
      </c>
      <c r="AN15" t="s">
        <v>57</v>
      </c>
      <c r="AO15" s="33"/>
      <c r="AP15" s="48">
        <f>(($D15-AK15)*100)/$D15</f>
        <v>-2.16609912977678</v>
      </c>
      <c r="AR15" s="5">
        <v>1.3651</v>
      </c>
      <c r="AS15" s="50" t="s">
        <v>56</v>
      </c>
      <c r="AT15" s="5">
        <v>0.0005</v>
      </c>
      <c r="AU15" s="50" t="s">
        <v>57</v>
      </c>
      <c r="AV15" s="33"/>
      <c r="AW15" s="48">
        <f>(($D15-AR15)*100)/$D15</f>
        <v>-29.1241013999243</v>
      </c>
      <c r="AY15" s="36">
        <v>0.5098</v>
      </c>
      <c r="AZ15" t="s">
        <v>56</v>
      </c>
      <c r="BA15" s="33">
        <v>0.0014</v>
      </c>
      <c r="BB15" t="s">
        <v>57</v>
      </c>
      <c r="BC15" s="33"/>
      <c r="BD15" s="48">
        <f>(($D15-AY15)*100)/$D15</f>
        <v>51.7782822550132</v>
      </c>
      <c r="BF15" s="36">
        <v>2.3883</v>
      </c>
      <c r="BG15" t="s">
        <v>56</v>
      </c>
      <c r="BH15" s="33">
        <v>0.0001</v>
      </c>
      <c r="BI15" t="s">
        <v>57</v>
      </c>
      <c r="BJ15" s="33"/>
      <c r="BK15" s="48">
        <f>(($D15-BF15)*100)/$D15</f>
        <v>-125.908059023837</v>
      </c>
    </row>
    <row r="16">
      <c r="D16" s="33"/>
      <c r="F16" s="33"/>
      <c r="I16" s="36"/>
      <c r="K16" s="40"/>
      <c r="M16" s="33"/>
      <c r="N16" s="48"/>
      <c r="P16" s="48"/>
      <c r="R16" s="40"/>
      <c r="U16" s="48"/>
      <c r="W16" s="33"/>
      <c r="Y16" s="33"/>
      <c r="AB16" s="48"/>
      <c r="AD16" s="36"/>
      <c r="AF16" s="33"/>
      <c r="AH16" s="33"/>
      <c r="AI16" s="48"/>
      <c r="AK16" s="36"/>
      <c r="AM16" s="33"/>
      <c r="AO16" s="33"/>
      <c r="AP16" s="48"/>
      <c r="AR16" s="36"/>
      <c r="AT16" s="33"/>
      <c r="AV16" s="33"/>
      <c r="AW16" s="48"/>
      <c r="AY16" s="36"/>
      <c r="BA16" s="33"/>
      <c r="BC16" s="33"/>
      <c r="BD16" s="48"/>
      <c r="BF16" s="36"/>
      <c r="BH16" s="33"/>
      <c r="BJ16" s="33"/>
      <c r="BK16" s="48"/>
    </row>
    <row r="17">
      <c r="A17" t="s">
        <v>68</v>
      </c>
      <c r="B17" t="s">
        <v>54</v>
      </c>
      <c r="C17" t="s">
        <v>55</v>
      </c>
      <c r="D17" s="33">
        <v>1.3223</v>
      </c>
      <c r="E17" t="s">
        <v>56</v>
      </c>
      <c r="F17" s="33">
        <v>0.0012</v>
      </c>
      <c r="G17" t="s">
        <v>57</v>
      </c>
      <c r="I17" s="36"/>
      <c r="J17" t="s">
        <v>56</v>
      </c>
      <c r="K17" s="40"/>
      <c r="L17" t="s">
        <v>57</v>
      </c>
      <c r="M17" s="33"/>
      <c r="N17" s="48">
        <f>((D17-I17)*100)/D17</f>
        <v>100</v>
      </c>
      <c r="P17" s="48"/>
      <c r="Q17" t="s">
        <v>56</v>
      </c>
      <c r="R17" s="40"/>
      <c r="S17" t="s">
        <v>57</v>
      </c>
      <c r="U17" s="48">
        <f>((D17-P17)*100)/D17</f>
        <v>100</v>
      </c>
      <c r="W17" s="33">
        <v>1.1981</v>
      </c>
      <c r="X17" t="s">
        <v>56</v>
      </c>
      <c r="Y17" s="33">
        <v>0.0017</v>
      </c>
      <c r="Z17" t="s">
        <v>57</v>
      </c>
      <c r="AB17" s="48">
        <f>(($D17-W17)*100)/$D17</f>
        <v>9.39272479770098</v>
      </c>
      <c r="AD17" s="36">
        <v>1.202</v>
      </c>
      <c r="AE17" t="s">
        <v>56</v>
      </c>
      <c r="AF17" s="33">
        <v>0.0032</v>
      </c>
      <c r="AG17" t="s">
        <v>57</v>
      </c>
      <c r="AH17" s="33"/>
      <c r="AI17" s="48">
        <f>(($D17-AD17)*100)/$D17</f>
        <v>9.09778416395675</v>
      </c>
      <c r="AK17" s="36">
        <v>1.6202</v>
      </c>
      <c r="AL17" t="s">
        <v>56</v>
      </c>
      <c r="AM17" s="33">
        <v>0.0081</v>
      </c>
      <c r="AN17" t="s">
        <v>57</v>
      </c>
      <c r="AO17" s="33"/>
      <c r="AP17" s="48">
        <f>(($D17-AK17)*100)/$D17</f>
        <v>-22.528926869848</v>
      </c>
      <c r="AR17" s="36">
        <v>1.6325</v>
      </c>
      <c r="AS17" t="s">
        <v>56</v>
      </c>
      <c r="AT17" s="33">
        <v>0.0012</v>
      </c>
      <c r="AU17" t="s">
        <v>57</v>
      </c>
      <c r="AV17" s="33"/>
      <c r="AW17" s="48">
        <f>(($D17-AR17)*100)/$D17</f>
        <v>-23.4591242531952</v>
      </c>
      <c r="AY17" s="36">
        <v>1.367</v>
      </c>
      <c r="AZ17" t="s">
        <v>56</v>
      </c>
      <c r="BA17" s="33">
        <v>0.0012</v>
      </c>
      <c r="BB17" t="s">
        <v>57</v>
      </c>
      <c r="BC17" s="33"/>
      <c r="BD17" s="48">
        <f>(($D17-AY17)*100)/$D17</f>
        <v>-3.38047341753006</v>
      </c>
      <c r="BF17" s="36">
        <v>1.8422</v>
      </c>
      <c r="BG17" t="s">
        <v>56</v>
      </c>
      <c r="BH17" s="33">
        <v>0.0014</v>
      </c>
      <c r="BI17" t="s">
        <v>57</v>
      </c>
      <c r="BJ17" s="33"/>
      <c r="BK17" s="48">
        <f>(($D17-BF17)*100)/$D17</f>
        <v>-39.3178552522121</v>
      </c>
    </row>
    <row r="18">
      <c r="A18" t="s">
        <v>68</v>
      </c>
      <c r="B18" t="s">
        <v>54</v>
      </c>
      <c r="C18" t="s">
        <v>58</v>
      </c>
      <c r="D18" s="33">
        <v>1.0426</v>
      </c>
      <c r="E18" t="s">
        <v>56</v>
      </c>
      <c r="F18" s="33">
        <v>0.0006</v>
      </c>
      <c r="G18" t="s">
        <v>57</v>
      </c>
      <c r="I18" s="36"/>
      <c r="J18" t="s">
        <v>56</v>
      </c>
      <c r="K18" s="40"/>
      <c r="L18" t="s">
        <v>57</v>
      </c>
      <c r="M18" s="33"/>
      <c r="N18" s="48">
        <f>((D18-I18)*100)/D18</f>
        <v>100</v>
      </c>
      <c r="P18" s="48"/>
      <c r="Q18" t="s">
        <v>56</v>
      </c>
      <c r="R18" s="40"/>
      <c r="S18" t="s">
        <v>57</v>
      </c>
      <c r="U18" s="48">
        <f>((D18-P18)*100)/D18</f>
        <v>100</v>
      </c>
      <c r="W18" s="33">
        <v>1.0386</v>
      </c>
      <c r="X18" t="s">
        <v>56</v>
      </c>
      <c r="Y18" s="33">
        <v>0.0005</v>
      </c>
      <c r="Z18" t="s">
        <v>57</v>
      </c>
      <c r="AB18" s="48">
        <f>(($D18-W18)*100)/$D18</f>
        <v>0.383656244005372</v>
      </c>
      <c r="AD18" s="36">
        <v>1.0484</v>
      </c>
      <c r="AE18" t="s">
        <v>56</v>
      </c>
      <c r="AF18" s="33">
        <v>0.0004</v>
      </c>
      <c r="AG18" t="s">
        <v>57</v>
      </c>
      <c r="AH18" s="33"/>
      <c r="AI18" s="48">
        <f>(($D18-AD18)*100)/$D18</f>
        <v>-0.556301553807791</v>
      </c>
      <c r="AK18" s="36">
        <v>1.1367</v>
      </c>
      <c r="AL18" t="s">
        <v>56</v>
      </c>
      <c r="AM18" s="33">
        <v>0.00021</v>
      </c>
      <c r="AN18" t="s">
        <v>57</v>
      </c>
      <c r="AO18" s="33"/>
      <c r="AP18" s="48">
        <f>(($D18-AK18)*100)/$D18</f>
        <v>-9.02551314022636</v>
      </c>
      <c r="AR18" s="36">
        <v>1.1443</v>
      </c>
      <c r="AS18" t="s">
        <v>56</v>
      </c>
      <c r="AT18" s="33">
        <v>0.0005</v>
      </c>
      <c r="AU18" t="s">
        <v>57</v>
      </c>
      <c r="AV18" s="33"/>
      <c r="AW18" s="48">
        <f>(($D18-AR18)*100)/$D18</f>
        <v>-9.75446000383658</v>
      </c>
      <c r="AY18" s="36">
        <v>1.0307</v>
      </c>
      <c r="AZ18" t="s">
        <v>56</v>
      </c>
      <c r="BA18" s="33">
        <v>0.0004</v>
      </c>
      <c r="BB18" t="s">
        <v>57</v>
      </c>
      <c r="BC18" s="33"/>
      <c r="BD18" s="48">
        <f>(($D18-AY18)*100)/$D18</f>
        <v>1.14137732591598</v>
      </c>
      <c r="BF18" s="36">
        <v>1.1333</v>
      </c>
      <c r="BG18" t="s">
        <v>56</v>
      </c>
      <c r="BH18" s="33">
        <v>0.0014</v>
      </c>
      <c r="BI18" t="s">
        <v>57</v>
      </c>
      <c r="BJ18" s="33"/>
      <c r="BK18" s="48">
        <f>(($D18-BF18)*100)/$D18</f>
        <v>-8.69940533282179</v>
      </c>
    </row>
    <row r="19">
      <c r="A19" t="s">
        <v>68</v>
      </c>
      <c r="B19" t="s">
        <v>54</v>
      </c>
      <c r="C19" t="s">
        <v>59</v>
      </c>
      <c r="D19" s="33">
        <v>1.0988</v>
      </c>
      <c r="E19" t="s">
        <v>56</v>
      </c>
      <c r="F19" s="33">
        <v>0.0012</v>
      </c>
      <c r="G19" t="s">
        <v>57</v>
      </c>
      <c r="I19" s="36"/>
      <c r="J19" t="s">
        <v>56</v>
      </c>
      <c r="K19" s="40"/>
      <c r="L19" t="s">
        <v>57</v>
      </c>
      <c r="M19" s="33"/>
      <c r="N19" s="48">
        <f>((D19-I19)*100)/D19</f>
        <v>100</v>
      </c>
      <c r="P19" s="48"/>
      <c r="Q19" t="s">
        <v>56</v>
      </c>
      <c r="R19" s="40"/>
      <c r="S19" t="s">
        <v>57</v>
      </c>
      <c r="U19" s="48">
        <f>((D19-P19)*100)/D19</f>
        <v>100</v>
      </c>
      <c r="W19" s="33">
        <v>1.0704</v>
      </c>
      <c r="X19" t="s">
        <v>56</v>
      </c>
      <c r="Y19" s="33">
        <v>0.0008</v>
      </c>
      <c r="Z19" t="s">
        <v>57</v>
      </c>
      <c r="AB19" s="48">
        <f>(($D19-W19)*100)/$D19</f>
        <v>2.58463778667637</v>
      </c>
      <c r="AD19" s="36">
        <v>1.0802</v>
      </c>
      <c r="AE19" t="s">
        <v>56</v>
      </c>
      <c r="AF19" s="33">
        <v>0.0004</v>
      </c>
      <c r="AG19" t="s">
        <v>57</v>
      </c>
      <c r="AH19" s="33"/>
      <c r="AI19" s="48">
        <f>(($D19-AD19)*100)/$D19</f>
        <v>1.69275573352748</v>
      </c>
      <c r="AK19" s="36">
        <v>1.2356</v>
      </c>
      <c r="AL19" t="s">
        <v>56</v>
      </c>
      <c r="AM19" s="33">
        <v>0.0003</v>
      </c>
      <c r="AN19" t="s">
        <v>57</v>
      </c>
      <c r="AO19" s="33"/>
      <c r="AP19" s="48">
        <f>(($D19-AK19)*100)/$D19</f>
        <v>-12.4499453949763</v>
      </c>
      <c r="AR19" s="36">
        <v>1.2326</v>
      </c>
      <c r="AS19" t="s">
        <v>56</v>
      </c>
      <c r="AT19" s="33">
        <v>0.0004</v>
      </c>
      <c r="AU19" t="s">
        <v>57</v>
      </c>
      <c r="AV19" s="33"/>
      <c r="AW19" s="48">
        <f>(($D19-AR19)*100)/$D19</f>
        <v>-12.1769202766654</v>
      </c>
      <c r="AY19" s="36">
        <v>1.0613</v>
      </c>
      <c r="AZ19" t="s">
        <v>56</v>
      </c>
      <c r="BA19" s="33">
        <v>0.0015</v>
      </c>
      <c r="BB19" t="s">
        <v>57</v>
      </c>
      <c r="BC19" s="33"/>
      <c r="BD19" s="48">
        <f>(($D19-AY19)*100)/$D19</f>
        <v>3.41281397888607</v>
      </c>
      <c r="BF19" s="36">
        <v>1.4097</v>
      </c>
      <c r="BG19" t="s">
        <v>56</v>
      </c>
      <c r="BH19" s="33">
        <v>0.0016</v>
      </c>
      <c r="BI19" t="s">
        <v>57</v>
      </c>
      <c r="BJ19" s="33"/>
      <c r="BK19" s="48">
        <f>(($D19-BF19)*100)/$D19</f>
        <v>-28.2945030942847</v>
      </c>
    </row>
    <row r="20">
      <c r="A20" t="s">
        <v>68</v>
      </c>
      <c r="B20" t="s">
        <v>54</v>
      </c>
      <c r="C20" t="s">
        <v>60</v>
      </c>
      <c r="D20" s="33">
        <v>1.1858</v>
      </c>
      <c r="E20" t="s">
        <v>56</v>
      </c>
      <c r="F20" s="33">
        <v>0.0006</v>
      </c>
      <c r="G20" t="s">
        <v>57</v>
      </c>
      <c r="I20" s="36"/>
      <c r="J20" t="s">
        <v>56</v>
      </c>
      <c r="K20" s="40"/>
      <c r="L20" t="s">
        <v>57</v>
      </c>
      <c r="M20" s="33"/>
      <c r="N20" s="48">
        <f>((D20-I20)*100)/D20</f>
        <v>100</v>
      </c>
      <c r="P20" s="48"/>
      <c r="Q20" t="s">
        <v>56</v>
      </c>
      <c r="R20" s="40"/>
      <c r="S20" t="s">
        <v>57</v>
      </c>
      <c r="U20" s="48">
        <f>((D20-P20)*100)/D20</f>
        <v>100</v>
      </c>
      <c r="W20" s="33">
        <v>1.131</v>
      </c>
      <c r="X20" t="s">
        <v>56</v>
      </c>
      <c r="Y20" s="33">
        <v>0.0004</v>
      </c>
      <c r="Z20" t="s">
        <v>57</v>
      </c>
      <c r="AB20" s="48">
        <f>(($D20-W20)*100)/$D20</f>
        <v>4.62135267330072</v>
      </c>
      <c r="AD20" s="36">
        <v>1.1385</v>
      </c>
      <c r="AE20" t="s">
        <v>56</v>
      </c>
      <c r="AF20" s="33">
        <v>0.0004</v>
      </c>
      <c r="AG20" t="s">
        <v>57</v>
      </c>
      <c r="AH20" s="33"/>
      <c r="AI20" s="48">
        <f>(($D20-AD20)*100)/$D20</f>
        <v>3.98886827458255</v>
      </c>
      <c r="AK20" s="36">
        <v>1.4225</v>
      </c>
      <c r="AL20" t="s">
        <v>56</v>
      </c>
      <c r="AM20" s="33">
        <v>0.0005</v>
      </c>
      <c r="AN20" t="s">
        <v>57</v>
      </c>
      <c r="AO20" s="33"/>
      <c r="AP20" s="48">
        <f>(($D20-AK20)*100)/$D20</f>
        <v>-19.9612076235453</v>
      </c>
      <c r="AR20" s="36">
        <v>1.4227</v>
      </c>
      <c r="AS20" t="s">
        <v>56</v>
      </c>
      <c r="AT20" s="33">
        <v>0.0006</v>
      </c>
      <c r="AU20" t="s">
        <v>57</v>
      </c>
      <c r="AV20" s="33"/>
      <c r="AW20" s="48">
        <f>(($D20-AR20)*100)/$D20</f>
        <v>-19.9780738741778</v>
      </c>
      <c r="AY20" s="36">
        <v>1.1174</v>
      </c>
      <c r="AZ20" t="s">
        <v>56</v>
      </c>
      <c r="BA20" s="33">
        <v>0.0003</v>
      </c>
      <c r="BB20" t="s">
        <v>57</v>
      </c>
      <c r="BC20" s="33"/>
      <c r="BD20" s="48">
        <f>(($D20-AY20)*100)/$D20</f>
        <v>5.76825771630967</v>
      </c>
      <c r="BF20" s="36">
        <v>1.4859</v>
      </c>
      <c r="BG20" t="s">
        <v>56</v>
      </c>
      <c r="BH20" s="33">
        <v>0.0003</v>
      </c>
      <c r="BI20" t="s">
        <v>57</v>
      </c>
      <c r="BJ20" s="33"/>
      <c r="BK20" s="48">
        <f>(($D20-BF20)*100)/$D20</f>
        <v>-25.3078090740428</v>
      </c>
    </row>
    <row r="21">
      <c r="A21" t="s">
        <v>68</v>
      </c>
      <c r="B21" t="s">
        <v>54</v>
      </c>
      <c r="C21" t="s">
        <v>61</v>
      </c>
      <c r="D21" s="33">
        <v>1.4047</v>
      </c>
      <c r="E21" t="s">
        <v>56</v>
      </c>
      <c r="F21" s="33">
        <v>0.0006</v>
      </c>
      <c r="G21" t="s">
        <v>57</v>
      </c>
      <c r="I21" s="36"/>
      <c r="J21" t="s">
        <v>56</v>
      </c>
      <c r="K21" s="40"/>
      <c r="L21" t="s">
        <v>57</v>
      </c>
      <c r="M21" s="33"/>
      <c r="N21" s="48">
        <f>((D21-I21)*100)/D21</f>
        <v>100</v>
      </c>
      <c r="P21" s="48"/>
      <c r="Q21" t="s">
        <v>56</v>
      </c>
      <c r="R21" s="40"/>
      <c r="S21" t="s">
        <v>57</v>
      </c>
      <c r="U21" s="48">
        <f>((D21-P21)*100)/D21</f>
        <v>100</v>
      </c>
      <c r="W21" s="33">
        <v>1.2279</v>
      </c>
      <c r="X21" t="s">
        <v>56</v>
      </c>
      <c r="Y21" s="33">
        <v>0.0004</v>
      </c>
      <c r="Z21" t="s">
        <v>57</v>
      </c>
      <c r="AB21" s="48">
        <f>(($D21-W21)*100)/$D21</f>
        <v>12.586317363138</v>
      </c>
      <c r="AD21" s="36">
        <v>1.2313</v>
      </c>
      <c r="AE21" t="s">
        <v>56</v>
      </c>
      <c r="AF21" s="33">
        <v>0.0003</v>
      </c>
      <c r="AG21" t="s">
        <v>57</v>
      </c>
      <c r="AH21" s="33"/>
      <c r="AI21" s="48">
        <f>(($D21-AD21)*100)/$D21</f>
        <v>12.3442727984623</v>
      </c>
      <c r="AK21" s="36">
        <v>1.7973</v>
      </c>
      <c r="AL21" t="s">
        <v>56</v>
      </c>
      <c r="AM21" s="33">
        <v>0.0015</v>
      </c>
      <c r="AN21" t="s">
        <v>57</v>
      </c>
      <c r="AO21" s="33"/>
      <c r="AP21" s="48">
        <f>(($D21-AK21)*100)/$D21</f>
        <v>-27.9490282622624</v>
      </c>
      <c r="AR21" s="36">
        <v>1.7883</v>
      </c>
      <c r="AS21" t="s">
        <v>56</v>
      </c>
      <c r="AT21" s="33">
        <v>0.0006</v>
      </c>
      <c r="AU21" t="s">
        <v>57</v>
      </c>
      <c r="AV21" s="33"/>
      <c r="AW21" s="48">
        <f>(($D21-AR21)*100)/$D21</f>
        <v>-27.3083220616502</v>
      </c>
      <c r="AY21" s="36">
        <v>1.3505</v>
      </c>
      <c r="AZ21" t="s">
        <v>56</v>
      </c>
      <c r="BA21" s="33">
        <v>0.0091</v>
      </c>
      <c r="BB21" t="s">
        <v>57</v>
      </c>
      <c r="BC21" s="33"/>
      <c r="BD21" s="48">
        <f>(($D21-AY21)*100)/$D21</f>
        <v>3.85847511924254</v>
      </c>
      <c r="BF21" s="36">
        <v>1.9726</v>
      </c>
      <c r="BG21" t="s">
        <v>56</v>
      </c>
      <c r="BH21" s="33">
        <v>0.0012</v>
      </c>
      <c r="BI21" t="s">
        <v>57</v>
      </c>
      <c r="BJ21" s="33"/>
      <c r="BK21" s="48">
        <f>(($D21-BF21)*100)/$D21</f>
        <v>-40.4285612586317</v>
      </c>
    </row>
    <row r="22">
      <c r="A22" t="s">
        <v>68</v>
      </c>
      <c r="B22" t="s">
        <v>54</v>
      </c>
      <c r="C22" t="s">
        <v>62</v>
      </c>
      <c r="D22" s="33">
        <v>1.505</v>
      </c>
      <c r="E22" t="s">
        <v>56</v>
      </c>
      <c r="F22" s="33">
        <v>0.0012</v>
      </c>
      <c r="G22" t="s">
        <v>57</v>
      </c>
      <c r="I22" s="36"/>
      <c r="J22" t="s">
        <v>56</v>
      </c>
      <c r="K22" s="40"/>
      <c r="L22" t="s">
        <v>57</v>
      </c>
      <c r="M22" s="33"/>
      <c r="N22" s="48">
        <f>((D22-I22)*100)/D22</f>
        <v>100</v>
      </c>
      <c r="P22" s="48"/>
      <c r="Q22" t="s">
        <v>56</v>
      </c>
      <c r="R22" s="40"/>
      <c r="S22" t="s">
        <v>57</v>
      </c>
      <c r="U22" s="48">
        <f>((D22-P22)*100)/D22</f>
        <v>100</v>
      </c>
      <c r="W22" s="33">
        <v>1.14444</v>
      </c>
      <c r="X22" t="s">
        <v>56</v>
      </c>
      <c r="Y22" s="33">
        <v>0.001</v>
      </c>
      <c r="Z22" t="s">
        <v>57</v>
      </c>
      <c r="AB22" s="48">
        <f>(($D22-W22)*100)/$D22</f>
        <v>23.9574750830565</v>
      </c>
      <c r="AD22" s="36">
        <v>1.1512</v>
      </c>
      <c r="AE22" t="s">
        <v>56</v>
      </c>
      <c r="AF22" s="33">
        <v>0.001</v>
      </c>
      <c r="AG22" t="s">
        <v>57</v>
      </c>
      <c r="AH22" s="33"/>
      <c r="AI22" s="48">
        <f>(($D22-AD22)*100)/$D22</f>
        <v>23.5083056478405</v>
      </c>
      <c r="AK22" s="36">
        <v>1.8975</v>
      </c>
      <c r="AL22" t="s">
        <v>56</v>
      </c>
      <c r="AM22" s="33">
        <v>0.0006</v>
      </c>
      <c r="AN22" t="s">
        <v>57</v>
      </c>
      <c r="AO22" s="33"/>
      <c r="AP22" s="48">
        <f>(($D22-AK22)*100)/$D22</f>
        <v>-26.0797342192691</v>
      </c>
      <c r="AR22" s="36">
        <v>1.8801</v>
      </c>
      <c r="AS22" t="s">
        <v>56</v>
      </c>
      <c r="AT22" s="33">
        <v>0.0006</v>
      </c>
      <c r="AU22" t="s">
        <v>57</v>
      </c>
      <c r="AV22" s="33"/>
      <c r="AW22" s="48">
        <f>(($D22-AR22)*100)/$D22</f>
        <v>-24.9235880398671</v>
      </c>
      <c r="AY22" s="36">
        <v>1.7901</v>
      </c>
      <c r="AZ22" t="s">
        <v>56</v>
      </c>
      <c r="BA22" s="33">
        <v>0.0013</v>
      </c>
      <c r="BB22" t="s">
        <v>57</v>
      </c>
      <c r="BC22" s="33"/>
      <c r="BD22" s="48">
        <f>(($D22-AY22)*100)/$D22</f>
        <v>-18.9435215946844</v>
      </c>
      <c r="BF22" s="36">
        <v>1.5048</v>
      </c>
      <c r="BG22" t="s">
        <v>56</v>
      </c>
      <c r="BH22" s="33">
        <v>0.0006</v>
      </c>
      <c r="BI22" t="s">
        <v>57</v>
      </c>
      <c r="BJ22" s="33"/>
      <c r="BK22" s="48">
        <f>(($D22-BF22)*100)/$D22</f>
        <v>0.013289036544849</v>
      </c>
    </row>
    <row r="23">
      <c r="A23" t="s">
        <v>68</v>
      </c>
      <c r="B23" t="s">
        <v>54</v>
      </c>
      <c r="C23" t="s">
        <v>63</v>
      </c>
      <c r="D23" s="33">
        <v>1.428</v>
      </c>
      <c r="E23" t="s">
        <v>56</v>
      </c>
      <c r="F23" s="33">
        <v>0.0004</v>
      </c>
      <c r="G23" t="s">
        <v>57</v>
      </c>
      <c r="I23" s="36"/>
      <c r="J23" t="s">
        <v>56</v>
      </c>
      <c r="K23" s="40"/>
      <c r="L23" t="s">
        <v>57</v>
      </c>
      <c r="M23" s="33"/>
      <c r="N23" s="48">
        <f>((D23-I23)*100)/D23</f>
        <v>100</v>
      </c>
      <c r="P23" s="48"/>
      <c r="Q23" t="s">
        <v>56</v>
      </c>
      <c r="R23" s="40"/>
      <c r="S23" t="s">
        <v>57</v>
      </c>
      <c r="U23" s="48">
        <f>((D23-P23)*100)/D23</f>
        <v>100</v>
      </c>
      <c r="W23" s="33">
        <v>1.1487</v>
      </c>
      <c r="X23" t="s">
        <v>56</v>
      </c>
      <c r="Y23" s="33">
        <v>0.0006</v>
      </c>
      <c r="Z23" t="s">
        <v>57</v>
      </c>
      <c r="AB23" s="48">
        <f>(($D23-W23)*100)/$D23</f>
        <v>19.5588235294118</v>
      </c>
      <c r="AD23" s="36">
        <v>1.1537</v>
      </c>
      <c r="AE23" t="s">
        <v>56</v>
      </c>
      <c r="AF23" s="33">
        <v>0.0023</v>
      </c>
      <c r="AG23" t="s">
        <v>57</v>
      </c>
      <c r="AH23" s="33"/>
      <c r="AI23" s="48">
        <f>(($D23-AD23)*100)/$D23</f>
        <v>19.2086834733894</v>
      </c>
      <c r="AK23" s="36">
        <v>2.0572</v>
      </c>
      <c r="AL23" t="s">
        <v>56</v>
      </c>
      <c r="AM23" s="33">
        <v>0.0005</v>
      </c>
      <c r="AN23" t="s">
        <v>57</v>
      </c>
      <c r="AO23" s="33"/>
      <c r="AP23" s="48">
        <f>(($D23-AK23)*100)/$D23</f>
        <v>-44.0616246498599</v>
      </c>
      <c r="AR23" s="36">
        <v>2.0399</v>
      </c>
      <c r="AS23" t="s">
        <v>56</v>
      </c>
      <c r="AT23" s="33">
        <v>0.0005</v>
      </c>
      <c r="AU23" t="s">
        <v>57</v>
      </c>
      <c r="AV23" s="33"/>
      <c r="AW23" s="48">
        <f>(($D23-AR23)*100)/$D23</f>
        <v>-42.8501400560224</v>
      </c>
      <c r="AY23" s="36">
        <v>1.692</v>
      </c>
      <c r="AZ23" t="s">
        <v>56</v>
      </c>
      <c r="BA23" s="33">
        <v>0.0005</v>
      </c>
      <c r="BB23" t="s">
        <v>57</v>
      </c>
      <c r="BC23" s="33"/>
      <c r="BD23" s="48">
        <f>(($D23-AY23)*100)/$D23</f>
        <v>-18.4873949579832</v>
      </c>
      <c r="BF23" s="36">
        <v>1.5054</v>
      </c>
      <c r="BG23" t="s">
        <v>56</v>
      </c>
      <c r="BH23" s="33">
        <v>0.0004</v>
      </c>
      <c r="BI23" t="s">
        <v>57</v>
      </c>
      <c r="BJ23" s="33"/>
      <c r="BK23" s="48">
        <f>(($D23-BF23)*100)/$D23</f>
        <v>-5.4201680672269</v>
      </c>
    </row>
    <row r="24">
      <c r="A24" t="s">
        <v>68</v>
      </c>
      <c r="B24" t="s">
        <v>54</v>
      </c>
      <c r="C24" t="s">
        <v>64</v>
      </c>
      <c r="D24" s="33">
        <v>0.6032</v>
      </c>
      <c r="E24" t="s">
        <v>56</v>
      </c>
      <c r="F24" s="33">
        <v>0.0007</v>
      </c>
      <c r="G24" t="s">
        <v>57</v>
      </c>
      <c r="I24" s="36"/>
      <c r="J24" t="s">
        <v>56</v>
      </c>
      <c r="K24" s="40"/>
      <c r="L24" t="s">
        <v>57</v>
      </c>
      <c r="M24" s="33"/>
      <c r="N24" s="48">
        <f>((D24-I24)*100)/D24</f>
        <v>100</v>
      </c>
      <c r="P24" s="48"/>
      <c r="Q24" t="s">
        <v>56</v>
      </c>
      <c r="R24" s="40"/>
      <c r="S24" t="s">
        <v>57</v>
      </c>
      <c r="U24" s="48">
        <f>((D24-P24)*100)/D24</f>
        <v>100</v>
      </c>
      <c r="W24" s="33">
        <v>0.5374</v>
      </c>
      <c r="X24" t="s">
        <v>56</v>
      </c>
      <c r="Y24" s="33">
        <v>0.0011</v>
      </c>
      <c r="Z24" t="s">
        <v>57</v>
      </c>
      <c r="AB24" s="48">
        <f>(($D24-W24)*100)/$D24</f>
        <v>10.9084880636605</v>
      </c>
      <c r="AD24" s="36">
        <v>0.5285</v>
      </c>
      <c r="AE24" t="s">
        <v>56</v>
      </c>
      <c r="AF24" s="33">
        <v>0.0042</v>
      </c>
      <c r="AG24" t="s">
        <v>57</v>
      </c>
      <c r="AH24" s="33"/>
      <c r="AI24" s="48">
        <f>(($D24-AD24)*100)/$D24</f>
        <v>12.3839522546419</v>
      </c>
      <c r="AK24" s="36">
        <v>0.8385</v>
      </c>
      <c r="AL24" t="s">
        <v>56</v>
      </c>
      <c r="AM24" s="33">
        <v>0.0024</v>
      </c>
      <c r="AN24" t="s">
        <v>57</v>
      </c>
      <c r="AO24" s="33"/>
      <c r="AP24" s="48">
        <f>(($D24-AK24)*100)/$D24</f>
        <v>-39.0086206896552</v>
      </c>
      <c r="AR24" s="36">
        <v>0.8382</v>
      </c>
      <c r="AS24" t="s">
        <v>56</v>
      </c>
      <c r="AT24" s="33">
        <v>0.001</v>
      </c>
      <c r="AU24" t="s">
        <v>57</v>
      </c>
      <c r="AV24" s="33"/>
      <c r="AW24" s="48">
        <f>(($D24-AR24)*100)/$D24</f>
        <v>-38.9588859416446</v>
      </c>
      <c r="AY24" s="36">
        <v>0.5308</v>
      </c>
      <c r="AZ24" t="s">
        <v>56</v>
      </c>
      <c r="BA24" s="33">
        <v>0.0027</v>
      </c>
      <c r="BB24" t="s">
        <v>57</v>
      </c>
      <c r="BC24" s="33"/>
      <c r="BD24" s="48">
        <f>(($D24-AY24)*100)/$D24</f>
        <v>12.0026525198939</v>
      </c>
      <c r="BF24" s="36">
        <v>0.9052</v>
      </c>
      <c r="BG24" t="s">
        <v>56</v>
      </c>
      <c r="BH24" s="33">
        <v>0.0006</v>
      </c>
      <c r="BI24" t="s">
        <v>57</v>
      </c>
      <c r="BJ24" s="33"/>
      <c r="BK24" s="48">
        <f>(($D24-BF24)*100)/$D24</f>
        <v>-50.0663129973475</v>
      </c>
    </row>
    <row r="25">
      <c r="A25" t="s">
        <v>68</v>
      </c>
      <c r="B25" t="s">
        <v>54</v>
      </c>
      <c r="C25" t="s">
        <v>65</v>
      </c>
      <c r="D25" s="33">
        <v>0.4566</v>
      </c>
      <c r="E25" t="s">
        <v>56</v>
      </c>
      <c r="F25" s="33">
        <v>0.0015</v>
      </c>
      <c r="G25" t="s">
        <v>57</v>
      </c>
      <c r="I25" s="36"/>
      <c r="J25" t="s">
        <v>56</v>
      </c>
      <c r="K25" s="40"/>
      <c r="L25" t="s">
        <v>57</v>
      </c>
      <c r="M25" s="33"/>
      <c r="N25" s="48">
        <f>((D25-I25)*100)/D25</f>
        <v>100</v>
      </c>
      <c r="P25" s="48"/>
      <c r="Q25" t="s">
        <v>56</v>
      </c>
      <c r="R25" s="40"/>
      <c r="S25" t="s">
        <v>57</v>
      </c>
      <c r="U25" s="48">
        <f>((D25-P25)*100)/D25</f>
        <v>100</v>
      </c>
      <c r="W25" s="33">
        <v>0.536</v>
      </c>
      <c r="X25" t="s">
        <v>56</v>
      </c>
      <c r="Y25" s="33">
        <v>0.0018</v>
      </c>
      <c r="Z25" t="s">
        <v>57</v>
      </c>
      <c r="AB25" s="48">
        <f>(($D25-W25)*100)/$D25</f>
        <v>-17.389399912396</v>
      </c>
      <c r="AD25" s="36">
        <v>0.5282</v>
      </c>
      <c r="AE25" t="s">
        <v>56</v>
      </c>
      <c r="AF25" s="33">
        <v>0.0003</v>
      </c>
      <c r="AG25" t="s">
        <v>57</v>
      </c>
      <c r="AH25" s="33"/>
      <c r="AI25" s="48">
        <f>(($D25-AD25)*100)/$D25</f>
        <v>-15.6811213315813</v>
      </c>
      <c r="AK25" s="36">
        <v>0.882</v>
      </c>
      <c r="AL25" t="s">
        <v>56</v>
      </c>
      <c r="AM25" s="33">
        <v>0.0002</v>
      </c>
      <c r="AN25" t="s">
        <v>57</v>
      </c>
      <c r="AO25" s="33"/>
      <c r="AP25" s="48">
        <f>(($D25-AK25)*100)/$D25</f>
        <v>-93.1668856767411</v>
      </c>
      <c r="AR25" s="36">
        <v>0.8777</v>
      </c>
      <c r="AS25" t="s">
        <v>56</v>
      </c>
      <c r="AT25" s="33">
        <v>0.0003</v>
      </c>
      <c r="AU25" t="s">
        <v>57</v>
      </c>
      <c r="AV25" s="33"/>
      <c r="AW25" s="48">
        <f>(($D25-AR25)*100)/$D25</f>
        <v>-92.2251423565484</v>
      </c>
      <c r="AY25" s="36">
        <v>0.6545</v>
      </c>
      <c r="AZ25" t="s">
        <v>56</v>
      </c>
      <c r="BA25" s="33">
        <v>0.0006</v>
      </c>
      <c r="BB25" t="s">
        <v>57</v>
      </c>
      <c r="BC25" s="33"/>
      <c r="BD25" s="48">
        <f>(($D25-AY25)*100)/$D25</f>
        <v>-43.3420937363119</v>
      </c>
      <c r="BF25" s="36">
        <v>0.9089</v>
      </c>
      <c r="BG25" t="s">
        <v>56</v>
      </c>
      <c r="BH25" s="33">
        <v>0.0004</v>
      </c>
      <c r="BI25" t="s">
        <v>57</v>
      </c>
      <c r="BJ25" s="33"/>
      <c r="BK25" s="48">
        <f>(($D25-BF25)*100)/$D25</f>
        <v>-99.0582566798073</v>
      </c>
    </row>
    <row r="26">
      <c r="A26" t="s">
        <v>68</v>
      </c>
      <c r="B26" t="s">
        <v>54</v>
      </c>
      <c r="C26" t="s">
        <v>66</v>
      </c>
      <c r="D26" s="33">
        <v>1.5898</v>
      </c>
      <c r="E26" t="s">
        <v>56</v>
      </c>
      <c r="F26" s="33">
        <v>0.0009</v>
      </c>
      <c r="G26" t="s">
        <v>57</v>
      </c>
      <c r="I26" s="36"/>
      <c r="J26" t="s">
        <v>56</v>
      </c>
      <c r="K26" s="40"/>
      <c r="L26" t="s">
        <v>57</v>
      </c>
      <c r="M26" s="33"/>
      <c r="N26" s="48">
        <f>((D26-I26)*100)/D26</f>
        <v>100</v>
      </c>
      <c r="P26" s="48"/>
      <c r="Q26" t="s">
        <v>56</v>
      </c>
      <c r="R26" s="40"/>
      <c r="S26" t="s">
        <v>57</v>
      </c>
      <c r="U26" s="48">
        <f>((D26-P26)*100)/D26</f>
        <v>100</v>
      </c>
      <c r="W26" s="33">
        <v>1.1141</v>
      </c>
      <c r="X26" t="s">
        <v>56</v>
      </c>
      <c r="Y26" s="33">
        <v>0.0009</v>
      </c>
      <c r="Z26" t="s">
        <v>57</v>
      </c>
      <c r="AB26" s="44">
        <f>(($D26-W26)*100)/$D26</f>
        <v>29.9220027676437</v>
      </c>
      <c r="AC26" s="50"/>
      <c r="AD26" s="5">
        <v>1.8276</v>
      </c>
      <c r="AE26" s="50" t="s">
        <v>56</v>
      </c>
      <c r="AF26" s="5">
        <v>0.0028</v>
      </c>
      <c r="AG26" s="50" t="s">
        <v>57</v>
      </c>
      <c r="AH26" s="33"/>
      <c r="AI26" s="48">
        <f>(($D26-AD26)*100)/$D26</f>
        <v>-14.9578563341301</v>
      </c>
      <c r="AK26" s="36">
        <v>1.8274</v>
      </c>
      <c r="AL26" t="s">
        <v>56</v>
      </c>
      <c r="AM26" s="33">
        <v>0.001</v>
      </c>
      <c r="AN26" t="s">
        <v>57</v>
      </c>
      <c r="AO26" s="33"/>
      <c r="AP26" s="48">
        <f>(($D26-AK26)*100)/$D26</f>
        <v>-14.9452761353629</v>
      </c>
      <c r="AR26" s="5">
        <v>1.7734</v>
      </c>
      <c r="AS26" s="50" t="s">
        <v>56</v>
      </c>
      <c r="AT26" s="5">
        <v>0.0011</v>
      </c>
      <c r="AU26" s="50" t="s">
        <v>57</v>
      </c>
      <c r="AV26" s="33"/>
      <c r="AW26" s="48">
        <f>(($D26-AR26)*100)/$D26</f>
        <v>-11.548622468235</v>
      </c>
      <c r="AY26" s="36">
        <v>1.1055</v>
      </c>
      <c r="AZ26" t="s">
        <v>56</v>
      </c>
      <c r="BA26" s="33">
        <v>0.0008</v>
      </c>
      <c r="BB26" t="s">
        <v>57</v>
      </c>
      <c r="BC26" s="33"/>
      <c r="BD26" s="48">
        <f>(($D26-AY26)*100)/$D26</f>
        <v>30.4629513146308</v>
      </c>
      <c r="BF26" s="36">
        <v>2.1057</v>
      </c>
      <c r="BG26" t="s">
        <v>56</v>
      </c>
      <c r="BH26" s="33">
        <v>0.0008</v>
      </c>
      <c r="BI26" t="s">
        <v>57</v>
      </c>
      <c r="BJ26" s="33"/>
      <c r="BK26" s="48">
        <f>(($D26-BF26)*100)/$D26</f>
        <v>-32.450622719839</v>
      </c>
    </row>
    <row r="27">
      <c r="A27" t="s">
        <v>68</v>
      </c>
      <c r="B27" t="s">
        <v>54</v>
      </c>
      <c r="C27" t="s">
        <v>67</v>
      </c>
      <c r="D27" s="33">
        <v>2.0602</v>
      </c>
      <c r="E27" t="s">
        <v>56</v>
      </c>
      <c r="F27" s="33">
        <v>0.001</v>
      </c>
      <c r="G27" t="s">
        <v>57</v>
      </c>
      <c r="I27" s="36"/>
      <c r="J27" t="s">
        <v>56</v>
      </c>
      <c r="K27" s="40"/>
      <c r="L27" t="s">
        <v>57</v>
      </c>
      <c r="M27" s="33"/>
      <c r="N27" s="48">
        <f>((D27-I27)*100)/D27</f>
        <v>100</v>
      </c>
      <c r="P27" s="48"/>
      <c r="Q27" t="s">
        <v>56</v>
      </c>
      <c r="R27" s="40"/>
      <c r="S27" t="s">
        <v>57</v>
      </c>
      <c r="U27" s="48">
        <f>((D27-P27)*100)/D27</f>
        <v>100</v>
      </c>
      <c r="W27" s="33">
        <v>1.2977</v>
      </c>
      <c r="X27" t="s">
        <v>56</v>
      </c>
      <c r="Y27" s="33">
        <v>0.0003</v>
      </c>
      <c r="Z27" t="s">
        <v>57</v>
      </c>
      <c r="AB27" s="44">
        <f>(($D27-W27)*100)/$D27</f>
        <v>37.0109698087564</v>
      </c>
      <c r="AC27" s="50"/>
      <c r="AD27" s="5">
        <v>2.429</v>
      </c>
      <c r="AE27" s="50" t="s">
        <v>56</v>
      </c>
      <c r="AF27" s="5">
        <v>0.0037</v>
      </c>
      <c r="AG27" s="50" t="s">
        <v>57</v>
      </c>
      <c r="AH27" s="33"/>
      <c r="AI27" s="48">
        <f>(($D27-AD27)*100)/$D27</f>
        <v>-17.9011746432385</v>
      </c>
      <c r="AK27" s="36">
        <v>2.6188</v>
      </c>
      <c r="AL27" t="s">
        <v>56</v>
      </c>
      <c r="AM27" s="33">
        <v>0.0014</v>
      </c>
      <c r="AN27" t="s">
        <v>57</v>
      </c>
      <c r="AO27" s="33"/>
      <c r="AP27" s="48">
        <f>(($D27-AK27)*100)/$D27</f>
        <v>-27.113872439569</v>
      </c>
      <c r="AR27" s="5">
        <v>2.3802</v>
      </c>
      <c r="AS27" s="50" t="s">
        <v>56</v>
      </c>
      <c r="AT27" s="5">
        <v>0.0028</v>
      </c>
      <c r="AU27" s="50" t="s">
        <v>57</v>
      </c>
      <c r="AV27" s="33"/>
      <c r="AW27" s="48">
        <f>(($D27-AR27)*100)/$D27</f>
        <v>-15.5324725754781</v>
      </c>
      <c r="AY27" s="36">
        <v>1.295</v>
      </c>
      <c r="AZ27" t="s">
        <v>56</v>
      </c>
      <c r="BA27" s="33">
        <v>0.0004</v>
      </c>
      <c r="BB27" t="s">
        <v>57</v>
      </c>
      <c r="BC27" s="33"/>
      <c r="BD27" s="48">
        <f>(($D27-AY27)*100)/$D27</f>
        <v>37.142025046112</v>
      </c>
      <c r="BF27" s="36">
        <v>3.4181</v>
      </c>
      <c r="BG27" t="s">
        <v>56</v>
      </c>
      <c r="BH27" s="33">
        <v>0.0027</v>
      </c>
      <c r="BI27" t="s">
        <v>57</v>
      </c>
      <c r="BJ27" s="33"/>
      <c r="BK27" s="48">
        <f>(($D27-BF27)*100)/$D27</f>
        <v>-65.9110765945054</v>
      </c>
    </row>
    <row r="28">
      <c r="D28" s="33"/>
      <c r="F28" s="33"/>
      <c r="I28" s="36"/>
      <c r="K28" s="40"/>
      <c r="M28" s="33"/>
      <c r="P28" s="48"/>
      <c r="R28" s="40"/>
      <c r="U28" s="48"/>
      <c r="W28" s="33"/>
      <c r="Y28" s="33"/>
      <c r="AB28" s="48"/>
      <c r="AD28" s="36"/>
      <c r="AF28" s="33"/>
      <c r="AH28" s="33"/>
      <c r="AI28" s="48"/>
      <c r="AK28" s="36"/>
      <c r="AM28" s="33"/>
      <c r="AO28" s="33"/>
      <c r="AP28" s="48"/>
      <c r="AR28" s="36"/>
      <c r="AT28" s="33"/>
      <c r="AV28" s="33"/>
      <c r="AW28" s="48"/>
      <c r="AY28" s="36"/>
      <c r="BA28" s="33"/>
      <c r="BC28" s="33"/>
      <c r="BD28" s="48"/>
      <c r="BF28" s="36"/>
      <c r="BH28" s="33"/>
      <c r="BJ28" s="33"/>
      <c r="BK28" s="48"/>
    </row>
    <row r="29">
      <c r="A29" t="s">
        <v>69</v>
      </c>
      <c r="B29" t="s">
        <v>54</v>
      </c>
      <c r="C29" t="s">
        <v>70</v>
      </c>
      <c r="D29" s="33">
        <v>0.3469</v>
      </c>
      <c r="E29" t="s">
        <v>56</v>
      </c>
      <c r="F29" s="33">
        <v>0</v>
      </c>
      <c r="G29" t="s">
        <v>57</v>
      </c>
      <c r="I29" s="36"/>
      <c r="J29" t="s">
        <v>56</v>
      </c>
      <c r="K29" s="40"/>
      <c r="L29" t="s">
        <v>57</v>
      </c>
      <c r="M29" s="33"/>
      <c r="N29" s="48">
        <f>((D29-I29)*100)/D29</f>
        <v>100</v>
      </c>
      <c r="P29" s="48"/>
      <c r="Q29" t="s">
        <v>56</v>
      </c>
      <c r="R29" s="40"/>
      <c r="S29" t="s">
        <v>57</v>
      </c>
      <c r="U29" s="48">
        <f>((D29-P29)*100)/D29</f>
        <v>100</v>
      </c>
      <c r="W29" s="33">
        <v>0.3065</v>
      </c>
      <c r="X29" t="s">
        <v>56</v>
      </c>
      <c r="Y29" s="33">
        <v>0</v>
      </c>
      <c r="Z29" t="s">
        <v>57</v>
      </c>
      <c r="AB29" s="48">
        <f>(($D29-W29)*100)/$D29</f>
        <v>11.6460074949553</v>
      </c>
      <c r="AD29" s="36">
        <v>0.3055</v>
      </c>
      <c r="AE29" t="s">
        <v>56</v>
      </c>
      <c r="AF29" s="33">
        <v>0</v>
      </c>
      <c r="AG29" t="s">
        <v>57</v>
      </c>
      <c r="AH29" s="33"/>
      <c r="AI29" s="48">
        <f>(($D29-AD29)*100)/$D29</f>
        <v>11.9342750072067</v>
      </c>
      <c r="AK29" s="36">
        <v>0.4858</v>
      </c>
      <c r="AL29" t="s">
        <v>56</v>
      </c>
      <c r="AM29" s="33">
        <v>0</v>
      </c>
      <c r="AN29" t="s">
        <v>57</v>
      </c>
      <c r="AO29" s="33"/>
      <c r="AP29" s="48">
        <f>(($D29-AK29)*100)/$D29</f>
        <v>-40.0403574517152</v>
      </c>
      <c r="AR29" s="36">
        <v>0.4901</v>
      </c>
      <c r="AS29" t="s">
        <v>56</v>
      </c>
      <c r="AT29" s="33">
        <v>0</v>
      </c>
      <c r="AU29" t="s">
        <v>57</v>
      </c>
      <c r="AV29" s="33"/>
      <c r="AW29" s="48">
        <f>(($D29-AR29)*100)/$D29</f>
        <v>-41.2799077543961</v>
      </c>
      <c r="AY29" s="36">
        <v>0.3135</v>
      </c>
      <c r="AZ29" t="s">
        <v>56</v>
      </c>
      <c r="BA29" s="33">
        <v>0</v>
      </c>
      <c r="BB29" t="s">
        <v>57</v>
      </c>
      <c r="BC29" s="33"/>
      <c r="BD29" s="48">
        <f>(($D29-AY29)*100)/$D29</f>
        <v>9.62813490919573</v>
      </c>
      <c r="BF29" s="36"/>
      <c r="BG29" t="s">
        <v>56</v>
      </c>
      <c r="BH29" s="33"/>
      <c r="BI29" t="s">
        <v>57</v>
      </c>
      <c r="BJ29" s="33"/>
      <c r="BK29" s="48">
        <f>(($D29-BF29)*100)/$D29</f>
        <v>100</v>
      </c>
    </row>
    <row r="30">
      <c r="A30" t="s">
        <v>71</v>
      </c>
      <c r="B30" t="s">
        <v>54</v>
      </c>
      <c r="C30" t="s">
        <v>72</v>
      </c>
      <c r="D30" s="33">
        <v>1.1223</v>
      </c>
      <c r="E30" t="s">
        <v>56</v>
      </c>
      <c r="F30" s="33">
        <v>0.0005</v>
      </c>
      <c r="G30" t="s">
        <v>57</v>
      </c>
      <c r="I30" s="36"/>
      <c r="J30" t="s">
        <v>56</v>
      </c>
      <c r="K30" s="40"/>
      <c r="L30" t="s">
        <v>57</v>
      </c>
      <c r="M30" s="33"/>
      <c r="N30" s="48">
        <f>((D30-I30)*100)/D30</f>
        <v>100</v>
      </c>
      <c r="P30" s="48"/>
      <c r="Q30" t="s">
        <v>56</v>
      </c>
      <c r="R30" s="40"/>
      <c r="S30" t="s">
        <v>57</v>
      </c>
      <c r="U30" s="48">
        <f>((D30-P30)*100)/D30</f>
        <v>100</v>
      </c>
      <c r="W30" s="33">
        <v>1.0776</v>
      </c>
      <c r="X30" t="s">
        <v>56</v>
      </c>
      <c r="Y30" s="33">
        <v>0.0012</v>
      </c>
      <c r="Z30" t="s">
        <v>57</v>
      </c>
      <c r="AB30" s="48">
        <f>(($D30-W30)*100)/$D30</f>
        <v>3.98289227479285</v>
      </c>
      <c r="AD30" s="36">
        <v>1.0781</v>
      </c>
      <c r="AE30" t="s">
        <v>56</v>
      </c>
      <c r="AF30" s="33">
        <v>0.0019</v>
      </c>
      <c r="AG30" t="s">
        <v>57</v>
      </c>
      <c r="AH30" s="33"/>
      <c r="AI30" s="48">
        <f>(($D30-AD30)*100)/$D30</f>
        <v>3.93834090706585</v>
      </c>
      <c r="AK30" s="36">
        <v>1.4517</v>
      </c>
      <c r="AL30" t="s">
        <v>56</v>
      </c>
      <c r="AM30" s="33">
        <v>0.002</v>
      </c>
      <c r="AN30" t="s">
        <v>57</v>
      </c>
      <c r="AO30" s="33"/>
      <c r="AP30" s="48">
        <f>(($D30-AK30)*100)/$D30</f>
        <v>-29.3504410585405</v>
      </c>
      <c r="AR30" s="36">
        <v>1.4514</v>
      </c>
      <c r="AS30" t="s">
        <v>56</v>
      </c>
      <c r="AT30" s="33">
        <v>0.0023</v>
      </c>
      <c r="AU30" t="s">
        <v>57</v>
      </c>
      <c r="AV30" s="33"/>
      <c r="AW30" s="48">
        <f>(($D30-AR30)*100)/$D30</f>
        <v>-29.3237102379043</v>
      </c>
      <c r="AY30" s="36">
        <v>1.0793</v>
      </c>
      <c r="AZ30" t="s">
        <v>56</v>
      </c>
      <c r="BA30" s="33">
        <v>0.0006</v>
      </c>
      <c r="BB30" t="s">
        <v>57</v>
      </c>
      <c r="BC30" s="33"/>
      <c r="BD30" s="48">
        <f>(($D30-AY30)*100)/$D30</f>
        <v>3.83141762452109</v>
      </c>
      <c r="BF30" s="36"/>
      <c r="BG30" t="s">
        <v>56</v>
      </c>
      <c r="BH30" s="33"/>
      <c r="BI30" t="s">
        <v>57</v>
      </c>
      <c r="BJ30" s="33"/>
      <c r="BK30" s="48">
        <f>(($D30-BF30)*100)/$D30</f>
        <v>100</v>
      </c>
    </row>
    <row r="31">
      <c r="D31" s="33"/>
      <c r="F31" s="33"/>
      <c r="I31" s="33"/>
      <c r="M31" s="33"/>
      <c r="P31" s="48"/>
      <c r="R31" s="40"/>
      <c r="U31" s="48"/>
      <c r="W31" s="33"/>
      <c r="Y31" s="33"/>
      <c r="AB31" s="48"/>
      <c r="AD31" s="36"/>
      <c r="AF31" s="33"/>
      <c r="AH31" s="33"/>
      <c r="AI31" s="48"/>
      <c r="AK31" s="36"/>
      <c r="AM31" s="33"/>
      <c r="AO31" s="33"/>
      <c r="AP31" s="48"/>
      <c r="AT31" s="33"/>
      <c r="AY31" s="36"/>
      <c r="BA31" s="33"/>
      <c r="BC31" s="33"/>
      <c r="BD31" s="48"/>
    </row>
    <row r="32">
      <c r="D32" s="33"/>
      <c r="F32" s="33"/>
      <c r="I32" s="33"/>
      <c r="M32" s="33"/>
      <c r="P32" s="48"/>
      <c r="R32" s="40"/>
      <c r="U32" s="48"/>
      <c r="W32" s="33"/>
      <c r="Y32" s="33"/>
      <c r="AB32" s="48"/>
      <c r="AD32" s="36"/>
      <c r="AF32" s="33"/>
      <c r="AH32" s="33"/>
      <c r="AI32" s="48"/>
      <c r="AK32" s="36"/>
      <c r="AM32" s="33"/>
      <c r="AO32" s="33"/>
      <c r="AP32" s="48"/>
      <c r="AT32" s="33"/>
      <c r="AY32" s="36"/>
      <c r="BA32" s="33"/>
      <c r="BC32" s="33"/>
      <c r="BD32" s="48"/>
    </row>
    <row r="33">
      <c r="D33" s="33"/>
      <c r="F33" s="33"/>
      <c r="I33" s="33"/>
      <c r="M33" s="33"/>
      <c r="P33" s="48"/>
      <c r="R33" s="40"/>
      <c r="U33" s="48"/>
      <c r="W33" s="33"/>
      <c r="Y33" s="33"/>
      <c r="AB33" s="48"/>
      <c r="AD33" s="36"/>
      <c r="AF33" s="33"/>
      <c r="AH33" s="33"/>
      <c r="AI33" s="48"/>
      <c r="AK33" s="36"/>
      <c r="AM33" s="33"/>
      <c r="AO33" s="33"/>
      <c r="AP33" s="48"/>
      <c r="AT33" s="33"/>
      <c r="AY33" s="36"/>
      <c r="BA33" s="33"/>
      <c r="BC33" s="33"/>
      <c r="BD33" s="48"/>
    </row>
    <row r="34">
      <c r="A34" t="s">
        <v>40</v>
      </c>
      <c r="B34" t="s">
        <v>41</v>
      </c>
      <c r="C34" t="s">
        <v>42</v>
      </c>
      <c r="D34" s="33" t="s">
        <v>43</v>
      </c>
      <c r="F34" s="33"/>
      <c r="H34" s="33"/>
      <c r="I34" s="33" t="s">
        <v>44</v>
      </c>
      <c r="K34" s="48"/>
      <c r="M34" s="33"/>
      <c r="N34" t="s">
        <v>45</v>
      </c>
      <c r="P34" s="48" t="s">
        <v>46</v>
      </c>
      <c r="R34" s="40"/>
      <c r="U34" s="48" t="s">
        <v>45</v>
      </c>
      <c r="W34" s="33" t="s">
        <v>47</v>
      </c>
      <c r="Y34" s="33"/>
      <c r="AB34" s="48" t="s">
        <v>45</v>
      </c>
      <c r="AD34" s="36"/>
      <c r="AF34" s="33"/>
      <c r="AH34" s="33"/>
      <c r="AI34" s="48"/>
      <c r="AK34" s="36"/>
      <c r="AM34" s="33"/>
      <c r="AO34" s="33"/>
      <c r="AP34" s="48"/>
      <c r="AT34" s="33"/>
      <c r="AY34" s="36"/>
      <c r="BA34" s="33"/>
      <c r="BC34" s="33"/>
      <c r="BD34" s="48"/>
    </row>
    <row r="35">
      <c r="D35" s="33"/>
      <c r="F35" s="33"/>
      <c r="I35" s="36"/>
      <c r="K35" s="40"/>
      <c r="M35" s="33"/>
      <c r="P35" s="48"/>
      <c r="R35" s="40"/>
      <c r="U35" s="48"/>
      <c r="W35" s="33"/>
      <c r="Y35" s="33"/>
      <c r="AB35" s="48"/>
      <c r="AD35" s="36"/>
      <c r="AF35" s="33"/>
      <c r="AH35" s="33"/>
      <c r="AI35" s="48"/>
      <c r="AK35" s="36"/>
      <c r="AM35" s="33"/>
      <c r="AO35" s="33"/>
      <c r="AP35" s="48"/>
      <c r="AT35" s="33"/>
      <c r="AY35" s="36"/>
      <c r="BA35" s="33"/>
      <c r="BC35" s="33"/>
      <c r="BD35" s="48"/>
    </row>
    <row r="36">
      <c r="A36" t="s">
        <v>73</v>
      </c>
      <c r="B36" t="s">
        <v>54</v>
      </c>
      <c r="C36" t="s">
        <v>74</v>
      </c>
      <c r="D36" s="33">
        <v>1.6282</v>
      </c>
      <c r="E36" t="s">
        <v>56</v>
      </c>
      <c r="F36" s="33">
        <v>0.0002</v>
      </c>
      <c r="G36" t="s">
        <v>57</v>
      </c>
      <c r="I36" s="36"/>
      <c r="J36" t="s">
        <v>56</v>
      </c>
      <c r="K36" s="40"/>
      <c r="L36" t="s">
        <v>57</v>
      </c>
      <c r="M36" s="33"/>
      <c r="N36" s="48">
        <f>((D36-I36)*100)/D36</f>
        <v>100</v>
      </c>
      <c r="P36" s="48"/>
      <c r="Q36" t="s">
        <v>56</v>
      </c>
      <c r="R36" s="40"/>
      <c r="S36" t="s">
        <v>57</v>
      </c>
      <c r="U36" s="48">
        <f>((D36-P36)*100)/D36</f>
        <v>100</v>
      </c>
      <c r="W36" s="33">
        <v>1.864</v>
      </c>
      <c r="X36" t="s">
        <v>56</v>
      </c>
      <c r="Y36" s="33">
        <v>0.0002</v>
      </c>
      <c r="Z36" t="s">
        <v>57</v>
      </c>
      <c r="AB36" s="48">
        <f>(($D36-W36)*100)/$D36</f>
        <v>-14.4822503377963</v>
      </c>
      <c r="AD36" s="36"/>
      <c r="AF36" s="33"/>
      <c r="AH36" s="33"/>
      <c r="AI36" s="48"/>
      <c r="AK36" s="36"/>
      <c r="AM36" s="33"/>
      <c r="AO36" s="33"/>
      <c r="AP36" s="48"/>
      <c r="AT36" s="33"/>
      <c r="AY36" s="36"/>
      <c r="BA36" s="33"/>
      <c r="BC36" s="33"/>
      <c r="BD36" s="48"/>
    </row>
    <row r="37">
      <c r="A37" t="s">
        <v>73</v>
      </c>
      <c r="B37" t="s">
        <v>54</v>
      </c>
      <c r="C37" t="s">
        <v>75</v>
      </c>
      <c r="D37" s="33">
        <v>1.0782</v>
      </c>
      <c r="E37" t="s">
        <v>56</v>
      </c>
      <c r="F37" s="33">
        <v>0.0002</v>
      </c>
      <c r="G37" t="s">
        <v>57</v>
      </c>
      <c r="I37" s="36"/>
      <c r="J37" t="s">
        <v>56</v>
      </c>
      <c r="K37" s="40"/>
      <c r="L37" t="s">
        <v>57</v>
      </c>
      <c r="M37" s="33"/>
      <c r="N37" s="48">
        <f>((D37-I37)*100)/D37</f>
        <v>100</v>
      </c>
      <c r="P37" s="48"/>
      <c r="Q37" t="s">
        <v>56</v>
      </c>
      <c r="R37" s="40"/>
      <c r="S37" t="s">
        <v>57</v>
      </c>
      <c r="U37" s="48">
        <f>((D37-P37)*100)/D37</f>
        <v>100</v>
      </c>
      <c r="W37" s="33">
        <v>1.596</v>
      </c>
      <c r="X37" t="s">
        <v>56</v>
      </c>
      <c r="Y37" s="33">
        <v>0.0006</v>
      </c>
      <c r="Z37" t="s">
        <v>57</v>
      </c>
      <c r="AB37" s="48">
        <f>(($D37-W37)*100)/$D37</f>
        <v>-48.0244852531998</v>
      </c>
      <c r="AD37" s="36"/>
      <c r="AF37" s="33"/>
      <c r="AH37" s="33"/>
      <c r="AI37" s="48"/>
      <c r="AK37" s="36"/>
      <c r="AM37" s="33"/>
      <c r="AO37" s="33"/>
      <c r="AP37" s="48"/>
      <c r="AT37" s="33"/>
      <c r="AY37" s="36"/>
      <c r="BA37" s="33"/>
      <c r="BC37" s="33"/>
      <c r="BD37" s="48"/>
    </row>
    <row r="38">
      <c r="A38" t="s">
        <v>73</v>
      </c>
      <c r="B38" t="s">
        <v>54</v>
      </c>
      <c r="C38" t="s">
        <v>76</v>
      </c>
      <c r="D38" s="33">
        <v>1.0727</v>
      </c>
      <c r="E38" t="s">
        <v>56</v>
      </c>
      <c r="F38" s="33">
        <v>0.0003</v>
      </c>
      <c r="G38" t="s">
        <v>57</v>
      </c>
      <c r="I38" s="36"/>
      <c r="J38" t="s">
        <v>56</v>
      </c>
      <c r="K38" s="40"/>
      <c r="L38" t="s">
        <v>57</v>
      </c>
      <c r="M38" s="33"/>
      <c r="N38" s="48">
        <f>((D38-I38)*100)/D38</f>
        <v>100</v>
      </c>
      <c r="P38" s="48"/>
      <c r="Q38" t="s">
        <v>56</v>
      </c>
      <c r="R38" s="40"/>
      <c r="S38" t="s">
        <v>57</v>
      </c>
      <c r="U38" s="48">
        <f>((D38-P38)*100)/D38</f>
        <v>100</v>
      </c>
      <c r="W38" s="33">
        <v>4.3661</v>
      </c>
      <c r="X38" t="s">
        <v>56</v>
      </c>
      <c r="Y38" s="33">
        <v>0.0004</v>
      </c>
      <c r="Z38" t="s">
        <v>57</v>
      </c>
      <c r="AB38" s="48">
        <f>(($D38-W38)*100)/$D38</f>
        <v>-307.01966999161</v>
      </c>
      <c r="AD38" s="36"/>
      <c r="AF38" s="33"/>
      <c r="AH38" s="33"/>
      <c r="AI38" s="48"/>
      <c r="AK38" s="36"/>
      <c r="AM38" s="33"/>
      <c r="AO38" s="33"/>
      <c r="AP38" s="48"/>
      <c r="AT38" s="33"/>
      <c r="AY38" s="36"/>
      <c r="BA38" s="33"/>
      <c r="BC38" s="33"/>
      <c r="BD38" s="48"/>
    </row>
    <row r="39">
      <c r="A39" t="s">
        <v>73</v>
      </c>
      <c r="B39" t="s">
        <v>54</v>
      </c>
      <c r="C39" t="s">
        <v>77</v>
      </c>
      <c r="D39" s="33">
        <v>1.0793</v>
      </c>
      <c r="E39" t="s">
        <v>56</v>
      </c>
      <c r="F39" s="33">
        <v>0.0002</v>
      </c>
      <c r="G39" t="s">
        <v>57</v>
      </c>
      <c r="I39" s="36"/>
      <c r="J39" t="s">
        <v>56</v>
      </c>
      <c r="K39" s="40"/>
      <c r="L39" t="s">
        <v>57</v>
      </c>
      <c r="M39" s="33"/>
      <c r="N39" s="48">
        <f>((D39-I39)*100)/D39</f>
        <v>100</v>
      </c>
      <c r="P39" s="48"/>
      <c r="Q39" t="s">
        <v>56</v>
      </c>
      <c r="R39" s="40"/>
      <c r="S39" t="s">
        <v>57</v>
      </c>
      <c r="U39" s="48">
        <f>((D39-P39)*100)/D39</f>
        <v>100</v>
      </c>
      <c r="W39" s="33">
        <v>36.3793</v>
      </c>
      <c r="X39" t="s">
        <v>56</v>
      </c>
      <c r="Y39" s="33">
        <v>0.0083</v>
      </c>
      <c r="Z39" t="s">
        <v>57</v>
      </c>
      <c r="AB39" s="48">
        <f>(($D39-W39)*100)/$D39</f>
        <v>-3270.63837672566</v>
      </c>
      <c r="AD39" s="36"/>
      <c r="AF39" s="33"/>
      <c r="AH39" s="33"/>
      <c r="AI39" s="48"/>
      <c r="AK39" s="36"/>
      <c r="AM39" s="33"/>
      <c r="AO39" s="33"/>
      <c r="AP39" s="48"/>
      <c r="AT39" s="33"/>
      <c r="AY39" s="36"/>
      <c r="BA39" s="33"/>
      <c r="BC39" s="33"/>
      <c r="BD39" s="48"/>
    </row>
    <row r="40">
      <c r="A40" t="s">
        <v>73</v>
      </c>
      <c r="B40" t="s">
        <v>54</v>
      </c>
      <c r="C40" t="s">
        <v>78</v>
      </c>
      <c r="D40" s="33">
        <v>1.0751</v>
      </c>
      <c r="E40" t="s">
        <v>56</v>
      </c>
      <c r="F40" s="33">
        <v>0.0001</v>
      </c>
      <c r="G40" t="s">
        <v>57</v>
      </c>
      <c r="I40" s="36"/>
      <c r="J40" t="s">
        <v>56</v>
      </c>
      <c r="K40" s="40"/>
      <c r="L40" t="s">
        <v>57</v>
      </c>
      <c r="M40" s="33"/>
      <c r="N40" s="48">
        <f>((D40-I40)*100)/D40</f>
        <v>100</v>
      </c>
      <c r="P40" s="48"/>
      <c r="Q40" t="s">
        <v>56</v>
      </c>
      <c r="R40" s="40"/>
      <c r="S40" t="s">
        <v>57</v>
      </c>
      <c r="U40" s="48">
        <f>((D40-P40)*100)/D40</f>
        <v>100</v>
      </c>
      <c r="W40" s="33">
        <v>322.6953</v>
      </c>
      <c r="X40" t="s">
        <v>56</v>
      </c>
      <c r="Y40" s="33">
        <v>0.0222</v>
      </c>
      <c r="Z40" t="s">
        <v>57</v>
      </c>
      <c r="AB40" s="48">
        <f>(($D40-W40)*100)/$D40</f>
        <v>-29915.3753139243</v>
      </c>
      <c r="AD40" s="36"/>
      <c r="AF40" s="33"/>
      <c r="AH40" s="33"/>
      <c r="AI40" s="48"/>
      <c r="AK40" s="36"/>
      <c r="AM40" s="33"/>
      <c r="AO40" s="33"/>
      <c r="AP40" s="48"/>
      <c r="AT40" s="33"/>
      <c r="AY40" s="36"/>
      <c r="BA40" s="33"/>
      <c r="BC40" s="33"/>
      <c r="BD40" s="48"/>
    </row>
    <row r="41">
      <c r="D41" s="33"/>
      <c r="F41" s="33"/>
      <c r="I41" s="36"/>
      <c r="K41" s="40"/>
      <c r="P41" s="48"/>
      <c r="R41" s="40"/>
      <c r="U41" s="48"/>
      <c r="W41" s="33"/>
      <c r="Y41" s="33"/>
      <c r="AB41" s="48"/>
      <c r="AD41" s="36"/>
      <c r="AF41" s="33"/>
      <c r="AI41" s="48"/>
      <c r="AK41" s="36"/>
      <c r="AM41" s="33"/>
      <c r="AP41" s="48"/>
      <c r="AT41" s="33"/>
      <c r="AY41" s="36"/>
      <c r="BA41" s="33"/>
      <c r="BD41" s="48"/>
    </row>
    <row r="42">
      <c r="A42" t="s">
        <v>79</v>
      </c>
      <c r="B42" t="s">
        <v>54</v>
      </c>
      <c r="C42" t="s">
        <v>74</v>
      </c>
      <c r="D42" s="33">
        <v>3.797</v>
      </c>
      <c r="E42" t="s">
        <v>56</v>
      </c>
      <c r="F42" s="33">
        <v>0.0006</v>
      </c>
      <c r="G42" t="s">
        <v>57</v>
      </c>
      <c r="I42" s="36"/>
      <c r="J42" t="s">
        <v>56</v>
      </c>
      <c r="K42" s="40"/>
      <c r="L42" t="s">
        <v>57</v>
      </c>
      <c r="M42" s="33"/>
      <c r="N42" s="48">
        <f>((D42-I42)*100)/D42</f>
        <v>100</v>
      </c>
      <c r="P42" s="48"/>
      <c r="Q42" t="s">
        <v>56</v>
      </c>
      <c r="R42" s="40"/>
      <c r="S42" t="s">
        <v>57</v>
      </c>
      <c r="U42" s="48">
        <f>((D42-P42)*100)/D42</f>
        <v>100</v>
      </c>
      <c r="W42" s="33">
        <v>3.7337</v>
      </c>
      <c r="X42" t="s">
        <v>56</v>
      </c>
      <c r="Y42" s="33">
        <v>0.0005</v>
      </c>
      <c r="Z42" t="s">
        <v>57</v>
      </c>
      <c r="AB42" s="48">
        <f>(($D42-W42)*100)/$D42</f>
        <v>1.66710560969187</v>
      </c>
      <c r="AD42" s="36"/>
      <c r="AF42" s="33"/>
      <c r="AH42" s="33"/>
      <c r="AI42" s="48"/>
      <c r="AK42" s="36"/>
      <c r="AM42" s="33"/>
      <c r="AO42" s="33"/>
      <c r="AP42" s="48"/>
      <c r="AT42" s="33"/>
      <c r="AY42" s="36"/>
      <c r="BA42" s="33"/>
      <c r="BC42" s="33"/>
      <c r="BD42" s="48"/>
    </row>
    <row r="43">
      <c r="A43" t="s">
        <v>79</v>
      </c>
      <c r="B43" t="s">
        <v>54</v>
      </c>
      <c r="C43" t="s">
        <v>75</v>
      </c>
      <c r="D43" s="33">
        <v>4.4167</v>
      </c>
      <c r="E43" t="s">
        <v>56</v>
      </c>
      <c r="F43" s="33">
        <v>0.0007</v>
      </c>
      <c r="G43" t="s">
        <v>57</v>
      </c>
      <c r="I43" s="36"/>
      <c r="J43" t="s">
        <v>56</v>
      </c>
      <c r="K43" s="40"/>
      <c r="L43" t="s">
        <v>57</v>
      </c>
      <c r="M43" s="33"/>
      <c r="N43" s="48">
        <f>((D43-I43)*100)/D43</f>
        <v>100</v>
      </c>
      <c r="P43" s="48"/>
      <c r="Q43" t="s">
        <v>56</v>
      </c>
      <c r="R43" s="40"/>
      <c r="S43" t="s">
        <v>57</v>
      </c>
      <c r="U43" s="48">
        <f>((D43-P43)*100)/D43</f>
        <v>100</v>
      </c>
      <c r="W43" s="33">
        <v>4.6762</v>
      </c>
      <c r="X43" t="s">
        <v>56</v>
      </c>
      <c r="Y43" s="33">
        <v>0.0009</v>
      </c>
      <c r="Z43" t="s">
        <v>57</v>
      </c>
      <c r="AB43" s="48">
        <f>(($D43-W43)*100)/$D43</f>
        <v>-5.87542735526524</v>
      </c>
      <c r="AD43" s="36"/>
      <c r="AF43" s="33"/>
      <c r="AH43" s="33"/>
      <c r="AI43" s="48"/>
      <c r="AK43" s="36"/>
      <c r="AM43" s="33"/>
      <c r="AO43" s="33"/>
      <c r="AP43" s="48"/>
      <c r="AT43" s="33"/>
      <c r="AY43" s="36"/>
      <c r="BA43" s="33"/>
      <c r="BC43" s="33"/>
      <c r="BD43" s="48"/>
    </row>
    <row r="44">
      <c r="A44" t="s">
        <v>79</v>
      </c>
      <c r="B44" t="s">
        <v>54</v>
      </c>
      <c r="C44" t="s">
        <v>76</v>
      </c>
      <c r="D44" s="33">
        <v>4.4126</v>
      </c>
      <c r="E44" t="s">
        <v>56</v>
      </c>
      <c r="F44" s="33">
        <v>0.0014</v>
      </c>
      <c r="G44" t="s">
        <v>57</v>
      </c>
      <c r="I44" s="36"/>
      <c r="J44" t="s">
        <v>56</v>
      </c>
      <c r="K44" s="40"/>
      <c r="L44" t="s">
        <v>57</v>
      </c>
      <c r="M44" s="33"/>
      <c r="N44" s="48">
        <f>((D44-I44)*100)/D44</f>
        <v>100</v>
      </c>
      <c r="P44" s="48"/>
      <c r="Q44" t="s">
        <v>56</v>
      </c>
      <c r="R44" s="40"/>
      <c r="S44" t="s">
        <v>57</v>
      </c>
      <c r="U44" s="48">
        <f>((D44-P44)*100)/D44</f>
        <v>100</v>
      </c>
      <c r="W44" s="33">
        <v>7.5148</v>
      </c>
      <c r="X44" t="s">
        <v>56</v>
      </c>
      <c r="Y44" s="33">
        <v>0.0033</v>
      </c>
      <c r="Z44" t="s">
        <v>57</v>
      </c>
      <c r="AB44" s="48">
        <f>(($D44-W44)*100)/$D44</f>
        <v>-70.3032225898563</v>
      </c>
      <c r="AD44" s="36"/>
      <c r="AF44" s="33"/>
      <c r="AH44" s="33"/>
      <c r="AI44" s="48"/>
      <c r="AK44" s="36"/>
      <c r="AM44" s="33"/>
      <c r="AO44" s="33"/>
      <c r="AP44" s="48"/>
      <c r="AT44" s="33"/>
      <c r="AY44" s="36"/>
      <c r="BA44" s="33"/>
      <c r="BC44" s="33"/>
      <c r="BD44" s="48"/>
    </row>
    <row r="45">
      <c r="A45" t="s">
        <v>79</v>
      </c>
      <c r="B45" t="s">
        <v>54</v>
      </c>
      <c r="C45" t="s">
        <v>77</v>
      </c>
      <c r="D45" s="33">
        <v>4.4092</v>
      </c>
      <c r="E45" t="s">
        <v>56</v>
      </c>
      <c r="F45" s="33">
        <v>0.0008</v>
      </c>
      <c r="G45" t="s">
        <v>57</v>
      </c>
      <c r="I45" s="36"/>
      <c r="J45" t="s">
        <v>56</v>
      </c>
      <c r="K45" s="40"/>
      <c r="L45" t="s">
        <v>57</v>
      </c>
      <c r="M45" s="33"/>
      <c r="N45" s="48">
        <f>((D45-I45)*100)/D45</f>
        <v>100</v>
      </c>
      <c r="P45" s="48"/>
      <c r="Q45" t="s">
        <v>56</v>
      </c>
      <c r="R45" s="40"/>
      <c r="S45" t="s">
        <v>57</v>
      </c>
      <c r="U45" s="48">
        <f>((D45-P45)*100)/D45</f>
        <v>100</v>
      </c>
      <c r="W45" s="33">
        <v>40.1421</v>
      </c>
      <c r="X45" t="s">
        <v>56</v>
      </c>
      <c r="Y45" s="33">
        <v>0.0057</v>
      </c>
      <c r="Z45" t="s">
        <v>57</v>
      </c>
      <c r="AB45" s="48">
        <f>(($D45-W45)*100)/$D45</f>
        <v>-810.416855665427</v>
      </c>
      <c r="AD45" s="36"/>
      <c r="AF45" s="33"/>
      <c r="AH45" s="33"/>
      <c r="AI45" s="48"/>
      <c r="AK45" s="36"/>
      <c r="AM45" s="33"/>
      <c r="AO45" s="33"/>
      <c r="AP45" s="48"/>
      <c r="AT45" s="33"/>
      <c r="AY45" s="36"/>
      <c r="BA45" s="33"/>
      <c r="BC45" s="33"/>
      <c r="BD45" s="48"/>
    </row>
    <row r="46">
      <c r="A46" t="s">
        <v>79</v>
      </c>
      <c r="B46" t="s">
        <v>54</v>
      </c>
      <c r="C46" t="s">
        <v>78</v>
      </c>
      <c r="D46" s="33">
        <v>4.41</v>
      </c>
      <c r="E46" t="s">
        <v>56</v>
      </c>
      <c r="F46" s="33">
        <v>0.0006</v>
      </c>
      <c r="G46" t="s">
        <v>57</v>
      </c>
      <c r="I46" s="36"/>
      <c r="J46" t="s">
        <v>56</v>
      </c>
      <c r="K46" s="40"/>
      <c r="L46" t="s">
        <v>57</v>
      </c>
      <c r="M46" s="33"/>
      <c r="N46" s="48">
        <f>((D46-I46)*100)/D46</f>
        <v>100</v>
      </c>
      <c r="P46" s="48"/>
      <c r="Q46" t="s">
        <v>56</v>
      </c>
      <c r="R46" s="40"/>
      <c r="S46" t="s">
        <v>57</v>
      </c>
      <c r="U46" s="48">
        <f>((D46-P46)*100)/D46</f>
        <v>100</v>
      </c>
      <c r="W46" s="33">
        <v>330.4904</v>
      </c>
      <c r="X46" t="s">
        <v>56</v>
      </c>
      <c r="Y46" s="33">
        <v>0.0501</v>
      </c>
      <c r="Z46" t="s">
        <v>57</v>
      </c>
      <c r="AB46" s="48">
        <f>(($D46-W46)*100)/$D46</f>
        <v>-7394.11337868481</v>
      </c>
      <c r="AD46" s="36"/>
      <c r="AF46" s="33"/>
      <c r="AH46" s="33"/>
      <c r="AI46" s="48"/>
      <c r="AK46" s="36"/>
      <c r="AM46" s="33"/>
      <c r="AO46" s="33"/>
      <c r="AP46" s="48"/>
      <c r="AT46" s="33"/>
      <c r="AY46" s="36"/>
      <c r="BA46" s="33"/>
      <c r="BC46" s="33"/>
      <c r="BD46" s="48"/>
    </row>
    <row r="47">
      <c r="D47" s="33"/>
      <c r="F47" s="33"/>
      <c r="I47" s="36"/>
      <c r="K47" s="48"/>
      <c r="M47" s="33"/>
      <c r="P47" s="48"/>
      <c r="R47" s="40"/>
      <c r="U47" s="48"/>
      <c r="W47" s="33"/>
      <c r="Y47" s="33"/>
      <c r="AB47" s="48"/>
      <c r="AD47" s="36"/>
      <c r="AF47" s="33"/>
      <c r="AH47" s="33"/>
      <c r="AI47" s="48"/>
      <c r="AK47" s="36"/>
      <c r="AM47" s="33"/>
      <c r="AO47" s="33"/>
      <c r="AP47" s="48"/>
      <c r="AT47" s="33"/>
      <c r="AY47" s="36"/>
      <c r="BA47" s="33"/>
      <c r="BC47" s="33"/>
      <c r="BD47" s="48"/>
    </row>
    <row r="48">
      <c r="D48" s="33"/>
      <c r="F48" s="33"/>
      <c r="I48" s="33"/>
      <c r="K48" s="48"/>
      <c r="M48" s="33"/>
      <c r="P48" s="48"/>
      <c r="R48" s="40"/>
      <c r="W48" s="33"/>
      <c r="Y48" s="33"/>
      <c r="AD48" s="33"/>
      <c r="AF48" s="33"/>
      <c r="AH48" s="33"/>
      <c r="AK48" s="33"/>
      <c r="AM48" s="33"/>
      <c r="AO48" s="33"/>
      <c r="AT48" s="33"/>
      <c r="AY48" s="33"/>
      <c r="BA48" s="33"/>
      <c r="BC48" s="33"/>
    </row>
    <row r="49">
      <c r="D49" s="33"/>
      <c r="F49" s="33"/>
      <c r="I49" s="33"/>
      <c r="K49" s="48"/>
      <c r="M49" s="33"/>
      <c r="P49" s="48"/>
      <c r="R49" s="40"/>
      <c r="W49" s="33"/>
      <c r="Y49" s="33"/>
      <c r="AD49" s="33"/>
      <c r="AF49" s="33"/>
      <c r="AH49" s="33"/>
      <c r="AK49" s="33"/>
      <c r="AM49" s="33"/>
      <c r="AO49" s="33"/>
      <c r="AT49" s="33"/>
      <c r="AY49" s="33"/>
      <c r="BA49" s="33"/>
      <c r="BC49" s="33"/>
    </row>
    <row r="50">
      <c r="A50" t="s">
        <v>40</v>
      </c>
      <c r="C50" t="s">
        <v>42</v>
      </c>
      <c r="D50" s="33" t="s">
        <v>43</v>
      </c>
      <c r="F50" s="33"/>
      <c r="I50" s="33" t="s">
        <v>44</v>
      </c>
      <c r="K50" s="48"/>
      <c r="M50" s="33"/>
      <c r="N50" t="s">
        <v>45</v>
      </c>
      <c r="P50" s="48" t="s">
        <v>46</v>
      </c>
      <c r="R50" s="40"/>
      <c r="U50" t="s">
        <v>45</v>
      </c>
      <c r="W50" s="33" t="s">
        <v>47</v>
      </c>
      <c r="Y50" s="33"/>
      <c r="AB50" t="s">
        <v>45</v>
      </c>
      <c r="AD50" s="33"/>
      <c r="AF50" s="33"/>
      <c r="AH50" s="33"/>
      <c r="AK50" s="33"/>
      <c r="AM50" s="33"/>
      <c r="AO50" s="33"/>
      <c r="AT50" s="33"/>
      <c r="AY50" s="33"/>
      <c r="BA50" s="33"/>
      <c r="BC50" s="33"/>
    </row>
    <row r="51">
      <c r="D51" s="33"/>
      <c r="F51" s="33"/>
      <c r="H51" s="33"/>
      <c r="I51" s="33"/>
      <c r="K51" s="48"/>
      <c r="M51" s="33"/>
      <c r="P51" s="48"/>
      <c r="R51" s="40"/>
      <c r="U51" s="48"/>
      <c r="W51" s="33"/>
      <c r="Y51" s="33"/>
      <c r="AB51" s="48"/>
      <c r="AC51" s="33"/>
      <c r="AD51" s="33"/>
      <c r="AF51" s="33"/>
      <c r="AH51" s="33"/>
      <c r="AI51" s="48"/>
      <c r="AJ51" s="33"/>
      <c r="AK51" s="33"/>
      <c r="AM51" s="33"/>
      <c r="AO51" s="33"/>
      <c r="AP51" s="48"/>
      <c r="AT51" s="33"/>
      <c r="AY51" s="33"/>
      <c r="BA51" s="33"/>
      <c r="BC51" s="33"/>
      <c r="BD51" s="48"/>
    </row>
    <row r="52">
      <c r="A52" t="s">
        <v>80</v>
      </c>
      <c r="B52" t="s">
        <v>54</v>
      </c>
      <c r="C52" t="s">
        <v>81</v>
      </c>
      <c r="D52" s="33">
        <v>11.4336</v>
      </c>
      <c r="E52" t="s">
        <v>56</v>
      </c>
      <c r="F52" s="33">
        <v>0.0076</v>
      </c>
      <c r="G52" t="s">
        <v>57</v>
      </c>
      <c r="I52" s="33"/>
      <c r="J52" t="s">
        <v>56</v>
      </c>
      <c r="K52" s="40"/>
      <c r="L52" t="s">
        <v>57</v>
      </c>
      <c r="M52" s="33"/>
      <c r="N52" s="48">
        <f>((D52-I52)*100)/D52</f>
        <v>100</v>
      </c>
      <c r="P52" s="48"/>
      <c r="Q52" t="s">
        <v>56</v>
      </c>
      <c r="R52" s="40"/>
      <c r="S52" t="s">
        <v>57</v>
      </c>
      <c r="U52" s="48">
        <f>((D52-P52)*100)/D52</f>
        <v>100</v>
      </c>
      <c r="W52" s="33">
        <v>11.3437</v>
      </c>
      <c r="X52" t="s">
        <v>56</v>
      </c>
      <c r="Y52" s="33">
        <v>0.0113</v>
      </c>
      <c r="Z52" t="s">
        <v>57</v>
      </c>
      <c r="AB52" s="48">
        <f>(($D52-W52)*100)/$D52</f>
        <v>0.786279037223622</v>
      </c>
      <c r="AD52" s="33"/>
      <c r="AF52" s="33"/>
      <c r="AH52" s="33"/>
      <c r="AI52" s="48"/>
      <c r="AK52" s="33"/>
      <c r="AM52" s="33"/>
      <c r="AO52" s="33"/>
      <c r="AP52" s="48"/>
      <c r="AT52" s="33"/>
      <c r="AY52" s="33"/>
      <c r="BA52" s="33"/>
      <c r="BC52" s="33"/>
      <c r="BD52" s="48"/>
    </row>
    <row r="53">
      <c r="A53" t="s">
        <v>80</v>
      </c>
      <c r="B53" t="s">
        <v>54</v>
      </c>
      <c r="C53" t="s">
        <v>82</v>
      </c>
      <c r="D53" s="33">
        <v>11.6505</v>
      </c>
      <c r="E53" t="s">
        <v>56</v>
      </c>
      <c r="F53" s="33">
        <v>0.008</v>
      </c>
      <c r="G53" t="s">
        <v>57</v>
      </c>
      <c r="I53" s="33"/>
      <c r="J53" t="s">
        <v>56</v>
      </c>
      <c r="K53" s="40"/>
      <c r="L53" t="s">
        <v>57</v>
      </c>
      <c r="M53" s="33"/>
      <c r="N53" s="48">
        <f>((D53-I53)*100)/D53</f>
        <v>100</v>
      </c>
      <c r="P53" s="48"/>
      <c r="Q53" t="s">
        <v>56</v>
      </c>
      <c r="R53" s="40"/>
      <c r="S53" t="s">
        <v>57</v>
      </c>
      <c r="U53" s="48">
        <f>((D53-P53)*100)/D53</f>
        <v>100</v>
      </c>
      <c r="W53" s="33">
        <v>11.5773</v>
      </c>
      <c r="X53" t="s">
        <v>56</v>
      </c>
      <c r="Y53" s="33">
        <v>0.0092</v>
      </c>
      <c r="Z53" t="s">
        <v>57</v>
      </c>
      <c r="AB53" s="48">
        <f>(($D53-W53)*100)/$D53</f>
        <v>0.628299214625981</v>
      </c>
      <c r="AD53" s="33"/>
      <c r="AF53" s="33"/>
      <c r="AH53" s="33"/>
      <c r="AI53" s="48"/>
      <c r="AK53" s="33"/>
      <c r="AM53" s="33"/>
      <c r="AO53" s="33"/>
      <c r="AP53" s="48"/>
      <c r="AT53" s="33"/>
      <c r="AY53" s="33"/>
      <c r="BA53" s="33"/>
      <c r="BC53" s="33"/>
      <c r="BD53" s="48"/>
    </row>
    <row r="54">
      <c r="A54" t="s">
        <v>80</v>
      </c>
      <c r="B54" t="s">
        <v>54</v>
      </c>
      <c r="C54" t="s">
        <v>83</v>
      </c>
      <c r="D54" s="33">
        <v>13.4031</v>
      </c>
      <c r="E54" t="s">
        <v>56</v>
      </c>
      <c r="F54" s="33">
        <v>0.0075</v>
      </c>
      <c r="G54" t="s">
        <v>57</v>
      </c>
      <c r="I54" s="33"/>
      <c r="J54" t="s">
        <v>56</v>
      </c>
      <c r="K54" s="40"/>
      <c r="L54" t="s">
        <v>57</v>
      </c>
      <c r="M54" s="33"/>
      <c r="N54" s="48">
        <f>((D54-I54)*100)/D54</f>
        <v>100</v>
      </c>
      <c r="P54" s="48"/>
      <c r="Q54" t="s">
        <v>56</v>
      </c>
      <c r="R54" s="40"/>
      <c r="S54" t="s">
        <v>57</v>
      </c>
      <c r="U54" s="48">
        <f>((D54-P54)*100)/D54</f>
        <v>100</v>
      </c>
      <c r="W54" s="33">
        <v>13.1132</v>
      </c>
      <c r="X54" t="s">
        <v>56</v>
      </c>
      <c r="Y54" s="33">
        <v>0.0097</v>
      </c>
      <c r="Z54" t="s">
        <v>57</v>
      </c>
      <c r="AB54" s="48">
        <f>(($D54-W54)*100)/$D54</f>
        <v>2.16293245592437</v>
      </c>
      <c r="AD54" s="33"/>
      <c r="AF54" s="33"/>
      <c r="AH54" s="33"/>
      <c r="AI54" s="48"/>
      <c r="AK54" s="33"/>
      <c r="AM54" s="33"/>
      <c r="AO54" s="33"/>
      <c r="AP54" s="48"/>
      <c r="AT54" s="33"/>
      <c r="AY54" s="33"/>
      <c r="BA54" s="33"/>
      <c r="BC54" s="33"/>
      <c r="BD54" s="48"/>
    </row>
    <row r="55">
      <c r="A55" t="s">
        <v>80</v>
      </c>
      <c r="B55" t="s">
        <v>54</v>
      </c>
      <c r="C55" t="s">
        <v>84</v>
      </c>
      <c r="D55" s="33">
        <v>17.3736</v>
      </c>
      <c r="E55" t="s">
        <v>56</v>
      </c>
      <c r="F55" s="33">
        <v>0.0075</v>
      </c>
      <c r="G55" t="s">
        <v>57</v>
      </c>
      <c r="I55" s="33"/>
      <c r="J55" t="s">
        <v>56</v>
      </c>
      <c r="K55" s="40"/>
      <c r="L55" t="s">
        <v>57</v>
      </c>
      <c r="M55" s="33"/>
      <c r="N55" s="48">
        <f>((D55-I55)*100)/D55</f>
        <v>100</v>
      </c>
      <c r="P55" s="48"/>
      <c r="Q55" t="s">
        <v>56</v>
      </c>
      <c r="R55" s="40"/>
      <c r="S55" t="s">
        <v>57</v>
      </c>
      <c r="U55" s="48">
        <f>((D55-P55)*100)/D55</f>
        <v>100</v>
      </c>
      <c r="W55" s="33">
        <v>15.9332</v>
      </c>
      <c r="X55" t="s">
        <v>56</v>
      </c>
      <c r="Y55" s="33">
        <v>0.0083</v>
      </c>
      <c r="Z55" t="s">
        <v>57</v>
      </c>
      <c r="AB55" s="48">
        <f>(($D55-W55)*100)/$D55</f>
        <v>8.29073997329281</v>
      </c>
      <c r="AD55" s="33"/>
      <c r="AF55" s="33"/>
      <c r="AH55" s="33"/>
      <c r="AI55" s="48"/>
      <c r="AK55" s="33"/>
      <c r="AM55" s="33"/>
      <c r="AO55" s="33"/>
      <c r="AP55" s="48"/>
      <c r="AT55" s="33"/>
      <c r="AY55" s="33"/>
      <c r="BA55" s="33"/>
      <c r="BC55" s="33"/>
      <c r="BD55" s="48"/>
    </row>
    <row r="56">
      <c r="A56" t="s">
        <v>80</v>
      </c>
      <c r="B56" t="s">
        <v>54</v>
      </c>
      <c r="C56" t="s">
        <v>85</v>
      </c>
      <c r="D56" s="33">
        <v>17.9603</v>
      </c>
      <c r="E56" t="s">
        <v>56</v>
      </c>
      <c r="F56" s="33">
        <v>0.0131</v>
      </c>
      <c r="G56" t="s">
        <v>57</v>
      </c>
      <c r="I56" s="33"/>
      <c r="J56" t="s">
        <v>56</v>
      </c>
      <c r="K56" s="40"/>
      <c r="L56" t="s">
        <v>57</v>
      </c>
      <c r="M56" s="33"/>
      <c r="N56" s="48">
        <f>((D56-I56)*100)/D56</f>
        <v>100</v>
      </c>
      <c r="P56" s="48"/>
      <c r="Q56" t="s">
        <v>56</v>
      </c>
      <c r="R56" s="40"/>
      <c r="S56" t="s">
        <v>57</v>
      </c>
      <c r="U56" s="48">
        <f>((D56-P56)*100)/D56</f>
        <v>100</v>
      </c>
      <c r="W56" s="33">
        <v>16.6017</v>
      </c>
      <c r="X56" t="s">
        <v>56</v>
      </c>
      <c r="Y56" s="33">
        <v>0.0192</v>
      </c>
      <c r="Z56" t="s">
        <v>57</v>
      </c>
      <c r="AB56" s="48">
        <f>(($D56-W56)*100)/$D56</f>
        <v>7.56446161812441</v>
      </c>
      <c r="AD56" s="33"/>
      <c r="AF56" s="33"/>
      <c r="AH56" s="33"/>
      <c r="AI56" s="48"/>
      <c r="AK56" s="33"/>
      <c r="AM56" s="33"/>
      <c r="AO56" s="33"/>
      <c r="AP56" s="48"/>
      <c r="AT56" s="33"/>
      <c r="AY56" s="33"/>
      <c r="BA56" s="33"/>
      <c r="BC56" s="33"/>
      <c r="BD56" s="48"/>
    </row>
    <row r="57">
      <c r="D57" s="33"/>
      <c r="F57" s="33"/>
      <c r="H57" s="33"/>
      <c r="I57" s="33"/>
      <c r="K57" s="40"/>
      <c r="M57" s="33"/>
      <c r="P57" s="48"/>
      <c r="R57" s="40"/>
      <c r="U57" s="48"/>
      <c r="W57" s="33"/>
      <c r="Y57" s="33"/>
      <c r="AB57" s="48"/>
      <c r="AC57" s="33"/>
      <c r="AD57" s="33"/>
      <c r="AF57" s="33"/>
      <c r="AH57" s="33"/>
      <c r="AI57" s="48"/>
      <c r="AJ57" s="33"/>
      <c r="AK57" s="33"/>
      <c r="AM57" s="33"/>
      <c r="AO57" s="33"/>
      <c r="AP57" s="48"/>
      <c r="AT57" s="33"/>
      <c r="AY57" s="33"/>
      <c r="BA57" s="33"/>
      <c r="BC57" s="33"/>
      <c r="BD57" s="48"/>
    </row>
    <row r="58">
      <c r="A58" t="s">
        <v>86</v>
      </c>
      <c r="B58" t="s">
        <v>54</v>
      </c>
      <c r="C58" t="s">
        <v>82</v>
      </c>
      <c r="D58" s="33">
        <v>4.1179</v>
      </c>
      <c r="E58" t="s">
        <v>56</v>
      </c>
      <c r="F58" s="33">
        <v>0.0026</v>
      </c>
      <c r="G58" t="s">
        <v>57</v>
      </c>
      <c r="I58" s="43"/>
      <c r="J58" t="s">
        <v>56</v>
      </c>
      <c r="K58" s="40"/>
      <c r="L58" t="s">
        <v>57</v>
      </c>
      <c r="M58" s="33"/>
      <c r="N58" s="48">
        <f>((D58-I58)*100)/D58</f>
        <v>100</v>
      </c>
      <c r="P58" s="48"/>
      <c r="Q58" t="s">
        <v>56</v>
      </c>
      <c r="R58" s="40"/>
      <c r="S58" t="s">
        <v>57</v>
      </c>
      <c r="U58" s="48">
        <f>((D58-P58)*100)/D58</f>
        <v>100</v>
      </c>
      <c r="W58" s="33">
        <v>2.2208</v>
      </c>
      <c r="X58" t="s">
        <v>56</v>
      </c>
      <c r="Y58" s="33">
        <v>0.0004</v>
      </c>
      <c r="Z58" t="s">
        <v>57</v>
      </c>
      <c r="AB58" s="48">
        <f>(($D58-W58)*100)/$D58</f>
        <v>46.0695985818014</v>
      </c>
      <c r="AD58" s="43"/>
      <c r="AF58" s="33"/>
      <c r="AH58" s="33"/>
      <c r="AI58" s="48"/>
      <c r="AK58" s="43"/>
      <c r="AM58" s="33"/>
      <c r="AO58" s="33"/>
      <c r="AP58" s="48"/>
      <c r="AT58" s="33"/>
      <c r="AY58" s="43"/>
      <c r="BA58" s="33"/>
      <c r="BC58" s="33"/>
      <c r="BD58" s="48"/>
    </row>
    <row r="59">
      <c r="A59" t="s">
        <v>86</v>
      </c>
      <c r="B59" t="s">
        <v>54</v>
      </c>
      <c r="C59" t="s">
        <v>83</v>
      </c>
      <c r="D59" s="33">
        <v>25.1926</v>
      </c>
      <c r="E59" t="s">
        <v>56</v>
      </c>
      <c r="F59" s="33">
        <v>0.0191</v>
      </c>
      <c r="G59" t="s">
        <v>57</v>
      </c>
      <c r="I59" s="43"/>
      <c r="J59" t="s">
        <v>56</v>
      </c>
      <c r="K59" s="40"/>
      <c r="L59" t="s">
        <v>57</v>
      </c>
      <c r="M59" s="33"/>
      <c r="N59" s="48">
        <f>((D59-I59)*100)/D59</f>
        <v>100</v>
      </c>
      <c r="P59" s="48"/>
      <c r="Q59" t="s">
        <v>56</v>
      </c>
      <c r="R59" s="40"/>
      <c r="S59" t="s">
        <v>57</v>
      </c>
      <c r="U59" s="48">
        <f>((D59-P59)*100)/D59</f>
        <v>100</v>
      </c>
      <c r="W59" s="33">
        <v>7.6883</v>
      </c>
      <c r="X59" t="s">
        <v>56</v>
      </c>
      <c r="Y59" s="33">
        <v>0.0014</v>
      </c>
      <c r="Z59" t="s">
        <v>57</v>
      </c>
      <c r="AB59" s="48">
        <f>(($D59-W59)*100)/$D59</f>
        <v>69.4819113549217</v>
      </c>
      <c r="AD59" s="43"/>
      <c r="AF59" s="33"/>
      <c r="AH59" s="33"/>
      <c r="AI59" s="48"/>
      <c r="AK59" s="43"/>
      <c r="AM59" s="33"/>
      <c r="AO59" s="33"/>
      <c r="AP59" s="48"/>
      <c r="AT59" s="33"/>
      <c r="AY59" s="43"/>
      <c r="BA59" s="33"/>
      <c r="BC59" s="33"/>
      <c r="BD59" s="48"/>
    </row>
    <row r="60">
      <c r="A60" t="s">
        <v>86</v>
      </c>
      <c r="B60" t="s">
        <v>54</v>
      </c>
      <c r="C60" t="s">
        <v>84</v>
      </c>
      <c r="D60" s="33">
        <v>289.713</v>
      </c>
      <c r="E60" t="s">
        <v>56</v>
      </c>
      <c r="F60" s="33">
        <v>0.1038</v>
      </c>
      <c r="G60" t="s">
        <v>57</v>
      </c>
      <c r="I60" s="43"/>
      <c r="J60" t="s">
        <v>56</v>
      </c>
      <c r="K60" s="40"/>
      <c r="L60" t="s">
        <v>57</v>
      </c>
      <c r="M60" s="33"/>
      <c r="N60" s="48">
        <f>((D60-I60)*100)/D60</f>
        <v>100</v>
      </c>
      <c r="P60" s="48"/>
      <c r="Q60" t="s">
        <v>56</v>
      </c>
      <c r="R60" s="40"/>
      <c r="S60" t="s">
        <v>57</v>
      </c>
      <c r="U60" s="48">
        <f>((D60-P60)*100)/D60</f>
        <v>100</v>
      </c>
      <c r="W60" s="33">
        <v>75.4944</v>
      </c>
      <c r="X60" t="s">
        <v>56</v>
      </c>
      <c r="Y60" s="33">
        <v>0.0078</v>
      </c>
      <c r="Z60" t="s">
        <v>57</v>
      </c>
      <c r="AB60" s="48">
        <f>(($D60-W60)*100)/$D60</f>
        <v>73.9416595044061</v>
      </c>
      <c r="AD60" s="43"/>
      <c r="AF60" s="33"/>
      <c r="AH60" s="33"/>
      <c r="AI60" s="48"/>
      <c r="AK60" s="43"/>
      <c r="AM60" s="33"/>
      <c r="AO60" s="33"/>
      <c r="AP60" s="48"/>
      <c r="AT60" s="33"/>
      <c r="AY60" s="43"/>
      <c r="BA60" s="33"/>
      <c r="BC60" s="33"/>
      <c r="BD60" s="48"/>
    </row>
    <row r="61">
      <c r="A61" t="s">
        <v>86</v>
      </c>
      <c r="B61" t="s">
        <v>54</v>
      </c>
      <c r="C61" t="s">
        <v>85</v>
      </c>
      <c r="D61" s="33">
        <v>2890.85</v>
      </c>
      <c r="E61" t="s">
        <v>56</v>
      </c>
      <c r="F61" s="33">
        <v>0.9343</v>
      </c>
      <c r="G61" t="s">
        <v>57</v>
      </c>
      <c r="I61" s="43"/>
      <c r="J61" t="s">
        <v>56</v>
      </c>
      <c r="K61" s="40"/>
      <c r="L61" t="s">
        <v>57</v>
      </c>
      <c r="M61" s="33"/>
      <c r="N61" s="48">
        <f>((D61-I61)*100)/D61</f>
        <v>100</v>
      </c>
      <c r="P61" s="48"/>
      <c r="Q61" t="s">
        <v>56</v>
      </c>
      <c r="R61" s="40"/>
      <c r="S61" t="s">
        <v>57</v>
      </c>
      <c r="U61" s="48">
        <f>((D61-P61)*100)/D61</f>
        <v>100</v>
      </c>
      <c r="W61" s="33">
        <v>894.7683</v>
      </c>
      <c r="X61" t="s">
        <v>56</v>
      </c>
      <c r="Y61" s="33">
        <v>1.0858</v>
      </c>
      <c r="Z61" t="s">
        <v>57</v>
      </c>
      <c r="AB61" s="48">
        <f>(($D61-W61)*100)/$D61</f>
        <v>69.0482626217202</v>
      </c>
      <c r="AD61" s="43"/>
      <c r="AF61" s="33"/>
      <c r="AH61" s="33"/>
      <c r="AI61" s="48"/>
      <c r="AK61" s="43"/>
      <c r="AM61" s="33"/>
      <c r="AO61" s="33"/>
      <c r="AP61" s="48"/>
      <c r="AT61" s="33"/>
      <c r="AY61" s="43"/>
      <c r="BA61" s="33"/>
      <c r="BC61" s="33"/>
      <c r="BD61" s="48"/>
    </row>
    <row r="62">
      <c r="D62" s="33"/>
      <c r="F62" s="33"/>
      <c r="H62" s="33"/>
      <c r="I62" s="33"/>
      <c r="K62" s="40"/>
      <c r="M62" s="33"/>
      <c r="N62" s="48"/>
      <c r="P62" s="48"/>
      <c r="R62" s="40"/>
      <c r="U62" s="48"/>
      <c r="W62" s="33"/>
      <c r="Y62" s="33"/>
      <c r="AB62" s="48"/>
      <c r="AC62" s="33"/>
      <c r="AD62" s="33"/>
      <c r="AF62" s="33"/>
      <c r="AH62" s="33"/>
      <c r="AI62" s="48"/>
      <c r="AJ62" s="33"/>
      <c r="AK62" s="33"/>
      <c r="AM62" s="33"/>
      <c r="AO62" s="33"/>
      <c r="AP62" s="48"/>
      <c r="AT62" s="33"/>
      <c r="AY62" s="33"/>
      <c r="BA62" s="33"/>
      <c r="BC62" s="33"/>
      <c r="BD62" s="48"/>
    </row>
    <row r="63">
      <c r="D63" s="33"/>
      <c r="F63" s="33"/>
      <c r="I63" s="33"/>
      <c r="K63" s="40"/>
      <c r="M63" s="33"/>
      <c r="P63" s="48"/>
      <c r="R63" s="40"/>
      <c r="U63" s="48"/>
      <c r="W63" s="33"/>
      <c r="Y63" s="33"/>
      <c r="AB63" s="48"/>
      <c r="AD63" s="33"/>
      <c r="AF63" s="33"/>
      <c r="AH63" s="33"/>
      <c r="AI63" s="48"/>
      <c r="AK63" s="33"/>
      <c r="AM63" s="33"/>
      <c r="AO63" s="33"/>
      <c r="AP63" s="48"/>
      <c r="AT63" s="33"/>
      <c r="AY63" s="33"/>
      <c r="BA63" s="33"/>
      <c r="BC63" s="33"/>
      <c r="BD63" s="48"/>
    </row>
    <row r="64">
      <c r="A64" t="s">
        <v>87</v>
      </c>
      <c r="C64" t="s">
        <v>88</v>
      </c>
      <c r="D64" s="33">
        <v>12.574</v>
      </c>
      <c r="E64" t="s">
        <v>56</v>
      </c>
      <c r="F64" s="33">
        <v>0.0057</v>
      </c>
      <c r="G64" t="s">
        <v>57</v>
      </c>
      <c r="I64" s="33"/>
      <c r="J64" t="s">
        <v>56</v>
      </c>
      <c r="K64" s="40"/>
      <c r="L64" t="s">
        <v>57</v>
      </c>
      <c r="M64" s="33"/>
      <c r="N64" s="48">
        <f>((D64-I64)*100)/D64</f>
        <v>100</v>
      </c>
      <c r="P64" s="48"/>
      <c r="Q64" t="s">
        <v>56</v>
      </c>
      <c r="R64" s="40"/>
      <c r="S64" t="s">
        <v>57</v>
      </c>
      <c r="U64" s="48">
        <f>((D64-P64)*100)/D64</f>
        <v>100</v>
      </c>
      <c r="W64" s="33">
        <v>12.8078</v>
      </c>
      <c r="X64" t="s">
        <v>56</v>
      </c>
      <c r="Y64" s="33">
        <v>0.0219</v>
      </c>
      <c r="Z64" t="s">
        <v>57</v>
      </c>
      <c r="AB64" s="48">
        <f>(($D64-W64)*100)/$D64</f>
        <v>-1.85939239700971</v>
      </c>
      <c r="AD64" s="33"/>
      <c r="AF64" s="33"/>
      <c r="AH64" s="33"/>
      <c r="AI64" s="48"/>
      <c r="AK64" s="33"/>
      <c r="AM64" s="33"/>
      <c r="AO64" s="33"/>
      <c r="AP64" s="48"/>
      <c r="AT64" s="33"/>
      <c r="AY64" s="33"/>
      <c r="BA64" s="33"/>
      <c r="BC64" s="33"/>
      <c r="BD64" s="48"/>
    </row>
    <row r="65">
      <c r="D65" s="33"/>
      <c r="F65" s="33"/>
      <c r="I65" s="33"/>
      <c r="K65" s="40"/>
      <c r="M65" s="33"/>
      <c r="P65" s="48"/>
      <c r="R65" s="40"/>
      <c r="U65" s="48"/>
      <c r="W65" s="33"/>
      <c r="Y65" s="33"/>
      <c r="AB65" s="48"/>
      <c r="AD65" s="33"/>
      <c r="AF65" s="33"/>
      <c r="AH65" s="33"/>
      <c r="AI65" s="48"/>
      <c r="AK65" s="33"/>
      <c r="AM65" s="33"/>
      <c r="AO65" s="33"/>
      <c r="AP65" s="48"/>
      <c r="AT65" s="33"/>
      <c r="AY65" s="33"/>
      <c r="BA65" s="33"/>
      <c r="BC65" s="33"/>
      <c r="BD65" s="48"/>
    </row>
    <row r="66">
      <c r="A66" t="s">
        <v>89</v>
      </c>
      <c r="C66" t="s">
        <v>88</v>
      </c>
      <c r="D66" s="33">
        <v>10.9156</v>
      </c>
      <c r="E66" t="s">
        <v>56</v>
      </c>
      <c r="F66" s="33">
        <v>0.0049</v>
      </c>
      <c r="G66" t="s">
        <v>57</v>
      </c>
      <c r="I66" s="33"/>
      <c r="J66" t="s">
        <v>56</v>
      </c>
      <c r="K66" s="40"/>
      <c r="L66" t="s">
        <v>57</v>
      </c>
      <c r="M66" s="33"/>
      <c r="N66" s="48">
        <f>((D66-I66)*100)/D66</f>
        <v>100</v>
      </c>
      <c r="P66" s="48"/>
      <c r="Q66" t="s">
        <v>56</v>
      </c>
      <c r="R66" s="40"/>
      <c r="S66" t="s">
        <v>57</v>
      </c>
      <c r="U66" s="48">
        <f>((D66-P66)*100)/D66</f>
        <v>100</v>
      </c>
      <c r="W66" s="33">
        <v>10.8142</v>
      </c>
      <c r="X66" t="s">
        <v>56</v>
      </c>
      <c r="Y66" s="33">
        <v>0.0083</v>
      </c>
      <c r="Z66" t="s">
        <v>57</v>
      </c>
      <c r="AB66" s="48">
        <f>(($D66-W66)*100)/$D66</f>
        <v>0.928945729048334</v>
      </c>
      <c r="AD66" s="33"/>
      <c r="AF66" s="33"/>
      <c r="AH66" s="33"/>
      <c r="AI66" s="48"/>
      <c r="AK66" s="33"/>
      <c r="AM66" s="33"/>
      <c r="AO66" s="33"/>
      <c r="AP66" s="48"/>
      <c r="AT66" s="33"/>
      <c r="AY66" s="33"/>
      <c r="BA66" s="33"/>
      <c r="BC66" s="33"/>
      <c r="BD66" s="48"/>
    </row>
    <row r="67">
      <c r="D67" s="33"/>
      <c r="F67" s="33"/>
      <c r="I67" s="33"/>
      <c r="K67" s="40"/>
      <c r="M67" s="33"/>
      <c r="P67" s="48"/>
      <c r="R67" s="40"/>
      <c r="U67" s="48"/>
      <c r="W67" s="33"/>
      <c r="Y67" s="33"/>
      <c r="AB67" s="48"/>
      <c r="AD67" s="33"/>
      <c r="AF67" s="33"/>
      <c r="AH67" s="33"/>
      <c r="AI67" s="48"/>
      <c r="AK67" s="33"/>
      <c r="AM67" s="33"/>
      <c r="AO67" s="33"/>
      <c r="AP67" s="48"/>
      <c r="AT67" s="33"/>
      <c r="AY67" s="33"/>
      <c r="BA67" s="33"/>
      <c r="BC67" s="33"/>
      <c r="BD67" s="48"/>
    </row>
    <row r="68">
      <c r="A68" t="s">
        <v>90</v>
      </c>
      <c r="C68" t="s">
        <v>91</v>
      </c>
      <c r="D68" s="33">
        <v>9.4081</v>
      </c>
      <c r="E68" t="s">
        <v>56</v>
      </c>
      <c r="F68" s="33">
        <v>0.0024</v>
      </c>
      <c r="G68" t="s">
        <v>57</v>
      </c>
      <c r="I68" s="33"/>
      <c r="J68" t="s">
        <v>56</v>
      </c>
      <c r="K68" s="40"/>
      <c r="L68" t="s">
        <v>57</v>
      </c>
      <c r="M68" s="33"/>
      <c r="N68" s="48">
        <f>((D68-I68)*100)/D68</f>
        <v>100</v>
      </c>
      <c r="P68" s="48"/>
      <c r="Q68" t="s">
        <v>56</v>
      </c>
      <c r="R68" s="40"/>
      <c r="S68" t="s">
        <v>57</v>
      </c>
      <c r="U68" s="48">
        <f>((D68-P68)*100)/D68</f>
        <v>100</v>
      </c>
      <c r="W68" s="33">
        <v>9.2943</v>
      </c>
      <c r="X68" t="s">
        <v>56</v>
      </c>
      <c r="Y68" s="33">
        <v>0.0027</v>
      </c>
      <c r="Z68" t="s">
        <v>57</v>
      </c>
      <c r="AB68" s="48">
        <f>(($D68-W68)*100)/$D68</f>
        <v>1.20959598643721</v>
      </c>
      <c r="AD68" s="33"/>
      <c r="AF68" s="33"/>
      <c r="AH68" s="33"/>
      <c r="AI68" s="48"/>
      <c r="AK68" s="33"/>
      <c r="AM68" s="33"/>
      <c r="AO68" s="33"/>
      <c r="AP68" s="48"/>
      <c r="AT68" s="33"/>
      <c r="AY68" s="33"/>
      <c r="BA68" s="33"/>
      <c r="BC68" s="33"/>
      <c r="BD68" s="48"/>
    </row>
    <row r="69">
      <c r="D69" s="33"/>
      <c r="F69" s="33"/>
      <c r="I69" s="33"/>
      <c r="K69" s="48"/>
      <c r="M69" s="33"/>
      <c r="P69" s="48"/>
      <c r="R69" s="40"/>
      <c r="U69" s="48"/>
      <c r="W69" s="33"/>
      <c r="Y69" s="33"/>
      <c r="AB69" s="48"/>
      <c r="AD69" s="33"/>
      <c r="AF69" s="33"/>
      <c r="AH69" s="33"/>
      <c r="AI69" s="48"/>
      <c r="AK69" s="33"/>
      <c r="AM69" s="33"/>
      <c r="AO69" s="33"/>
      <c r="AP69" s="48"/>
      <c r="AT69" s="33"/>
      <c r="AY69" s="33"/>
      <c r="BA69" s="33"/>
      <c r="BC69" s="33"/>
      <c r="BD69" s="48"/>
    </row>
    <row r="70">
      <c r="D70" s="33"/>
      <c r="F70" s="33"/>
      <c r="I70" s="33"/>
      <c r="K70" s="48"/>
      <c r="M70" s="33"/>
      <c r="P70" s="48"/>
      <c r="R70" s="40"/>
      <c r="U70" s="48"/>
      <c r="W70" s="33"/>
      <c r="Y70" s="33"/>
      <c r="AB70" s="48"/>
      <c r="AD70" s="33"/>
      <c r="AF70" s="33"/>
      <c r="AH70" s="33"/>
      <c r="AI70" s="48"/>
      <c r="AK70" s="33"/>
      <c r="AM70" s="33"/>
      <c r="AO70" s="33"/>
      <c r="AP70" s="48"/>
      <c r="AT70" s="33"/>
      <c r="AY70" s="33"/>
      <c r="BA70" s="33"/>
      <c r="BC70" s="33"/>
      <c r="BD70" s="48"/>
    </row>
    <row r="71">
      <c r="A71" t="s">
        <v>40</v>
      </c>
      <c r="C71" t="s">
        <v>42</v>
      </c>
      <c r="D71" s="33" t="s">
        <v>92</v>
      </c>
      <c r="F71" s="33"/>
      <c r="I71" s="33" t="s">
        <v>44</v>
      </c>
      <c r="K71" s="48"/>
      <c r="M71" s="33"/>
      <c r="N71" t="s">
        <v>45</v>
      </c>
      <c r="P71" s="48" t="s">
        <v>46</v>
      </c>
      <c r="R71" s="40"/>
      <c r="U71" t="s">
        <v>45</v>
      </c>
      <c r="W71" s="33" t="s">
        <v>93</v>
      </c>
      <c r="Y71" s="33"/>
      <c r="AB71" t="s">
        <v>45</v>
      </c>
      <c r="AD71" s="48" t="s">
        <v>94</v>
      </c>
      <c r="AF71" s="33"/>
      <c r="AH71" s="33"/>
      <c r="AI71" t="s">
        <v>45</v>
      </c>
      <c r="AK71" s="48" t="s">
        <v>95</v>
      </c>
      <c r="AM71" s="33"/>
      <c r="AO71" s="33"/>
      <c r="AP71" t="s">
        <v>45</v>
      </c>
      <c r="AR71" s="33" t="s">
        <v>96</v>
      </c>
      <c r="AT71" s="33"/>
      <c r="AW71" t="s">
        <v>45</v>
      </c>
      <c r="AY71" s="33" t="s">
        <v>97</v>
      </c>
      <c r="BA71" s="33"/>
      <c r="BD71" t="s">
        <v>45</v>
      </c>
    </row>
    <row r="72">
      <c r="D72" s="33"/>
      <c r="E72" t="s">
        <v>98</v>
      </c>
      <c r="F72" s="33"/>
      <c r="I72" s="33"/>
      <c r="K72" s="48"/>
      <c r="M72" s="33"/>
      <c r="P72" s="48"/>
      <c r="R72" s="40"/>
      <c r="U72" s="48"/>
      <c r="W72" s="33"/>
      <c r="Y72" s="33"/>
      <c r="AB72" s="48"/>
      <c r="AD72" s="33"/>
      <c r="AF72" s="33"/>
      <c r="AH72" s="33"/>
      <c r="AI72" s="48"/>
      <c r="AK72" s="33"/>
      <c r="AM72" s="33"/>
      <c r="AO72" s="33"/>
      <c r="AP72" s="48"/>
      <c r="AT72" s="33"/>
      <c r="BA72" s="33"/>
    </row>
    <row r="73">
      <c r="A73" t="s">
        <v>99</v>
      </c>
      <c r="B73" t="s">
        <v>100</v>
      </c>
      <c r="C73" t="s">
        <v>101</v>
      </c>
      <c r="D73" s="48">
        <v>4000.099692</v>
      </c>
      <c r="E73" t="s">
        <v>56</v>
      </c>
      <c r="F73" s="33">
        <v>103.068814</v>
      </c>
      <c r="G73" t="s">
        <v>57</v>
      </c>
      <c r="I73" s="48"/>
      <c r="J73" t="s">
        <v>56</v>
      </c>
      <c r="K73" s="40"/>
      <c r="L73" t="s">
        <v>57</v>
      </c>
      <c r="M73" s="33"/>
      <c r="N73" s="48">
        <f>((D73-I73)*100)/D73</f>
        <v>100</v>
      </c>
      <c r="P73" s="48"/>
      <c r="Q73" t="s">
        <v>56</v>
      </c>
      <c r="R73" s="40"/>
      <c r="S73" t="s">
        <v>57</v>
      </c>
      <c r="U73" s="48">
        <f>((D73-P73)*100)/D73</f>
        <v>100</v>
      </c>
      <c r="W73" s="48">
        <v>4035.650417</v>
      </c>
      <c r="X73" t="s">
        <v>56</v>
      </c>
      <c r="Y73" s="48">
        <v>79.474823</v>
      </c>
      <c r="Z73" t="s">
        <v>57</v>
      </c>
      <c r="AB73" s="48">
        <f>(($D73-W73)*100)/$D73</f>
        <v>-0.888745974784072</v>
      </c>
      <c r="AD73" s="48">
        <v>3968.551154</v>
      </c>
      <c r="AE73" t="s">
        <v>56</v>
      </c>
      <c r="AF73" s="33">
        <v>25.968215</v>
      </c>
      <c r="AG73" t="s">
        <v>57</v>
      </c>
      <c r="AH73" s="33"/>
      <c r="AI73" s="48">
        <f>(($D73-AD73)*100)/$D73</f>
        <v>0.788693793384576</v>
      </c>
      <c r="AK73" s="48">
        <v>3952.780692</v>
      </c>
      <c r="AL73" t="s">
        <v>56</v>
      </c>
      <c r="AM73" s="33">
        <v>27.521972</v>
      </c>
      <c r="AN73" t="s">
        <v>57</v>
      </c>
      <c r="AO73" s="33"/>
      <c r="AP73" s="48">
        <f>(($D73-AK73)*100)/$D73</f>
        <v>1.18294551744887</v>
      </c>
      <c r="AR73" s="48">
        <v>3978.561615</v>
      </c>
      <c r="AS73" t="s">
        <v>56</v>
      </c>
      <c r="AT73" s="33">
        <v>44.280634</v>
      </c>
      <c r="AU73" t="s">
        <v>57</v>
      </c>
      <c r="AV73" s="33"/>
      <c r="AW73" s="48">
        <f>(($D73-AR73)*100)/$D73</f>
        <v>0.53843850549712</v>
      </c>
      <c r="AY73" s="48">
        <v>3974.473077</v>
      </c>
      <c r="AZ73" t="s">
        <v>56</v>
      </c>
      <c r="BA73" s="33">
        <v>30.537225</v>
      </c>
      <c r="BB73" t="s">
        <v>57</v>
      </c>
      <c r="BC73" s="33"/>
      <c r="BD73" s="48">
        <f>(($D73-AY73)*100)/$D73</f>
        <v>0.640649408094794</v>
      </c>
    </row>
    <row r="74">
      <c r="B74" t="s">
        <v>54</v>
      </c>
      <c r="C74" t="s">
        <v>101</v>
      </c>
      <c r="D74" s="48">
        <v>4039.43025</v>
      </c>
      <c r="E74" t="s">
        <v>56</v>
      </c>
      <c r="F74" s="33">
        <v>24.718289</v>
      </c>
      <c r="G74" t="s">
        <v>57</v>
      </c>
      <c r="I74" s="48">
        <v>3968.627</v>
      </c>
      <c r="J74" t="s">
        <v>56</v>
      </c>
      <c r="K74" s="40">
        <v>15.654974</v>
      </c>
      <c r="L74" t="s">
        <v>57</v>
      </c>
      <c r="M74" s="33"/>
      <c r="N74" s="48">
        <f>((D74-I74)*100)/D74</f>
        <v>1.75280288600106</v>
      </c>
      <c r="P74" s="48">
        <v>4039.775</v>
      </c>
      <c r="Q74" t="s">
        <v>56</v>
      </c>
      <c r="R74" s="40">
        <v>43.236132</v>
      </c>
      <c r="S74" t="s">
        <v>57</v>
      </c>
      <c r="U74" s="48">
        <f>((D74-P74)*100)/D74</f>
        <v>-0.008534619455311</v>
      </c>
      <c r="W74" s="48">
        <v>4041.06447</v>
      </c>
      <c r="X74" t="s">
        <v>56</v>
      </c>
      <c r="Y74" s="48">
        <v>13.856802</v>
      </c>
      <c r="Z74" t="s">
        <v>57</v>
      </c>
      <c r="AB74" s="48">
        <f>(($D74-W74)*100)/$D74</f>
        <v>-0.04045669559463</v>
      </c>
      <c r="AD74" s="48">
        <v>4031.48176</v>
      </c>
      <c r="AE74" t="s">
        <v>56</v>
      </c>
      <c r="AF74" s="33">
        <v>10.450884</v>
      </c>
      <c r="AG74" t="s">
        <v>57</v>
      </c>
      <c r="AH74" s="33"/>
      <c r="AI74" s="48">
        <f>(($D74-AD74)*100)/$D74</f>
        <v>0.19677255226773</v>
      </c>
      <c r="AK74" s="48">
        <v>4018.64797</v>
      </c>
      <c r="AL74" t="s">
        <v>56</v>
      </c>
      <c r="AM74" s="33">
        <v>10.560113</v>
      </c>
      <c r="AN74" t="s">
        <v>57</v>
      </c>
      <c r="AO74" s="33"/>
      <c r="AP74" s="48">
        <f>(($D74-AK74)*100)/$D74</f>
        <v>0.514485427740704</v>
      </c>
      <c r="AR74" s="48">
        <v>4038.33443</v>
      </c>
      <c r="AS74" t="s">
        <v>56</v>
      </c>
      <c r="AT74" s="33">
        <v>10.612714</v>
      </c>
      <c r="AU74" t="s">
        <v>57</v>
      </c>
      <c r="AV74" s="33"/>
      <c r="AW74" s="48">
        <f>(($D74-AR74)*100)/$D74</f>
        <v>0.027128083224113</v>
      </c>
      <c r="AY74" s="48">
        <v>4037.43214</v>
      </c>
      <c r="AZ74" t="s">
        <v>56</v>
      </c>
      <c r="BA74" s="33">
        <v>11.094599</v>
      </c>
      <c r="BB74" t="s">
        <v>57</v>
      </c>
      <c r="BC74" s="33"/>
      <c r="BD74" s="48">
        <f>(($D74-AY74)*100)/$D74</f>
        <v>0.049465144248994</v>
      </c>
    </row>
    <row r="75">
      <c r="D75" s="48"/>
      <c r="F75" s="33"/>
      <c r="I75" s="48"/>
      <c r="K75" s="40"/>
      <c r="M75" s="33"/>
      <c r="N75" s="48"/>
      <c r="P75" s="48"/>
      <c r="R75" s="40"/>
      <c r="U75" s="48"/>
      <c r="W75" s="48"/>
      <c r="Y75" s="48"/>
      <c r="AB75" s="48"/>
      <c r="AD75" s="48"/>
      <c r="AF75" s="33"/>
      <c r="AH75" s="33"/>
      <c r="AI75" s="48"/>
      <c r="AK75" s="48"/>
      <c r="AM75" s="33"/>
      <c r="AO75" s="33"/>
      <c r="AP75" s="48"/>
      <c r="AR75" s="48"/>
      <c r="AT75" s="33"/>
      <c r="AV75" s="33"/>
      <c r="AW75" s="48"/>
      <c r="AY75" s="48"/>
      <c r="BA75" s="33"/>
      <c r="BC75" s="33"/>
      <c r="BD75" s="48"/>
    </row>
    <row r="76">
      <c r="A76" t="s">
        <v>102</v>
      </c>
      <c r="B76" t="s">
        <v>100</v>
      </c>
      <c r="C76" t="s">
        <v>101</v>
      </c>
      <c r="D76" s="48">
        <v>1810.102167</v>
      </c>
      <c r="E76" t="s">
        <v>56</v>
      </c>
      <c r="F76" s="33">
        <v>54.768453</v>
      </c>
      <c r="G76" t="s">
        <v>57</v>
      </c>
      <c r="I76" s="48"/>
      <c r="J76" t="s">
        <v>56</v>
      </c>
      <c r="K76" s="40"/>
      <c r="L76" t="s">
        <v>57</v>
      </c>
      <c r="M76" s="33"/>
      <c r="N76" s="48">
        <f>((D76-I76)*100)/D76</f>
        <v>100</v>
      </c>
      <c r="P76" s="48"/>
      <c r="Q76" t="s">
        <v>56</v>
      </c>
      <c r="R76" s="40"/>
      <c r="S76" t="s">
        <v>57</v>
      </c>
      <c r="U76" s="48">
        <f>((D76-P76)*100)/D76</f>
        <v>100</v>
      </c>
      <c r="W76" s="48">
        <v>1783.95</v>
      </c>
      <c r="X76" t="s">
        <v>56</v>
      </c>
      <c r="Y76" s="48">
        <v>77.419494</v>
      </c>
      <c r="Z76" t="s">
        <v>57</v>
      </c>
      <c r="AB76" s="48">
        <f>(($D76-W76)*100)/$D76</f>
        <v>1.44478955258883</v>
      </c>
      <c r="AD76" s="48">
        <v>1841.573833</v>
      </c>
      <c r="AE76" t="s">
        <v>56</v>
      </c>
      <c r="AF76" s="33">
        <v>96.064424</v>
      </c>
      <c r="AG76" t="s">
        <v>57</v>
      </c>
      <c r="AH76" s="33"/>
      <c r="AI76" s="48">
        <f>(($D76-AD76)*100)/$D76</f>
        <v>-1.73866793674746</v>
      </c>
      <c r="AK76" s="48">
        <v>1921.213667</v>
      </c>
      <c r="AL76" t="s">
        <v>56</v>
      </c>
      <c r="AM76" s="33">
        <v>120.455647</v>
      </c>
      <c r="AN76" t="s">
        <v>57</v>
      </c>
      <c r="AO76" s="33"/>
      <c r="AP76" s="48">
        <f>(($D76-AK76)*100)/$D76</f>
        <v>-6.13841041824464</v>
      </c>
      <c r="AR76" s="48">
        <v>1835.787</v>
      </c>
      <c r="AS76" t="s">
        <v>56</v>
      </c>
      <c r="AT76" s="33">
        <v>60.069447</v>
      </c>
      <c r="AU76" t="s">
        <v>57</v>
      </c>
      <c r="AV76" s="33"/>
      <c r="AW76" s="48">
        <f>(($D76-AR76)*100)/$D76</f>
        <v>-1.41897145190258</v>
      </c>
      <c r="AY76" s="48">
        <v>1824.603</v>
      </c>
      <c r="AZ76" t="s">
        <v>56</v>
      </c>
      <c r="BA76" s="33">
        <v>78.509155</v>
      </c>
      <c r="BB76" t="s">
        <v>57</v>
      </c>
      <c r="BC76" s="33"/>
      <c r="BD76" s="48">
        <f>(($D76-AY76)*100)/$D76</f>
        <v>-0.80110577537362</v>
      </c>
    </row>
    <row r="77">
      <c r="B77" t="s">
        <v>54</v>
      </c>
      <c r="C77" t="s">
        <v>101</v>
      </c>
      <c r="D77" s="48">
        <v>606.87644</v>
      </c>
      <c r="E77" t="s">
        <v>56</v>
      </c>
      <c r="F77" s="33">
        <v>7.603249</v>
      </c>
      <c r="G77" t="s">
        <v>57</v>
      </c>
      <c r="I77" s="48">
        <v>581.384</v>
      </c>
      <c r="J77" t="s">
        <v>56</v>
      </c>
      <c r="K77" s="40">
        <v>50.057704</v>
      </c>
      <c r="L77" t="s">
        <v>57</v>
      </c>
      <c r="M77" s="33"/>
      <c r="N77" s="48">
        <f>((D77-I77)*100)/D77</f>
        <v>4.20059806572817</v>
      </c>
      <c r="P77" s="48">
        <v>601.042</v>
      </c>
      <c r="Q77" t="s">
        <v>56</v>
      </c>
      <c r="R77" s="40">
        <v>19.258418</v>
      </c>
      <c r="S77" t="s">
        <v>57</v>
      </c>
      <c r="U77" s="48">
        <f>((D77-P77)*100)/D77</f>
        <v>0.961388450011336</v>
      </c>
      <c r="W77" s="48">
        <v>601.8099</v>
      </c>
      <c r="X77" t="s">
        <v>56</v>
      </c>
      <c r="Y77" s="48">
        <v>10.03562</v>
      </c>
      <c r="Z77" t="s">
        <v>57</v>
      </c>
      <c r="AB77" s="48">
        <f>(($D77-W77)*100)/$D77</f>
        <v>0.834855279601896</v>
      </c>
      <c r="AD77" s="48">
        <v>643.07129</v>
      </c>
      <c r="AE77" t="s">
        <v>56</v>
      </c>
      <c r="AF77" s="33">
        <v>23.45682</v>
      </c>
      <c r="AG77" t="s">
        <v>57</v>
      </c>
      <c r="AH77" s="33"/>
      <c r="AI77" s="48">
        <f>(($D77-AD77)*100)/$D77</f>
        <v>-5.96412179059052</v>
      </c>
      <c r="AK77" s="48">
        <v>604.1175</v>
      </c>
      <c r="AL77" t="s">
        <v>56</v>
      </c>
      <c r="AM77" s="33">
        <v>17.630469</v>
      </c>
      <c r="AN77" t="s">
        <v>57</v>
      </c>
      <c r="AO77" s="33"/>
      <c r="AP77" s="48">
        <f>(($D77-AK77)*100)/$D77</f>
        <v>0.454613133441142</v>
      </c>
      <c r="AR77" s="48">
        <v>620.94264</v>
      </c>
      <c r="AS77" t="s">
        <v>56</v>
      </c>
      <c r="AT77" s="33">
        <v>20.873449</v>
      </c>
      <c r="AU77" t="s">
        <v>57</v>
      </c>
      <c r="AV77" s="33"/>
      <c r="AW77" s="48">
        <f>(($D77-AR77)*100)/$D77</f>
        <v>-2.3178029451926</v>
      </c>
      <c r="AY77" s="48">
        <v>600.75881</v>
      </c>
      <c r="AZ77" t="s">
        <v>56</v>
      </c>
      <c r="BA77" s="33">
        <v>7.373712</v>
      </c>
      <c r="BB77" t="s">
        <v>57</v>
      </c>
      <c r="BC77" s="33"/>
      <c r="BD77" s="48">
        <f>(($D77-AY77)*100)/$D77</f>
        <v>1.00805198501362</v>
      </c>
    </row>
    <row r="78">
      <c r="D78" s="48"/>
      <c r="F78" s="33"/>
      <c r="I78" s="48"/>
      <c r="K78" s="40"/>
      <c r="M78" s="33"/>
      <c r="N78" s="48"/>
      <c r="P78" s="48"/>
      <c r="R78" s="40"/>
      <c r="U78" s="48"/>
      <c r="W78" s="48"/>
      <c r="Y78" s="48"/>
      <c r="AB78" s="48"/>
      <c r="AD78" s="48"/>
      <c r="AF78" s="33"/>
      <c r="AH78" s="33"/>
      <c r="AI78" s="48"/>
      <c r="AK78" s="48"/>
      <c r="AM78" s="33"/>
      <c r="AO78" s="33"/>
      <c r="AP78" s="48"/>
      <c r="AR78" s="48"/>
      <c r="AT78" s="33"/>
      <c r="AV78" s="33"/>
      <c r="AW78" s="48"/>
      <c r="AY78" s="48"/>
      <c r="BA78" s="33"/>
      <c r="BC78" s="33"/>
      <c r="BD78" s="48"/>
    </row>
    <row r="79">
      <c r="A79" t="s">
        <v>103</v>
      </c>
      <c r="B79" t="s">
        <v>100</v>
      </c>
      <c r="C79" t="s">
        <v>104</v>
      </c>
      <c r="D79" s="48">
        <v>1394.91165</v>
      </c>
      <c r="E79" t="s">
        <v>56</v>
      </c>
      <c r="F79" s="33">
        <v>9.819376</v>
      </c>
      <c r="G79" t="s">
        <v>57</v>
      </c>
      <c r="I79" s="48"/>
      <c r="J79" t="s">
        <v>56</v>
      </c>
      <c r="K79" s="40"/>
      <c r="L79" t="s">
        <v>57</v>
      </c>
      <c r="M79" s="33"/>
      <c r="N79" s="48">
        <f>((D79-I79)*100)/D79</f>
        <v>100</v>
      </c>
      <c r="P79" s="48"/>
      <c r="Q79" t="s">
        <v>56</v>
      </c>
      <c r="R79" s="40"/>
      <c r="S79" t="s">
        <v>57</v>
      </c>
      <c r="U79" s="48">
        <f>((D79-P79)*100)/D79</f>
        <v>100</v>
      </c>
      <c r="W79" s="48">
        <v>1344.662714</v>
      </c>
      <c r="X79" t="s">
        <v>56</v>
      </c>
      <c r="Y79" s="48">
        <v>11.910807</v>
      </c>
      <c r="Z79" t="s">
        <v>57</v>
      </c>
      <c r="AB79" s="48">
        <f>(($D79-W79)*100)/$D79</f>
        <v>3.60230241105234</v>
      </c>
      <c r="AD79" s="48">
        <v>1383.53525</v>
      </c>
      <c r="AE79" t="s">
        <v>56</v>
      </c>
      <c r="AF79" s="33">
        <v>19.791217</v>
      </c>
      <c r="AG79" t="s">
        <v>57</v>
      </c>
      <c r="AH79" s="33"/>
      <c r="AI79" s="48">
        <f>(($D79-AD79)*100)/$D79</f>
        <v>0.815564197202031</v>
      </c>
      <c r="AK79" s="48">
        <v>422.7262</v>
      </c>
      <c r="AL79" t="s">
        <v>56</v>
      </c>
      <c r="AM79" s="33">
        <v>7.728547</v>
      </c>
      <c r="AN79" t="s">
        <v>57</v>
      </c>
      <c r="AO79" s="33"/>
      <c r="AP79" s="48">
        <f>(($D79-AK79)*100)/$D79</f>
        <v>69.6951272863769</v>
      </c>
      <c r="AR79" s="48">
        <v>1352.070238</v>
      </c>
      <c r="AS79" t="s">
        <v>56</v>
      </c>
      <c r="AT79" s="33">
        <v>18.574206</v>
      </c>
      <c r="AU79" t="s">
        <v>57</v>
      </c>
      <c r="AV79" s="33"/>
      <c r="AW79" s="48">
        <f>(($D79-AR79)*100)/$D79</f>
        <v>3.07126347392682</v>
      </c>
      <c r="AY79" s="48">
        <v>1500.589737</v>
      </c>
      <c r="AZ79" t="s">
        <v>56</v>
      </c>
      <c r="BA79" s="33">
        <v>26.543181</v>
      </c>
      <c r="BB79" t="s">
        <v>57</v>
      </c>
      <c r="BC79" s="33"/>
      <c r="BD79" s="48">
        <f>(($D79-AY79)*100)/$D79</f>
        <v>-7.57596991895508</v>
      </c>
    </row>
    <row r="80">
      <c r="B80" t="s">
        <v>54</v>
      </c>
      <c r="C80" t="s">
        <v>104</v>
      </c>
      <c r="D80" s="48">
        <v>54.980343</v>
      </c>
      <c r="E80" t="s">
        <v>56</v>
      </c>
      <c r="F80" s="33">
        <v>0.038404</v>
      </c>
      <c r="G80" t="s">
        <v>57</v>
      </c>
      <c r="I80" s="48">
        <v>48.376</v>
      </c>
      <c r="J80" t="s">
        <v>56</v>
      </c>
      <c r="K80" s="40">
        <v>0.035398</v>
      </c>
      <c r="L80" t="s">
        <v>57</v>
      </c>
      <c r="M80" s="33"/>
      <c r="N80" s="48">
        <f>((D80-I80)*100)/D80</f>
        <v>12.0121895201709</v>
      </c>
      <c r="P80" s="48">
        <v>54.9305</v>
      </c>
      <c r="Q80" t="s">
        <v>56</v>
      </c>
      <c r="R80" s="40">
        <v>0.065726</v>
      </c>
      <c r="S80" t="s">
        <v>57</v>
      </c>
      <c r="U80" s="48">
        <f>((D80-P80)*100)/D80</f>
        <v>0.090656036831192</v>
      </c>
      <c r="W80" s="48">
        <v>45.636189</v>
      </c>
      <c r="X80" t="s">
        <v>56</v>
      </c>
      <c r="Y80" s="48">
        <v>0.028513</v>
      </c>
      <c r="Z80" t="s">
        <v>57</v>
      </c>
      <c r="AB80" s="48">
        <f>(($D80-W80)*100)/$D80</f>
        <v>16.9954450811629</v>
      </c>
      <c r="AD80" s="48">
        <v>54.096</v>
      </c>
      <c r="AE80" t="s">
        <v>56</v>
      </c>
      <c r="AF80" s="33">
        <v>0.038249</v>
      </c>
      <c r="AG80" t="s">
        <v>57</v>
      </c>
      <c r="AH80" s="33"/>
      <c r="AI80" s="48">
        <f>(($D80-AD80)*100)/$D80</f>
        <v>1.60847123125442</v>
      </c>
      <c r="AK80" s="39">
        <v>42.909095</v>
      </c>
      <c r="AL80" t="s">
        <v>56</v>
      </c>
      <c r="AM80" s="33">
        <v>0.028147</v>
      </c>
      <c r="AN80" t="s">
        <v>57</v>
      </c>
      <c r="AO80" s="33"/>
      <c r="AP80" s="48">
        <f>(($D80-AK80)*100)/$D80</f>
        <v>21.9555705572808</v>
      </c>
      <c r="AR80" s="48">
        <v>44.405544</v>
      </c>
      <c r="AS80" t="s">
        <v>56</v>
      </c>
      <c r="AT80" s="33">
        <v>0.047949</v>
      </c>
      <c r="AU80" t="s">
        <v>57</v>
      </c>
      <c r="AV80" s="33"/>
      <c r="AW80" s="48">
        <f>(($D80-AR80)*100)/$D80</f>
        <v>19.233781426209</v>
      </c>
      <c r="AY80" s="48">
        <v>44.832829</v>
      </c>
      <c r="AZ80" t="s">
        <v>56</v>
      </c>
      <c r="BA80" s="33">
        <v>0.044884</v>
      </c>
      <c r="BB80" t="s">
        <v>57</v>
      </c>
      <c r="BC80" s="33"/>
      <c r="BD80" s="48">
        <f>(($D80-AY80)*100)/$D80</f>
        <v>18.4566218511951</v>
      </c>
    </row>
    <row r="81">
      <c r="D81" s="48"/>
      <c r="F81" s="33"/>
      <c r="I81" s="48"/>
      <c r="K81" s="40"/>
      <c r="M81" s="33"/>
      <c r="N81" s="48"/>
      <c r="P81" s="48"/>
      <c r="R81" s="40"/>
      <c r="U81" s="48"/>
      <c r="W81" s="48"/>
      <c r="Y81" s="48"/>
      <c r="AB81" s="48"/>
      <c r="AD81" s="48"/>
      <c r="AF81" s="33"/>
      <c r="AH81" s="33"/>
      <c r="AI81" s="48"/>
      <c r="AK81" s="48"/>
      <c r="AM81" s="33"/>
      <c r="AO81" s="33"/>
      <c r="AP81" s="48"/>
      <c r="AR81" s="48"/>
      <c r="AT81" s="33"/>
      <c r="AV81" s="33"/>
      <c r="AW81" s="48"/>
      <c r="AY81" s="48"/>
      <c r="BA81" s="33"/>
      <c r="BC81" s="33"/>
      <c r="BD81" s="48"/>
    </row>
    <row r="82">
      <c r="A82" t="s">
        <v>105</v>
      </c>
      <c r="B82" t="s">
        <v>100</v>
      </c>
      <c r="C82" t="s">
        <v>106</v>
      </c>
      <c r="D82" s="48">
        <v>1492.147421</v>
      </c>
      <c r="E82" t="s">
        <v>56</v>
      </c>
      <c r="F82" s="33">
        <v>9.753729</v>
      </c>
      <c r="G82" t="s">
        <v>57</v>
      </c>
      <c r="I82" s="48"/>
      <c r="J82" t="s">
        <v>56</v>
      </c>
      <c r="K82" s="40"/>
      <c r="L82" t="s">
        <v>57</v>
      </c>
      <c r="M82" s="33"/>
      <c r="N82" s="48">
        <f>((D82-I82)*100)/D82</f>
        <v>100</v>
      </c>
      <c r="P82" s="48"/>
      <c r="Q82" t="s">
        <v>56</v>
      </c>
      <c r="R82" s="40"/>
      <c r="S82" t="s">
        <v>57</v>
      </c>
      <c r="U82" s="48">
        <f>((D82-P82)*100)/D82</f>
        <v>100</v>
      </c>
      <c r="W82" s="48">
        <v>1469.2646</v>
      </c>
      <c r="X82" t="s">
        <v>56</v>
      </c>
      <c r="Y82" s="48">
        <v>15.862024</v>
      </c>
      <c r="Z82" t="s">
        <v>57</v>
      </c>
      <c r="AB82" s="48">
        <f>(($D82-W82)*100)/$D82</f>
        <v>1.53354961299095</v>
      </c>
      <c r="AD82" s="48">
        <v>1443.059947</v>
      </c>
      <c r="AE82" t="s">
        <v>56</v>
      </c>
      <c r="AF82" s="33">
        <v>11.332957</v>
      </c>
      <c r="AG82" t="s">
        <v>57</v>
      </c>
      <c r="AH82" s="33"/>
      <c r="AI82" s="48">
        <f>(($D82-AD82)*100)/$D82</f>
        <v>3.28972012477847</v>
      </c>
      <c r="AK82" s="48">
        <v>440.931034</v>
      </c>
      <c r="AL82" t="s">
        <v>56</v>
      </c>
      <c r="AM82" s="33">
        <v>7.481069</v>
      </c>
      <c r="AN82" t="s">
        <v>57</v>
      </c>
      <c r="AO82" s="33"/>
      <c r="AP82" s="48">
        <f>(($D82-AK82)*100)/$D82</f>
        <v>70.4499014109143</v>
      </c>
      <c r="AR82" s="48">
        <v>1458.3367</v>
      </c>
      <c r="AS82" t="s">
        <v>56</v>
      </c>
      <c r="AT82" s="33">
        <v>15.035569</v>
      </c>
      <c r="AU82" t="s">
        <v>57</v>
      </c>
      <c r="AV82" s="33"/>
      <c r="AW82" s="48">
        <f>(($D82-AR82)*100)/$D82</f>
        <v>2.2659102260379</v>
      </c>
      <c r="AY82" s="48">
        <v>1584.136368</v>
      </c>
      <c r="AZ82" t="s">
        <v>56</v>
      </c>
      <c r="BA82" s="33">
        <v>16.422805</v>
      </c>
      <c r="BB82" t="s">
        <v>57</v>
      </c>
      <c r="BC82" s="33"/>
      <c r="BD82" s="48">
        <f>(($D82-AY82)*100)/$D82</f>
        <v>-6.16486988519883</v>
      </c>
    </row>
    <row r="83">
      <c r="B83" t="s">
        <v>54</v>
      </c>
      <c r="C83" t="s">
        <v>106</v>
      </c>
      <c r="D83" s="48">
        <v>69.771524</v>
      </c>
      <c r="E83" t="s">
        <v>56</v>
      </c>
      <c r="F83" s="33">
        <v>0.125899</v>
      </c>
      <c r="G83" t="s">
        <v>57</v>
      </c>
      <c r="I83" s="48">
        <v>58.017</v>
      </c>
      <c r="J83" t="s">
        <v>56</v>
      </c>
      <c r="K83" s="40">
        <v>0.061711</v>
      </c>
      <c r="L83" t="s">
        <v>57</v>
      </c>
      <c r="M83" s="33"/>
      <c r="N83" s="48">
        <f>((D83-I83)*100)/D83</f>
        <v>16.8471653277919</v>
      </c>
      <c r="P83" s="48">
        <v>72.097</v>
      </c>
      <c r="Q83" t="s">
        <v>56</v>
      </c>
      <c r="R83" s="40">
        <v>0.062</v>
      </c>
      <c r="S83" t="s">
        <v>57</v>
      </c>
      <c r="U83" s="48">
        <f>((D83-P83)*100)/D83</f>
        <v>-3.33298725136059</v>
      </c>
      <c r="W83" s="48">
        <v>59.092978</v>
      </c>
      <c r="X83" t="s">
        <v>56</v>
      </c>
      <c r="Y83" s="48">
        <v>0.117994</v>
      </c>
      <c r="Z83" t="s">
        <v>57</v>
      </c>
      <c r="AB83" s="48">
        <f>(($D83-W83)*100)/$D83</f>
        <v>15.3050204263848</v>
      </c>
      <c r="AD83" s="48">
        <v>69.121135</v>
      </c>
      <c r="AE83" t="s">
        <v>56</v>
      </c>
      <c r="AF83" s="33">
        <v>0.104266</v>
      </c>
      <c r="AG83" t="s">
        <v>57</v>
      </c>
      <c r="AH83" s="33"/>
      <c r="AI83" s="48">
        <f>(($D83-AD83)*100)/$D83</f>
        <v>0.932169691463245</v>
      </c>
      <c r="AK83" s="39">
        <v>56.72988</v>
      </c>
      <c r="AL83" t="s">
        <v>56</v>
      </c>
      <c r="AM83" s="33">
        <v>0.137981</v>
      </c>
      <c r="AN83" t="s">
        <v>57</v>
      </c>
      <c r="AO83" s="33"/>
      <c r="AP83" s="48">
        <f>(($D83-AK83)*100)/$D83</f>
        <v>18.6919293894168</v>
      </c>
      <c r="AR83" s="48">
        <v>60.945917</v>
      </c>
      <c r="AS83" t="s">
        <v>56</v>
      </c>
      <c r="AT83" s="33">
        <v>0.103037</v>
      </c>
      <c r="AU83" t="s">
        <v>57</v>
      </c>
      <c r="AV83" s="33"/>
      <c r="AW83" s="48">
        <f>(($D83-AR83)*100)/$D83</f>
        <v>12.6492965812242</v>
      </c>
      <c r="AY83" s="48">
        <v>57.853609</v>
      </c>
      <c r="AZ83" t="s">
        <v>56</v>
      </c>
      <c r="BA83" s="33">
        <v>0.137779</v>
      </c>
      <c r="BB83" t="s">
        <v>57</v>
      </c>
      <c r="BC83" s="33"/>
      <c r="BD83" s="48">
        <f>(($D83-AY83)*100)/$D83</f>
        <v>17.0813453924269</v>
      </c>
    </row>
    <row r="84">
      <c r="D84" s="48"/>
      <c r="F84" s="33"/>
      <c r="I84" s="48"/>
      <c r="K84" s="40"/>
      <c r="M84" s="33"/>
      <c r="P84" s="48"/>
      <c r="R84" s="40"/>
      <c r="U84" s="48"/>
      <c r="W84" s="48"/>
      <c r="Y84" s="48"/>
      <c r="AB84" s="48"/>
      <c r="AD84" s="48"/>
      <c r="AF84" s="33"/>
      <c r="AH84" s="33"/>
      <c r="AI84" s="48"/>
      <c r="AK84" s="48"/>
      <c r="AM84" s="33"/>
      <c r="AO84" s="33"/>
      <c r="AP84" s="48"/>
      <c r="AR84" s="48"/>
      <c r="AT84" s="33"/>
      <c r="AV84" s="33"/>
      <c r="AW84" s="48"/>
      <c r="AY84" s="48"/>
      <c r="BA84" s="33"/>
      <c r="BC84" s="33"/>
      <c r="BD84" s="48"/>
    </row>
    <row r="85">
      <c r="A85" t="s">
        <v>107</v>
      </c>
      <c r="B85" t="s">
        <v>100</v>
      </c>
      <c r="C85" t="s">
        <v>108</v>
      </c>
      <c r="D85" s="48">
        <v>729.567885</v>
      </c>
      <c r="E85" t="s">
        <v>56</v>
      </c>
      <c r="F85" s="33">
        <v>8.025169</v>
      </c>
      <c r="G85" t="s">
        <v>57</v>
      </c>
      <c r="J85" t="s">
        <v>56</v>
      </c>
      <c r="L85" s="15" t="s">
        <v>57</v>
      </c>
      <c r="M85" s="33"/>
      <c r="N85" s="48">
        <f>((D85-AD85)*100)/D85</f>
        <v>0.767893997965658</v>
      </c>
      <c r="P85" s="48"/>
      <c r="Q85" t="s">
        <v>56</v>
      </c>
      <c r="R85" s="40"/>
      <c r="S85" t="s">
        <v>57</v>
      </c>
      <c r="U85" s="48">
        <f>((D85-P85)*100)/D85</f>
        <v>100</v>
      </c>
      <c r="W85" s="48">
        <v>743.695462</v>
      </c>
      <c r="X85" t="s">
        <v>56</v>
      </c>
      <c r="Y85" s="48">
        <v>16.30776</v>
      </c>
      <c r="Z85" t="s">
        <v>57</v>
      </c>
      <c r="AB85" s="48">
        <f>(($D85-W85)*100)/$D85</f>
        <v>-1.93643076819369</v>
      </c>
      <c r="AD85" s="48">
        <v>723.965577</v>
      </c>
      <c r="AE85" t="s">
        <v>56</v>
      </c>
      <c r="AF85" s="33">
        <v>8.678814</v>
      </c>
      <c r="AG85" s="15" t="s">
        <v>57</v>
      </c>
      <c r="AH85" s="33"/>
      <c r="AI85" s="48">
        <f>(($D85-AD85)*100)/$D85</f>
        <v>0.767893997965658</v>
      </c>
      <c r="AK85" s="48">
        <v>730.437346</v>
      </c>
      <c r="AL85" t="s">
        <v>56</v>
      </c>
      <c r="AM85" s="33">
        <v>7.273027</v>
      </c>
      <c r="AN85" s="15" t="s">
        <v>57</v>
      </c>
      <c r="AO85" s="33"/>
      <c r="AP85" s="48">
        <f>(($D85-AK85)*100)/$D85</f>
        <v>-0.119174790705049</v>
      </c>
      <c r="AR85" s="48">
        <v>744.576</v>
      </c>
      <c r="AS85" t="s">
        <v>56</v>
      </c>
      <c r="AT85" s="33">
        <v>6.848981</v>
      </c>
      <c r="AU85" s="15" t="s">
        <v>57</v>
      </c>
      <c r="AV85" s="33"/>
      <c r="AW85" s="48">
        <f>(($D85-AR85)*100)/$D85</f>
        <v>-2.05712385489665</v>
      </c>
      <c r="AY85" s="48">
        <v>720.445577</v>
      </c>
      <c r="AZ85" t="s">
        <v>56</v>
      </c>
      <c r="BA85" s="33">
        <v>8.867077</v>
      </c>
      <c r="BB85" s="15" t="s">
        <v>57</v>
      </c>
      <c r="BC85" s="33"/>
      <c r="BD85" s="48">
        <f>(($D85-AY85)*100)/$D85</f>
        <v>1.25037137565342</v>
      </c>
    </row>
    <row r="86">
      <c r="B86" t="s">
        <v>54</v>
      </c>
      <c r="C86" t="s">
        <v>108</v>
      </c>
      <c r="D86" s="48">
        <v>11.508626</v>
      </c>
      <c r="E86" t="s">
        <v>56</v>
      </c>
      <c r="F86" s="33">
        <v>0.008011</v>
      </c>
      <c r="G86" t="s">
        <v>57</v>
      </c>
      <c r="J86" t="s">
        <v>56</v>
      </c>
      <c r="L86" t="s">
        <v>57</v>
      </c>
      <c r="M86" s="33"/>
      <c r="N86" s="48">
        <f>((D86-AD86)*100)/D86</f>
        <v>1.16003422128758</v>
      </c>
      <c r="P86" s="48">
        <v>136.977</v>
      </c>
      <c r="Q86" t="s">
        <v>56</v>
      </c>
      <c r="R86" s="40">
        <v>0.162773</v>
      </c>
      <c r="S86" t="s">
        <v>57</v>
      </c>
      <c r="U86" s="48">
        <f>((D86-P86)*100)/D86</f>
        <v>-1090.2115856402</v>
      </c>
      <c r="W86" s="48">
        <v>8.182408</v>
      </c>
      <c r="X86" t="s">
        <v>56</v>
      </c>
      <c r="Y86" s="48">
        <v>0.005237</v>
      </c>
      <c r="Z86" t="s">
        <v>57</v>
      </c>
      <c r="AB86" s="48">
        <f>(($D86-W86)*100)/$D86</f>
        <v>28.9019558025432</v>
      </c>
      <c r="AD86" s="48">
        <v>11.375122</v>
      </c>
      <c r="AE86" t="s">
        <v>56</v>
      </c>
      <c r="AF86" s="33">
        <v>0.00686</v>
      </c>
      <c r="AG86" t="s">
        <v>57</v>
      </c>
      <c r="AH86" s="33"/>
      <c r="AI86" s="48">
        <f>(($D86-AD86)*100)/$D86</f>
        <v>1.16003422128758</v>
      </c>
      <c r="AK86" s="39">
        <v>7.896024</v>
      </c>
      <c r="AL86" t="s">
        <v>56</v>
      </c>
      <c r="AM86" s="33">
        <v>0.004028</v>
      </c>
      <c r="AN86" t="s">
        <v>57</v>
      </c>
      <c r="AO86" s="33"/>
      <c r="AP86" s="48">
        <f>(($D86-AK86)*100)/$D86</f>
        <v>31.3903849164966</v>
      </c>
      <c r="AR86" s="48">
        <v>8.157155</v>
      </c>
      <c r="AS86" t="s">
        <v>56</v>
      </c>
      <c r="AT86" s="33">
        <v>0.004413</v>
      </c>
      <c r="AU86" t="s">
        <v>57</v>
      </c>
      <c r="AV86" s="33"/>
      <c r="AW86" s="48">
        <f>(($D86-AR86)*100)/$D86</f>
        <v>29.1213825177741</v>
      </c>
      <c r="AY86" s="48">
        <v>8.123731</v>
      </c>
      <c r="AZ86" t="s">
        <v>56</v>
      </c>
      <c r="BA86" s="33">
        <v>0.00852</v>
      </c>
      <c r="BB86" t="s">
        <v>57</v>
      </c>
      <c r="BC86" s="33"/>
      <c r="BD86" s="48">
        <f>(($D86-AY86)*100)/$D86</f>
        <v>29.4118081515552</v>
      </c>
    </row>
    <row r="87">
      <c r="D87" s="21"/>
      <c r="F87" s="33"/>
      <c r="I87" s="48"/>
      <c r="K87" s="40"/>
      <c r="M87" s="33"/>
      <c r="P87" s="48"/>
      <c r="R87" s="40"/>
      <c r="U87" s="48"/>
      <c r="W87" s="48"/>
      <c r="Y87" s="48"/>
      <c r="AB87" s="48"/>
      <c r="AD87" s="48"/>
      <c r="AF87" s="33"/>
      <c r="AH87" s="33"/>
      <c r="AI87" s="48"/>
      <c r="AK87" s="48"/>
      <c r="AM87" s="33"/>
      <c r="AO87" s="33"/>
      <c r="AP87" s="48"/>
      <c r="AR87" s="48"/>
      <c r="AT87" s="33"/>
      <c r="AV87" s="33"/>
      <c r="AW87" s="48"/>
      <c r="AY87" s="48"/>
      <c r="BA87" s="33"/>
      <c r="BC87" s="33"/>
      <c r="BD87" s="48"/>
    </row>
    <row r="88">
      <c r="A88" t="s">
        <v>109</v>
      </c>
      <c r="B88" t="s">
        <v>100</v>
      </c>
      <c r="C88" t="s">
        <v>110</v>
      </c>
      <c r="D88">
        <v>839.49916</v>
      </c>
      <c r="E88" t="s">
        <v>56</v>
      </c>
      <c r="F88" s="33">
        <v>13.689803</v>
      </c>
      <c r="G88" t="s">
        <v>57</v>
      </c>
      <c r="I88" s="44"/>
      <c r="J88" t="s">
        <v>56</v>
      </c>
      <c r="K88" s="40"/>
      <c r="L88" t="s">
        <v>57</v>
      </c>
      <c r="M88" s="33"/>
      <c r="N88" s="48">
        <f>((D91-I88)*100)/D91</f>
        <v>100</v>
      </c>
      <c r="P88" s="48"/>
      <c r="Q88" t="s">
        <v>56</v>
      </c>
      <c r="R88" s="40"/>
      <c r="S88" t="s">
        <v>57</v>
      </c>
      <c r="U88" s="48">
        <f>((D91-P88)*100)/D91</f>
        <v>100</v>
      </c>
      <c r="W88" s="48">
        <v>867.237583</v>
      </c>
      <c r="X88" t="s">
        <v>56</v>
      </c>
      <c r="Y88" s="48">
        <v>11.687322</v>
      </c>
      <c r="Z88" t="s">
        <v>57</v>
      </c>
      <c r="AB88" s="48">
        <f>(($D91-W88)*100)/$D91</f>
        <v>-14.4850987837383</v>
      </c>
      <c r="AD88" s="48">
        <v>839.508958</v>
      </c>
      <c r="AE88" t="s">
        <v>56</v>
      </c>
      <c r="AF88" s="33">
        <v>7.210129</v>
      </c>
      <c r="AG88" t="s">
        <v>57</v>
      </c>
      <c r="AH88" s="33"/>
      <c r="AI88" s="48">
        <f>(($D91-AD88)*100)/$D91</f>
        <v>-10.8246089312566</v>
      </c>
      <c r="AK88" s="48">
        <v>811.4238</v>
      </c>
      <c r="AL88" t="s">
        <v>56</v>
      </c>
      <c r="AM88" s="33">
        <v>7.095685</v>
      </c>
      <c r="AN88" t="s">
        <v>57</v>
      </c>
      <c r="AO88" s="33"/>
      <c r="AP88" s="48">
        <f>(($D91-AK88)*100)/$D91</f>
        <v>-7.1170527194234</v>
      </c>
      <c r="AR88" s="48">
        <v>863.1755</v>
      </c>
      <c r="AS88" t="s">
        <v>56</v>
      </c>
      <c r="AT88" s="33">
        <v>7.547346</v>
      </c>
      <c r="AU88" t="s">
        <v>57</v>
      </c>
      <c r="AV88" s="33"/>
      <c r="AW88" s="48">
        <f>(($D91-AR88)*100)/$D91</f>
        <v>-13.9488582164026</v>
      </c>
      <c r="AY88" s="48">
        <v>894.71775</v>
      </c>
      <c r="AZ88" t="s">
        <v>56</v>
      </c>
      <c r="BA88" s="33">
        <v>8.13485</v>
      </c>
      <c r="BB88" t="s">
        <v>57</v>
      </c>
      <c r="BC88" s="33"/>
      <c r="BD88" s="48">
        <f>(($D88-AY88)*100)/$D88</f>
        <v>-6.57756346057572</v>
      </c>
    </row>
    <row r="89">
      <c r="B89" t="s">
        <v>54</v>
      </c>
      <c r="C89" t="s">
        <v>110</v>
      </c>
      <c r="D89" s="21">
        <v>66.722176</v>
      </c>
      <c r="E89" t="s">
        <v>56</v>
      </c>
      <c r="F89" s="33">
        <v>0.100241</v>
      </c>
      <c r="G89" t="s">
        <v>57</v>
      </c>
      <c r="I89" s="48">
        <v>53.083</v>
      </c>
      <c r="J89" t="s">
        <v>56</v>
      </c>
      <c r="K89" s="40">
        <v>0.023722</v>
      </c>
      <c r="L89" t="s">
        <v>57</v>
      </c>
      <c r="M89" s="33"/>
      <c r="N89" s="48">
        <f>((D89-I89)*100)/D89</f>
        <v>20.4417433867864</v>
      </c>
      <c r="P89" s="48">
        <v>51.606</v>
      </c>
      <c r="Q89" t="s">
        <v>56</v>
      </c>
      <c r="R89" s="40">
        <v>0.023812</v>
      </c>
      <c r="S89" t="s">
        <v>57</v>
      </c>
      <c r="U89" s="48">
        <f>((D89-P89)*100)/D89</f>
        <v>22.6554002075712</v>
      </c>
      <c r="W89" s="39">
        <v>61.671739</v>
      </c>
      <c r="X89" t="s">
        <v>56</v>
      </c>
      <c r="Y89" s="48">
        <v>0.182175</v>
      </c>
      <c r="Z89" t="s">
        <v>57</v>
      </c>
      <c r="AB89" s="48">
        <f>(($D89-W89)*100)/$D89</f>
        <v>7.56935295395642</v>
      </c>
      <c r="AD89" s="48">
        <v>63.970596</v>
      </c>
      <c r="AE89" t="s">
        <v>56</v>
      </c>
      <c r="AF89" s="33">
        <v>0.092571</v>
      </c>
      <c r="AG89" t="s">
        <v>57</v>
      </c>
      <c r="AH89" s="33"/>
      <c r="AI89" s="48">
        <f>(($D89-AD89)*100)/$D89</f>
        <v>4.12393624572437</v>
      </c>
      <c r="AK89" s="48">
        <v>63.021332</v>
      </c>
      <c r="AL89" t="s">
        <v>56</v>
      </c>
      <c r="AM89" s="33">
        <v>0.087024</v>
      </c>
      <c r="AN89" t="s">
        <v>57</v>
      </c>
      <c r="AO89" s="33"/>
      <c r="AP89" s="48">
        <f>(($D89-AK89)*100)/$D89</f>
        <v>5.54664763930961</v>
      </c>
      <c r="AR89" s="48">
        <v>60.120617</v>
      </c>
      <c r="AS89" t="s">
        <v>56</v>
      </c>
      <c r="AT89" s="33">
        <v>0.152367</v>
      </c>
      <c r="AU89" t="s">
        <v>57</v>
      </c>
      <c r="AV89" s="33"/>
      <c r="AW89" s="48">
        <f>(($D89-AR89)*100)/$D89</f>
        <v>9.89410027634591</v>
      </c>
      <c r="AY89" s="48">
        <v>63.031848</v>
      </c>
      <c r="AZ89" t="s">
        <v>56</v>
      </c>
      <c r="BA89" s="33">
        <v>0.137995</v>
      </c>
      <c r="BB89" t="s">
        <v>57</v>
      </c>
      <c r="BC89" s="33"/>
      <c r="BD89" s="48">
        <f>(($D89-AY89)*100)/$D89</f>
        <v>5.53088676244613</v>
      </c>
    </row>
    <row r="90">
      <c r="D90" s="21"/>
      <c r="F90" s="33"/>
      <c r="H90" s="33"/>
      <c r="I90" s="48"/>
      <c r="K90" s="40"/>
      <c r="M90" s="33"/>
      <c r="N90" s="48"/>
      <c r="P90" s="48"/>
      <c r="R90" s="40"/>
      <c r="U90" s="48"/>
      <c r="W90" s="48"/>
      <c r="Y90" s="48"/>
      <c r="AB90" s="48"/>
      <c r="AC90" s="33"/>
      <c r="AD90" s="48"/>
      <c r="AF90" s="33"/>
      <c r="AH90" s="33"/>
      <c r="AI90" s="48"/>
      <c r="AJ90" s="33"/>
      <c r="AK90" s="48"/>
      <c r="AM90" s="33"/>
      <c r="AO90" s="33"/>
      <c r="AP90" s="48"/>
      <c r="AR90" s="48"/>
      <c r="AT90" s="33"/>
      <c r="AV90" s="33"/>
      <c r="AW90" s="48"/>
      <c r="AY90" s="48"/>
      <c r="BA90" s="33"/>
      <c r="BC90" s="33"/>
      <c r="BD90" s="48"/>
    </row>
    <row r="91">
      <c r="A91" s="49" t="s">
        <v>109</v>
      </c>
      <c r="B91" s="49" t="s">
        <v>100</v>
      </c>
      <c r="C91" s="25" t="s">
        <v>111</v>
      </c>
      <c r="D91" s="2">
        <v>757.51132</v>
      </c>
      <c r="E91" s="49" t="s">
        <v>56</v>
      </c>
      <c r="F91" s="1">
        <v>6.112236</v>
      </c>
      <c r="G91" s="49" t="s">
        <v>57</v>
      </c>
      <c r="H91" s="49"/>
      <c r="I91" s="34"/>
      <c r="J91" s="49" t="s">
        <v>56</v>
      </c>
      <c r="K91" s="18"/>
      <c r="L91" s="49" t="s">
        <v>57</v>
      </c>
      <c r="M91" s="1"/>
      <c r="N91" s="52">
        <f>((D91-I91)*100)/D91</f>
        <v>100</v>
      </c>
      <c r="O91" s="49"/>
      <c r="P91" s="52"/>
      <c r="Q91" s="49" t="s">
        <v>56</v>
      </c>
      <c r="R91" s="18"/>
      <c r="S91" s="49" t="s">
        <v>57</v>
      </c>
      <c r="T91" s="49"/>
      <c r="U91" s="52">
        <f>((D91-P91)*100)/D91</f>
        <v>100</v>
      </c>
      <c r="V91" s="49"/>
      <c r="W91" s="52">
        <v>205.456118</v>
      </c>
      <c r="X91" s="49" t="s">
        <v>56</v>
      </c>
      <c r="Y91" s="52">
        <v>3.41617</v>
      </c>
      <c r="Z91" s="49" t="s">
        <v>57</v>
      </c>
      <c r="AA91" s="49"/>
      <c r="AB91" s="52">
        <f>(($D91-W91)*100)/$D91</f>
        <v>72.8774854480062</v>
      </c>
      <c r="AC91" s="49"/>
      <c r="AD91" s="52">
        <v>192.826353</v>
      </c>
      <c r="AE91" s="49" t="s">
        <v>56</v>
      </c>
      <c r="AF91" s="1">
        <v>4.149009</v>
      </c>
      <c r="AG91" s="49" t="s">
        <v>57</v>
      </c>
      <c r="AH91" s="1"/>
      <c r="AI91" s="52">
        <f>(($D91-AD91)*100)/$D91</f>
        <v>74.5447562420585</v>
      </c>
      <c r="AJ91" s="49"/>
      <c r="AK91" s="52">
        <v>223.533545</v>
      </c>
      <c r="AL91" s="49" t="s">
        <v>56</v>
      </c>
      <c r="AM91" s="1">
        <v>6.511284</v>
      </c>
      <c r="AN91" s="49" t="s">
        <v>57</v>
      </c>
      <c r="AO91" s="1"/>
      <c r="AP91" s="52">
        <f>(($D91-AK91)*100)/$D91</f>
        <v>70.4910621005637</v>
      </c>
      <c r="AQ91" s="49"/>
      <c r="AR91" s="52">
        <v>202.436588</v>
      </c>
      <c r="AS91" s="49" t="s">
        <v>56</v>
      </c>
      <c r="AT91" s="1">
        <v>2.965462</v>
      </c>
      <c r="AU91" s="49" t="s">
        <v>57</v>
      </c>
      <c r="AV91" s="1"/>
      <c r="AW91" s="52">
        <f>(($D91-AR91)*100)/$D91</f>
        <v>73.2760973129748</v>
      </c>
      <c r="AX91" s="49"/>
      <c r="AY91" s="52">
        <v>209.405576</v>
      </c>
      <c r="AZ91" s="49" t="s">
        <v>56</v>
      </c>
      <c r="BA91" s="1">
        <v>5.758868</v>
      </c>
      <c r="BB91" s="49" t="s">
        <v>57</v>
      </c>
      <c r="BC91" s="1"/>
      <c r="BD91" s="52">
        <f>(($D91-AY91)*100)/$D91</f>
        <v>72.3561126452869</v>
      </c>
      <c r="BE91" s="49"/>
      <c r="BF91" s="49"/>
      <c r="BG91" s="49"/>
      <c r="BH91" s="49"/>
      <c r="BI91" s="49"/>
      <c r="BJ91" s="49"/>
      <c r="BK91" s="49"/>
    </row>
    <row r="92">
      <c r="A92" s="49"/>
      <c r="B92" s="49" t="s">
        <v>54</v>
      </c>
      <c r="C92" s="25" t="s">
        <v>111</v>
      </c>
      <c r="D92" s="47">
        <v>3.663538</v>
      </c>
      <c r="E92" s="49" t="s">
        <v>56</v>
      </c>
      <c r="F92" s="1">
        <v>0.002319</v>
      </c>
      <c r="G92" s="49" t="s">
        <v>57</v>
      </c>
      <c r="H92" s="49"/>
      <c r="I92" s="52"/>
      <c r="J92" s="49" t="s">
        <v>56</v>
      </c>
      <c r="K92" s="18"/>
      <c r="L92" s="49" t="s">
        <v>57</v>
      </c>
      <c r="M92" s="1"/>
      <c r="N92" s="52">
        <f>((D92-I92)*100)/D92</f>
        <v>100</v>
      </c>
      <c r="O92" s="49"/>
      <c r="P92" s="52"/>
      <c r="Q92" s="49" t="s">
        <v>56</v>
      </c>
      <c r="R92" s="18"/>
      <c r="S92" s="49" t="s">
        <v>57</v>
      </c>
      <c r="T92" s="49"/>
      <c r="U92" s="52">
        <f>((D92-P92)*100)/D92</f>
        <v>100</v>
      </c>
      <c r="V92" s="49"/>
      <c r="W92" s="47">
        <v>3.668094</v>
      </c>
      <c r="X92" s="49" t="s">
        <v>56</v>
      </c>
      <c r="Y92" s="52">
        <v>0.002829</v>
      </c>
      <c r="Z92" s="49" t="s">
        <v>57</v>
      </c>
      <c r="AA92" s="49"/>
      <c r="AB92" s="52">
        <f>(($D92-W92)*100)/$D92</f>
        <v>-0.124360659013227</v>
      </c>
      <c r="AC92" s="49"/>
      <c r="AD92" s="52">
        <v>3.709853</v>
      </c>
      <c r="AE92" s="49" t="s">
        <v>56</v>
      </c>
      <c r="AF92" s="1">
        <v>0.002842</v>
      </c>
      <c r="AG92" s="49" t="s">
        <v>57</v>
      </c>
      <c r="AH92" s="1"/>
      <c r="AI92" s="52">
        <f>(($D92-AD92)*100)/$D92</f>
        <v>-1.26421508388885</v>
      </c>
      <c r="AJ92" s="49"/>
      <c r="AK92" s="52">
        <v>3.803092</v>
      </c>
      <c r="AL92" s="49" t="s">
        <v>56</v>
      </c>
      <c r="AM92" s="1">
        <v>0.003388</v>
      </c>
      <c r="AN92" s="49" t="s">
        <v>57</v>
      </c>
      <c r="AO92" s="1"/>
      <c r="AP92" s="52">
        <f>(($D92-AK92)*100)/$D92</f>
        <v>-3.80926852676293</v>
      </c>
      <c r="AQ92" s="49"/>
      <c r="AR92" s="52">
        <v>3.693579</v>
      </c>
      <c r="AS92" s="49" t="s">
        <v>56</v>
      </c>
      <c r="AT92" s="1">
        <v>0.006388</v>
      </c>
      <c r="AU92" s="49" t="s">
        <v>57</v>
      </c>
      <c r="AV92" s="1"/>
      <c r="AW92" s="52">
        <f>(($D92-AR92)*100)/$D92</f>
        <v>-0.819999683366194</v>
      </c>
      <c r="AX92" s="49"/>
      <c r="AY92" s="52">
        <v>3.809808</v>
      </c>
      <c r="AZ92" s="49" t="s">
        <v>56</v>
      </c>
      <c r="BA92" s="1">
        <v>0.003617</v>
      </c>
      <c r="BB92" s="49" t="s">
        <v>57</v>
      </c>
      <c r="BC92" s="1"/>
      <c r="BD92" s="52">
        <f>(($D92-AY92)*100)/$D92</f>
        <v>-3.99258858513273</v>
      </c>
      <c r="BE92" s="49"/>
      <c r="BF92" s="49"/>
      <c r="BG92" s="49"/>
      <c r="BH92" s="49"/>
      <c r="BI92" s="49"/>
      <c r="BJ92" s="49"/>
      <c r="BK92" s="49"/>
    </row>
    <row r="93">
      <c r="D93" s="48"/>
      <c r="F93" s="33"/>
      <c r="H93" s="33"/>
      <c r="I93" s="48"/>
      <c r="K93" s="40"/>
      <c r="M93" s="33"/>
      <c r="P93" s="48"/>
      <c r="R93" s="40"/>
      <c r="U93" s="48"/>
      <c r="W93" s="48"/>
      <c r="Y93" s="48"/>
      <c r="AB93" s="48"/>
      <c r="AC93" s="33"/>
      <c r="AD93" s="48"/>
      <c r="AF93" s="33"/>
      <c r="AH93" s="33"/>
      <c r="AI93" s="48"/>
      <c r="AJ93" s="33"/>
      <c r="AK93" s="48"/>
      <c r="AM93" s="33"/>
      <c r="AO93" s="33"/>
      <c r="AP93" s="48"/>
      <c r="AR93" s="48"/>
      <c r="AT93" s="33"/>
      <c r="AV93" s="33"/>
      <c r="AW93" s="48"/>
      <c r="AY93" s="48"/>
      <c r="BA93" s="33"/>
      <c r="BC93" s="33"/>
      <c r="BD93" s="48"/>
    </row>
    <row r="94">
      <c r="A94" t="s">
        <v>112</v>
      </c>
      <c r="B94" t="s">
        <v>100</v>
      </c>
      <c r="C94" t="s">
        <v>113</v>
      </c>
      <c r="D94" s="48">
        <v>4133.182545</v>
      </c>
      <c r="E94" t="s">
        <v>56</v>
      </c>
      <c r="F94" s="33">
        <v>34.06612</v>
      </c>
      <c r="G94" t="s">
        <v>57</v>
      </c>
      <c r="J94" t="s">
        <v>56</v>
      </c>
      <c r="L94" t="s">
        <v>57</v>
      </c>
      <c r="M94" s="33"/>
      <c r="N94" s="48">
        <f>((D94-'sosp-latest-latest'!I88)*100)/D94</f>
        <v>-0.186501682809172</v>
      </c>
      <c r="P94" s="48"/>
      <c r="Q94" t="s">
        <v>56</v>
      </c>
      <c r="R94" s="40"/>
      <c r="S94" t="s">
        <v>57</v>
      </c>
      <c r="U94" s="48">
        <f>((D94-P94)*100)/D94</f>
        <v>100</v>
      </c>
      <c r="W94" s="48">
        <v>4220.354636</v>
      </c>
      <c r="X94" t="s">
        <v>56</v>
      </c>
      <c r="Y94" s="48">
        <v>24.083076</v>
      </c>
      <c r="Z94" t="s">
        <v>57</v>
      </c>
      <c r="AB94" s="48">
        <f>(($D94-W94)*100)/$D94</f>
        <v>-2.10907914303118</v>
      </c>
      <c r="AD94" s="48">
        <v>4193.873545</v>
      </c>
      <c r="AE94" t="s">
        <v>56</v>
      </c>
      <c r="AF94" s="33">
        <v>13.553636</v>
      </c>
      <c r="AG94" t="s">
        <v>57</v>
      </c>
      <c r="AH94" s="33"/>
      <c r="AI94" s="48">
        <f>(($D94-AD94)*100)/$D94</f>
        <v>-1.46838421335685</v>
      </c>
      <c r="AK94">
        <v>4132.465909</v>
      </c>
      <c r="AL94" t="s">
        <v>56</v>
      </c>
      <c r="AM94" s="33">
        <v>28.023744</v>
      </c>
      <c r="AN94" t="s">
        <v>57</v>
      </c>
      <c r="AO94" s="33"/>
      <c r="AP94" s="48">
        <f>(($D94-AK94)*100)/$D94</f>
        <v>0.017338600272254</v>
      </c>
      <c r="AR94">
        <v>4105.167545</v>
      </c>
      <c r="AS94" t="s">
        <v>56</v>
      </c>
      <c r="AT94" s="33">
        <v>34.775242</v>
      </c>
      <c r="AU94" t="s">
        <v>57</v>
      </c>
      <c r="AV94" s="33"/>
      <c r="AW94" s="48">
        <f>(($D94-AR94)*100)/$D94</f>
        <v>0.677806985173925</v>
      </c>
      <c r="AY94">
        <v>4202.880727</v>
      </c>
      <c r="AZ94" t="s">
        <v>56</v>
      </c>
      <c r="BA94" s="33">
        <v>18.090556</v>
      </c>
      <c r="BB94" t="s">
        <v>57</v>
      </c>
      <c r="BC94" s="33"/>
      <c r="BD94" s="48">
        <f>(($D94-AY94)*100)/$D94</f>
        <v>-1.68630785698821</v>
      </c>
    </row>
    <row r="95">
      <c r="B95" t="s">
        <v>54</v>
      </c>
      <c r="C95" t="s">
        <v>113</v>
      </c>
      <c r="D95" s="39">
        <v>175.58717</v>
      </c>
      <c r="E95" t="s">
        <v>56</v>
      </c>
      <c r="F95" s="33">
        <v>0.272972</v>
      </c>
      <c r="G95" t="s">
        <v>57</v>
      </c>
      <c r="I95" s="48">
        <v>144.317</v>
      </c>
      <c r="J95" t="s">
        <v>56</v>
      </c>
      <c r="K95" s="40">
        <v>0.198966</v>
      </c>
      <c r="L95" t="s">
        <v>57</v>
      </c>
      <c r="M95" s="33"/>
      <c r="N95" s="48">
        <f>((D95-I95)*100)/D95</f>
        <v>17.8089150818935</v>
      </c>
      <c r="P95" s="48">
        <v>148.587</v>
      </c>
      <c r="Q95" t="s">
        <v>56</v>
      </c>
      <c r="R95" s="40">
        <v>0.091731</v>
      </c>
      <c r="S95" t="s">
        <v>57</v>
      </c>
      <c r="U95" s="48">
        <f>((D95-P95)*100)/D95</f>
        <v>15.3770745322679</v>
      </c>
      <c r="W95" s="39">
        <v>165.435756</v>
      </c>
      <c r="X95" t="s">
        <v>56</v>
      </c>
      <c r="Y95" s="48">
        <v>0.36715</v>
      </c>
      <c r="Z95" t="s">
        <v>57</v>
      </c>
      <c r="AB95" s="48">
        <f>(($D95-W95)*100)/$D95</f>
        <v>5.78140988319362</v>
      </c>
      <c r="AD95" s="48">
        <v>173.839555</v>
      </c>
      <c r="AE95" t="s">
        <v>56</v>
      </c>
      <c r="AF95" s="33">
        <v>0.351198</v>
      </c>
      <c r="AG95" t="s">
        <v>57</v>
      </c>
      <c r="AH95" s="33"/>
      <c r="AI95" s="48">
        <f>(($D95-AD95)*100)/$D95</f>
        <v>0.995297663263208</v>
      </c>
      <c r="AK95" s="48">
        <v>167.253219</v>
      </c>
      <c r="AL95" t="s">
        <v>56</v>
      </c>
      <c r="AM95" s="33">
        <v>0.316617</v>
      </c>
      <c r="AN95" t="s">
        <v>57</v>
      </c>
      <c r="AO95" s="33"/>
      <c r="AP95" s="48">
        <f>(($D95-AK95)*100)/$D95</f>
        <v>4.74633254810131</v>
      </c>
      <c r="AR95" s="48">
        <v>168.107731</v>
      </c>
      <c r="AS95" t="s">
        <v>56</v>
      </c>
      <c r="AT95" s="33">
        <v>0.364574</v>
      </c>
      <c r="AU95" t="s">
        <v>57</v>
      </c>
      <c r="AV95" s="33"/>
      <c r="AW95" s="48">
        <f>(($D95-AR95)*100)/$D95</f>
        <v>4.25967284511732</v>
      </c>
      <c r="AY95" s="48">
        <v>167.101435</v>
      </c>
      <c r="AZ95" t="s">
        <v>56</v>
      </c>
      <c r="BA95" s="33">
        <v>0.366244</v>
      </c>
      <c r="BB95" t="s">
        <v>57</v>
      </c>
      <c r="BC95" s="33"/>
      <c r="BD95" s="48">
        <f>(($D95-AY95)*100)/$D95</f>
        <v>4.83277622163395</v>
      </c>
    </row>
    <row r="96">
      <c r="D96" s="48"/>
      <c r="F96" s="33"/>
      <c r="H96" s="33"/>
      <c r="I96" s="48"/>
      <c r="K96" s="40"/>
      <c r="M96" s="33"/>
      <c r="N96" s="48" t="s">
        <v>114</v>
      </c>
      <c r="P96" s="48"/>
      <c r="R96" s="40"/>
      <c r="U96" s="48"/>
      <c r="W96" s="48"/>
      <c r="Y96" s="48"/>
      <c r="AB96" s="48"/>
      <c r="AC96" s="33"/>
      <c r="AD96" s="48"/>
      <c r="AF96" s="33"/>
      <c r="AH96" s="33"/>
      <c r="AI96" s="48"/>
      <c r="AJ96" s="33"/>
      <c r="AK96" s="48"/>
      <c r="AM96" s="33"/>
      <c r="AO96" s="33"/>
      <c r="AP96" s="48"/>
      <c r="AR96" s="48"/>
      <c r="AT96" s="33"/>
      <c r="AV96" s="33"/>
      <c r="AW96" s="48"/>
      <c r="AY96" s="48"/>
      <c r="BA96" s="33"/>
      <c r="BC96" s="33"/>
      <c r="BD96" s="48"/>
    </row>
    <row r="97">
      <c r="A97" s="49" t="s">
        <v>112</v>
      </c>
      <c r="B97" s="49" t="s">
        <v>100</v>
      </c>
      <c r="C97" s="49" t="s">
        <v>115</v>
      </c>
      <c r="D97" s="52">
        <v>468.583759</v>
      </c>
      <c r="E97" s="49" t="s">
        <v>56</v>
      </c>
      <c r="F97" s="1">
        <v>27.390796</v>
      </c>
      <c r="G97" s="49" t="s">
        <v>57</v>
      </c>
      <c r="H97" s="49"/>
      <c r="I97" s="52"/>
      <c r="J97" s="49" t="s">
        <v>56</v>
      </c>
      <c r="K97" s="18"/>
      <c r="L97" s="49" t="s">
        <v>57</v>
      </c>
      <c r="M97" s="1"/>
      <c r="N97" s="52">
        <f>((D97-I97)*100)/D97</f>
        <v>100</v>
      </c>
      <c r="O97" s="49"/>
      <c r="P97" s="52"/>
      <c r="Q97" s="49" t="s">
        <v>56</v>
      </c>
      <c r="R97" s="18"/>
      <c r="S97" s="49" t="s">
        <v>57</v>
      </c>
      <c r="T97" s="49"/>
      <c r="U97" s="52">
        <f>((D97-P97)*100)/D97</f>
        <v>100</v>
      </c>
      <c r="V97" s="49"/>
      <c r="W97" s="52">
        <v>485.790897</v>
      </c>
      <c r="X97" s="49" t="s">
        <v>56</v>
      </c>
      <c r="Y97" s="52">
        <v>6.186125</v>
      </c>
      <c r="Z97" s="49" t="s">
        <v>57</v>
      </c>
      <c r="AA97" s="49"/>
      <c r="AB97" s="52">
        <f>(($D97-W97)*100)/$D97</f>
        <v>-3.67215842835048</v>
      </c>
      <c r="AC97" s="49"/>
      <c r="AD97" s="52">
        <v>441.255786</v>
      </c>
      <c r="AE97" s="49" t="s">
        <v>56</v>
      </c>
      <c r="AF97" s="1">
        <v>4.93984</v>
      </c>
      <c r="AG97" s="49" t="s">
        <v>57</v>
      </c>
      <c r="AH97" s="1"/>
      <c r="AI97" s="52">
        <f>(($D97-AD97)*100)/$D97</f>
        <v>5.83203589008726</v>
      </c>
      <c r="AJ97" s="49"/>
      <c r="AK97" s="52">
        <v>449.221448</v>
      </c>
      <c r="AL97" s="49" t="s">
        <v>56</v>
      </c>
      <c r="AM97" s="1">
        <v>5.054212</v>
      </c>
      <c r="AN97" s="49" t="s">
        <v>57</v>
      </c>
      <c r="AO97" s="1"/>
      <c r="AP97" s="52">
        <f>(($D97-AK97)*100)/$D97</f>
        <v>4.13209178254938</v>
      </c>
      <c r="AQ97" s="49"/>
      <c r="AR97" s="52">
        <v>461.499759</v>
      </c>
      <c r="AS97" s="49" t="s">
        <v>56</v>
      </c>
      <c r="AT97" s="1">
        <v>7.229975</v>
      </c>
      <c r="AU97" s="49" t="s">
        <v>57</v>
      </c>
      <c r="AV97" s="1"/>
      <c r="AW97" s="52">
        <f>(($D97-AR97)*100)/$D97</f>
        <v>1.51178948564455</v>
      </c>
      <c r="AX97" s="49"/>
      <c r="AY97" s="52">
        <v>474.258138</v>
      </c>
      <c r="AZ97" s="49" t="s">
        <v>56</v>
      </c>
      <c r="BA97" s="1">
        <v>6.291563</v>
      </c>
      <c r="BB97" s="49" t="s">
        <v>57</v>
      </c>
      <c r="BC97" s="1"/>
      <c r="BD97" s="52">
        <f>(($D97-AY97)*100)/$D97</f>
        <v>-1.21096365185802</v>
      </c>
      <c r="BE97" s="49"/>
      <c r="BF97" s="49"/>
      <c r="BG97" s="49"/>
      <c r="BH97" s="49"/>
      <c r="BI97" s="49"/>
      <c r="BJ97" s="49"/>
      <c r="BK97" s="49"/>
    </row>
    <row r="98">
      <c r="A98" s="49"/>
      <c r="B98" s="49" t="s">
        <v>54</v>
      </c>
      <c r="C98" s="49" t="s">
        <v>115</v>
      </c>
      <c r="D98" s="52">
        <v>10.476687</v>
      </c>
      <c r="E98" s="49" t="s">
        <v>56</v>
      </c>
      <c r="F98" s="1">
        <v>0.005167</v>
      </c>
      <c r="G98" s="49" t="s">
        <v>57</v>
      </c>
      <c r="H98" s="49"/>
      <c r="I98" s="52"/>
      <c r="J98" s="49" t="s">
        <v>56</v>
      </c>
      <c r="K98" s="18"/>
      <c r="L98" s="49" t="s">
        <v>57</v>
      </c>
      <c r="M98" s="1"/>
      <c r="N98" s="52">
        <f>((D98-I98)*100)/D98</f>
        <v>100</v>
      </c>
      <c r="O98" s="49"/>
      <c r="P98" s="52"/>
      <c r="Q98" s="49" t="s">
        <v>56</v>
      </c>
      <c r="R98" s="18"/>
      <c r="S98" s="49" t="s">
        <v>57</v>
      </c>
      <c r="T98" s="49"/>
      <c r="U98" s="52">
        <f>((D98-P98)*100)/D98</f>
        <v>100</v>
      </c>
      <c r="V98" s="49"/>
      <c r="W98" s="52">
        <v>9.508548</v>
      </c>
      <c r="X98" s="49" t="s">
        <v>56</v>
      </c>
      <c r="Y98" s="52">
        <v>0.004426</v>
      </c>
      <c r="Z98" s="49" t="s">
        <v>57</v>
      </c>
      <c r="AA98" s="49"/>
      <c r="AB98" s="52">
        <f>(($D98-W98)*100)/$D98</f>
        <v>9.24088884205475</v>
      </c>
      <c r="AC98" s="49"/>
      <c r="AD98" s="52">
        <v>10.474097</v>
      </c>
      <c r="AE98" s="49" t="s">
        <v>56</v>
      </c>
      <c r="AF98" s="1">
        <v>0.004677</v>
      </c>
      <c r="AG98" s="49" t="s">
        <v>57</v>
      </c>
      <c r="AH98" s="1"/>
      <c r="AI98" s="52">
        <f>(($D98-AD98)*100)/$D98</f>
        <v>0.02472155558336</v>
      </c>
      <c r="AJ98" s="49"/>
      <c r="AK98" s="52">
        <v>9.474477</v>
      </c>
      <c r="AL98" s="49" t="s">
        <v>56</v>
      </c>
      <c r="AM98" s="1">
        <v>0.004214</v>
      </c>
      <c r="AN98" s="49" t="s">
        <v>57</v>
      </c>
      <c r="AO98" s="1"/>
      <c r="AP98" s="52">
        <f>(($D98-AK98)*100)/$D98</f>
        <v>9.56609661050292</v>
      </c>
      <c r="AQ98" s="49"/>
      <c r="AR98" s="52">
        <v>9.493513</v>
      </c>
      <c r="AS98" s="49" t="s">
        <v>56</v>
      </c>
      <c r="AT98" s="1">
        <v>0.004082</v>
      </c>
      <c r="AU98" s="49" t="s">
        <v>57</v>
      </c>
      <c r="AV98" s="1"/>
      <c r="AW98" s="52">
        <f>(($D98-AR98)*100)/$D98</f>
        <v>9.38439794946628</v>
      </c>
      <c r="AX98" s="49"/>
      <c r="AY98" s="52">
        <v>9.510884</v>
      </c>
      <c r="AZ98" s="49" t="s">
        <v>56</v>
      </c>
      <c r="BA98" s="1">
        <v>0.004128</v>
      </c>
      <c r="BB98" s="49" t="s">
        <v>57</v>
      </c>
      <c r="BC98" s="1"/>
      <c r="BD98" s="52">
        <f>(($D98-AY98)*100)/$D98</f>
        <v>9.21859171701893</v>
      </c>
      <c r="BE98" s="49"/>
      <c r="BF98" s="49"/>
      <c r="BG98" s="49"/>
      <c r="BH98" s="49"/>
      <c r="BI98" s="49"/>
      <c r="BJ98" s="49"/>
      <c r="BK98" s="49"/>
    </row>
    <row r="99">
      <c r="D99" s="33"/>
      <c r="F99" s="33"/>
      <c r="H99" s="33"/>
      <c r="I99" s="33"/>
      <c r="K99" s="40"/>
      <c r="M99" s="33"/>
      <c r="N99" s="48"/>
      <c r="P99" s="48"/>
      <c r="R99" s="40"/>
      <c r="U99" s="48"/>
      <c r="W99" s="48"/>
      <c r="Y99" s="48"/>
      <c r="AB99" s="48"/>
      <c r="AC99" s="33"/>
      <c r="AD99" s="33"/>
      <c r="AF99" s="33"/>
      <c r="AH99" s="33"/>
      <c r="AI99" s="48"/>
      <c r="AJ99" s="33"/>
      <c r="AK99" s="33"/>
      <c r="AM99" s="33"/>
      <c r="AO99" s="33"/>
      <c r="AP99" s="48"/>
      <c r="AR99" s="33"/>
      <c r="AT99" s="33"/>
      <c r="AV99" s="33"/>
      <c r="AW99" s="48"/>
      <c r="AY99" s="33"/>
      <c r="BA99" s="33"/>
      <c r="BC99" s="33"/>
      <c r="BD99" s="48"/>
    </row>
    <row r="100">
      <c r="A100" t="s">
        <v>116</v>
      </c>
      <c r="B100" t="s">
        <v>100</v>
      </c>
      <c r="C100" t="s">
        <v>117</v>
      </c>
      <c r="D100" s="48">
        <v>885334.712</v>
      </c>
      <c r="E100" t="s">
        <v>56</v>
      </c>
      <c r="F100" s="33">
        <v>317.514168</v>
      </c>
      <c r="G100" t="s">
        <v>57</v>
      </c>
      <c r="H100" s="33"/>
      <c r="I100" s="33"/>
      <c r="J100" t="s">
        <v>56</v>
      </c>
      <c r="K100" s="40"/>
      <c r="L100" t="s">
        <v>57</v>
      </c>
      <c r="M100" s="33"/>
      <c r="N100" s="48">
        <f>((D100-I100)*100)/D100</f>
        <v>100</v>
      </c>
      <c r="P100" s="48"/>
      <c r="Q100" t="s">
        <v>56</v>
      </c>
      <c r="R100" s="40"/>
      <c r="S100" t="s">
        <v>57</v>
      </c>
      <c r="U100" s="48">
        <f>((D100-P100)*100)/D100</f>
        <v>100</v>
      </c>
      <c r="W100" s="48">
        <v>884417.874</v>
      </c>
      <c r="X100" t="s">
        <v>56</v>
      </c>
      <c r="Y100" s="48">
        <v>505.1821</v>
      </c>
      <c r="Z100" t="s">
        <v>57</v>
      </c>
      <c r="AB100" s="48">
        <f>(($D100-W100)*100)/$D100</f>
        <v>0.103558347772103</v>
      </c>
      <c r="AC100" s="33"/>
      <c r="AD100" s="33">
        <v>884564.689</v>
      </c>
      <c r="AE100" t="s">
        <v>56</v>
      </c>
      <c r="AF100" s="33">
        <v>1160.52</v>
      </c>
      <c r="AG100" t="s">
        <v>57</v>
      </c>
      <c r="AH100" s="33"/>
      <c r="AI100" s="48">
        <f>(($D100-AD100)*100)/$D100</f>
        <v>0.0869753540173</v>
      </c>
      <c r="AJ100" s="33"/>
      <c r="AK100" s="33">
        <v>885204.742</v>
      </c>
      <c r="AL100" t="s">
        <v>56</v>
      </c>
      <c r="AM100" s="33">
        <v>758.892001</v>
      </c>
      <c r="AN100" t="s">
        <v>57</v>
      </c>
      <c r="AO100" s="33"/>
      <c r="AP100" s="48">
        <f>(($D100-AK100)*100)/$D100</f>
        <v>0.014680323524928</v>
      </c>
      <c r="AR100" s="33">
        <v>883878.646</v>
      </c>
      <c r="AS100" t="s">
        <v>56</v>
      </c>
      <c r="AT100" s="33">
        <v>2027.007963</v>
      </c>
      <c r="AU100" t="s">
        <v>57</v>
      </c>
      <c r="AV100" s="33"/>
      <c r="AW100" s="48">
        <f>(($D100-AR100)*100)/$D100</f>
        <v>0.16446503003489</v>
      </c>
      <c r="AY100" s="33">
        <v>881790.324</v>
      </c>
      <c r="AZ100" t="s">
        <v>56</v>
      </c>
      <c r="BA100" s="33">
        <v>350.589771</v>
      </c>
      <c r="BB100" t="s">
        <v>57</v>
      </c>
      <c r="BC100" s="33"/>
      <c r="BD100" s="48">
        <f>(($D100-AY100)*100)/$D100</f>
        <v>0.4003444066926</v>
      </c>
    </row>
    <row r="101">
      <c r="A101" t="s">
        <v>116</v>
      </c>
      <c r="B101" t="s">
        <v>54</v>
      </c>
      <c r="C101" t="s">
        <v>117</v>
      </c>
      <c r="D101" s="48">
        <v>868079.972</v>
      </c>
      <c r="E101" t="s">
        <v>56</v>
      </c>
      <c r="F101" s="33">
        <v>646.677732</v>
      </c>
      <c r="G101" t="s">
        <v>57</v>
      </c>
      <c r="H101" s="33"/>
      <c r="I101" s="33"/>
      <c r="J101" t="s">
        <v>56</v>
      </c>
      <c r="K101" s="40"/>
      <c r="L101" t="s">
        <v>57</v>
      </c>
      <c r="M101" s="33"/>
      <c r="N101" s="48">
        <f>((D101-I101)*100)/D101</f>
        <v>100</v>
      </c>
      <c r="P101" s="48"/>
      <c r="Q101" t="s">
        <v>56</v>
      </c>
      <c r="R101" s="40"/>
      <c r="S101" t="s">
        <v>57</v>
      </c>
      <c r="U101" s="48">
        <f>((D101-P101)*100)/D101</f>
        <v>100</v>
      </c>
      <c r="W101" s="48">
        <v>867477.91</v>
      </c>
      <c r="X101" t="s">
        <v>56</v>
      </c>
      <c r="Y101" s="48">
        <v>968.98582</v>
      </c>
      <c r="Z101" t="s">
        <v>57</v>
      </c>
      <c r="AB101" s="48">
        <f>(($D101-W101)*100)/$D101</f>
        <v>0.069355591583666</v>
      </c>
      <c r="AC101" s="33"/>
      <c r="AD101" s="33">
        <v>869663.353</v>
      </c>
      <c r="AE101" t="s">
        <v>56</v>
      </c>
      <c r="AF101" s="33">
        <v>1620.390461</v>
      </c>
      <c r="AG101" t="s">
        <v>57</v>
      </c>
      <c r="AH101" s="33"/>
      <c r="AI101" s="48">
        <f>(($D101-AD101)*100)/$D101</f>
        <v>-0.182400360689355</v>
      </c>
      <c r="AJ101" s="33"/>
      <c r="AK101" s="33">
        <v>868293.259</v>
      </c>
      <c r="AL101" t="s">
        <v>56</v>
      </c>
      <c r="AM101" s="33">
        <v>1093.732544</v>
      </c>
      <c r="AN101" t="s">
        <v>57</v>
      </c>
      <c r="AO101" s="33"/>
      <c r="AP101" s="48">
        <f>(($D101-AK101)*100)/$D101</f>
        <v>-0.024569971302138</v>
      </c>
      <c r="AR101" s="33">
        <v>868725.715</v>
      </c>
      <c r="AS101" t="s">
        <v>56</v>
      </c>
      <c r="AT101" s="33">
        <v>892.369528</v>
      </c>
      <c r="AU101" t="s">
        <v>57</v>
      </c>
      <c r="AV101" s="33"/>
      <c r="AW101" s="48">
        <f>(($D101-AR101)*100)/$D101</f>
        <v>-0.07438750124741</v>
      </c>
      <c r="AY101" s="33">
        <v>865347.643</v>
      </c>
      <c r="AZ101" t="s">
        <v>56</v>
      </c>
      <c r="BA101" s="33">
        <v>483.193209</v>
      </c>
      <c r="BB101" t="s">
        <v>57</v>
      </c>
      <c r="BC101" s="33"/>
      <c r="BD101" s="48">
        <f>(($D101-AY101)*100)/$D101</f>
        <v>0.314755447439342</v>
      </c>
    </row>
    <row r="102">
      <c r="D102" s="48"/>
      <c r="F102" s="33"/>
      <c r="H102" s="33"/>
      <c r="I102" s="33"/>
      <c r="K102" s="40"/>
      <c r="M102" s="33"/>
      <c r="N102" s="48"/>
      <c r="P102" s="48"/>
      <c r="R102" s="40"/>
      <c r="U102" s="48"/>
      <c r="W102" s="48"/>
      <c r="Y102" s="48"/>
      <c r="AB102" s="48"/>
      <c r="AC102" s="33"/>
      <c r="AD102" s="33"/>
      <c r="AF102" s="33"/>
      <c r="AH102" s="33"/>
      <c r="AI102" s="48"/>
      <c r="AJ102" s="33"/>
      <c r="AK102" s="33"/>
      <c r="AM102" s="33"/>
      <c r="AO102" s="33"/>
      <c r="AP102" s="48"/>
      <c r="AR102" s="33"/>
      <c r="AT102" s="33"/>
      <c r="AV102" s="33"/>
      <c r="AW102" s="48"/>
      <c r="AY102" s="33"/>
      <c r="BA102" s="33"/>
      <c r="BC102" s="33"/>
      <c r="BD102" s="48"/>
    </row>
    <row r="103">
      <c r="A103" t="s">
        <v>118</v>
      </c>
      <c r="B103" t="s">
        <v>100</v>
      </c>
      <c r="C103" t="s">
        <v>117</v>
      </c>
      <c r="D103" s="48">
        <v>114511.62</v>
      </c>
      <c r="E103" t="s">
        <v>56</v>
      </c>
      <c r="F103" s="33">
        <v>597.012592</v>
      </c>
      <c r="G103" t="s">
        <v>57</v>
      </c>
      <c r="H103" s="33"/>
      <c r="I103" s="48">
        <v>865397.351</v>
      </c>
      <c r="J103" t="s">
        <v>56</v>
      </c>
      <c r="K103" s="40">
        <v>7264.354932</v>
      </c>
      <c r="L103" t="s">
        <v>57</v>
      </c>
      <c r="M103" s="33"/>
      <c r="N103" s="48">
        <f>((D103-I103)*100)/D103</f>
        <v>-655.728851796874</v>
      </c>
      <c r="P103" s="48">
        <v>867130.77</v>
      </c>
      <c r="Q103" t="s">
        <v>56</v>
      </c>
      <c r="R103" s="40">
        <v>7252.944178</v>
      </c>
      <c r="S103" t="s">
        <v>57</v>
      </c>
      <c r="U103" s="48">
        <f>((D103-P103)*100)/D103</f>
        <v>-657.242601231211</v>
      </c>
      <c r="W103" s="48">
        <v>115011.607</v>
      </c>
      <c r="X103" t="s">
        <v>56</v>
      </c>
      <c r="Y103" s="48">
        <v>434.94226</v>
      </c>
      <c r="Z103" t="s">
        <v>57</v>
      </c>
      <c r="AB103" s="48">
        <f>(($D103-W103)*100)/$D103</f>
        <v>-0.436625558174802</v>
      </c>
      <c r="AC103" s="33"/>
      <c r="AD103" s="48">
        <v>114411.266</v>
      </c>
      <c r="AE103" t="s">
        <v>56</v>
      </c>
      <c r="AF103" s="33">
        <v>228.252228</v>
      </c>
      <c r="AG103" t="s">
        <v>57</v>
      </c>
      <c r="AH103" s="33"/>
      <c r="AI103" s="48">
        <f>(($D103-AD103)*100)/$D103</f>
        <v>0.087636521079688</v>
      </c>
      <c r="AJ103" s="33"/>
      <c r="AK103" s="48">
        <v>114903.201</v>
      </c>
      <c r="AL103" t="s">
        <v>56</v>
      </c>
      <c r="AM103" s="33">
        <v>421.562362</v>
      </c>
      <c r="AN103" t="s">
        <v>57</v>
      </c>
      <c r="AO103" s="33"/>
      <c r="AP103" s="48">
        <f>(($D103-AK103)*100)/$D103</f>
        <v>-0.341957436284637</v>
      </c>
      <c r="AR103" s="48">
        <v>114537.893</v>
      </c>
      <c r="AS103" t="s">
        <v>56</v>
      </c>
      <c r="AT103" s="33">
        <v>391.411158</v>
      </c>
      <c r="AU103" t="s">
        <v>57</v>
      </c>
      <c r="AV103" s="33"/>
      <c r="AW103" s="48">
        <f>(($D103-AR103)*100)/$D103</f>
        <v>-0.022943523111455</v>
      </c>
      <c r="AY103" s="48">
        <v>114327.935</v>
      </c>
      <c r="AZ103" t="s">
        <v>56</v>
      </c>
      <c r="BA103" s="33">
        <v>459.642351</v>
      </c>
      <c r="BB103" t="s">
        <v>57</v>
      </c>
      <c r="BC103" s="33"/>
      <c r="BD103" s="48">
        <f>(($D103-AY103)*100)/$D103</f>
        <v>0.160407301896522</v>
      </c>
    </row>
    <row r="104">
      <c r="A104" t="s">
        <v>118</v>
      </c>
      <c r="B104" t="s">
        <v>54</v>
      </c>
      <c r="C104" t="s">
        <v>117</v>
      </c>
      <c r="D104" s="48">
        <v>102958.202</v>
      </c>
      <c r="E104" t="s">
        <v>56</v>
      </c>
      <c r="F104" s="33">
        <v>411.007396</v>
      </c>
      <c r="G104" t="s">
        <v>57</v>
      </c>
      <c r="H104" s="33"/>
      <c r="I104" s="33"/>
      <c r="K104" s="48"/>
      <c r="M104" s="33"/>
      <c r="N104" s="48"/>
      <c r="P104" s="48"/>
      <c r="R104" s="40"/>
      <c r="U104" s="48"/>
      <c r="W104" s="48">
        <v>103289.464</v>
      </c>
      <c r="X104" t="s">
        <v>56</v>
      </c>
      <c r="Y104" s="48">
        <v>239.322931</v>
      </c>
      <c r="Z104" t="s">
        <v>57</v>
      </c>
      <c r="AB104" s="48">
        <f>(($D104-W104)*100)/$D104</f>
        <v>-0.32174415788652</v>
      </c>
      <c r="AC104" s="33"/>
      <c r="AD104" s="48">
        <v>103139.176</v>
      </c>
      <c r="AE104" t="s">
        <v>56</v>
      </c>
      <c r="AF104" s="33"/>
      <c r="AG104" t="s">
        <v>57</v>
      </c>
      <c r="AH104" s="33"/>
      <c r="AI104" s="48">
        <f>(($D104-AD104)*100)/$D104</f>
        <v>-0.17577424283303</v>
      </c>
      <c r="AJ104" s="33"/>
      <c r="AK104" s="48">
        <v>104554.21</v>
      </c>
      <c r="AL104" t="s">
        <v>56</v>
      </c>
      <c r="AM104" s="33">
        <v>665.978537</v>
      </c>
      <c r="AN104" t="s">
        <v>57</v>
      </c>
      <c r="AO104" s="33"/>
      <c r="AP104" s="48">
        <f>(($D104-AK104)*100)/$D104</f>
        <v>-1.55015139056139</v>
      </c>
      <c r="AR104" s="48">
        <v>103308.346</v>
      </c>
      <c r="AS104" t="s">
        <v>56</v>
      </c>
      <c r="AT104" s="33">
        <v>287.711742</v>
      </c>
      <c r="AU104" t="s">
        <v>57</v>
      </c>
      <c r="AV104" s="33"/>
      <c r="AW104" s="48">
        <f>(($D104-AR104)*100)/$D104</f>
        <v>-0.340083638989733</v>
      </c>
      <c r="AY104" s="48">
        <v>102765.423</v>
      </c>
      <c r="AZ104" t="s">
        <v>56</v>
      </c>
      <c r="BA104" s="33">
        <v>229.601769</v>
      </c>
      <c r="BB104" t="s">
        <v>57</v>
      </c>
      <c r="BC104" s="33"/>
      <c r="BD104" s="48">
        <f>(($D104-AY104)*100)/$D104</f>
        <v>0.187240060777294</v>
      </c>
    </row>
    <row r="105">
      <c r="D105" s="33"/>
      <c r="F105" s="33"/>
      <c r="H105" s="33"/>
      <c r="I105" s="33"/>
      <c r="K105" s="48"/>
      <c r="M105" s="33"/>
      <c r="N105" s="48"/>
      <c r="P105" s="48"/>
      <c r="R105" s="40"/>
      <c r="U105" s="48"/>
      <c r="W105" s="33"/>
      <c r="Y105" s="33"/>
      <c r="AB105" s="48"/>
      <c r="AC105" s="33"/>
      <c r="AD105" s="33"/>
      <c r="AF105" s="33"/>
      <c r="AH105" s="33"/>
      <c r="AI105" s="48"/>
      <c r="AJ105" s="33"/>
      <c r="AK105" s="33"/>
      <c r="AM105" s="33"/>
      <c r="AO105" s="33"/>
      <c r="AP105" s="48"/>
      <c r="AT105" s="33"/>
      <c r="AY105" s="33"/>
      <c r="BA105" s="33"/>
      <c r="BC105" s="33"/>
      <c r="BD105" s="48"/>
    </row>
    <row r="106">
      <c r="D106" s="33"/>
      <c r="F106" s="33"/>
      <c r="H106" s="33"/>
      <c r="I106" s="33"/>
      <c r="K106" s="48"/>
      <c r="M106" s="33"/>
      <c r="N106" s="48"/>
      <c r="P106" s="48"/>
      <c r="R106" s="40"/>
      <c r="U106" s="48"/>
      <c r="W106" s="33"/>
      <c r="Y106" s="33"/>
      <c r="AB106" s="48"/>
      <c r="AC106" s="33"/>
      <c r="AD106" s="33"/>
      <c r="AF106" s="33"/>
      <c r="AH106" s="33"/>
      <c r="AI106" s="48"/>
      <c r="AJ106" s="33"/>
      <c r="AK106" s="33"/>
      <c r="AM106" s="33"/>
      <c r="AO106" s="33"/>
      <c r="AP106" s="48"/>
      <c r="AT106" s="33"/>
      <c r="AY106" s="33"/>
      <c r="BA106" s="33"/>
      <c r="BC106" s="33"/>
      <c r="BD106" s="48"/>
    </row>
    <row r="107">
      <c r="D107" s="33"/>
      <c r="F107" s="33"/>
      <c r="H107" s="33"/>
      <c r="I107" s="33"/>
      <c r="K107" s="48"/>
      <c r="M107" s="33"/>
      <c r="N107" s="48" t="s">
        <v>114</v>
      </c>
      <c r="P107" s="48"/>
      <c r="R107" s="40"/>
      <c r="U107" s="48"/>
      <c r="W107" s="33"/>
      <c r="Y107" s="33"/>
      <c r="AB107" s="48"/>
      <c r="AC107" s="33"/>
      <c r="AD107" s="33"/>
      <c r="AF107" s="33"/>
      <c r="AH107" s="33"/>
      <c r="AI107" s="48"/>
      <c r="AJ107" s="33"/>
      <c r="AK107" s="33"/>
      <c r="AM107" s="33"/>
      <c r="AO107" s="33"/>
      <c r="AP107" s="48"/>
      <c r="AT107" s="33"/>
      <c r="AY107" s="33"/>
      <c r="BA107" s="33"/>
      <c r="BC107" s="33"/>
      <c r="BD107" s="48"/>
    </row>
    <row r="108">
      <c r="A108" t="s">
        <v>119</v>
      </c>
      <c r="C108" t="s">
        <v>42</v>
      </c>
      <c r="D108" s="33" t="s">
        <v>120</v>
      </c>
      <c r="F108" s="33"/>
      <c r="I108" s="33" t="s">
        <v>44</v>
      </c>
      <c r="K108" s="48"/>
      <c r="M108" s="33"/>
      <c r="N108" t="s">
        <v>121</v>
      </c>
      <c r="P108" s="48" t="s">
        <v>46</v>
      </c>
      <c r="R108" s="40"/>
      <c r="U108" s="48"/>
      <c r="W108" s="33" t="s">
        <v>122</v>
      </c>
      <c r="Y108" s="33"/>
      <c r="AB108" t="s">
        <v>45</v>
      </c>
      <c r="AD108" s="33" t="s">
        <v>123</v>
      </c>
      <c r="AF108" s="33"/>
      <c r="AI108" t="s">
        <v>45</v>
      </c>
      <c r="AK108" s="33"/>
      <c r="AM108" s="33"/>
      <c r="AO108" s="33"/>
      <c r="AT108" s="33"/>
      <c r="AY108" s="33"/>
      <c r="BA108" s="33"/>
      <c r="BC108" s="33"/>
    </row>
    <row r="109">
      <c r="C109" s="50"/>
      <c r="D109" s="33"/>
      <c r="F109" s="33"/>
      <c r="H109" s="33"/>
      <c r="I109" s="33"/>
      <c r="K109" s="48"/>
      <c r="M109" s="33"/>
      <c r="P109" s="48"/>
      <c r="R109" s="40"/>
      <c r="U109" s="48"/>
      <c r="W109" s="33"/>
      <c r="Y109" s="33"/>
      <c r="AB109" s="48"/>
      <c r="AC109" s="33"/>
      <c r="AD109" s="33"/>
      <c r="AF109" s="33"/>
      <c r="AI109" s="48"/>
      <c r="AJ109" s="33"/>
      <c r="AK109" s="33"/>
      <c r="AM109" s="33"/>
      <c r="AO109" s="33"/>
      <c r="AP109" s="48"/>
      <c r="AT109" s="33"/>
      <c r="AY109" s="33"/>
      <c r="BA109" s="33"/>
      <c r="BC109" s="33"/>
      <c r="BD109" s="48"/>
    </row>
    <row r="110">
      <c r="A110" t="s">
        <v>124</v>
      </c>
      <c r="C110" t="s">
        <v>82</v>
      </c>
      <c r="D110" s="33">
        <v>27638.234329</v>
      </c>
      <c r="E110" t="s">
        <v>56</v>
      </c>
      <c r="F110" s="33">
        <v>43.310056</v>
      </c>
      <c r="G110" t="s">
        <v>57</v>
      </c>
      <c r="I110" s="33">
        <v>30963.35</v>
      </c>
      <c r="J110" t="s">
        <v>56</v>
      </c>
      <c r="K110" s="48">
        <v>77.558</v>
      </c>
      <c r="L110" t="s">
        <v>57</v>
      </c>
      <c r="M110" s="33"/>
      <c r="N110" s="48">
        <f>((I110-D110)*100)/I110</f>
        <v>10.7388757062786</v>
      </c>
      <c r="P110" s="48"/>
      <c r="Q110" t="s">
        <v>56</v>
      </c>
      <c r="R110" s="40"/>
      <c r="S110" t="s">
        <v>57</v>
      </c>
      <c r="U110" s="48">
        <f>((D110-P110)*100)/D110</f>
        <v>100</v>
      </c>
      <c r="W110" s="33">
        <v>31491.977948</v>
      </c>
      <c r="X110" t="s">
        <v>56</v>
      </c>
      <c r="Y110" s="33">
        <v>55.240422</v>
      </c>
      <c r="Z110" t="s">
        <v>57</v>
      </c>
      <c r="AB110" s="48">
        <f>((W110-$D110)*100)/W110</f>
        <v>12.2372231600167</v>
      </c>
      <c r="AD110" s="33">
        <v>28424.250626</v>
      </c>
      <c r="AE110" t="s">
        <v>56</v>
      </c>
      <c r="AF110" s="33">
        <v>50.606064</v>
      </c>
      <c r="AG110" t="s">
        <v>57</v>
      </c>
      <c r="AI110" s="48">
        <f>((AD110-$D110)*100)/AD110</f>
        <v>2.76530173949783</v>
      </c>
      <c r="AK110" s="33"/>
      <c r="AM110" s="33"/>
      <c r="AO110" s="33"/>
      <c r="AP110" s="48"/>
      <c r="AT110" s="33"/>
      <c r="AY110" s="33"/>
      <c r="BA110" s="33"/>
      <c r="BC110" s="33"/>
      <c r="BD110" s="48"/>
    </row>
    <row r="111">
      <c r="A111" t="s">
        <v>124</v>
      </c>
      <c r="C111" t="s">
        <v>83</v>
      </c>
      <c r="D111" s="33">
        <v>7423.863261</v>
      </c>
      <c r="E111" t="s">
        <v>56</v>
      </c>
      <c r="F111" s="33">
        <v>11.810767</v>
      </c>
      <c r="G111" t="s">
        <v>57</v>
      </c>
      <c r="I111" s="33">
        <v>7793.38</v>
      </c>
      <c r="J111" t="s">
        <v>56</v>
      </c>
      <c r="K111" s="48">
        <v>23.194</v>
      </c>
      <c r="L111" t="s">
        <v>57</v>
      </c>
      <c r="M111" s="33"/>
      <c r="N111" s="48">
        <f>((I111-D111)*100)/I111</f>
        <v>4.7414182164863</v>
      </c>
      <c r="P111" s="48"/>
      <c r="Q111" t="s">
        <v>56</v>
      </c>
      <c r="R111" s="40"/>
      <c r="U111" s="48">
        <f>((D111-P111)*100)/D111</f>
        <v>100</v>
      </c>
      <c r="W111" s="33">
        <v>7934.071522</v>
      </c>
      <c r="X111" t="s">
        <v>56</v>
      </c>
      <c r="Y111" s="33">
        <v>12.762374</v>
      </c>
      <c r="Z111" t="s">
        <v>57</v>
      </c>
      <c r="AB111" s="48">
        <f>((W111-$D111)*100)/W111</f>
        <v>6.4305982065484</v>
      </c>
      <c r="AD111" s="33">
        <v>7451</v>
      </c>
      <c r="AE111" t="s">
        <v>56</v>
      </c>
      <c r="AF111" s="33">
        <v>11.998665</v>
      </c>
      <c r="AI111" s="48">
        <f>((AD111-$D111)*100)/AD111</f>
        <v>0.364202643940405</v>
      </c>
      <c r="AK111" s="33"/>
      <c r="AM111" s="33"/>
      <c r="AO111" s="33"/>
      <c r="AP111" s="48"/>
      <c r="AT111" s="33"/>
      <c r="AY111" s="33"/>
      <c r="BA111" s="33"/>
      <c r="BC111" s="33"/>
      <c r="BD111" s="48"/>
    </row>
    <row r="112">
      <c r="A112" t="s">
        <v>124</v>
      </c>
      <c r="C112" t="s">
        <v>84</v>
      </c>
      <c r="D112" s="33">
        <v>1017.015493</v>
      </c>
      <c r="E112" t="s">
        <v>56</v>
      </c>
      <c r="F112" s="33">
        <v>0.578602</v>
      </c>
      <c r="G112" t="s">
        <v>57</v>
      </c>
      <c r="I112" s="33">
        <v>1014.04</v>
      </c>
      <c r="J112" t="s">
        <v>56</v>
      </c>
      <c r="K112" s="48">
        <v>4.996</v>
      </c>
      <c r="L112" t="s">
        <v>57</v>
      </c>
      <c r="M112" s="33"/>
      <c r="N112" s="48">
        <f>((I112-D112)*100)/I112</f>
        <v>-0.293429549130215</v>
      </c>
      <c r="P112" s="48"/>
      <c r="Q112" t="s">
        <v>56</v>
      </c>
      <c r="R112" s="40"/>
      <c r="S112" t="s">
        <v>57</v>
      </c>
      <c r="U112" s="48">
        <f>((D112-P112)*100)/D112</f>
        <v>100</v>
      </c>
      <c r="W112" s="33">
        <v>1081.007432</v>
      </c>
      <c r="X112" t="s">
        <v>56</v>
      </c>
      <c r="Y112" s="33">
        <v>0.377669</v>
      </c>
      <c r="Z112" t="s">
        <v>57</v>
      </c>
      <c r="AB112" s="48">
        <f>((W112-$D112)*100)/W112</f>
        <v>5.91965763654436</v>
      </c>
      <c r="AD112" s="33">
        <v>991.017154</v>
      </c>
      <c r="AE112" t="s">
        <v>56</v>
      </c>
      <c r="AF112" s="33">
        <v>1.600271</v>
      </c>
      <c r="AG112" t="s">
        <v>57</v>
      </c>
      <c r="AI112" s="48">
        <f>((AD112-$D112)*100)/AD112</f>
        <v>-2.62339949364792</v>
      </c>
      <c r="AK112" s="33"/>
      <c r="AM112" s="33"/>
      <c r="AO112" s="33"/>
      <c r="AP112" s="48"/>
      <c r="AT112" s="33"/>
      <c r="AY112" s="33"/>
      <c r="BA112" s="33"/>
      <c r="BC112" s="33"/>
      <c r="BD112" s="48"/>
    </row>
    <row r="113">
      <c r="A113" t="s">
        <v>124</v>
      </c>
      <c r="C113" t="s">
        <v>85</v>
      </c>
      <c r="D113" s="33">
        <v>99.026</v>
      </c>
      <c r="E113" t="s">
        <v>56</v>
      </c>
      <c r="F113" s="33">
        <v>0.111275</v>
      </c>
      <c r="G113" t="s">
        <v>57</v>
      </c>
      <c r="I113" s="33"/>
      <c r="J113" t="s">
        <v>56</v>
      </c>
      <c r="K113" s="48"/>
      <c r="L113" t="s">
        <v>57</v>
      </c>
      <c r="M113" s="33"/>
      <c r="N113" s="48"/>
      <c r="P113" s="48"/>
      <c r="Q113" t="s">
        <v>56</v>
      </c>
      <c r="R113" s="40"/>
      <c r="S113" t="s">
        <v>57</v>
      </c>
      <c r="U113" s="48">
        <f>((D113-P113)*100)/D113</f>
        <v>100</v>
      </c>
      <c r="W113" s="33">
        <v>110.137632</v>
      </c>
      <c r="X113" t="s">
        <v>56</v>
      </c>
      <c r="Y113" s="33">
        <v>0.099119</v>
      </c>
      <c r="Z113" t="s">
        <v>57</v>
      </c>
      <c r="AB113" s="48">
        <f>((W113-$D113)*100)/W113</f>
        <v>10.0888604541634</v>
      </c>
      <c r="AD113" s="33"/>
      <c r="AE113" t="s">
        <v>56</v>
      </c>
      <c r="AF113" s="33"/>
      <c r="AG113" t="s">
        <v>57</v>
      </c>
      <c r="AI113" s="48" t="str">
        <f>((AD113-$D113)*100)/AD113</f>
        <v>#DIV/0!:divZero</v>
      </c>
      <c r="AK113" s="33"/>
      <c r="AM113" s="33"/>
      <c r="AO113" s="33"/>
      <c r="AP113" s="48"/>
      <c r="AT113" s="33"/>
      <c r="AY113" s="33"/>
      <c r="BA113" s="33"/>
      <c r="BC113" s="33"/>
      <c r="BD113" s="48"/>
    </row>
    <row r="114">
      <c r="C114" t="s">
        <v>114</v>
      </c>
      <c r="D114" s="33"/>
      <c r="F114" s="33"/>
      <c r="H114" s="33"/>
      <c r="I114" s="33"/>
      <c r="K114" s="48"/>
      <c r="M114" s="33"/>
      <c r="P114" s="48"/>
      <c r="R114" s="40"/>
      <c r="U114" s="48"/>
      <c r="W114" s="33"/>
      <c r="Y114" s="33"/>
      <c r="AB114" s="48"/>
      <c r="AC114" s="33"/>
      <c r="AD114" s="33"/>
      <c r="AF114" s="33"/>
      <c r="AH114" s="33"/>
      <c r="AI114" s="48"/>
      <c r="AJ114" s="33"/>
      <c r="AK114" s="33"/>
      <c r="AM114" s="33"/>
      <c r="AO114" s="33"/>
      <c r="AP114" s="48"/>
      <c r="AT114" s="33"/>
      <c r="AY114" s="33"/>
      <c r="BA114" s="33"/>
      <c r="BC114" s="33"/>
      <c r="BD114" s="48"/>
    </row>
    <row r="115">
      <c r="D115" s="33"/>
      <c r="F115" s="33"/>
      <c r="H115" s="33"/>
      <c r="I115" s="33"/>
      <c r="K115" s="48"/>
      <c r="M115" s="33"/>
      <c r="P115" s="48"/>
      <c r="R115" s="40"/>
      <c r="U115" s="48"/>
      <c r="W115" s="33"/>
      <c r="Y115" s="33"/>
      <c r="AB115" s="48"/>
      <c r="AC115" s="33"/>
      <c r="AD115" s="33"/>
      <c r="AF115" s="33"/>
      <c r="AH115" s="33"/>
      <c r="AI115" s="48"/>
      <c r="AJ115" s="33"/>
      <c r="AK115" s="33"/>
      <c r="AM115" s="33"/>
      <c r="AO115" s="33"/>
      <c r="AT115" s="33"/>
      <c r="AY115" s="33"/>
      <c r="BA115" s="33"/>
      <c r="BC115" s="33"/>
    </row>
    <row r="116">
      <c r="D116" s="33"/>
      <c r="F116" s="33"/>
      <c r="H116" s="33"/>
      <c r="I116" s="33"/>
      <c r="K116" s="48"/>
      <c r="M116" s="33"/>
      <c r="P116" s="48"/>
      <c r="R116" s="40"/>
      <c r="U116" s="48"/>
      <c r="W116" s="33"/>
      <c r="Y116" s="33"/>
      <c r="AB116" s="48"/>
      <c r="AC116" s="33"/>
      <c r="AD116" s="33"/>
      <c r="AF116" s="33"/>
      <c r="AH116" s="33"/>
      <c r="AI116" s="48"/>
      <c r="AJ116" s="33"/>
      <c r="AK116" s="33"/>
      <c r="AM116" s="33"/>
      <c r="AO116" s="33"/>
      <c r="AT116" s="33"/>
      <c r="AY116" s="33"/>
      <c r="BA116" s="33"/>
      <c r="BC116" s="33"/>
    </row>
    <row r="117">
      <c r="A117" t="s">
        <v>119</v>
      </c>
      <c r="C117" t="s">
        <v>42</v>
      </c>
      <c r="D117" s="33" t="s">
        <v>120</v>
      </c>
      <c r="F117" s="33"/>
      <c r="H117" s="33"/>
      <c r="I117" s="33" t="s">
        <v>44</v>
      </c>
      <c r="K117" s="48"/>
      <c r="M117" s="33"/>
      <c r="P117" s="48" t="s">
        <v>46</v>
      </c>
      <c r="R117" s="40"/>
      <c r="U117" s="48"/>
      <c r="W117" s="33" t="s">
        <v>122</v>
      </c>
      <c r="Y117" s="33"/>
      <c r="AB117" s="48"/>
      <c r="AC117" s="33"/>
      <c r="AD117" s="33" t="s">
        <v>123</v>
      </c>
      <c r="AF117" s="33"/>
      <c r="AI117" s="48"/>
      <c r="AJ117" s="33"/>
      <c r="AK117" s="33"/>
      <c r="AM117" s="33"/>
      <c r="AO117" s="33"/>
      <c r="AT117" s="33"/>
      <c r="AY117" s="33"/>
      <c r="BA117" s="33"/>
      <c r="BC117" s="33"/>
    </row>
    <row r="118">
      <c r="D118" s="33"/>
      <c r="F118" s="33"/>
      <c r="H118" s="33"/>
      <c r="I118" s="33"/>
      <c r="K118" s="48"/>
      <c r="M118" s="33"/>
      <c r="P118" s="48"/>
      <c r="R118" s="40"/>
      <c r="U118" s="48"/>
      <c r="W118" s="33"/>
      <c r="Y118" s="33"/>
      <c r="AB118" s="48"/>
      <c r="AC118" s="33"/>
      <c r="AD118" s="33"/>
      <c r="AF118" s="33"/>
      <c r="AI118" s="48"/>
      <c r="AJ118" s="33"/>
      <c r="AK118" s="33"/>
      <c r="AM118" s="33"/>
      <c r="AO118" s="33"/>
      <c r="AT118" s="33"/>
      <c r="AY118" s="33"/>
      <c r="BA118" s="33"/>
      <c r="BC118" s="33"/>
    </row>
    <row r="119">
      <c r="A119" t="s">
        <v>125</v>
      </c>
      <c r="C119" t="s">
        <v>126</v>
      </c>
      <c r="D119" s="33">
        <v>291.619333</v>
      </c>
      <c r="E119" t="s">
        <v>56</v>
      </c>
      <c r="F119" s="33">
        <v>10.175248</v>
      </c>
      <c r="G119" t="s">
        <v>57</v>
      </c>
      <c r="H119" s="33"/>
      <c r="I119" s="33">
        <v>307.526604</v>
      </c>
      <c r="J119" t="s">
        <v>56</v>
      </c>
      <c r="K119" s="48">
        <v>12.428703</v>
      </c>
      <c r="L119" t="s">
        <v>57</v>
      </c>
      <c r="M119" s="33"/>
      <c r="N119" s="48">
        <f>((I119-D119)*100)/I119</f>
        <v>5.17264873773328</v>
      </c>
      <c r="P119" s="48"/>
      <c r="Q119" t="s">
        <v>56</v>
      </c>
      <c r="R119" s="40"/>
      <c r="S119" t="s">
        <v>57</v>
      </c>
      <c r="U119" s="48">
        <f>((D119-P119)*100)/D119</f>
        <v>100</v>
      </c>
      <c r="W119" s="33">
        <v>317.275499</v>
      </c>
      <c r="X119" t="s">
        <v>56</v>
      </c>
      <c r="Y119" s="33">
        <v>12.898044</v>
      </c>
      <c r="Z119" t="s">
        <v>57</v>
      </c>
      <c r="AB119" s="48">
        <f>((W119-$D119)*100)/W119</f>
        <v>8.08640001540114</v>
      </c>
      <c r="AC119" s="33"/>
      <c r="AD119" s="33">
        <v>316.561278</v>
      </c>
      <c r="AE119" t="s">
        <v>56</v>
      </c>
      <c r="AF119" s="33">
        <v>13.101579</v>
      </c>
      <c r="AG119" t="s">
        <v>57</v>
      </c>
      <c r="AI119" s="48">
        <f>((AD119-$D119)*100)/AD119</f>
        <v>7.8790258737836</v>
      </c>
      <c r="AJ119" s="33"/>
      <c r="AK119" s="33"/>
      <c r="AM119" s="33"/>
      <c r="AO119" s="33"/>
      <c r="AP119" s="48"/>
      <c r="AT119" s="33"/>
      <c r="AY119" s="33"/>
      <c r="BA119" s="33"/>
      <c r="BC119" s="33"/>
      <c r="BD119" s="48"/>
    </row>
    <row r="120">
      <c r="A120" t="s">
        <v>125</v>
      </c>
      <c r="C120" t="s">
        <v>127</v>
      </c>
      <c r="D120" s="33">
        <v>214.66608</v>
      </c>
      <c r="E120" t="s">
        <v>56</v>
      </c>
      <c r="F120" s="33">
        <v>4.376437</v>
      </c>
      <c r="G120" t="s">
        <v>57</v>
      </c>
      <c r="H120" s="33"/>
      <c r="I120" s="33">
        <v>231.241996</v>
      </c>
      <c r="J120" t="s">
        <v>56</v>
      </c>
      <c r="K120" s="48">
        <v>5.548733</v>
      </c>
      <c r="L120" t="s">
        <v>128</v>
      </c>
      <c r="M120" s="33"/>
      <c r="N120" s="48">
        <f>((I120-D120)*100)/I120</f>
        <v>7.1682117810469</v>
      </c>
      <c r="P120" s="48"/>
      <c r="Q120" t="s">
        <v>56</v>
      </c>
      <c r="R120" s="40"/>
      <c r="S120" t="s">
        <v>128</v>
      </c>
      <c r="U120" s="48">
        <f>((D120-P120)*100)/D120</f>
        <v>100</v>
      </c>
      <c r="W120" s="33">
        <v>235.982434</v>
      </c>
      <c r="X120" t="s">
        <v>56</v>
      </c>
      <c r="Y120" s="33">
        <v>5.992578</v>
      </c>
      <c r="Z120" t="s">
        <v>128</v>
      </c>
      <c r="AB120" s="48">
        <f>((W120-$D120)*100)/W120</f>
        <v>9.03302573783946</v>
      </c>
      <c r="AC120" s="33"/>
      <c r="AD120" s="33">
        <v>236.16104</v>
      </c>
      <c r="AE120" t="s">
        <v>56</v>
      </c>
      <c r="AF120" s="33">
        <v>5.81602</v>
      </c>
      <c r="AG120" t="s">
        <v>128</v>
      </c>
      <c r="AI120" s="48">
        <f>((AD120-$D120)*100)/AD120</f>
        <v>9.10182306107731</v>
      </c>
      <c r="AJ120" s="33"/>
      <c r="AK120" s="33"/>
      <c r="AM120" s="33"/>
      <c r="AO120" s="33"/>
      <c r="AP120" s="48"/>
      <c r="AT120" s="33"/>
      <c r="AY120" s="33"/>
      <c r="BA120" s="33"/>
      <c r="BC120" s="33"/>
      <c r="BD120" s="48"/>
    </row>
    <row r="121">
      <c r="A121" t="s">
        <v>125</v>
      </c>
      <c r="C121" t="s">
        <v>129</v>
      </c>
      <c r="D121" s="33">
        <v>166.654729</v>
      </c>
      <c r="E121" t="s">
        <v>56</v>
      </c>
      <c r="F121" s="33">
        <v>2.543962</v>
      </c>
      <c r="G121" t="s">
        <v>57</v>
      </c>
      <c r="H121" s="33"/>
      <c r="I121" s="33">
        <v>181.551685</v>
      </c>
      <c r="J121" t="s">
        <v>56</v>
      </c>
      <c r="K121" s="48">
        <v>3.444993</v>
      </c>
      <c r="L121" t="s">
        <v>128</v>
      </c>
      <c r="M121" s="33"/>
      <c r="N121" s="48">
        <f>((I121-D121)*100)/I121</f>
        <v>8.20535265205608</v>
      </c>
      <c r="P121" s="48"/>
      <c r="Q121" t="s">
        <v>56</v>
      </c>
      <c r="R121" s="40"/>
      <c r="S121" t="s">
        <v>128</v>
      </c>
      <c r="U121" s="48">
        <f>((D121-P121)*100)/D121</f>
        <v>100</v>
      </c>
      <c r="W121" s="33">
        <v>185.017086</v>
      </c>
      <c r="X121" t="s">
        <v>56</v>
      </c>
      <c r="Y121" s="33">
        <v>3.344846</v>
      </c>
      <c r="Z121" t="s">
        <v>128</v>
      </c>
      <c r="AB121" s="48">
        <f>((W121-$D121)*100)/W121</f>
        <v>9.92468176695854</v>
      </c>
      <c r="AC121" s="33"/>
      <c r="AD121" s="33">
        <v>183.335025</v>
      </c>
      <c r="AE121" t="s">
        <v>56</v>
      </c>
      <c r="AF121" s="33">
        <v>3.246472</v>
      </c>
      <c r="AG121" t="s">
        <v>128</v>
      </c>
      <c r="AI121" s="48">
        <f>((AD121-$D121)*100)/AD121</f>
        <v>9.09825932060718</v>
      </c>
      <c r="AJ121" s="33"/>
      <c r="AK121" s="33"/>
      <c r="AM121" s="33"/>
      <c r="AO121" s="33"/>
      <c r="AP121" s="48"/>
      <c r="AT121" s="33"/>
      <c r="AY121" s="33"/>
      <c r="BA121" s="33"/>
      <c r="BC121" s="33"/>
      <c r="BD121" s="48"/>
    </row>
    <row r="122">
      <c r="A122" t="s">
        <v>125</v>
      </c>
      <c r="C122" t="s">
        <v>130</v>
      </c>
      <c r="D122" s="33">
        <v>138.274074</v>
      </c>
      <c r="E122" t="s">
        <v>56</v>
      </c>
      <c r="F122" s="33">
        <v>2.129043</v>
      </c>
      <c r="G122" t="s">
        <v>57</v>
      </c>
      <c r="H122" s="33"/>
      <c r="I122" s="33">
        <v>152.456032</v>
      </c>
      <c r="J122" t="s">
        <v>56</v>
      </c>
      <c r="K122" s="48">
        <v>2.42056</v>
      </c>
      <c r="L122" t="s">
        <v>128</v>
      </c>
      <c r="M122" s="33"/>
      <c r="N122" s="48">
        <f>((I122-D122)*100)/I122</f>
        <v>9.30232658816673</v>
      </c>
      <c r="P122" s="48"/>
      <c r="Q122" t="s">
        <v>56</v>
      </c>
      <c r="R122" s="40"/>
      <c r="S122" t="s">
        <v>128</v>
      </c>
      <c r="U122" s="48">
        <f>((D122-P122)*100)/D122</f>
        <v>100</v>
      </c>
      <c r="W122" s="33">
        <v>153.98712</v>
      </c>
      <c r="X122" t="s">
        <v>56</v>
      </c>
      <c r="Y122" s="33">
        <v>2.2423954</v>
      </c>
      <c r="Z122" t="s">
        <v>128</v>
      </c>
      <c r="AB122" s="48">
        <f>((W122-$D122)*100)/W122</f>
        <v>10.2041300597089</v>
      </c>
      <c r="AC122" s="33"/>
      <c r="AD122" s="33">
        <v>152.749702</v>
      </c>
      <c r="AE122" t="s">
        <v>56</v>
      </c>
      <c r="AF122" s="33">
        <v>2.063711</v>
      </c>
      <c r="AG122" t="s">
        <v>128</v>
      </c>
      <c r="AI122" s="48">
        <f>((AD122-$D122)*100)/AD122</f>
        <v>9.4766980298266</v>
      </c>
      <c r="AJ122" s="33"/>
      <c r="AK122" s="33"/>
      <c r="AM122" s="33"/>
      <c r="AO122" s="33"/>
      <c r="AP122" s="48"/>
      <c r="AT122" s="33"/>
      <c r="AY122" s="33"/>
      <c r="BA122" s="33"/>
      <c r="BC122" s="33"/>
      <c r="BD122" s="48"/>
    </row>
    <row r="123">
      <c r="A123" t="s">
        <v>125</v>
      </c>
      <c r="C123" t="s">
        <v>131</v>
      </c>
      <c r="D123" s="33">
        <v>112.220578</v>
      </c>
      <c r="E123" t="s">
        <v>56</v>
      </c>
      <c r="F123" s="33">
        <v>1.287514</v>
      </c>
      <c r="G123" t="s">
        <v>57</v>
      </c>
      <c r="H123" s="33"/>
      <c r="I123" s="33">
        <v>127.723232</v>
      </c>
      <c r="J123" t="s">
        <v>56</v>
      </c>
      <c r="K123" s="48">
        <v>1.556702</v>
      </c>
      <c r="L123" t="s">
        <v>128</v>
      </c>
      <c r="M123" s="33"/>
      <c r="N123" s="48">
        <f>((I123-D123)*100)/I123</f>
        <v>12.137693164545</v>
      </c>
      <c r="P123" s="48"/>
      <c r="Q123" t="s">
        <v>56</v>
      </c>
      <c r="R123" s="40"/>
      <c r="S123" t="s">
        <v>128</v>
      </c>
      <c r="U123" s="48">
        <f>((D123-P123)*100)/D123</f>
        <v>100</v>
      </c>
      <c r="W123" s="33">
        <v>129.763777</v>
      </c>
      <c r="X123" t="s">
        <v>56</v>
      </c>
      <c r="Y123" s="33">
        <v>1.829915</v>
      </c>
      <c r="Z123" t="s">
        <v>128</v>
      </c>
      <c r="AB123" s="48">
        <f>((W123-$D123)*100)/W123</f>
        <v>13.5193344441569</v>
      </c>
      <c r="AC123" s="33"/>
      <c r="AD123" s="33">
        <v>127.817791</v>
      </c>
      <c r="AE123" t="s">
        <v>56</v>
      </c>
      <c r="AF123" s="33">
        <v>1.607131</v>
      </c>
      <c r="AG123" t="s">
        <v>128</v>
      </c>
      <c r="AI123" s="48">
        <f>((AD123-$D123)*100)/AD123</f>
        <v>12.2026932854754</v>
      </c>
      <c r="AJ123" s="33"/>
      <c r="AK123" s="33"/>
      <c r="AM123" s="33"/>
      <c r="AO123" s="33"/>
      <c r="AP123" s="48"/>
      <c r="AT123" s="33"/>
      <c r="AY123" s="33"/>
      <c r="BA123" s="33"/>
      <c r="BC123" s="33"/>
      <c r="BD123" s="48"/>
    </row>
    <row r="124">
      <c r="A124" t="s">
        <v>125</v>
      </c>
      <c r="C124" t="s">
        <v>132</v>
      </c>
      <c r="D124" s="33">
        <v>96.723149</v>
      </c>
      <c r="E124" t="s">
        <v>56</v>
      </c>
      <c r="F124" s="33">
        <v>0.992786</v>
      </c>
      <c r="G124" t="s">
        <v>57</v>
      </c>
      <c r="H124" s="33"/>
      <c r="I124" s="33">
        <v>109.614575</v>
      </c>
      <c r="J124" t="s">
        <v>56</v>
      </c>
      <c r="K124" s="48">
        <v>1.177678</v>
      </c>
      <c r="L124" t="s">
        <v>128</v>
      </c>
      <c r="M124" s="33"/>
      <c r="N124" s="48">
        <f>((I124-D124)*100)/I124</f>
        <v>11.760686021909</v>
      </c>
      <c r="P124" s="48"/>
      <c r="Q124" t="s">
        <v>56</v>
      </c>
      <c r="R124" s="40"/>
      <c r="S124" t="s">
        <v>128</v>
      </c>
      <c r="U124" s="48">
        <f>((D124-P124)*100)/D124</f>
        <v>100</v>
      </c>
      <c r="W124" s="33">
        <v>109.906718</v>
      </c>
      <c r="X124" t="s">
        <v>56</v>
      </c>
      <c r="Y124" s="33">
        <v>1.191263</v>
      </c>
      <c r="Z124" t="s">
        <v>128</v>
      </c>
      <c r="AB124" s="48">
        <f>((W124-$D124)*100)/W124</f>
        <v>11.995234904567</v>
      </c>
      <c r="AC124" s="33"/>
      <c r="AD124" s="33">
        <v>107.793004</v>
      </c>
      <c r="AE124" t="s">
        <v>56</v>
      </c>
      <c r="AF124" s="33">
        <v>1.10488</v>
      </c>
      <c r="AG124" t="s">
        <v>128</v>
      </c>
      <c r="AI124" s="48">
        <f>((AD124-$D124)*100)/AD124</f>
        <v>10.2695486619892</v>
      </c>
      <c r="AJ124" s="33"/>
      <c r="AK124" s="33"/>
      <c r="AM124" s="33"/>
      <c r="AO124" s="33"/>
      <c r="AP124" s="48"/>
      <c r="AT124" s="33"/>
      <c r="AY124" s="33"/>
      <c r="BA124" s="33"/>
      <c r="BC124" s="33"/>
      <c r="BD124" s="48"/>
    </row>
    <row r="125">
      <c r="D125" s="33"/>
      <c r="F125" s="33"/>
      <c r="H125" s="33"/>
      <c r="I125" s="33"/>
      <c r="K125" s="48"/>
      <c r="M125" s="33"/>
      <c r="N125" s="48"/>
      <c r="P125" s="48"/>
      <c r="R125" s="40"/>
      <c r="U125" s="48"/>
      <c r="W125" s="33"/>
      <c r="Y125" s="33"/>
      <c r="AB125" s="48"/>
      <c r="AC125" s="33"/>
      <c r="AD125" s="33"/>
      <c r="AF125" s="33"/>
      <c r="AH125" s="33"/>
      <c r="AI125" s="48"/>
      <c r="AJ125" s="33"/>
      <c r="AK125" s="33"/>
      <c r="AM125" s="33"/>
      <c r="AO125" s="33"/>
      <c r="AP125" s="48"/>
      <c r="AT125" s="33"/>
      <c r="AY125" s="33"/>
      <c r="BA125" s="33"/>
      <c r="BC125" s="33"/>
      <c r="BD125" s="48"/>
    </row>
    <row r="126">
      <c r="D126" s="33"/>
      <c r="F126" s="33"/>
      <c r="H126" s="33"/>
      <c r="I126" s="33"/>
      <c r="K126" s="48"/>
      <c r="M126" s="33"/>
      <c r="N126" s="48"/>
      <c r="P126" s="48"/>
      <c r="R126" s="40"/>
      <c r="U126" s="48"/>
      <c r="W126" s="33"/>
      <c r="Y126" s="33"/>
      <c r="AB126" s="48"/>
      <c r="AC126" s="33"/>
      <c r="AD126" s="33"/>
      <c r="AF126" s="33"/>
      <c r="AH126" s="33"/>
      <c r="AI126" s="48"/>
      <c r="AJ126" s="33"/>
      <c r="AK126" s="33"/>
      <c r="AM126" s="33"/>
      <c r="AO126" s="33"/>
      <c r="AP126" s="48"/>
      <c r="AT126" s="33"/>
      <c r="AY126" s="33"/>
      <c r="BA126" s="33"/>
      <c r="BC126" s="33"/>
      <c r="BD126" s="48"/>
    </row>
    <row r="127">
      <c r="D127" s="33"/>
      <c r="F127" s="33"/>
      <c r="H127" s="33"/>
      <c r="I127" s="33"/>
      <c r="K127" s="48"/>
      <c r="M127" s="33"/>
      <c r="N127" s="48"/>
      <c r="P127" s="48"/>
      <c r="R127" s="40"/>
      <c r="U127" s="48"/>
      <c r="W127" s="33"/>
      <c r="Y127" s="33"/>
      <c r="AB127" s="48"/>
      <c r="AC127" s="33"/>
      <c r="AD127" s="33"/>
      <c r="AF127" s="33"/>
      <c r="AH127" s="33"/>
      <c r="AI127" s="48"/>
      <c r="AJ127" s="33"/>
      <c r="AK127" s="33"/>
      <c r="AM127" s="33"/>
      <c r="AO127" s="33"/>
      <c r="AP127" s="48"/>
      <c r="AT127" s="33"/>
      <c r="AY127" s="33"/>
      <c r="BA127" s="33"/>
      <c r="BC127" s="33"/>
      <c r="BD127" s="48"/>
    </row>
    <row r="128">
      <c r="A128" t="s">
        <v>119</v>
      </c>
      <c r="C128" t="s">
        <v>42</v>
      </c>
      <c r="D128" s="33" t="s">
        <v>133</v>
      </c>
      <c r="F128" s="33"/>
      <c r="H128" s="12"/>
      <c r="I128" s="33" t="s">
        <v>44</v>
      </c>
      <c r="K128" s="48"/>
      <c r="M128" s="33"/>
      <c r="N128" t="s">
        <v>45</v>
      </c>
      <c r="P128" s="48" t="s">
        <v>46</v>
      </c>
      <c r="R128" s="40"/>
      <c r="U128" t="s">
        <v>45</v>
      </c>
      <c r="W128" s="33" t="s">
        <v>134</v>
      </c>
      <c r="Y128" s="33"/>
      <c r="AB128" t="s">
        <v>45</v>
      </c>
      <c r="AC128" s="12"/>
      <c r="AD128" s="33" t="s">
        <v>135</v>
      </c>
      <c r="AF128" s="33"/>
      <c r="AI128" t="s">
        <v>45</v>
      </c>
      <c r="AJ128" s="12"/>
      <c r="AK128" s="33"/>
      <c r="AM128" s="33"/>
      <c r="AO128" s="33"/>
      <c r="AT128" s="33"/>
      <c r="AY128" s="33"/>
      <c r="BA128" s="33"/>
      <c r="BC128" s="33"/>
    </row>
    <row r="129">
      <c r="D129" s="33"/>
      <c r="F129" s="33"/>
      <c r="H129" s="12"/>
      <c r="I129" s="33"/>
      <c r="K129" s="48"/>
      <c r="M129" s="12"/>
      <c r="P129" s="48"/>
      <c r="R129" s="40"/>
      <c r="U129" s="48"/>
      <c r="W129" s="33"/>
      <c r="Y129" s="33"/>
      <c r="AB129" s="48"/>
      <c r="AC129" s="12"/>
      <c r="AD129" s="33"/>
      <c r="AF129" s="33"/>
      <c r="AI129" s="48"/>
      <c r="AJ129" s="12"/>
      <c r="AK129" s="33"/>
      <c r="AM129" s="33"/>
      <c r="AO129" s="12"/>
      <c r="AP129" s="48"/>
      <c r="AT129" s="33"/>
      <c r="AY129" s="33"/>
      <c r="BA129" s="33"/>
      <c r="BC129" s="12"/>
      <c r="BD129" s="48"/>
    </row>
    <row r="130">
      <c r="A130" s="22" t="s">
        <v>136</v>
      </c>
      <c r="B130" s="22"/>
      <c r="C130" t="s">
        <v>137</v>
      </c>
      <c r="D130" s="33"/>
      <c r="E130" t="s">
        <v>56</v>
      </c>
      <c r="F130" s="33"/>
      <c r="G130" s="22" t="s">
        <v>57</v>
      </c>
      <c r="H130" s="12"/>
      <c r="I130" s="33"/>
      <c r="J130" t="s">
        <v>56</v>
      </c>
      <c r="K130" s="48"/>
      <c r="L130" s="22" t="s">
        <v>57</v>
      </c>
      <c r="M130" s="12"/>
      <c r="N130" s="23" t="str">
        <f>((D130-I130)*100)/D130</f>
        <v>#DIV/0!:divZero</v>
      </c>
      <c r="P130" s="48"/>
      <c r="Q130" t="s">
        <v>56</v>
      </c>
      <c r="R130" s="40"/>
      <c r="S130" t="s">
        <v>57</v>
      </c>
      <c r="U130" s="48" t="str">
        <f>((D130-P130)*100)/D130</f>
        <v>#DIV/0!:divZero</v>
      </c>
      <c r="W130" s="33"/>
      <c r="X130" t="s">
        <v>56</v>
      </c>
      <c r="Y130" s="33"/>
      <c r="Z130" t="s">
        <v>57</v>
      </c>
      <c r="AB130" s="48" t="str">
        <f>((W130-$D130)*100)/$D130</f>
        <v>#DIV/0!:divZero</v>
      </c>
      <c r="AC130" s="12"/>
      <c r="AD130" s="33"/>
      <c r="AE130" t="s">
        <v>56</v>
      </c>
      <c r="AF130" s="33"/>
      <c r="AG130" t="s">
        <v>57</v>
      </c>
      <c r="AI130" s="48" t="str">
        <f>((AD130-$D130)*100)/$D130</f>
        <v>#DIV/0!:divZero</v>
      </c>
      <c r="AJ130" s="12"/>
      <c r="AK130" s="33"/>
      <c r="AM130" s="33"/>
      <c r="AN130" s="22"/>
      <c r="AO130" s="12"/>
      <c r="AP130" s="48"/>
      <c r="AT130" s="33"/>
      <c r="AY130" s="33"/>
      <c r="BA130" s="33"/>
      <c r="BB130" s="22"/>
      <c r="BC130" s="12"/>
      <c r="BD130" s="48"/>
    </row>
    <row r="131">
      <c r="A131" s="22"/>
      <c r="B131" s="22"/>
      <c r="C131" t="s">
        <v>138</v>
      </c>
      <c r="D131" s="33"/>
      <c r="E131" t="s">
        <v>56</v>
      </c>
      <c r="F131" s="33"/>
      <c r="G131" s="22" t="s">
        <v>57</v>
      </c>
      <c r="H131" s="12"/>
      <c r="I131" s="33"/>
      <c r="J131" t="s">
        <v>56</v>
      </c>
      <c r="K131" s="48"/>
      <c r="L131" s="22" t="s">
        <v>57</v>
      </c>
      <c r="M131" s="12"/>
      <c r="N131" s="23" t="str">
        <f>((D131-I131)*100)/D131</f>
        <v>#DIV/0!:divZero</v>
      </c>
      <c r="P131" s="48"/>
      <c r="Q131" t="s">
        <v>56</v>
      </c>
      <c r="R131" s="40"/>
      <c r="S131" t="s">
        <v>57</v>
      </c>
      <c r="U131" s="48" t="str">
        <f>((D131-P131)*100)/D131</f>
        <v>#DIV/0!:divZero</v>
      </c>
      <c r="W131" s="33"/>
      <c r="X131" t="s">
        <v>56</v>
      </c>
      <c r="Y131" s="33"/>
      <c r="Z131" t="s">
        <v>57</v>
      </c>
      <c r="AB131" s="48" t="str">
        <f>((W131-$D131)*100)/$D131</f>
        <v>#DIV/0!:divZero</v>
      </c>
      <c r="AC131" s="12"/>
      <c r="AD131" s="33"/>
      <c r="AE131" t="s">
        <v>56</v>
      </c>
      <c r="AF131" s="33"/>
      <c r="AG131" t="s">
        <v>57</v>
      </c>
      <c r="AI131" s="48" t="str">
        <f>((AD131-$D131)*100)/$D131</f>
        <v>#DIV/0!:divZero</v>
      </c>
      <c r="AJ131" s="12"/>
      <c r="AK131" s="33"/>
      <c r="AM131" s="33"/>
      <c r="AN131" s="22"/>
      <c r="AO131" s="12"/>
      <c r="AP131" s="48"/>
      <c r="AT131" s="33"/>
      <c r="AY131" s="33"/>
      <c r="BA131" s="33"/>
      <c r="BB131" s="22"/>
      <c r="BC131" s="12"/>
      <c r="BD131" s="48"/>
    </row>
    <row r="132">
      <c r="A132" s="22"/>
      <c r="B132" s="22"/>
      <c r="C132" t="s">
        <v>139</v>
      </c>
      <c r="D132" s="33"/>
      <c r="E132" t="s">
        <v>56</v>
      </c>
      <c r="F132" s="33"/>
      <c r="G132" s="22" t="s">
        <v>57</v>
      </c>
      <c r="H132" s="12"/>
      <c r="I132" s="12"/>
      <c r="J132" t="s">
        <v>56</v>
      </c>
      <c r="K132" s="23"/>
      <c r="L132" s="22" t="s">
        <v>57</v>
      </c>
      <c r="M132" s="12"/>
      <c r="N132" s="23" t="str">
        <f>((D132-I132)*100)/D132</f>
        <v>#DIV/0!:divZero</v>
      </c>
      <c r="O132" s="22"/>
      <c r="P132" s="23"/>
      <c r="Q132" t="s">
        <v>56</v>
      </c>
      <c r="R132" s="40"/>
      <c r="S132" t="s">
        <v>57</v>
      </c>
      <c r="U132" s="48" t="str">
        <f>((D132-P132)*100)/D132</f>
        <v>#DIV/0!:divZero</v>
      </c>
      <c r="V132" s="22"/>
      <c r="W132" s="12"/>
      <c r="X132" t="s">
        <v>56</v>
      </c>
      <c r="Y132" s="33"/>
      <c r="Z132" t="s">
        <v>57</v>
      </c>
      <c r="AB132" s="48" t="str">
        <f>((W132-$D132)*100)/$D132</f>
        <v>#DIV/0!:divZero</v>
      </c>
      <c r="AC132" s="12"/>
      <c r="AD132" s="12"/>
      <c r="AE132" t="s">
        <v>56</v>
      </c>
      <c r="AF132" s="33"/>
      <c r="AG132" t="s">
        <v>57</v>
      </c>
      <c r="AI132" s="48" t="str">
        <f>((AD132-$D132)*100)/$D132</f>
        <v>#DIV/0!:divZero</v>
      </c>
      <c r="AJ132" s="12"/>
      <c r="AK132" s="12"/>
      <c r="AM132" s="12"/>
      <c r="AN132" s="22"/>
      <c r="AO132" s="12"/>
      <c r="AP132" s="48"/>
      <c r="AT132" s="33"/>
      <c r="AY132" s="12"/>
      <c r="BA132" s="12"/>
      <c r="BB132" s="22"/>
      <c r="BC132" s="12"/>
      <c r="BD132" s="48"/>
    </row>
    <row r="133">
      <c r="A133" s="22"/>
      <c r="B133" s="22"/>
      <c r="C133" t="s">
        <v>140</v>
      </c>
      <c r="D133" s="33"/>
      <c r="E133" t="s">
        <v>56</v>
      </c>
      <c r="F133" s="33"/>
      <c r="G133" s="22" t="s">
        <v>57</v>
      </c>
      <c r="H133" s="12"/>
      <c r="I133" s="12"/>
      <c r="J133" t="s">
        <v>56</v>
      </c>
      <c r="K133" s="23"/>
      <c r="L133" s="22" t="s">
        <v>57</v>
      </c>
      <c r="M133" s="12"/>
      <c r="N133" s="23" t="str">
        <f>((D133-I133)*100)/D133</f>
        <v>#DIV/0!:divZero</v>
      </c>
      <c r="O133" s="22"/>
      <c r="P133" s="23"/>
      <c r="Q133" t="s">
        <v>56</v>
      </c>
      <c r="R133" s="40"/>
      <c r="S133" t="s">
        <v>57</v>
      </c>
      <c r="U133" s="48" t="str">
        <f>((D133-P133)*100)/D133</f>
        <v>#DIV/0!:divZero</v>
      </c>
      <c r="V133" s="22"/>
      <c r="W133" s="12"/>
      <c r="X133" t="s">
        <v>56</v>
      </c>
      <c r="Y133" s="33"/>
      <c r="Z133" t="s">
        <v>57</v>
      </c>
      <c r="AB133" s="48" t="str">
        <f>((W133-$D133)*100)/$D133</f>
        <v>#DIV/0!:divZero</v>
      </c>
      <c r="AC133" s="12"/>
      <c r="AD133" s="12"/>
      <c r="AE133" t="s">
        <v>56</v>
      </c>
      <c r="AF133" s="33"/>
      <c r="AG133" t="s">
        <v>57</v>
      </c>
      <c r="AI133" s="48" t="str">
        <f>((AD133-$D133)*100)/$D133</f>
        <v>#DIV/0!:divZero</v>
      </c>
      <c r="AJ133" s="12"/>
      <c r="AK133" s="12"/>
      <c r="AM133" s="12"/>
      <c r="AN133" s="22"/>
      <c r="AO133" s="12"/>
      <c r="AP133" s="48"/>
      <c r="AT133" s="33"/>
      <c r="AY133" s="12"/>
      <c r="BA133" s="12"/>
      <c r="BB133" s="22"/>
      <c r="BC133" s="12"/>
      <c r="BD133" s="48"/>
    </row>
    <row r="134">
      <c r="D134" s="33"/>
      <c r="F134" s="33"/>
      <c r="H134" s="33"/>
      <c r="I134" s="33"/>
      <c r="K134" s="48"/>
      <c r="M134" s="33"/>
      <c r="N134" s="48"/>
      <c r="P134" s="48"/>
      <c r="R134" s="40"/>
      <c r="U134" s="48"/>
      <c r="W134" s="33"/>
      <c r="Y134" s="33"/>
      <c r="AB134" s="48"/>
      <c r="AC134" s="33"/>
      <c r="AD134" s="33"/>
      <c r="AF134" s="33"/>
      <c r="AH134" s="33"/>
      <c r="AI134" s="48"/>
      <c r="AJ134" s="33"/>
      <c r="AK134" s="33"/>
      <c r="AM134" s="33"/>
      <c r="AO134" s="33"/>
      <c r="AP134" s="48"/>
      <c r="AT134" s="33"/>
      <c r="AY134" s="33"/>
      <c r="BA134" s="33"/>
      <c r="BC134" s="33"/>
      <c r="BD134" s="48"/>
    </row>
    <row r="135">
      <c r="D135" s="33"/>
      <c r="F135" s="33"/>
      <c r="H135" s="33"/>
      <c r="I135" s="33"/>
      <c r="K135" s="48"/>
      <c r="M135" s="33"/>
      <c r="N135" s="48"/>
      <c r="P135" s="48"/>
      <c r="R135" s="40"/>
      <c r="U135" s="48"/>
      <c r="W135" s="33"/>
      <c r="Y135" s="33"/>
      <c r="AB135" s="48"/>
      <c r="AC135" s="33"/>
      <c r="AD135" s="33"/>
      <c r="AF135" s="33"/>
      <c r="AH135" s="33"/>
      <c r="AI135" s="48"/>
      <c r="AJ135" s="33"/>
      <c r="AK135" s="33"/>
      <c r="AM135" s="33"/>
      <c r="AO135" s="33"/>
      <c r="AP135" s="48"/>
      <c r="AT135" s="33"/>
      <c r="AY135" s="33"/>
      <c r="BA135" s="33"/>
      <c r="BC135" s="33"/>
      <c r="BD135" s="48"/>
    </row>
    <row r="136">
      <c r="D136" s="33"/>
      <c r="F136" s="33"/>
      <c r="H136" s="33"/>
      <c r="I136" s="33"/>
      <c r="K136" s="48"/>
      <c r="M136" s="33"/>
      <c r="N136" s="48"/>
      <c r="P136" s="48"/>
      <c r="R136" s="40"/>
      <c r="U136" s="48"/>
      <c r="W136" s="33"/>
      <c r="Y136" s="33"/>
      <c r="AB136" s="48"/>
      <c r="AC136" s="33"/>
      <c r="AD136" s="33"/>
      <c r="AF136" s="33"/>
      <c r="AH136" s="33"/>
      <c r="AI136" s="48"/>
      <c r="AJ136" s="33"/>
      <c r="AK136" s="33"/>
      <c r="AM136" s="33"/>
      <c r="AO136" s="33"/>
      <c r="AP136" s="48"/>
      <c r="AT136" s="33"/>
      <c r="AY136" s="33"/>
      <c r="BA136" s="33"/>
      <c r="BC136" s="33"/>
      <c r="BD136" s="48"/>
    </row>
    <row r="137">
      <c r="D137" s="33"/>
      <c r="F137" s="33"/>
      <c r="H137" s="33"/>
      <c r="I137" s="33"/>
      <c r="K137" s="48"/>
      <c r="M137" s="33"/>
      <c r="N137" s="48"/>
      <c r="P137" s="48"/>
      <c r="R137" s="40"/>
      <c r="U137" s="48"/>
      <c r="W137" s="33"/>
      <c r="Y137" s="33"/>
      <c r="AB137" s="48"/>
      <c r="AC137" s="33"/>
      <c r="AD137" s="33"/>
      <c r="AF137" s="33"/>
      <c r="AH137" s="33"/>
      <c r="AI137" s="48"/>
      <c r="AJ137" s="33"/>
      <c r="AK137" s="33"/>
      <c r="AM137" s="33"/>
      <c r="AO137" s="33"/>
      <c r="AP137" s="48"/>
      <c r="AT137" s="33"/>
      <c r="AY137" s="33"/>
      <c r="BA137" s="33"/>
      <c r="BC137" s="33"/>
      <c r="BD137" s="48"/>
    </row>
    <row r="138">
      <c r="D138" s="33"/>
      <c r="F138" s="33"/>
      <c r="H138" s="33"/>
      <c r="I138" s="33"/>
      <c r="K138" s="48"/>
      <c r="M138" s="33"/>
      <c r="N138" s="48"/>
      <c r="P138" s="48"/>
      <c r="R138" s="40"/>
      <c r="U138" s="48"/>
      <c r="W138" s="33"/>
      <c r="Y138" s="33"/>
      <c r="AB138" s="48"/>
      <c r="AC138" s="33"/>
      <c r="AD138" s="33"/>
      <c r="AF138" s="33"/>
      <c r="AH138" s="33"/>
      <c r="AI138" s="48"/>
      <c r="AJ138" s="33"/>
      <c r="AK138" s="33"/>
      <c r="AM138" s="33"/>
      <c r="AO138" s="33"/>
      <c r="AP138" s="48"/>
      <c r="AT138" s="33"/>
      <c r="AY138" s="33"/>
      <c r="BA138" s="33"/>
      <c r="BC138" s="33"/>
      <c r="BD138" s="48"/>
    </row>
    <row r="139">
      <c r="D139" s="33"/>
      <c r="F139" s="33"/>
      <c r="H139" s="33"/>
      <c r="I139" s="33"/>
      <c r="K139" s="48"/>
      <c r="M139" s="33"/>
      <c r="N139" s="48"/>
      <c r="P139" s="48"/>
      <c r="R139" s="40"/>
      <c r="U139" s="48"/>
      <c r="W139" s="33"/>
      <c r="Y139" s="33"/>
      <c r="AB139" s="48"/>
      <c r="AC139" s="33"/>
      <c r="AD139" s="33"/>
      <c r="AF139" s="33"/>
      <c r="AH139" s="33"/>
      <c r="AI139" s="48"/>
      <c r="AJ139" s="33"/>
      <c r="AK139" s="33"/>
      <c r="AM139" s="33"/>
      <c r="AO139" s="33"/>
      <c r="AP139" s="48"/>
      <c r="AT139" s="33"/>
      <c r="AY139" s="33"/>
      <c r="BA139" s="33"/>
      <c r="BC139" s="33"/>
      <c r="BD139" s="48"/>
    </row>
    <row r="140">
      <c r="D140" s="33"/>
      <c r="F140" s="33"/>
      <c r="H140" s="33"/>
      <c r="I140" s="33"/>
      <c r="K140" s="48"/>
      <c r="M140" s="33"/>
      <c r="N140" s="48"/>
      <c r="P140" s="48"/>
      <c r="R140" s="40"/>
      <c r="U140" s="48"/>
      <c r="W140" s="33"/>
      <c r="Y140" s="33"/>
      <c r="AB140" s="48"/>
      <c r="AC140" s="33"/>
      <c r="AD140" s="33"/>
      <c r="AF140" s="33"/>
      <c r="AH140" s="33"/>
      <c r="AI140" s="48"/>
      <c r="AJ140" s="33"/>
      <c r="AK140" s="33"/>
      <c r="AM140" s="33"/>
      <c r="AO140" s="33"/>
      <c r="AP140" s="48"/>
      <c r="AT140" s="33"/>
      <c r="AY140" s="33"/>
      <c r="BA140" s="33"/>
      <c r="BC140" s="33"/>
      <c r="BD140" s="48"/>
    </row>
    <row r="141">
      <c r="D141" s="33"/>
      <c r="F141" s="33"/>
      <c r="H141" s="33"/>
      <c r="I141" s="33"/>
      <c r="K141" s="48"/>
      <c r="M141" s="33"/>
      <c r="N141" s="48"/>
      <c r="P141" s="48"/>
      <c r="R141" s="40"/>
      <c r="U141" s="48"/>
      <c r="W141" s="33"/>
      <c r="Y141" s="33"/>
      <c r="AB141" s="48"/>
      <c r="AC141" s="33"/>
      <c r="AD141" s="33"/>
      <c r="AF141" s="33"/>
      <c r="AH141" s="33"/>
      <c r="AI141" s="48"/>
      <c r="AJ141" s="33"/>
      <c r="AK141" s="33"/>
      <c r="AM141" s="33"/>
      <c r="AO141" s="33"/>
      <c r="AP141" s="48"/>
      <c r="AT141" s="33"/>
      <c r="AY141" s="33"/>
      <c r="BA141" s="33"/>
      <c r="BC141" s="33"/>
      <c r="BD141" s="48"/>
    </row>
    <row r="142">
      <c r="D142" s="33"/>
      <c r="F142" s="33"/>
      <c r="H142" s="33"/>
      <c r="I142" s="33"/>
      <c r="K142" s="48"/>
      <c r="M142" s="33"/>
      <c r="N142" s="48"/>
      <c r="P142" s="48"/>
      <c r="R142" s="40"/>
      <c r="U142" s="48"/>
      <c r="W142" s="33"/>
      <c r="Y142" s="33"/>
      <c r="AB142" s="48"/>
      <c r="AC142" s="33"/>
      <c r="AD142" s="33"/>
      <c r="AF142" s="33"/>
      <c r="AH142" s="33"/>
      <c r="AI142" s="48"/>
      <c r="AJ142" s="33"/>
      <c r="AK142" s="33"/>
      <c r="AM142" s="33"/>
      <c r="AO142" s="33"/>
      <c r="AP142" s="48"/>
      <c r="AT142" s="33"/>
      <c r="AY142" s="33"/>
      <c r="BA142" s="33"/>
      <c r="BC142" s="33"/>
      <c r="BD142" s="48"/>
    </row>
    <row r="143">
      <c r="D143" s="33"/>
      <c r="F143" s="33"/>
      <c r="H143" s="33"/>
      <c r="I143" s="33"/>
      <c r="K143" s="48"/>
      <c r="M143" s="33"/>
      <c r="N143" s="48"/>
      <c r="P143" s="48"/>
      <c r="R143" s="40"/>
      <c r="U143" s="48"/>
      <c r="W143" s="33"/>
      <c r="Y143" s="33"/>
      <c r="AB143" s="48"/>
      <c r="AC143" s="33"/>
      <c r="AD143" s="33"/>
      <c r="AF143" s="33"/>
      <c r="AH143" s="33"/>
      <c r="AI143" s="48"/>
      <c r="AJ143" s="33"/>
      <c r="AK143" s="33"/>
      <c r="AM143" s="33"/>
      <c r="AO143" s="33"/>
      <c r="AP143" s="48"/>
      <c r="AT143" s="33"/>
      <c r="AY143" s="33"/>
      <c r="BA143" s="33"/>
      <c r="BC143" s="33"/>
      <c r="BD143" s="48"/>
    </row>
    <row r="144">
      <c r="D144" s="33"/>
      <c r="F144" s="33"/>
      <c r="H144" s="33"/>
      <c r="I144" s="33"/>
      <c r="K144" s="48"/>
      <c r="M144" s="33"/>
      <c r="N144" s="48"/>
      <c r="P144" s="48"/>
      <c r="R144" s="40"/>
      <c r="U144" s="48"/>
      <c r="W144" s="33"/>
      <c r="Y144" s="33"/>
      <c r="AB144" s="48"/>
      <c r="AC144" s="33"/>
      <c r="AD144" s="33"/>
      <c r="AF144" s="33"/>
      <c r="AH144" s="33"/>
      <c r="AI144" s="48"/>
      <c r="AJ144" s="33"/>
      <c r="AK144" s="33"/>
      <c r="AM144" s="33"/>
      <c r="AO144" s="33"/>
      <c r="AP144" s="48"/>
      <c r="AT144" s="33"/>
      <c r="AY144" s="33"/>
      <c r="BA144" s="33"/>
      <c r="BC144" s="33"/>
      <c r="BD144" s="48"/>
    </row>
    <row r="145">
      <c r="D145" s="33"/>
      <c r="F145" s="33"/>
      <c r="H145" s="33"/>
      <c r="I145" s="33"/>
      <c r="K145" s="48"/>
      <c r="M145" s="33"/>
      <c r="N145" s="48"/>
      <c r="P145" s="48"/>
      <c r="R145" s="40"/>
      <c r="U145" s="48"/>
      <c r="W145" s="33"/>
      <c r="Y145" s="33"/>
      <c r="AB145" s="48"/>
      <c r="AC145" s="33"/>
      <c r="AD145" s="33"/>
      <c r="AF145" s="33"/>
      <c r="AH145" s="33"/>
      <c r="AI145" s="48"/>
      <c r="AJ145" s="33"/>
      <c r="AK145" s="33"/>
      <c r="AM145" s="33"/>
      <c r="AO145" s="33"/>
      <c r="AP145" s="48"/>
      <c r="AT145" s="33"/>
      <c r="AY145" s="33"/>
      <c r="BA145" s="33"/>
      <c r="BC145" s="33"/>
      <c r="BD145" s="48"/>
    </row>
    <row r="146">
      <c r="D146" s="33"/>
      <c r="F146" s="33"/>
      <c r="H146" s="33"/>
      <c r="I146" s="33"/>
      <c r="K146" s="48"/>
      <c r="M146" s="33"/>
      <c r="N146" s="48"/>
      <c r="P146" s="48"/>
      <c r="R146" s="40"/>
      <c r="U146" s="48"/>
      <c r="W146" s="33"/>
      <c r="Y146" s="33"/>
      <c r="AB146" s="48"/>
      <c r="AC146" s="33"/>
      <c r="AD146" s="33"/>
      <c r="AF146" s="33"/>
      <c r="AH146" s="33"/>
      <c r="AI146" s="48"/>
      <c r="AJ146" s="33"/>
      <c r="AK146" s="33"/>
      <c r="AM146" s="33"/>
      <c r="AO146" s="33"/>
      <c r="AP146" s="48"/>
      <c r="AT146" s="33"/>
      <c r="AY146" s="33"/>
      <c r="BA146" s="33"/>
      <c r="BC146" s="33"/>
      <c r="BD146" s="48"/>
    </row>
    <row r="147">
      <c r="D147" s="33"/>
      <c r="F147" s="33"/>
      <c r="H147" s="33"/>
      <c r="I147" s="33"/>
      <c r="K147" s="48"/>
      <c r="M147" s="33"/>
      <c r="N147" s="48"/>
      <c r="P147" s="48"/>
      <c r="R147" s="40"/>
      <c r="U147" s="48"/>
      <c r="W147" s="33"/>
      <c r="Y147" s="33"/>
      <c r="AB147" s="48"/>
      <c r="AC147" s="33"/>
      <c r="AD147" s="33"/>
      <c r="AF147" s="33"/>
      <c r="AH147" s="33"/>
      <c r="AI147" s="48"/>
      <c r="AJ147" s="33"/>
      <c r="AK147" s="33"/>
      <c r="AM147" s="33"/>
      <c r="AO147" s="33"/>
      <c r="AP147" s="48"/>
      <c r="AT147" s="33"/>
      <c r="AY147" s="33"/>
      <c r="BA147" s="33"/>
      <c r="BC147" s="33"/>
      <c r="BD147" s="48"/>
    </row>
    <row r="148">
      <c r="D148" s="33"/>
      <c r="F148" s="33"/>
      <c r="H148" s="33"/>
      <c r="I148" s="33"/>
      <c r="K148" s="48"/>
      <c r="M148" s="33"/>
      <c r="N148" s="48"/>
      <c r="P148" s="48"/>
      <c r="R148" s="40"/>
      <c r="U148" s="48"/>
      <c r="W148" s="33"/>
      <c r="Y148" s="33"/>
      <c r="AB148" s="48"/>
      <c r="AC148" s="33"/>
      <c r="AD148" s="33"/>
      <c r="AF148" s="33"/>
      <c r="AH148" s="33"/>
      <c r="AI148" s="48"/>
      <c r="AJ148" s="33"/>
      <c r="AK148" s="33"/>
      <c r="AM148" s="33"/>
      <c r="AO148" s="33"/>
      <c r="AP148" s="48"/>
      <c r="AT148" s="33"/>
      <c r="AY148" s="33"/>
      <c r="BA148" s="33"/>
      <c r="BC148" s="33"/>
      <c r="BD148" s="48"/>
    </row>
    <row r="149">
      <c r="D149" s="33"/>
      <c r="F149" s="33"/>
      <c r="H149" s="33"/>
      <c r="I149" s="33"/>
      <c r="K149" s="48"/>
      <c r="M149" s="33"/>
      <c r="N149" s="48"/>
      <c r="P149" s="48"/>
      <c r="R149" s="40"/>
      <c r="U149" s="48"/>
      <c r="W149" s="33"/>
      <c r="Y149" s="33"/>
      <c r="AB149" s="48"/>
      <c r="AC149" s="33"/>
      <c r="AD149" s="33"/>
      <c r="AF149" s="33"/>
      <c r="AH149" s="33"/>
      <c r="AI149" s="48"/>
      <c r="AJ149" s="33"/>
      <c r="AK149" s="33"/>
      <c r="AM149" s="33"/>
      <c r="AO149" s="33"/>
      <c r="AP149" s="48"/>
      <c r="AT149" s="33"/>
      <c r="AY149" s="33"/>
      <c r="BA149" s="33"/>
      <c r="BC149" s="33"/>
      <c r="BD149" s="48"/>
    </row>
    <row r="150">
      <c r="D150" s="33"/>
      <c r="F150" s="33"/>
      <c r="H150" s="33"/>
      <c r="I150" s="33"/>
      <c r="K150" s="48"/>
      <c r="M150" s="33"/>
      <c r="N150" s="48"/>
      <c r="P150" s="48"/>
      <c r="R150" s="40"/>
      <c r="U150" s="48"/>
      <c r="W150" s="33"/>
      <c r="Y150" s="33"/>
      <c r="AB150" s="48"/>
      <c r="AC150" s="33"/>
      <c r="AD150" s="33"/>
      <c r="AF150" s="33"/>
      <c r="AH150" s="33"/>
      <c r="AI150" s="48"/>
      <c r="AJ150" s="33"/>
      <c r="AK150" s="33"/>
      <c r="AM150" s="33"/>
      <c r="AO150" s="33"/>
      <c r="AP150" s="48"/>
      <c r="AT150" s="33"/>
      <c r="AY150" s="33"/>
      <c r="BA150" s="33"/>
      <c r="BC150" s="33"/>
      <c r="BD150" s="48"/>
    </row>
    <row r="151">
      <c r="D151" s="33"/>
      <c r="F151" s="33"/>
      <c r="H151" s="33"/>
      <c r="I151" s="33"/>
      <c r="K151" s="48"/>
      <c r="M151" s="33"/>
      <c r="N151" s="48"/>
      <c r="P151" s="48"/>
      <c r="R151" s="40"/>
      <c r="U151" s="48"/>
      <c r="W151" s="33"/>
      <c r="Y151" s="33"/>
      <c r="AB151" s="48"/>
      <c r="AC151" s="33"/>
      <c r="AD151" s="33"/>
      <c r="AF151" s="33"/>
      <c r="AH151" s="33"/>
      <c r="AI151" s="48"/>
      <c r="AJ151" s="33"/>
      <c r="AK151" s="33"/>
      <c r="AM151" s="33"/>
      <c r="AO151" s="33"/>
      <c r="AP151" s="48"/>
      <c r="AT151" s="33"/>
      <c r="AY151" s="33"/>
      <c r="BA151" s="33"/>
      <c r="BC151" s="33"/>
      <c r="BD151" s="48"/>
    </row>
    <row r="152">
      <c r="D152" s="33"/>
      <c r="F152" s="33"/>
      <c r="H152" s="33"/>
      <c r="I152" s="33"/>
      <c r="K152" s="48"/>
      <c r="M152" s="33"/>
      <c r="N152" s="48"/>
      <c r="P152" s="48"/>
      <c r="R152" s="40"/>
      <c r="U152" s="48"/>
      <c r="W152" s="33"/>
      <c r="Y152" s="33"/>
      <c r="AB152" s="48"/>
      <c r="AC152" s="33"/>
      <c r="AD152" s="33"/>
      <c r="AF152" s="33"/>
      <c r="AH152" s="33"/>
      <c r="AI152" s="48"/>
      <c r="AJ152" s="33"/>
      <c r="AK152" s="33"/>
      <c r="AM152" s="33"/>
      <c r="AO152" s="33"/>
      <c r="AP152" s="48"/>
      <c r="AT152" s="33"/>
      <c r="AY152" s="33"/>
      <c r="BA152" s="33"/>
      <c r="BC152" s="33"/>
      <c r="BD152" s="48"/>
    </row>
    <row r="153">
      <c r="D153" s="33"/>
      <c r="F153" s="33"/>
      <c r="H153" s="33"/>
      <c r="I153" s="33"/>
      <c r="K153" s="48"/>
      <c r="M153" s="33"/>
      <c r="N153" s="48"/>
      <c r="P153" s="48"/>
      <c r="R153" s="40"/>
      <c r="U153" s="48"/>
      <c r="W153" s="33"/>
      <c r="Y153" s="33"/>
      <c r="AB153" s="48"/>
      <c r="AC153" s="33"/>
      <c r="AD153" s="33"/>
      <c r="AF153" s="33"/>
      <c r="AH153" s="33"/>
      <c r="AI153" s="48"/>
      <c r="AJ153" s="33"/>
      <c r="AK153" s="33"/>
      <c r="AM153" s="33"/>
      <c r="AO153" s="33"/>
      <c r="AP153" s="48"/>
      <c r="AT153" s="33"/>
      <c r="AY153" s="33"/>
      <c r="BA153" s="33"/>
      <c r="BC153" s="33"/>
      <c r="BD153" s="48"/>
    </row>
    <row r="154">
      <c r="D154" s="33"/>
      <c r="F154" s="33"/>
      <c r="H154" s="33"/>
      <c r="I154" s="33"/>
      <c r="K154" s="48"/>
      <c r="M154" s="33"/>
      <c r="N154" s="48"/>
      <c r="P154" s="48"/>
      <c r="R154" s="40"/>
      <c r="U154" s="48"/>
      <c r="W154" s="33"/>
      <c r="Y154" s="33"/>
      <c r="AB154" s="48"/>
      <c r="AC154" s="33"/>
      <c r="AD154" s="33"/>
      <c r="AF154" s="33"/>
      <c r="AH154" s="33"/>
      <c r="AI154" s="48"/>
      <c r="AJ154" s="33"/>
      <c r="AK154" s="33"/>
      <c r="AM154" s="33"/>
      <c r="AO154" s="33"/>
      <c r="AP154" s="48"/>
      <c r="AT154" s="33"/>
      <c r="AY154" s="33"/>
      <c r="BA154" s="33"/>
      <c r="BC154" s="33"/>
      <c r="BD154" s="48"/>
    </row>
    <row r="155">
      <c r="D155" s="33"/>
      <c r="F155" s="33"/>
      <c r="H155" s="33"/>
      <c r="I155" s="33"/>
      <c r="K155" s="48"/>
      <c r="M155" s="33"/>
      <c r="N155" s="48"/>
      <c r="P155" s="48"/>
      <c r="R155" s="40"/>
      <c r="U155" s="48"/>
      <c r="W155" s="33"/>
      <c r="Y155" s="33"/>
      <c r="AB155" s="48"/>
      <c r="AC155" s="33"/>
      <c r="AD155" s="33"/>
      <c r="AF155" s="33"/>
      <c r="AH155" s="33"/>
      <c r="AI155" s="48"/>
      <c r="AJ155" s="33"/>
      <c r="AK155" s="33"/>
      <c r="AM155" s="33"/>
      <c r="AO155" s="33"/>
      <c r="AP155" s="48"/>
      <c r="AT155" s="33"/>
      <c r="AY155" s="33"/>
      <c r="BA155" s="33"/>
      <c r="BC155" s="33"/>
      <c r="BD155" s="48"/>
    </row>
    <row r="156">
      <c r="D156" s="33"/>
      <c r="F156" s="33"/>
      <c r="H156" s="33"/>
      <c r="I156" s="33"/>
      <c r="K156" s="48"/>
      <c r="M156" s="33"/>
      <c r="N156" s="48"/>
      <c r="P156" s="48"/>
      <c r="R156" s="40"/>
      <c r="U156" s="48"/>
      <c r="W156" s="33"/>
      <c r="Y156" s="33"/>
      <c r="AB156" s="48"/>
      <c r="AC156" s="33"/>
      <c r="AD156" s="33"/>
      <c r="AF156" s="33"/>
      <c r="AH156" s="33"/>
      <c r="AI156" s="48"/>
      <c r="AJ156" s="33"/>
      <c r="AK156" s="33"/>
      <c r="AM156" s="33"/>
      <c r="AO156" s="33"/>
      <c r="AP156" s="48"/>
      <c r="AT156" s="33"/>
      <c r="AY156" s="33"/>
      <c r="BA156" s="33"/>
      <c r="BC156" s="33"/>
      <c r="BD156" s="48"/>
    </row>
    <row r="157">
      <c r="D157" s="33"/>
      <c r="F157" s="33"/>
      <c r="H157" s="33"/>
      <c r="I157" s="33"/>
      <c r="K157" s="48"/>
      <c r="M157" s="33"/>
      <c r="N157" s="48"/>
      <c r="P157" s="48"/>
      <c r="R157" s="40"/>
      <c r="U157" s="48"/>
      <c r="W157" s="33"/>
      <c r="Y157" s="33"/>
      <c r="AB157" s="48"/>
      <c r="AC157" s="33"/>
      <c r="AD157" s="33"/>
      <c r="AF157" s="33"/>
      <c r="AH157" s="33"/>
      <c r="AI157" s="48"/>
      <c r="AJ157" s="33"/>
      <c r="AK157" s="33"/>
      <c r="AM157" s="33"/>
      <c r="AO157" s="33"/>
      <c r="AP157" s="48"/>
      <c r="AT157" s="33"/>
      <c r="AY157" s="33"/>
      <c r="BA157" s="33"/>
      <c r="BC157" s="33"/>
      <c r="BD157" s="48"/>
    </row>
    <row r="158">
      <c r="D158" s="33"/>
      <c r="F158" s="33"/>
      <c r="H158" s="33"/>
      <c r="I158" s="33"/>
      <c r="K158" s="48"/>
      <c r="M158" s="33"/>
      <c r="N158" s="48"/>
      <c r="P158" s="48"/>
      <c r="R158" s="40"/>
      <c r="U158" s="48"/>
      <c r="W158" s="33"/>
      <c r="Y158" s="33"/>
      <c r="AB158" s="48"/>
      <c r="AC158" s="33"/>
      <c r="AD158" s="33"/>
      <c r="AF158" s="33"/>
      <c r="AH158" s="33"/>
      <c r="AI158" s="48"/>
      <c r="AJ158" s="33"/>
      <c r="AK158" s="33"/>
      <c r="AM158" s="33"/>
      <c r="AO158" s="33"/>
      <c r="AP158" s="48"/>
      <c r="AT158" s="33"/>
      <c r="AY158" s="33"/>
      <c r="BA158" s="33"/>
      <c r="BC158" s="33"/>
      <c r="BD158" s="48"/>
    </row>
    <row r="159">
      <c r="D159" s="33"/>
      <c r="F159" s="33"/>
      <c r="H159" s="33"/>
      <c r="I159" s="33"/>
      <c r="K159" s="48"/>
      <c r="M159" s="33"/>
      <c r="N159" s="48"/>
      <c r="P159" s="48"/>
      <c r="R159" s="40"/>
      <c r="U159" s="48"/>
      <c r="W159" s="33"/>
      <c r="Y159" s="33"/>
      <c r="AB159" s="48"/>
      <c r="AC159" s="33"/>
      <c r="AD159" s="33"/>
      <c r="AF159" s="33"/>
      <c r="AH159" s="33"/>
      <c r="AI159" s="48"/>
      <c r="AJ159" s="33"/>
      <c r="AK159" s="33"/>
      <c r="AM159" s="33"/>
      <c r="AO159" s="33"/>
      <c r="AP159" s="48"/>
      <c r="AT159" s="33"/>
      <c r="AY159" s="33"/>
      <c r="BA159" s="33"/>
      <c r="BC159" s="33"/>
      <c r="BD159" s="48"/>
    </row>
    <row r="160">
      <c r="D160" s="33"/>
      <c r="F160" s="33"/>
      <c r="H160" s="33"/>
      <c r="I160" s="33"/>
      <c r="K160" s="48"/>
      <c r="M160" s="33"/>
      <c r="N160" s="48"/>
      <c r="P160" s="48"/>
      <c r="R160" s="40"/>
      <c r="U160" s="48"/>
      <c r="W160" s="33"/>
      <c r="Y160" s="33"/>
      <c r="AB160" s="48"/>
      <c r="AC160" s="33"/>
      <c r="AD160" s="33"/>
      <c r="AF160" s="33"/>
      <c r="AH160" s="33"/>
      <c r="AI160" s="48"/>
      <c r="AJ160" s="33"/>
      <c r="AK160" s="33"/>
      <c r="AM160" s="33"/>
      <c r="AO160" s="33"/>
      <c r="AP160" s="48"/>
      <c r="AT160" s="33"/>
      <c r="AY160" s="33"/>
      <c r="BA160" s="33"/>
      <c r="BC160" s="33"/>
      <c r="BD160" s="48"/>
    </row>
    <row r="161">
      <c r="D161" s="33"/>
      <c r="F161" s="33"/>
      <c r="H161" s="33"/>
      <c r="I161" s="33"/>
      <c r="K161" s="48"/>
      <c r="M161" s="33"/>
      <c r="N161" s="48"/>
      <c r="P161" s="48"/>
      <c r="R161" s="40"/>
      <c r="U161" s="48"/>
      <c r="W161" s="33"/>
      <c r="Y161" s="33"/>
      <c r="AB161" s="48"/>
      <c r="AC161" s="33"/>
      <c r="AD161" s="33"/>
      <c r="AF161" s="33"/>
      <c r="AH161" s="33"/>
      <c r="AI161" s="48"/>
      <c r="AJ161" s="33"/>
      <c r="AK161" s="33"/>
      <c r="AM161" s="33"/>
      <c r="AO161" s="33"/>
      <c r="AP161" s="48"/>
      <c r="AT161" s="33"/>
      <c r="AY161" s="33"/>
      <c r="BA161" s="33"/>
      <c r="BC161" s="33"/>
      <c r="BD161" s="48"/>
    </row>
    <row r="162">
      <c r="D162" s="33"/>
      <c r="F162" s="33"/>
      <c r="H162" s="33"/>
      <c r="I162" s="33"/>
      <c r="K162" s="48"/>
      <c r="M162" s="33"/>
      <c r="N162" s="48"/>
      <c r="P162" s="48"/>
      <c r="R162" s="40"/>
      <c r="U162" s="48"/>
      <c r="W162" s="33"/>
      <c r="Y162" s="33"/>
      <c r="AB162" s="48"/>
      <c r="AC162" s="33"/>
      <c r="AD162" s="33"/>
      <c r="AF162" s="33"/>
      <c r="AH162" s="33"/>
      <c r="AI162" s="48"/>
      <c r="AJ162" s="33"/>
      <c r="AK162" s="33"/>
      <c r="AM162" s="33"/>
      <c r="AO162" s="33"/>
      <c r="AP162" s="48"/>
      <c r="AT162" s="33"/>
      <c r="AY162" s="33"/>
      <c r="BA162" s="33"/>
      <c r="BC162" s="33"/>
      <c r="BD162" s="48"/>
    </row>
    <row r="163">
      <c r="D163" s="33"/>
      <c r="F163" s="33"/>
      <c r="H163" s="33"/>
      <c r="I163" s="33"/>
      <c r="K163" s="48"/>
      <c r="M163" s="33"/>
      <c r="N163" s="48"/>
      <c r="P163" s="48"/>
      <c r="R163" s="40"/>
      <c r="U163" s="48"/>
      <c r="W163" s="33"/>
      <c r="Y163" s="33"/>
      <c r="AB163" s="48"/>
      <c r="AC163" s="33"/>
      <c r="AD163" s="33"/>
      <c r="AF163" s="33"/>
      <c r="AH163" s="33"/>
      <c r="AI163" s="48"/>
      <c r="AJ163" s="33"/>
      <c r="AK163" s="33"/>
      <c r="AM163" s="33"/>
      <c r="AO163" s="33"/>
      <c r="AP163" s="48"/>
      <c r="AT163" s="33"/>
      <c r="AY163" s="33"/>
      <c r="BA163" s="33"/>
      <c r="BC163" s="33"/>
      <c r="BD163" s="48"/>
    </row>
    <row r="164">
      <c r="D164" s="33"/>
      <c r="F164" s="33"/>
      <c r="H164" s="33"/>
      <c r="I164" s="33"/>
      <c r="K164" s="48"/>
      <c r="M164" s="33"/>
      <c r="N164" s="48"/>
      <c r="P164" s="48"/>
      <c r="R164" s="40"/>
      <c r="U164" s="48"/>
      <c r="W164" s="33"/>
      <c r="Y164" s="33"/>
      <c r="AB164" s="48"/>
      <c r="AC164" s="33"/>
      <c r="AD164" s="33"/>
      <c r="AF164" s="33"/>
      <c r="AH164" s="33"/>
      <c r="AI164" s="48"/>
      <c r="AJ164" s="33"/>
      <c r="AK164" s="33"/>
      <c r="AM164" s="33"/>
      <c r="AO164" s="33"/>
      <c r="AP164" s="48"/>
      <c r="AT164" s="33"/>
      <c r="AY164" s="33"/>
      <c r="BA164" s="33"/>
      <c r="BC164" s="33"/>
      <c r="BD164" s="48"/>
    </row>
  </sheetData>
  <mergeCells count="43">
    <mergeCell ref="I3:L3"/>
    <mergeCell ref="P3:S3"/>
    <mergeCell ref="W3:Z3"/>
    <mergeCell ref="AD3:AG3"/>
    <mergeCell ref="AK3:AN3"/>
    <mergeCell ref="AR3:AU3"/>
    <mergeCell ref="AY3:BB3"/>
    <mergeCell ref="BF3:BI3"/>
    <mergeCell ref="I34:L34"/>
    <mergeCell ref="P34:S34"/>
    <mergeCell ref="W34:Z34"/>
    <mergeCell ref="I50:L50"/>
    <mergeCell ref="P50:S50"/>
    <mergeCell ref="W50:Z50"/>
    <mergeCell ref="AD50:AG50"/>
    <mergeCell ref="AK50:AN50"/>
    <mergeCell ref="AY50:BB50"/>
    <mergeCell ref="I71:L71"/>
    <mergeCell ref="P71:S71"/>
    <mergeCell ref="W71:Z71"/>
    <mergeCell ref="AD71:AG71"/>
    <mergeCell ref="AK71:AN71"/>
    <mergeCell ref="AR71:AU71"/>
    <mergeCell ref="AY71:BB71"/>
    <mergeCell ref="I108:L108"/>
    <mergeCell ref="P108:S108"/>
    <mergeCell ref="W108:Z108"/>
    <mergeCell ref="AD108:AG108"/>
    <mergeCell ref="AK108:AN108"/>
    <mergeCell ref="AY108:BB108"/>
    <mergeCell ref="I117:L117"/>
    <mergeCell ref="P117:S117"/>
    <mergeCell ref="W117:Z117"/>
    <mergeCell ref="AD117:AG117"/>
    <mergeCell ref="AK117:AN117"/>
    <mergeCell ref="AY117:BB117"/>
    <mergeCell ref="I128:L128"/>
    <mergeCell ref="P128:S128"/>
    <mergeCell ref="W128:Z128"/>
    <mergeCell ref="AD128:AG128"/>
    <mergeCell ref="AK128:AN128"/>
    <mergeCell ref="AY128:BB128"/>
    <mergeCell ref="W135:Z135"/>
  </mergeCell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customWidth="1" min="1" max="1" width="27.57"/>
    <col customWidth="1" min="2" max="2" width="21.29"/>
    <col customWidth="1" min="3" max="3" width="4.14"/>
    <col customWidth="1" min="4" max="4" width="5.86"/>
    <col customWidth="1" min="7" max="7" width="4.57"/>
    <col customWidth="1" min="8" max="8" width="7.43"/>
  </cols>
  <sheetData>
    <row r="1">
      <c r="A1" t="s">
        <v>566</v>
      </c>
      <c r="B1" s="19" t="s">
        <v>567</v>
      </c>
      <c r="C1" t="s">
        <v>114</v>
      </c>
      <c r="D1" s="40"/>
      <c r="F1" s="19" t="s">
        <v>568</v>
      </c>
      <c r="G1" t="s">
        <v>98</v>
      </c>
      <c r="H1" s="40"/>
      <c r="J1" t="s">
        <v>569</v>
      </c>
    </row>
    <row r="2">
      <c r="A2" s="55" t="s">
        <v>524</v>
      </c>
      <c r="B2" s="40">
        <v>4.02074042857</v>
      </c>
      <c r="C2" t="s">
        <v>56</v>
      </c>
      <c r="D2" s="40">
        <v>0.0300060412747</v>
      </c>
      <c r="E2" t="s">
        <v>57</v>
      </c>
      <c r="F2" s="40">
        <v>4.00111314286</v>
      </c>
      <c r="G2" t="s">
        <v>56</v>
      </c>
      <c r="H2" s="40">
        <v>0.0318381996998</v>
      </c>
      <c r="I2" t="s">
        <v>57</v>
      </c>
      <c r="J2" s="29">
        <f>(B2-F2)/F2</f>
        <v>0.004905456309084</v>
      </c>
    </row>
    <row r="3">
      <c r="A3" t="s">
        <v>518</v>
      </c>
      <c r="B3" s="40">
        <v>0.649761142857</v>
      </c>
      <c r="C3" t="s">
        <v>56</v>
      </c>
      <c r="D3" s="40">
        <v>0.0431221609167</v>
      </c>
      <c r="E3" t="s">
        <v>57</v>
      </c>
      <c r="F3" s="40">
        <v>0.643097428571</v>
      </c>
      <c r="G3" t="s">
        <v>56</v>
      </c>
      <c r="H3" s="40">
        <v>0.0599484697788</v>
      </c>
      <c r="I3" t="s">
        <v>57</v>
      </c>
      <c r="J3" s="29">
        <f>(B3-F3)/F3</f>
        <v>0.010361904728506</v>
      </c>
    </row>
    <row r="4">
      <c r="A4" t="s">
        <v>570</v>
      </c>
      <c r="B4" s="40">
        <v>0.0601295714286</v>
      </c>
      <c r="C4" t="s">
        <v>56</v>
      </c>
      <c r="D4" s="40">
        <v>0.000488920343247</v>
      </c>
      <c r="E4" t="s">
        <v>57</v>
      </c>
      <c r="F4" s="40">
        <v>0.0558321428571</v>
      </c>
      <c r="G4" t="s">
        <v>56</v>
      </c>
      <c r="H4" s="40">
        <v>0.000596119697609</v>
      </c>
      <c r="I4" t="s">
        <v>57</v>
      </c>
      <c r="J4" s="29">
        <f>(B4-F4)/F4</f>
        <v>0.076970511099656</v>
      </c>
    </row>
    <row r="5">
      <c r="A5" t="s">
        <v>105</v>
      </c>
      <c r="B5" s="40">
        <v>0.0854998571429</v>
      </c>
      <c r="C5" t="s">
        <v>56</v>
      </c>
      <c r="D5" s="40">
        <v>0.000817413067212</v>
      </c>
      <c r="E5" t="s">
        <v>57</v>
      </c>
      <c r="F5" s="40">
        <v>0.0706857142857</v>
      </c>
      <c r="G5" t="s">
        <v>56</v>
      </c>
      <c r="H5" s="40">
        <v>0.000249612107242</v>
      </c>
      <c r="I5" t="s">
        <v>57</v>
      </c>
      <c r="J5" s="29">
        <f>(B5-F5)/F5</f>
        <v>0.209577607114836</v>
      </c>
    </row>
    <row r="6">
      <c r="A6" t="s">
        <v>107</v>
      </c>
      <c r="B6" s="40">
        <v>0.156760142857</v>
      </c>
      <c r="C6" t="s">
        <v>56</v>
      </c>
      <c r="D6" s="40">
        <v>0.00177380852796</v>
      </c>
      <c r="E6" t="s">
        <v>57</v>
      </c>
      <c r="F6" s="40">
        <v>0.136066857143</v>
      </c>
      <c r="G6" t="s">
        <v>56</v>
      </c>
      <c r="H6" s="40">
        <v>0.0012422199516</v>
      </c>
      <c r="I6" t="s">
        <v>57</v>
      </c>
      <c r="J6" s="29">
        <f>(B6-F6)/F6</f>
        <v>0.152081749725815</v>
      </c>
    </row>
    <row r="7">
      <c r="A7" t="s">
        <v>530</v>
      </c>
      <c r="B7" s="40">
        <v>0.0719232857143</v>
      </c>
      <c r="C7" t="s">
        <v>56</v>
      </c>
      <c r="D7" s="40">
        <v>0.00107989374005</v>
      </c>
      <c r="E7" t="s">
        <v>57</v>
      </c>
      <c r="F7" s="40">
        <v>0.0607194285714</v>
      </c>
      <c r="G7" t="s">
        <v>56</v>
      </c>
      <c r="H7" s="40">
        <v>0.00196269402525</v>
      </c>
      <c r="I7" t="s">
        <v>57</v>
      </c>
      <c r="J7" s="29">
        <f>(B7-F7)/F7</f>
        <v>0.184518487846528</v>
      </c>
    </row>
    <row r="8">
      <c r="A8" t="s">
        <v>521</v>
      </c>
      <c r="B8" s="40">
        <v>0.00571128571429</v>
      </c>
      <c r="C8" t="s">
        <v>56</v>
      </c>
      <c r="D8" s="40">
        <v>0.000158064053149</v>
      </c>
      <c r="E8" t="s">
        <v>57</v>
      </c>
      <c r="F8" s="40">
        <v>0.00411585714286</v>
      </c>
      <c r="G8" t="s">
        <v>56</v>
      </c>
      <c r="H8" s="40">
        <v>0.000114869935322</v>
      </c>
      <c r="I8" t="s">
        <v>57</v>
      </c>
      <c r="J8" s="29">
        <f>(B8-F8)/F8</f>
        <v>0.387629724757983</v>
      </c>
    </row>
    <row r="9">
      <c r="A9" t="s">
        <v>571</v>
      </c>
      <c r="B9" s="40">
        <v>0.167951714286</v>
      </c>
      <c r="C9" t="s">
        <v>56</v>
      </c>
      <c r="D9" s="40">
        <v>0.00458945498521</v>
      </c>
      <c r="E9" t="s">
        <v>57</v>
      </c>
      <c r="F9" s="40">
        <v>0.164945285714</v>
      </c>
      <c r="G9" t="s">
        <v>56</v>
      </c>
      <c r="H9" s="40">
        <v>0.00190483232965</v>
      </c>
      <c r="I9" t="s">
        <v>57</v>
      </c>
      <c r="J9" s="29">
        <f>(B9-F9)/F9</f>
        <v>0.018226823270432</v>
      </c>
    </row>
    <row r="10">
      <c r="A10" t="s">
        <v>523</v>
      </c>
      <c r="B10" s="40">
        <v>0.0135305714286</v>
      </c>
      <c r="C10" t="s">
        <v>56</v>
      </c>
      <c r="D10" s="40">
        <v>0.000163854340492</v>
      </c>
      <c r="E10" t="s">
        <v>57</v>
      </c>
      <c r="F10" s="40">
        <v>0.0121037142857</v>
      </c>
      <c r="G10" t="s">
        <v>56</v>
      </c>
      <c r="H10" s="40">
        <v>0.000629397152448</v>
      </c>
      <c r="I10" t="s">
        <v>57</v>
      </c>
      <c r="J10" s="29">
        <f>(B10-F10)/F10</f>
        <v>0.117885890993459</v>
      </c>
    </row>
    <row r="11">
      <c r="A11" t="s">
        <v>572</v>
      </c>
      <c r="B11" s="40"/>
      <c r="C11" t="s">
        <v>56</v>
      </c>
      <c r="D11" s="40"/>
      <c r="E11" t="s">
        <v>57</v>
      </c>
      <c r="F11" s="40"/>
      <c r="G11" t="s">
        <v>56</v>
      </c>
      <c r="H11" s="40"/>
      <c r="I11" t="s">
        <v>57</v>
      </c>
      <c r="J11" s="29" t="str">
        <f>(B11-F11)/F11</f>
        <v>#DIV/0!:divZero</v>
      </c>
    </row>
    <row r="12">
      <c r="A12" t="s">
        <v>537</v>
      </c>
      <c r="B12" s="40"/>
      <c r="C12" t="s">
        <v>56</v>
      </c>
      <c r="D12" s="40"/>
      <c r="E12" t="s">
        <v>57</v>
      </c>
      <c r="F12" s="40"/>
      <c r="G12" t="s">
        <v>56</v>
      </c>
      <c r="H12" s="40"/>
      <c r="I12" t="s">
        <v>57</v>
      </c>
      <c r="J12" s="29" t="str">
        <f>(B12-F12)/F12</f>
        <v>#DIV/0!:divZero</v>
      </c>
    </row>
    <row r="13">
      <c r="B13" s="40"/>
      <c r="D13" s="40"/>
      <c r="F13" s="40"/>
      <c r="H13" s="40"/>
    </row>
    <row r="14">
      <c r="B14" s="40"/>
      <c r="D14" s="40"/>
      <c r="E14" s="48"/>
      <c r="F14" s="40"/>
      <c r="H14" s="40"/>
    </row>
    <row r="15">
      <c r="B15" s="40" t="s">
        <v>98</v>
      </c>
      <c r="D15" s="40"/>
      <c r="F15" s="40"/>
      <c r="H15" s="40"/>
    </row>
    <row r="16">
      <c r="B16" s="40"/>
      <c r="D16" s="40"/>
      <c r="F16" s="40"/>
      <c r="H16" s="40"/>
    </row>
    <row r="17">
      <c r="B17" s="40"/>
      <c r="D17" s="40"/>
      <c r="F17" s="40"/>
      <c r="H17" s="40"/>
    </row>
    <row r="18">
      <c r="B18" s="40"/>
      <c r="D18" s="40"/>
      <c r="F18" s="40"/>
      <c r="H18" s="40"/>
    </row>
    <row r="19">
      <c r="B19" s="40"/>
      <c r="D19" s="40"/>
      <c r="F19" s="40"/>
      <c r="H19" s="40"/>
    </row>
    <row r="20">
      <c r="B20" s="40"/>
      <c r="D20" s="40"/>
      <c r="F20" s="40"/>
      <c r="H20" s="40"/>
    </row>
    <row r="21">
      <c r="B21" s="40"/>
      <c r="D21" s="40"/>
      <c r="F21" s="40"/>
      <c r="H21" s="40"/>
    </row>
    <row r="22">
      <c r="B22" s="40"/>
      <c r="D22" s="40"/>
      <c r="F22" s="40"/>
      <c r="H22" s="40"/>
    </row>
    <row r="23">
      <c r="B23" s="40"/>
      <c r="D23" s="40"/>
      <c r="F23" s="40"/>
      <c r="H23" s="40"/>
    </row>
    <row r="24">
      <c r="B24" s="40"/>
      <c r="D24" s="40"/>
      <c r="F24" s="40"/>
      <c r="H24" s="40"/>
    </row>
    <row r="25">
      <c r="B25" s="40"/>
      <c r="D25" s="40"/>
      <c r="F25" s="40"/>
      <c r="H25" s="40"/>
    </row>
    <row r="26">
      <c r="B26" s="40"/>
      <c r="D26" s="40"/>
      <c r="F26" s="40"/>
      <c r="H26" s="40"/>
    </row>
    <row r="27">
      <c r="B27" s="40"/>
      <c r="D27" s="40"/>
      <c r="F27" s="40"/>
      <c r="H27" s="40"/>
    </row>
    <row r="28">
      <c r="B28" s="40"/>
      <c r="D28" s="40"/>
      <c r="F28" s="40"/>
      <c r="H28" s="40"/>
    </row>
    <row r="29">
      <c r="B29" s="40"/>
      <c r="D29" s="40"/>
      <c r="F29" s="40"/>
      <c r="H29" s="40"/>
    </row>
    <row r="30">
      <c r="B30" s="40"/>
      <c r="D30" s="40"/>
      <c r="F30" s="40"/>
      <c r="H30" s="40"/>
    </row>
    <row r="31">
      <c r="B31" s="40"/>
      <c r="D31" s="40"/>
      <c r="F31" s="40"/>
      <c r="H31" s="40"/>
    </row>
    <row r="32">
      <c r="B32" s="40"/>
      <c r="D32" s="40"/>
      <c r="F32" s="40"/>
      <c r="H32" s="40"/>
    </row>
    <row r="33">
      <c r="B33" s="40"/>
      <c r="D33" s="40"/>
      <c r="F33" s="40"/>
      <c r="H33" s="40"/>
    </row>
    <row r="34">
      <c r="B34" s="40"/>
      <c r="D34" s="40"/>
      <c r="F34" s="40"/>
      <c r="H34" s="40"/>
    </row>
    <row r="35">
      <c r="B35" s="40"/>
      <c r="D35" s="40"/>
      <c r="F35" s="40"/>
      <c r="H35" s="40"/>
    </row>
    <row r="36">
      <c r="B36" s="40"/>
      <c r="D36" s="40"/>
      <c r="F36" s="40"/>
      <c r="H36" s="40"/>
    </row>
    <row r="37">
      <c r="B37" s="40"/>
      <c r="D37" s="40"/>
      <c r="F37" s="40"/>
      <c r="H37" s="40"/>
    </row>
    <row r="38">
      <c r="B38" s="40"/>
      <c r="D38" s="40"/>
      <c r="F38" s="40"/>
      <c r="H38" s="40"/>
    </row>
    <row r="39">
      <c r="B39" s="40"/>
      <c r="D39" s="40"/>
      <c r="F39" s="40"/>
      <c r="H39" s="40"/>
    </row>
    <row r="40">
      <c r="B40" s="40"/>
      <c r="D40" s="40"/>
      <c r="F40" s="40"/>
      <c r="H40" s="40"/>
    </row>
    <row r="41">
      <c r="B41" s="40"/>
      <c r="D41" s="40"/>
      <c r="F41" s="40"/>
      <c r="H41" s="40"/>
    </row>
    <row r="42">
      <c r="B42" s="40"/>
      <c r="D42" s="40"/>
      <c r="F42" s="40"/>
      <c r="H42" s="40"/>
    </row>
    <row r="43">
      <c r="B43" s="40"/>
      <c r="D43" s="40"/>
      <c r="F43" s="40"/>
      <c r="H43" s="40"/>
    </row>
    <row r="44">
      <c r="B44" s="40"/>
      <c r="D44" s="40"/>
      <c r="F44" s="40"/>
      <c r="H44" s="40"/>
    </row>
    <row r="45">
      <c r="B45" s="40"/>
      <c r="D45" s="40"/>
      <c r="F45" s="40"/>
      <c r="H45" s="40"/>
    </row>
    <row r="46">
      <c r="B46" s="40"/>
      <c r="D46" s="40"/>
      <c r="F46" s="40"/>
      <c r="H46" s="40"/>
    </row>
    <row r="47">
      <c r="B47" s="40"/>
      <c r="D47" s="40"/>
      <c r="F47" s="40"/>
      <c r="H47" s="40"/>
    </row>
    <row r="48">
      <c r="B48" s="40"/>
      <c r="D48" s="40"/>
      <c r="F48" s="40"/>
      <c r="H48" s="40"/>
    </row>
    <row r="49">
      <c r="B49" s="40"/>
      <c r="D49" s="40"/>
      <c r="F49" s="40"/>
      <c r="H49" s="40"/>
    </row>
    <row r="50">
      <c r="B50" s="40"/>
      <c r="D50" s="40"/>
      <c r="F50" s="40"/>
      <c r="H50" s="40"/>
    </row>
    <row r="51">
      <c r="B51" s="40"/>
      <c r="D51" s="40"/>
      <c r="F51" s="40"/>
      <c r="H51" s="40"/>
    </row>
    <row r="52">
      <c r="B52" s="40"/>
      <c r="D52" s="40"/>
      <c r="F52" s="40"/>
      <c r="H52" s="40"/>
    </row>
    <row r="53">
      <c r="B53" s="40"/>
      <c r="D53" s="40"/>
      <c r="F53" s="40"/>
      <c r="H53" s="40"/>
    </row>
    <row r="54">
      <c r="B54" s="40"/>
      <c r="D54" s="40"/>
      <c r="F54" s="40"/>
      <c r="H54" s="40"/>
    </row>
    <row r="55">
      <c r="B55" s="40"/>
      <c r="D55" s="40"/>
      <c r="F55" s="40"/>
      <c r="H55" s="40"/>
    </row>
    <row r="56">
      <c r="B56" s="40"/>
      <c r="D56" s="40"/>
      <c r="F56" s="40"/>
      <c r="H56" s="40"/>
    </row>
    <row r="57">
      <c r="B57" s="40"/>
      <c r="D57" s="40"/>
      <c r="F57" s="40"/>
      <c r="H57" s="40"/>
    </row>
    <row r="58">
      <c r="B58" s="40"/>
      <c r="D58" s="40"/>
      <c r="F58" s="40"/>
      <c r="H58" s="40"/>
    </row>
    <row r="59">
      <c r="B59" s="40"/>
      <c r="D59" s="40"/>
      <c r="F59" s="40"/>
      <c r="H59" s="40"/>
    </row>
    <row r="60">
      <c r="B60" s="40"/>
      <c r="D60" s="40"/>
      <c r="F60" s="40"/>
      <c r="H60" s="40"/>
    </row>
    <row r="61">
      <c r="B61" s="40"/>
      <c r="D61" s="40"/>
      <c r="F61" s="40"/>
      <c r="H61" s="40"/>
    </row>
    <row r="62">
      <c r="B62" s="40"/>
      <c r="D62" s="40"/>
      <c r="F62" s="40"/>
      <c r="H62" s="40"/>
    </row>
    <row r="63">
      <c r="B63" s="40"/>
      <c r="D63" s="40"/>
      <c r="F63" s="40"/>
      <c r="H63" s="40"/>
    </row>
    <row r="64">
      <c r="B64" s="40"/>
      <c r="D64" s="40"/>
      <c r="F64" s="40"/>
      <c r="H64" s="40"/>
    </row>
    <row r="65">
      <c r="B65" s="40"/>
      <c r="D65" s="40"/>
      <c r="F65" s="40"/>
      <c r="H65" s="40"/>
    </row>
    <row r="66">
      <c r="B66" s="40"/>
      <c r="D66" s="40"/>
      <c r="F66" s="40"/>
      <c r="H66" s="40"/>
    </row>
    <row r="67">
      <c r="B67" s="40"/>
      <c r="D67" s="40"/>
      <c r="F67" s="40"/>
      <c r="H67" s="40"/>
    </row>
    <row r="68">
      <c r="B68" s="40"/>
      <c r="D68" s="40"/>
      <c r="F68" s="40"/>
      <c r="H68" s="40"/>
    </row>
    <row r="69">
      <c r="B69" s="40"/>
      <c r="D69" s="40"/>
      <c r="F69" s="40"/>
      <c r="H69" s="40"/>
    </row>
    <row r="70">
      <c r="B70" s="40"/>
      <c r="D70" s="40"/>
      <c r="F70" s="40"/>
      <c r="H70" s="40"/>
    </row>
    <row r="71">
      <c r="B71" s="40"/>
      <c r="D71" s="40"/>
      <c r="F71" s="40"/>
      <c r="H71" s="40"/>
    </row>
    <row r="72">
      <c r="B72" s="40"/>
      <c r="D72" s="40"/>
      <c r="F72" s="40"/>
      <c r="H72" s="40"/>
    </row>
    <row r="73">
      <c r="B73" s="40"/>
      <c r="D73" s="40"/>
      <c r="F73" s="40"/>
      <c r="H73" s="40"/>
    </row>
    <row r="74">
      <c r="B74" s="40"/>
      <c r="D74" s="40"/>
      <c r="F74" s="40"/>
      <c r="H74" s="40"/>
    </row>
    <row r="75">
      <c r="B75" s="40"/>
      <c r="D75" s="40"/>
      <c r="F75" s="40"/>
      <c r="H75" s="40"/>
    </row>
    <row r="76">
      <c r="B76" s="40"/>
      <c r="D76" s="40"/>
      <c r="F76" s="40"/>
      <c r="H76" s="40"/>
    </row>
    <row r="77">
      <c r="B77" s="40"/>
      <c r="D77" s="40"/>
      <c r="F77" s="40"/>
      <c r="H77" s="40"/>
    </row>
    <row r="78">
      <c r="B78" s="40"/>
      <c r="D78" s="40"/>
      <c r="F78" s="40"/>
      <c r="H78" s="40"/>
    </row>
    <row r="79">
      <c r="B79" s="40"/>
      <c r="D79" s="40"/>
      <c r="F79" s="40"/>
      <c r="H79" s="40"/>
    </row>
    <row r="80">
      <c r="B80" s="40"/>
      <c r="D80" s="40"/>
      <c r="F80" s="40"/>
      <c r="H80" s="40"/>
    </row>
    <row r="81">
      <c r="B81" s="40"/>
      <c r="D81" s="40"/>
      <c r="F81" s="40"/>
      <c r="H81" s="40"/>
    </row>
    <row r="82">
      <c r="B82" s="40"/>
      <c r="D82" s="40"/>
      <c r="F82" s="40"/>
      <c r="H82" s="40"/>
    </row>
    <row r="83">
      <c r="B83" s="40"/>
      <c r="D83" s="40"/>
      <c r="F83" s="40"/>
      <c r="H83" s="40"/>
    </row>
    <row r="84">
      <c r="B84" s="40"/>
      <c r="D84" s="40"/>
      <c r="F84" s="40"/>
      <c r="H84" s="40"/>
    </row>
    <row r="85">
      <c r="B85" s="40"/>
      <c r="D85" s="40"/>
      <c r="F85" s="40"/>
      <c r="H85" s="40"/>
    </row>
    <row r="86">
      <c r="B86" s="40"/>
      <c r="D86" s="40"/>
      <c r="F86" s="40"/>
      <c r="H86" s="40"/>
    </row>
    <row r="87">
      <c r="B87" s="40"/>
      <c r="D87" s="40"/>
      <c r="F87" s="40"/>
      <c r="H87" s="40"/>
    </row>
    <row r="88">
      <c r="B88" s="40"/>
      <c r="D88" s="40"/>
      <c r="F88" s="40"/>
      <c r="H88" s="40"/>
    </row>
    <row r="89">
      <c r="B89" s="40"/>
      <c r="D89" s="40"/>
      <c r="F89" s="40"/>
      <c r="H89" s="40"/>
    </row>
    <row r="90">
      <c r="B90" s="40"/>
      <c r="D90" s="40"/>
      <c r="F90" s="40"/>
      <c r="H90" s="40"/>
    </row>
    <row r="91">
      <c r="B91" s="40"/>
      <c r="D91" s="40"/>
      <c r="F91" s="40"/>
      <c r="H91" s="40"/>
    </row>
    <row r="92">
      <c r="B92" s="40"/>
      <c r="D92" s="40"/>
      <c r="F92" s="40"/>
      <c r="H92" s="40"/>
    </row>
    <row r="93">
      <c r="B93" s="40"/>
      <c r="D93" s="40"/>
      <c r="F93" s="40"/>
      <c r="H93" s="40"/>
    </row>
    <row r="94">
      <c r="B94" s="40"/>
      <c r="D94" s="40"/>
      <c r="F94" s="40"/>
      <c r="H94" s="40"/>
    </row>
    <row r="95">
      <c r="B95" s="40"/>
      <c r="D95" s="40"/>
      <c r="F95" s="40"/>
      <c r="H95" s="40"/>
    </row>
    <row r="96">
      <c r="B96" s="40"/>
      <c r="D96" s="40"/>
      <c r="F96" s="40"/>
      <c r="H96" s="40"/>
    </row>
    <row r="97">
      <c r="B97" s="40"/>
      <c r="D97" s="40"/>
      <c r="F97" s="40"/>
      <c r="H97" s="40"/>
    </row>
    <row r="98">
      <c r="B98" s="40"/>
      <c r="D98" s="40"/>
      <c r="F98" s="40"/>
      <c r="H98" s="40"/>
    </row>
    <row r="99">
      <c r="B99" s="40"/>
      <c r="D99" s="40"/>
      <c r="F99" s="40"/>
      <c r="H99" s="40"/>
    </row>
    <row r="100">
      <c r="B100" s="40"/>
      <c r="D100" s="40"/>
      <c r="F100" s="40"/>
      <c r="H100" s="40"/>
    </row>
  </sheetData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customWidth="1" min="1" max="1" width="20.86"/>
  </cols>
  <sheetData>
    <row r="1">
      <c r="B1" t="s">
        <v>573</v>
      </c>
      <c r="C1" t="s">
        <v>574</v>
      </c>
      <c r="D1" t="s">
        <v>575</v>
      </c>
      <c r="E1" s="14" t="s">
        <v>576</v>
      </c>
      <c r="F1" s="14" t="s">
        <v>577</v>
      </c>
    </row>
    <row r="2">
      <c r="A2" t="s">
        <v>298</v>
      </c>
      <c r="B2">
        <v>355161</v>
      </c>
      <c r="C2">
        <v>9621</v>
      </c>
      <c r="D2">
        <v>9095</v>
      </c>
      <c r="E2" s="14">
        <f>$B2/$D2</f>
        <v>39.0501374381528</v>
      </c>
      <c r="F2" s="14">
        <f>$C2/$D2</f>
        <v>1.05783397471138</v>
      </c>
    </row>
    <row r="3">
      <c r="A3" t="s">
        <v>297</v>
      </c>
      <c r="B3">
        <v>8912596</v>
      </c>
      <c r="C3">
        <v>1193621</v>
      </c>
      <c r="D3">
        <v>410019</v>
      </c>
      <c r="E3" s="14">
        <f>$B3/$D3</f>
        <v>21.737031698531</v>
      </c>
      <c r="F3" s="14">
        <f>$C3/$D3</f>
        <v>2.91113582541297</v>
      </c>
    </row>
    <row r="4">
      <c r="A4" t="s">
        <v>102</v>
      </c>
      <c r="B4">
        <v>8366276</v>
      </c>
      <c r="C4">
        <v>1138564</v>
      </c>
      <c r="D4">
        <v>355161</v>
      </c>
      <c r="E4" s="14">
        <f>$B4/$D4</f>
        <v>23.556291372082</v>
      </c>
      <c r="F4" s="14">
        <f>$C4/$D4</f>
        <v>3.20576865140035</v>
      </c>
    </row>
    <row r="5">
      <c r="A5" t="s">
        <v>116</v>
      </c>
      <c r="B5">
        <v>44403285</v>
      </c>
      <c r="C5">
        <v>6826770</v>
      </c>
      <c r="D5">
        <v>1521767</v>
      </c>
      <c r="E5" s="14">
        <f>$B5/$D5</f>
        <v>29.1787671831496</v>
      </c>
      <c r="F5" s="14">
        <f>$C5/$D5</f>
        <v>4.48608098348827</v>
      </c>
    </row>
    <row r="6">
      <c r="A6" t="s">
        <v>226</v>
      </c>
      <c r="B6">
        <v>44140044</v>
      </c>
      <c r="C6">
        <v>6789108</v>
      </c>
      <c r="D6">
        <v>1511945</v>
      </c>
      <c r="E6" s="14">
        <f>$B6/$D6</f>
        <v>29.194212752448</v>
      </c>
      <c r="F6" s="14">
        <f>$C6/$D6</f>
        <v>4.49031413179712</v>
      </c>
    </row>
    <row r="7">
      <c r="A7" t="s">
        <v>105</v>
      </c>
      <c r="B7">
        <v>550058</v>
      </c>
      <c r="C7">
        <v>55584</v>
      </c>
      <c r="D7">
        <v>55069</v>
      </c>
      <c r="E7" s="14">
        <f>$B7/$D7</f>
        <v>9.98852348871416</v>
      </c>
      <c r="F7" s="14">
        <f>$C7/$D7</f>
        <v>1.00935190397501</v>
      </c>
    </row>
    <row r="8">
      <c r="A8" t="s">
        <v>107</v>
      </c>
      <c r="B8">
        <v>352308</v>
      </c>
      <c r="C8">
        <v>108852</v>
      </c>
      <c r="D8">
        <v>108284</v>
      </c>
      <c r="E8" s="14">
        <f>$B8/$D8</f>
        <v>3.25355546525803</v>
      </c>
      <c r="F8" s="14">
        <f>$C8/$D8</f>
        <v>1.00524546562742</v>
      </c>
    </row>
    <row r="9">
      <c r="A9" t="s">
        <v>520</v>
      </c>
      <c r="B9">
        <v>1143757</v>
      </c>
      <c r="C9">
        <v>173098</v>
      </c>
      <c r="D9">
        <v>41811</v>
      </c>
      <c r="E9" s="14">
        <f>$B9/$D9</f>
        <v>27.3554088636962</v>
      </c>
      <c r="F9" s="14">
        <f>$C9/$D9</f>
        <v>4.14001100188946</v>
      </c>
    </row>
    <row r="10">
      <c r="A10" t="s">
        <v>521</v>
      </c>
      <c r="B10">
        <v>74732</v>
      </c>
      <c r="C10">
        <v>7636</v>
      </c>
      <c r="D10">
        <v>3128</v>
      </c>
      <c r="E10" s="14">
        <f>$B10/$D10</f>
        <v>23.8913043478261</v>
      </c>
      <c r="F10" s="14">
        <f>$C10/$D10</f>
        <v>2.44117647058824</v>
      </c>
    </row>
    <row r="11">
      <c r="A11" t="s">
        <v>522</v>
      </c>
      <c r="B11">
        <v>1162540</v>
      </c>
      <c r="C11">
        <v>175864</v>
      </c>
      <c r="D11">
        <v>42502</v>
      </c>
      <c r="E11" s="14">
        <f>$B11/$D11</f>
        <v>27.3525951719919</v>
      </c>
      <c r="F11" s="14">
        <f>$C11/$D11</f>
        <v>4.13778175144699</v>
      </c>
    </row>
    <row r="12">
      <c r="A12" t="s">
        <v>523</v>
      </c>
      <c r="B12">
        <v>76908</v>
      </c>
      <c r="C12">
        <v>7975</v>
      </c>
      <c r="D12">
        <v>3240</v>
      </c>
      <c r="E12" s="14">
        <f>$B12/$D12</f>
        <v>23.737037037037</v>
      </c>
      <c r="F12" s="14">
        <f>$C12/$D12</f>
        <v>2.46141975308642</v>
      </c>
    </row>
    <row r="13">
      <c r="E13" s="14"/>
      <c r="F13" s="14"/>
    </row>
    <row r="14">
      <c r="E14" s="14"/>
      <c r="F14" s="14"/>
    </row>
    <row r="15">
      <c r="E15" s="14"/>
      <c r="F15" s="14"/>
    </row>
    <row r="16">
      <c r="E16" s="14"/>
      <c r="F16" s="14"/>
    </row>
    <row r="17">
      <c r="E17" s="14"/>
      <c r="F17" s="14"/>
    </row>
    <row r="18">
      <c r="E18" s="14"/>
      <c r="F18" s="14"/>
    </row>
    <row r="19">
      <c r="E19" s="14"/>
      <c r="F19" s="14"/>
    </row>
    <row r="20">
      <c r="E20" s="14"/>
      <c r="F20" s="14"/>
    </row>
    <row r="21">
      <c r="E21" s="14"/>
      <c r="F21" s="14"/>
    </row>
    <row r="22">
      <c r="E22" s="14"/>
      <c r="F22" s="14"/>
    </row>
    <row r="23">
      <c r="E23" s="14"/>
      <c r="F23" s="14"/>
    </row>
    <row r="24">
      <c r="E24" s="14"/>
      <c r="F24" s="14"/>
    </row>
    <row r="25">
      <c r="E25" s="14"/>
      <c r="F25" s="14"/>
    </row>
    <row r="26">
      <c r="E26" s="14"/>
      <c r="F26" s="14"/>
    </row>
    <row r="27">
      <c r="E27" s="14"/>
      <c r="F27" s="14"/>
    </row>
    <row r="28">
      <c r="E28" s="14"/>
      <c r="F28" s="14"/>
    </row>
    <row r="29">
      <c r="E29" s="14"/>
      <c r="F29" s="14"/>
    </row>
    <row r="30">
      <c r="E30" s="14"/>
      <c r="F30" s="14"/>
    </row>
    <row r="31">
      <c r="E31" s="14"/>
      <c r="F31" s="14"/>
    </row>
    <row r="32">
      <c r="E32" s="14"/>
      <c r="F32" s="14"/>
    </row>
    <row r="33">
      <c r="E33" s="14"/>
      <c r="F33" s="14"/>
    </row>
    <row r="34">
      <c r="E34" s="14"/>
      <c r="F34" s="14"/>
    </row>
    <row r="35">
      <c r="E35" s="14"/>
      <c r="F35" s="14"/>
    </row>
    <row r="36">
      <c r="E36" s="14"/>
      <c r="F36" s="14"/>
    </row>
    <row r="37">
      <c r="E37" s="14"/>
      <c r="F37" s="14"/>
    </row>
    <row r="38">
      <c r="E38" s="14"/>
      <c r="F38" s="14"/>
    </row>
    <row r="39">
      <c r="E39" s="14"/>
      <c r="F39" s="14"/>
    </row>
    <row r="40">
      <c r="E40" s="14"/>
      <c r="F40" s="14"/>
    </row>
    <row r="41">
      <c r="E41" s="14"/>
      <c r="F41" s="14"/>
    </row>
    <row r="42">
      <c r="E42" s="14"/>
      <c r="F42" s="14"/>
    </row>
    <row r="43">
      <c r="E43" s="14"/>
      <c r="F43" s="14"/>
    </row>
    <row r="44">
      <c r="E44" s="14"/>
      <c r="F44" s="14"/>
    </row>
    <row r="45">
      <c r="E45" s="14"/>
      <c r="F45" s="14"/>
    </row>
    <row r="46">
      <c r="E46" s="14"/>
      <c r="F46" s="14"/>
    </row>
    <row r="47">
      <c r="E47" s="14"/>
      <c r="F47" s="14"/>
    </row>
    <row r="48">
      <c r="E48" s="14"/>
      <c r="F48" s="14"/>
    </row>
    <row r="49">
      <c r="E49" s="14"/>
      <c r="F49" s="14"/>
    </row>
    <row r="50">
      <c r="E50" s="14"/>
      <c r="F50" s="14"/>
    </row>
    <row r="51">
      <c r="E51" s="14"/>
      <c r="F51" s="14"/>
    </row>
    <row r="52">
      <c r="E52" s="14"/>
      <c r="F52" s="14"/>
    </row>
    <row r="53">
      <c r="E53" s="14"/>
      <c r="F53" s="14"/>
    </row>
    <row r="54">
      <c r="E54" s="14"/>
      <c r="F54" s="14"/>
    </row>
    <row r="55">
      <c r="E55" s="14"/>
      <c r="F55" s="14"/>
    </row>
    <row r="56">
      <c r="E56" s="14"/>
      <c r="F56" s="14"/>
    </row>
    <row r="57">
      <c r="E57" s="14"/>
      <c r="F57" s="14"/>
    </row>
    <row r="58">
      <c r="E58" s="14"/>
      <c r="F58" s="14"/>
    </row>
    <row r="59">
      <c r="E59" s="14"/>
      <c r="F59" s="14"/>
    </row>
    <row r="60">
      <c r="E60" s="14"/>
      <c r="F60" s="14"/>
    </row>
    <row r="61">
      <c r="E61" s="14"/>
      <c r="F61" s="14"/>
    </row>
    <row r="62">
      <c r="E62" s="14"/>
      <c r="F62" s="14"/>
    </row>
    <row r="63">
      <c r="E63" s="14"/>
      <c r="F63" s="14"/>
    </row>
    <row r="64">
      <c r="E64" s="14"/>
      <c r="F64" s="14"/>
    </row>
    <row r="65">
      <c r="E65" s="14"/>
      <c r="F65" s="14"/>
    </row>
    <row r="66">
      <c r="E66" s="14"/>
      <c r="F66" s="14"/>
    </row>
    <row r="67">
      <c r="E67" s="14"/>
      <c r="F67" s="14"/>
    </row>
    <row r="68">
      <c r="E68" s="14"/>
      <c r="F68" s="14"/>
    </row>
    <row r="69">
      <c r="E69" s="14"/>
      <c r="F69" s="14"/>
    </row>
    <row r="70">
      <c r="E70" s="14"/>
      <c r="F70" s="14"/>
    </row>
    <row r="71">
      <c r="E71" s="14"/>
      <c r="F71" s="14"/>
    </row>
    <row r="72">
      <c r="E72" s="14"/>
      <c r="F72" s="14"/>
    </row>
    <row r="73">
      <c r="E73" s="14"/>
      <c r="F73" s="14"/>
    </row>
    <row r="74">
      <c r="E74" s="14"/>
      <c r="F74" s="14"/>
    </row>
    <row r="75">
      <c r="E75" s="14"/>
      <c r="F75" s="14"/>
    </row>
    <row r="76">
      <c r="E76" s="14"/>
      <c r="F76" s="14"/>
    </row>
    <row r="77">
      <c r="E77" s="14"/>
      <c r="F77" s="14"/>
    </row>
    <row r="78">
      <c r="E78" s="14"/>
      <c r="F78" s="14"/>
    </row>
    <row r="79">
      <c r="E79" s="14"/>
      <c r="F79" s="14"/>
    </row>
    <row r="80">
      <c r="E80" s="14"/>
      <c r="F80" s="14"/>
    </row>
    <row r="81">
      <c r="E81" s="14"/>
      <c r="F81" s="14"/>
    </row>
    <row r="82">
      <c r="E82" s="14"/>
      <c r="F82" s="14"/>
    </row>
    <row r="83">
      <c r="E83" s="14"/>
      <c r="F83" s="14"/>
    </row>
    <row r="84">
      <c r="E84" s="14"/>
      <c r="F84" s="14"/>
    </row>
    <row r="85">
      <c r="E85" s="14"/>
      <c r="F85" s="14"/>
    </row>
    <row r="86">
      <c r="E86" s="14"/>
      <c r="F86" s="14"/>
    </row>
    <row r="87">
      <c r="E87" s="14"/>
      <c r="F87" s="14"/>
    </row>
    <row r="88">
      <c r="E88" s="14"/>
      <c r="F88" s="14"/>
    </row>
    <row r="89">
      <c r="E89" s="14"/>
      <c r="F89" s="14"/>
    </row>
    <row r="90">
      <c r="E90" s="14"/>
      <c r="F90" s="14"/>
    </row>
    <row r="91">
      <c r="E91" s="14"/>
      <c r="F91" s="14"/>
    </row>
    <row r="92">
      <c r="E92" s="14"/>
      <c r="F92" s="14"/>
    </row>
    <row r="93">
      <c r="E93" s="14"/>
      <c r="F93" s="14"/>
    </row>
    <row r="94">
      <c r="E94" s="14"/>
      <c r="F94" s="14"/>
    </row>
    <row r="95">
      <c r="E95" s="14"/>
      <c r="F95" s="14"/>
    </row>
    <row r="96">
      <c r="E96" s="14"/>
      <c r="F96" s="14"/>
    </row>
    <row r="97">
      <c r="E97" s="14"/>
      <c r="F97" s="14"/>
    </row>
    <row r="98">
      <c r="E98" s="14"/>
      <c r="F98" s="14"/>
    </row>
    <row r="99">
      <c r="E99" s="14"/>
      <c r="F99" s="14"/>
    </row>
    <row r="100">
      <c r="E100" s="14"/>
      <c r="F100" s="14"/>
    </row>
    <row r="101">
      <c r="E101" s="14"/>
      <c r="F101" s="14"/>
    </row>
    <row r="102">
      <c r="E102" s="14"/>
      <c r="F102" s="14"/>
    </row>
    <row r="103">
      <c r="E103" s="14"/>
      <c r="F103" s="14"/>
    </row>
  </sheetData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14" defaultRowHeight="12.75"/>
  <cols>
    <col customWidth="1" min="7" max="7" width="27.43"/>
  </cols>
  <sheetData>
    <row r="1">
      <c r="B1" t="s">
        <v>578</v>
      </c>
      <c r="C1" t="s">
        <v>579</v>
      </c>
      <c r="D1" t="s">
        <v>58</v>
      </c>
      <c r="E1" t="s">
        <v>59</v>
      </c>
      <c r="F1" t="s">
        <v>60</v>
      </c>
      <c r="G1" s="11" t="s">
        <v>61</v>
      </c>
      <c r="H1" t="s">
        <v>66</v>
      </c>
      <c r="I1" t="s">
        <v>67</v>
      </c>
      <c r="J1" t="s">
        <v>580</v>
      </c>
      <c r="K1" t="s">
        <v>581</v>
      </c>
      <c r="L1" t="s">
        <v>582</v>
      </c>
    </row>
    <row r="2">
      <c r="A2" t="s">
        <v>583</v>
      </c>
      <c r="B2">
        <v>406</v>
      </c>
      <c r="C2">
        <v>249</v>
      </c>
      <c r="D2">
        <v>0.4293</v>
      </c>
      <c r="E2">
        <v>0.5023</v>
      </c>
      <c r="F2">
        <v>0.6597</v>
      </c>
      <c r="G2" s="11">
        <v>0.9646</v>
      </c>
      <c r="H2">
        <v>0.6112</v>
      </c>
      <c r="I2">
        <v>1.0442</v>
      </c>
      <c r="J2">
        <v>0.9446</v>
      </c>
      <c r="K2">
        <v>0.8003</v>
      </c>
    </row>
    <row r="3">
      <c r="A3" t="s">
        <v>584</v>
      </c>
      <c r="B3">
        <v>155</v>
      </c>
      <c r="C3">
        <v>148</v>
      </c>
      <c r="D3">
        <v>0.4138</v>
      </c>
      <c r="E3">
        <v>0.495</v>
      </c>
      <c r="F3">
        <v>0.6442</v>
      </c>
      <c r="G3" s="11">
        <v>0.9331</v>
      </c>
      <c r="H3">
        <v>0.6029</v>
      </c>
      <c r="I3">
        <v>0.9932</v>
      </c>
      <c r="J3">
        <v>0.9284</v>
      </c>
      <c r="K3">
        <v>0.7786</v>
      </c>
    </row>
    <row r="4">
      <c r="A4" t="s">
        <v>585</v>
      </c>
      <c r="B4">
        <v>2391</v>
      </c>
      <c r="C4">
        <v>840</v>
      </c>
      <c r="D4">
        <v>0.3686</v>
      </c>
      <c r="E4">
        <v>0.447</v>
      </c>
      <c r="F4">
        <v>0.597</v>
      </c>
      <c r="G4" s="11">
        <v>0.905</v>
      </c>
      <c r="H4">
        <v>0.5689</v>
      </c>
      <c r="I4">
        <v>0.9765</v>
      </c>
      <c r="J4">
        <v>0.8904</v>
      </c>
      <c r="K4">
        <v>0.7361</v>
      </c>
    </row>
    <row r="5">
      <c r="A5" t="s">
        <v>586</v>
      </c>
      <c r="B5">
        <v>1009</v>
      </c>
      <c r="C5">
        <v>1097</v>
      </c>
      <c r="D5">
        <v>0.3205</v>
      </c>
      <c r="E5">
        <v>0.3728</v>
      </c>
      <c r="F5">
        <v>0.4626</v>
      </c>
      <c r="G5" s="11">
        <v>0.6423</v>
      </c>
      <c r="H5">
        <v>0.6365</v>
      </c>
      <c r="I5">
        <v>1.0826</v>
      </c>
      <c r="J5">
        <v>0.8064</v>
      </c>
      <c r="K5">
        <v>0.6892</v>
      </c>
    </row>
    <row r="6">
      <c r="A6" t="s">
        <v>587</v>
      </c>
      <c r="B6">
        <v>241</v>
      </c>
      <c r="C6">
        <v>297</v>
      </c>
      <c r="D6">
        <v>0.2978</v>
      </c>
      <c r="E6">
        <v>0.3464</v>
      </c>
      <c r="F6">
        <v>0.422</v>
      </c>
      <c r="G6" s="11">
        <v>0.5885</v>
      </c>
      <c r="H6">
        <v>0.6284</v>
      </c>
      <c r="I6">
        <v>1.0497</v>
      </c>
      <c r="J6">
        <v>0.7666</v>
      </c>
      <c r="K6">
        <v>0.6711</v>
      </c>
    </row>
    <row r="7">
      <c r="A7" t="s">
        <v>588</v>
      </c>
      <c r="B7">
        <v>489</v>
      </c>
      <c r="C7">
        <v>541</v>
      </c>
      <c r="D7">
        <v>0.297</v>
      </c>
      <c r="E7">
        <v>0.3445</v>
      </c>
      <c r="F7">
        <v>0.4322</v>
      </c>
      <c r="G7" s="11">
        <v>0.6054</v>
      </c>
      <c r="H7">
        <v>0.6248</v>
      </c>
      <c r="I7">
        <v>1.0659</v>
      </c>
      <c r="J7">
        <v>0.77</v>
      </c>
      <c r="K7">
        <v>0.6755</v>
      </c>
    </row>
    <row r="8">
      <c r="A8" t="s">
        <v>589</v>
      </c>
      <c r="B8">
        <v>180</v>
      </c>
      <c r="C8">
        <v>64</v>
      </c>
      <c r="D8">
        <v>0.2994</v>
      </c>
      <c r="E8">
        <v>0.3575</v>
      </c>
      <c r="F8">
        <v>0.4462</v>
      </c>
      <c r="G8" s="11">
        <v>0.5993</v>
      </c>
      <c r="H8">
        <v>0.6463</v>
      </c>
      <c r="I8">
        <v>1.1023</v>
      </c>
      <c r="J8">
        <v>0.7954</v>
      </c>
      <c r="K8">
        <v>0.6984</v>
      </c>
    </row>
    <row r="9">
      <c r="A9" t="s">
        <v>590</v>
      </c>
      <c r="B9">
        <v>535</v>
      </c>
      <c r="C9">
        <v>669</v>
      </c>
      <c r="D9">
        <v>0.3035</v>
      </c>
      <c r="E9">
        <v>0.3489</v>
      </c>
      <c r="F9">
        <v>0.4338</v>
      </c>
      <c r="G9" s="11">
        <v>0.645</v>
      </c>
      <c r="H9">
        <v>0.6572</v>
      </c>
      <c r="I9">
        <v>1.0853</v>
      </c>
      <c r="J9">
        <v>0.8108</v>
      </c>
      <c r="K9">
        <v>0.6823</v>
      </c>
    </row>
    <row r="10">
      <c r="A10" t="s">
        <v>591</v>
      </c>
      <c r="B10">
        <v>239</v>
      </c>
      <c r="C10">
        <v>154</v>
      </c>
      <c r="D10">
        <v>0.2985</v>
      </c>
      <c r="E10">
        <v>0.3294</v>
      </c>
      <c r="F10">
        <v>0.4138</v>
      </c>
      <c r="G10" s="11">
        <v>0.5761</v>
      </c>
      <c r="H10">
        <v>0.627</v>
      </c>
      <c r="I10">
        <v>1.0348</v>
      </c>
      <c r="J10">
        <v>0.7741</v>
      </c>
      <c r="K10">
        <v>0.654</v>
      </c>
    </row>
    <row r="11">
      <c r="A11" t="s">
        <v>592</v>
      </c>
      <c r="B11">
        <v>411</v>
      </c>
      <c r="C11">
        <v>250</v>
      </c>
      <c r="D11">
        <v>0.2841</v>
      </c>
      <c r="E11">
        <v>0.3259</v>
      </c>
      <c r="F11">
        <v>0.4252</v>
      </c>
      <c r="G11" s="11">
        <v>0.5746</v>
      </c>
      <c r="H11">
        <v>0.6102</v>
      </c>
      <c r="I11">
        <v>1.055</v>
      </c>
      <c r="J11">
        <v>0.7781</v>
      </c>
      <c r="K11">
        <v>0.652</v>
      </c>
    </row>
    <row r="12">
      <c r="A12" t="s">
        <v>593</v>
      </c>
      <c r="B12">
        <v>969</v>
      </c>
      <c r="C12">
        <v>497</v>
      </c>
      <c r="D12">
        <v>0.284</v>
      </c>
      <c r="E12">
        <v>0.3242</v>
      </c>
      <c r="F12">
        <v>0.4136</v>
      </c>
      <c r="G12" s="11">
        <v>0.587</v>
      </c>
      <c r="H12">
        <v>0.6211</v>
      </c>
      <c r="I12">
        <v>1.0605</v>
      </c>
      <c r="J12">
        <v>0.7567</v>
      </c>
      <c r="K12">
        <v>0.6536</v>
      </c>
    </row>
    <row r="13">
      <c r="A13" t="s">
        <v>594</v>
      </c>
      <c r="B13">
        <v>180</v>
      </c>
      <c r="C13">
        <v>110</v>
      </c>
      <c r="D13">
        <v>0.2899</v>
      </c>
      <c r="E13">
        <v>0.3322</v>
      </c>
      <c r="F13">
        <v>0.413</v>
      </c>
      <c r="G13" s="11">
        <v>0.5855</v>
      </c>
      <c r="H13">
        <v>0.6207</v>
      </c>
      <c r="I13">
        <v>1.0592</v>
      </c>
      <c r="J13">
        <v>0.7664</v>
      </c>
      <c r="K13">
        <v>0.662</v>
      </c>
    </row>
    <row r="14">
      <c r="A14" t="s">
        <v>595</v>
      </c>
      <c r="B14">
        <v>278</v>
      </c>
      <c r="C14">
        <v>118</v>
      </c>
      <c r="D14">
        <v>0.2866</v>
      </c>
      <c r="E14">
        <v>0.3307</v>
      </c>
      <c r="F14">
        <v>0.4093</v>
      </c>
      <c r="G14" s="11">
        <v>0.5855</v>
      </c>
      <c r="H14">
        <v>0.6176</v>
      </c>
      <c r="I14">
        <v>1.0674</v>
      </c>
      <c r="J14">
        <v>0.7747</v>
      </c>
      <c r="K14">
        <v>0.6727</v>
      </c>
    </row>
    <row r="15">
      <c r="A15" t="s">
        <v>596</v>
      </c>
      <c r="B15">
        <v>146</v>
      </c>
      <c r="C15">
        <v>159</v>
      </c>
      <c r="D15">
        <v>0.2854</v>
      </c>
      <c r="E15">
        <v>0.3254</v>
      </c>
      <c r="F15">
        <v>0.4157</v>
      </c>
      <c r="G15" s="11">
        <v>0.5965</v>
      </c>
      <c r="H15">
        <v>0.6285</v>
      </c>
      <c r="I15">
        <v>1.0997</v>
      </c>
      <c r="J15">
        <v>0.7796</v>
      </c>
      <c r="K15">
        <v>0.6877</v>
      </c>
    </row>
    <row r="16">
      <c r="A16" t="s">
        <v>597</v>
      </c>
      <c r="B16">
        <v>214</v>
      </c>
      <c r="C16">
        <v>178</v>
      </c>
      <c r="D16">
        <v>0.2855</v>
      </c>
      <c r="E16">
        <v>0.3357</v>
      </c>
      <c r="F16">
        <v>0.4262</v>
      </c>
      <c r="G16" s="11">
        <v>0.6001</v>
      </c>
      <c r="H16">
        <v>0.6403</v>
      </c>
      <c r="I16">
        <v>1.1005</v>
      </c>
      <c r="J16">
        <v>0.8064</v>
      </c>
      <c r="K16">
        <v>0.6799</v>
      </c>
    </row>
    <row r="17">
      <c r="A17" t="s">
        <v>598</v>
      </c>
      <c r="B17">
        <v>172</v>
      </c>
      <c r="C17">
        <v>128</v>
      </c>
      <c r="D17">
        <v>0.3054</v>
      </c>
      <c r="E17">
        <v>0.3283</v>
      </c>
      <c r="F17">
        <v>0.4321</v>
      </c>
      <c r="G17" s="11">
        <v>0.6237</v>
      </c>
      <c r="H17">
        <v>0.6451</v>
      </c>
      <c r="I17">
        <v>1.1214</v>
      </c>
      <c r="J17">
        <v>0.7797</v>
      </c>
      <c r="K17">
        <v>0.6975</v>
      </c>
    </row>
    <row r="18">
      <c r="A18" t="s">
        <v>599</v>
      </c>
      <c r="B18">
        <v>1125</v>
      </c>
      <c r="C18">
        <v>508</v>
      </c>
      <c r="D18">
        <v>0.2837</v>
      </c>
      <c r="E18">
        <v>0.3299</v>
      </c>
      <c r="F18">
        <v>0.4157</v>
      </c>
      <c r="G18" s="11">
        <v>0.5936</v>
      </c>
      <c r="H18">
        <v>0.5907</v>
      </c>
      <c r="I18">
        <v>1.006</v>
      </c>
      <c r="J18">
        <v>0.7201</v>
      </c>
      <c r="K18">
        <v>0.6352</v>
      </c>
    </row>
    <row r="19">
      <c r="A19" t="s">
        <v>600</v>
      </c>
      <c r="B19">
        <v>705</v>
      </c>
      <c r="C19">
        <v>576</v>
      </c>
      <c r="D19">
        <v>0.2601</v>
      </c>
      <c r="E19">
        <v>0.3085</v>
      </c>
      <c r="F19">
        <v>0.3829</v>
      </c>
      <c r="G19" s="11">
        <v>0.5743</v>
      </c>
      <c r="H19">
        <v>0.5561</v>
      </c>
      <c r="I19">
        <v>0.9797</v>
      </c>
      <c r="J19">
        <v>0.6676</v>
      </c>
      <c r="K19">
        <v>0.61</v>
      </c>
    </row>
    <row r="20">
      <c r="A20" t="s">
        <v>601</v>
      </c>
      <c r="B20">
        <v>175</v>
      </c>
      <c r="C20">
        <v>107</v>
      </c>
      <c r="D20">
        <v>0.2656</v>
      </c>
      <c r="E20">
        <v>0.3131</v>
      </c>
      <c r="F20">
        <v>0.3875</v>
      </c>
      <c r="G20" s="11">
        <v>0.5743</v>
      </c>
      <c r="H20">
        <v>0.5555</v>
      </c>
      <c r="I20">
        <v>0.9687</v>
      </c>
      <c r="J20">
        <v>0.6668</v>
      </c>
      <c r="K20">
        <v>0.606</v>
      </c>
    </row>
    <row r="21">
      <c r="A21" t="s">
        <v>602</v>
      </c>
      <c r="B21">
        <v>482</v>
      </c>
      <c r="C21">
        <v>458</v>
      </c>
      <c r="D21">
        <v>0.2636</v>
      </c>
      <c r="E21">
        <v>0.3105</v>
      </c>
      <c r="F21">
        <v>0.3935</v>
      </c>
      <c r="G21" s="11">
        <v>0.57</v>
      </c>
      <c r="H21">
        <v>0.5566</v>
      </c>
      <c r="I21">
        <v>0.9867</v>
      </c>
      <c r="J21">
        <v>0.6907</v>
      </c>
      <c r="K21">
        <v>0.6088</v>
      </c>
    </row>
    <row r="22">
      <c r="A22" t="s">
        <v>603</v>
      </c>
      <c r="B22">
        <v>12</v>
      </c>
      <c r="C22">
        <v>8</v>
      </c>
      <c r="D22">
        <v>0.2626</v>
      </c>
      <c r="E22">
        <v>0.3052</v>
      </c>
      <c r="F22">
        <v>0.3936</v>
      </c>
      <c r="G22" s="11">
        <v>0.5726</v>
      </c>
      <c r="H22">
        <v>0.5567</v>
      </c>
      <c r="I22">
        <v>0.9881</v>
      </c>
      <c r="J22">
        <v>0.6696</v>
      </c>
      <c r="K22">
        <v>0.6058</v>
      </c>
    </row>
    <row r="23">
      <c r="A23" t="s">
        <v>604</v>
      </c>
      <c r="B23">
        <v>316</v>
      </c>
      <c r="C23">
        <v>243</v>
      </c>
      <c r="D23">
        <v>0.2603</v>
      </c>
      <c r="E23">
        <v>0.3036</v>
      </c>
      <c r="F23">
        <v>0.3966</v>
      </c>
      <c r="G23" s="11">
        <v>0.5541</v>
      </c>
      <c r="H23">
        <v>0.3421</v>
      </c>
      <c r="I23">
        <v>0.5264</v>
      </c>
      <c r="J23">
        <v>0.6775</v>
      </c>
      <c r="K23">
        <v>0.5947</v>
      </c>
    </row>
    <row r="24">
      <c r="A24" s="22" t="s">
        <v>605</v>
      </c>
      <c r="B24" s="22">
        <v>364</v>
      </c>
      <c r="C24" s="22">
        <v>217</v>
      </c>
      <c r="D24" s="22">
        <v>0.2627</v>
      </c>
      <c r="E24" s="22">
        <v>0.3125</v>
      </c>
      <c r="F24" s="22">
        <v>0.3927</v>
      </c>
      <c r="G24" s="11">
        <v>0.5598</v>
      </c>
      <c r="H24" s="22">
        <v>0.3452</v>
      </c>
      <c r="I24" s="22">
        <v>0.5409</v>
      </c>
      <c r="J24">
        <v>0.67</v>
      </c>
      <c r="K24">
        <v>0.5933</v>
      </c>
      <c r="L24" s="28" t="s">
        <v>606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>
      <c r="A25" t="s">
        <v>607</v>
      </c>
      <c r="B25">
        <v>182</v>
      </c>
      <c r="C25">
        <v>294</v>
      </c>
      <c r="D25">
        <v>0.2623</v>
      </c>
      <c r="E25">
        <v>0.305</v>
      </c>
      <c r="F25">
        <v>0.3919</v>
      </c>
      <c r="G25" s="11">
        <v>0.552</v>
      </c>
      <c r="H25">
        <v>0.3516</v>
      </c>
      <c r="I25">
        <v>0.562</v>
      </c>
      <c r="J25">
        <v>0.6615</v>
      </c>
      <c r="K25">
        <v>0.6063</v>
      </c>
    </row>
    <row r="26">
      <c r="A26" t="s">
        <v>608</v>
      </c>
      <c r="B26">
        <v>379</v>
      </c>
      <c r="C26">
        <v>158</v>
      </c>
      <c r="D26">
        <v>0.2583</v>
      </c>
      <c r="E26">
        <v>0.2996</v>
      </c>
      <c r="F26">
        <v>0.3898</v>
      </c>
      <c r="G26" s="11">
        <v>0.5518</v>
      </c>
      <c r="H26">
        <v>0.3416</v>
      </c>
      <c r="I26">
        <v>0.5473</v>
      </c>
      <c r="J26">
        <v>0.6686</v>
      </c>
      <c r="K26">
        <v>0.576</v>
      </c>
    </row>
    <row r="27">
      <c r="A27" t="s">
        <v>609</v>
      </c>
      <c r="B27">
        <v>292</v>
      </c>
      <c r="C27">
        <v>174</v>
      </c>
      <c r="D27">
        <v>0.2621</v>
      </c>
      <c r="E27">
        <v>0.3028</v>
      </c>
      <c r="F27">
        <v>0.3898</v>
      </c>
      <c r="G27" s="11">
        <v>0.5345</v>
      </c>
      <c r="H27">
        <v>0.3412</v>
      </c>
      <c r="I27">
        <v>0.559</v>
      </c>
      <c r="J27">
        <v>0.6798</v>
      </c>
      <c r="K27">
        <v>0.5794</v>
      </c>
    </row>
    <row r="28">
      <c r="A28" t="s">
        <v>610</v>
      </c>
      <c r="B28">
        <v>853</v>
      </c>
      <c r="C28">
        <v>764</v>
      </c>
      <c r="D28">
        <v>0.2952</v>
      </c>
      <c r="E28">
        <v>0.3433</v>
      </c>
      <c r="F28">
        <v>0.4292</v>
      </c>
      <c r="G28" s="11">
        <v>0.6106</v>
      </c>
      <c r="H28">
        <v>0.3863</v>
      </c>
      <c r="I28">
        <v>0.6196</v>
      </c>
      <c r="J28">
        <v>0.6027</v>
      </c>
      <c r="K28">
        <v>0.5097</v>
      </c>
      <c r="L28" s="32" t="s">
        <v>611</v>
      </c>
    </row>
    <row r="29">
      <c r="G29" s="11"/>
    </row>
    <row r="30">
      <c r="G30" s="11"/>
    </row>
    <row r="31">
      <c r="G31" s="11"/>
    </row>
    <row r="32">
      <c r="G32" s="11"/>
    </row>
    <row r="33">
      <c r="G33" s="11"/>
    </row>
    <row r="34">
      <c r="G34" s="11"/>
    </row>
    <row r="35">
      <c r="G35" s="11"/>
    </row>
    <row r="36">
      <c r="G36" s="11"/>
    </row>
    <row r="37">
      <c r="G37" s="11"/>
    </row>
    <row r="38">
      <c r="G38" s="11"/>
    </row>
    <row r="39">
      <c r="G39" s="11"/>
    </row>
    <row r="40">
      <c r="G40" s="11"/>
    </row>
    <row r="41">
      <c r="G41" s="11"/>
    </row>
    <row r="42">
      <c r="G42" s="11"/>
    </row>
    <row r="43">
      <c r="G43" s="11"/>
    </row>
    <row r="44">
      <c r="G44" s="11"/>
    </row>
    <row r="45">
      <c r="G45" s="11"/>
    </row>
    <row r="46">
      <c r="G46" s="11"/>
    </row>
    <row r="47">
      <c r="G47" s="11"/>
    </row>
    <row r="48">
      <c r="G48" s="11"/>
    </row>
    <row r="49">
      <c r="G49" s="11"/>
    </row>
    <row r="50">
      <c r="G50" s="11"/>
    </row>
    <row r="51">
      <c r="G51" s="11"/>
    </row>
    <row r="52">
      <c r="G52" s="11"/>
    </row>
    <row r="53">
      <c r="G53" s="11"/>
    </row>
    <row r="54">
      <c r="G54" s="11"/>
    </row>
    <row r="55">
      <c r="G55" s="11"/>
    </row>
    <row r="56">
      <c r="G56" s="11"/>
    </row>
    <row r="57">
      <c r="G57" s="11"/>
    </row>
    <row r="58">
      <c r="G58" s="11"/>
    </row>
    <row r="59">
      <c r="G59" s="11"/>
    </row>
    <row r="60">
      <c r="G60" s="11"/>
    </row>
    <row r="61">
      <c r="G61" s="11"/>
    </row>
    <row r="62">
      <c r="G62" s="11"/>
    </row>
    <row r="63">
      <c r="G63" s="11"/>
    </row>
    <row r="64">
      <c r="G64" s="11"/>
    </row>
    <row r="65">
      <c r="G65" s="11"/>
    </row>
    <row r="66">
      <c r="G66" s="11"/>
    </row>
    <row r="67">
      <c r="G67" s="11"/>
    </row>
    <row r="68">
      <c r="G68" s="11"/>
    </row>
    <row r="69">
      <c r="G69" s="11"/>
    </row>
    <row r="70">
      <c r="G70" s="11"/>
    </row>
    <row r="71">
      <c r="G71" s="11"/>
    </row>
    <row r="72">
      <c r="G72" s="11"/>
    </row>
    <row r="73">
      <c r="G73" s="11"/>
    </row>
    <row r="74">
      <c r="G74" s="11"/>
    </row>
    <row r="75">
      <c r="G75" s="11"/>
    </row>
    <row r="76">
      <c r="G76" s="11"/>
    </row>
    <row r="77">
      <c r="G77" s="11"/>
    </row>
    <row r="78">
      <c r="G78" s="11"/>
    </row>
    <row r="79">
      <c r="G79" s="11"/>
    </row>
    <row r="80">
      <c r="G80" s="11"/>
    </row>
    <row r="81">
      <c r="G81" s="11"/>
    </row>
    <row r="82">
      <c r="G82" s="11"/>
    </row>
    <row r="83">
      <c r="G83" s="11"/>
    </row>
    <row r="84">
      <c r="G84" s="11"/>
    </row>
    <row r="85">
      <c r="G85" s="11"/>
    </row>
    <row r="86">
      <c r="G86" s="11"/>
    </row>
    <row r="87">
      <c r="G87" s="11"/>
    </row>
    <row r="88">
      <c r="G88" s="11"/>
    </row>
    <row r="89">
      <c r="G89" s="11"/>
    </row>
    <row r="90">
      <c r="G90" s="11"/>
    </row>
    <row r="91">
      <c r="G91" s="11"/>
    </row>
    <row r="92">
      <c r="G92" s="11"/>
    </row>
    <row r="93">
      <c r="G93" s="11"/>
    </row>
    <row r="94">
      <c r="G94" s="11"/>
    </row>
    <row r="95">
      <c r="G95" s="11"/>
    </row>
    <row r="96">
      <c r="G96" s="11"/>
    </row>
    <row r="97">
      <c r="G97" s="11"/>
    </row>
    <row r="98">
      <c r="G98" s="11"/>
    </row>
    <row r="99">
      <c r="G99" s="11"/>
    </row>
    <row r="100">
      <c r="G100" s="1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14" defaultRowHeight="12.75"/>
  <sheetData>
    <row r="1">
      <c r="B1" t="s">
        <v>578</v>
      </c>
      <c r="C1" t="s">
        <v>579</v>
      </c>
      <c r="D1" t="s">
        <v>58</v>
      </c>
      <c r="E1" t="s">
        <v>59</v>
      </c>
      <c r="F1" t="s">
        <v>60</v>
      </c>
      <c r="G1" s="11" t="s">
        <v>61</v>
      </c>
      <c r="H1" t="s">
        <v>66</v>
      </c>
      <c r="I1" t="s">
        <v>67</v>
      </c>
      <c r="J1" t="s">
        <v>580</v>
      </c>
      <c r="K1" t="s">
        <v>581</v>
      </c>
      <c r="L1" t="s">
        <v>225</v>
      </c>
      <c r="M1" t="s">
        <v>582</v>
      </c>
    </row>
    <row r="2">
      <c r="A2" t="s">
        <v>583</v>
      </c>
      <c r="B2">
        <v>406</v>
      </c>
      <c r="C2">
        <v>249</v>
      </c>
      <c r="D2">
        <v>0.3483</v>
      </c>
      <c r="E2">
        <v>0.4145</v>
      </c>
      <c r="F2">
        <v>0.5524</v>
      </c>
      <c r="G2" s="11">
        <v>0.8118</v>
      </c>
      <c r="H2">
        <v>0.5094</v>
      </c>
      <c r="I2">
        <v>0.8416</v>
      </c>
      <c r="J2">
        <v>0.7894</v>
      </c>
      <c r="K2">
        <v>0.67</v>
      </c>
      <c r="L2">
        <v>0.8231</v>
      </c>
    </row>
    <row r="3">
      <c r="A3" t="s">
        <v>584</v>
      </c>
      <c r="B3">
        <v>155</v>
      </c>
      <c r="C3">
        <v>148</v>
      </c>
      <c r="D3">
        <v>0.3425</v>
      </c>
      <c r="E3">
        <v>0.3934</v>
      </c>
      <c r="F3">
        <v>0.5597</v>
      </c>
      <c r="G3" s="11">
        <v>0.795</v>
      </c>
      <c r="H3">
        <v>0.4762</v>
      </c>
      <c r="I3">
        <v>0.8105</v>
      </c>
      <c r="J3">
        <v>0.7632</v>
      </c>
      <c r="K3">
        <v>0.646</v>
      </c>
      <c r="L3">
        <v>0.7965</v>
      </c>
    </row>
    <row r="4">
      <c r="A4" t="s">
        <v>585</v>
      </c>
      <c r="B4">
        <v>2391</v>
      </c>
      <c r="C4">
        <v>840</v>
      </c>
      <c r="D4">
        <v>0.2777</v>
      </c>
      <c r="E4">
        <v>0.3364</v>
      </c>
      <c r="F4">
        <v>0.4481</v>
      </c>
      <c r="G4" s="11">
        <v>0.6665</v>
      </c>
      <c r="H4">
        <v>0.4374</v>
      </c>
      <c r="I4">
        <v>0.7422</v>
      </c>
      <c r="J4">
        <v>0.707</v>
      </c>
      <c r="K4">
        <v>0.5454</v>
      </c>
      <c r="L4">
        <v>0.7184</v>
      </c>
    </row>
    <row r="5">
      <c r="A5" t="s">
        <v>586</v>
      </c>
      <c r="B5">
        <v>1009</v>
      </c>
      <c r="C5">
        <v>1097</v>
      </c>
      <c r="D5">
        <v>0.2477</v>
      </c>
      <c r="E5">
        <v>0.2857</v>
      </c>
      <c r="F5">
        <v>0.359</v>
      </c>
      <c r="G5" s="11">
        <v>0.5072</v>
      </c>
      <c r="H5">
        <v>0.4923</v>
      </c>
      <c r="I5">
        <v>0.8286</v>
      </c>
      <c r="J5">
        <v>0.6612</v>
      </c>
      <c r="K5">
        <v>0.5685</v>
      </c>
      <c r="L5">
        <v>0.535</v>
      </c>
    </row>
    <row r="6">
      <c r="A6" t="s">
        <v>587</v>
      </c>
      <c r="B6">
        <v>241</v>
      </c>
      <c r="C6">
        <v>297</v>
      </c>
      <c r="D6">
        <v>0.2338</v>
      </c>
      <c r="E6">
        <v>0.2703</v>
      </c>
      <c r="F6">
        <v>0.3376</v>
      </c>
      <c r="G6" s="11">
        <v>0.4727</v>
      </c>
      <c r="H6">
        <v>0.4822</v>
      </c>
      <c r="I6">
        <v>0.816</v>
      </c>
      <c r="J6">
        <v>0.5983</v>
      </c>
      <c r="K6">
        <v>0.5285</v>
      </c>
      <c r="L6">
        <v>0.503</v>
      </c>
    </row>
    <row r="7">
      <c r="A7" t="s">
        <v>588</v>
      </c>
      <c r="B7">
        <v>489</v>
      </c>
      <c r="C7">
        <v>541</v>
      </c>
      <c r="D7">
        <v>0.2327</v>
      </c>
      <c r="E7">
        <v>0.2705</v>
      </c>
      <c r="F7">
        <v>0.3405</v>
      </c>
      <c r="G7" s="11">
        <v>0.4756</v>
      </c>
      <c r="H7">
        <v>0.4839</v>
      </c>
      <c r="I7">
        <v>0.8219</v>
      </c>
      <c r="J7">
        <v>0.6101</v>
      </c>
      <c r="K7">
        <v>0.523</v>
      </c>
      <c r="L7">
        <v>0.5148</v>
      </c>
    </row>
    <row r="8">
      <c r="A8" t="s">
        <v>589</v>
      </c>
      <c r="B8">
        <v>180</v>
      </c>
      <c r="C8">
        <v>64</v>
      </c>
      <c r="D8">
        <v>0.2354</v>
      </c>
      <c r="E8">
        <v>0.2719</v>
      </c>
      <c r="F8">
        <v>0.3408</v>
      </c>
      <c r="G8" s="11">
        <v>0.4903</v>
      </c>
      <c r="H8">
        <v>0.485</v>
      </c>
      <c r="I8">
        <v>0.8256</v>
      </c>
      <c r="J8">
        <v>0.6084</v>
      </c>
      <c r="K8">
        <v>0.5268</v>
      </c>
      <c r="L8">
        <v>0.5149</v>
      </c>
    </row>
    <row r="9">
      <c r="A9" t="s">
        <v>590</v>
      </c>
      <c r="B9">
        <v>535</v>
      </c>
      <c r="C9">
        <v>669</v>
      </c>
      <c r="D9">
        <v>0.242</v>
      </c>
      <c r="E9">
        <v>0.2727</v>
      </c>
      <c r="F9">
        <v>0.3501</v>
      </c>
      <c r="G9" s="11">
        <v>0.5146</v>
      </c>
      <c r="H9">
        <v>0.4998</v>
      </c>
      <c r="I9">
        <v>0.8357</v>
      </c>
      <c r="J9">
        <v>0.6209</v>
      </c>
      <c r="K9">
        <v>0.5289</v>
      </c>
      <c r="L9">
        <v>0.5203</v>
      </c>
    </row>
    <row r="10">
      <c r="A10" t="s">
        <v>591</v>
      </c>
      <c r="B10">
        <v>239</v>
      </c>
      <c r="C10">
        <v>154</v>
      </c>
      <c r="D10">
        <v>0.2404</v>
      </c>
      <c r="E10">
        <v>0.2632</v>
      </c>
      <c r="F10">
        <v>0.3213</v>
      </c>
      <c r="G10" s="11">
        <v>0.4517</v>
      </c>
      <c r="H10">
        <v>0.4822</v>
      </c>
      <c r="I10">
        <v>0.7996</v>
      </c>
      <c r="J10">
        <v>0.5943</v>
      </c>
      <c r="K10">
        <v>0.4995</v>
      </c>
      <c r="L10">
        <v>0.4324</v>
      </c>
    </row>
    <row r="11">
      <c r="A11" t="s">
        <v>592</v>
      </c>
      <c r="B11">
        <v>411</v>
      </c>
      <c r="C11">
        <v>250</v>
      </c>
      <c r="D11">
        <v>0.2174</v>
      </c>
      <c r="E11">
        <v>0.2573</v>
      </c>
      <c r="F11">
        <v>0.3192</v>
      </c>
      <c r="G11" s="11">
        <v>0.4527</v>
      </c>
      <c r="H11">
        <v>0.4741</v>
      </c>
      <c r="I11">
        <v>0.8065</v>
      </c>
      <c r="J11">
        <v>0.5959</v>
      </c>
      <c r="K11">
        <v>0.506</v>
      </c>
      <c r="L11">
        <v>0.4131</v>
      </c>
    </row>
    <row r="12">
      <c r="A12" t="s">
        <v>593</v>
      </c>
      <c r="B12">
        <v>969</v>
      </c>
      <c r="C12">
        <v>497</v>
      </c>
      <c r="D12">
        <v>0.2212</v>
      </c>
      <c r="E12">
        <v>0.2539</v>
      </c>
      <c r="F12">
        <v>0.3175</v>
      </c>
      <c r="G12" s="11">
        <v>0.4547</v>
      </c>
      <c r="H12">
        <v>0.472</v>
      </c>
      <c r="I12">
        <v>0.8055</v>
      </c>
      <c r="J12">
        <v>0.594</v>
      </c>
      <c r="K12">
        <v>0.4996</v>
      </c>
      <c r="L12">
        <v>0.421</v>
      </c>
    </row>
    <row r="13">
      <c r="A13" t="s">
        <v>594</v>
      </c>
      <c r="B13">
        <v>180</v>
      </c>
      <c r="C13">
        <v>110</v>
      </c>
      <c r="D13">
        <v>0.2228</v>
      </c>
      <c r="E13">
        <v>0.2542</v>
      </c>
      <c r="F13">
        <v>0.3166</v>
      </c>
      <c r="G13" s="11">
        <v>0.4619</v>
      </c>
      <c r="H13">
        <v>0.4861</v>
      </c>
      <c r="I13">
        <v>0.8049</v>
      </c>
      <c r="J13">
        <v>0.5929</v>
      </c>
      <c r="K13">
        <v>0.5065</v>
      </c>
      <c r="L13">
        <v>0.4265</v>
      </c>
    </row>
    <row r="14">
      <c r="A14" t="s">
        <v>595</v>
      </c>
      <c r="B14">
        <v>278</v>
      </c>
      <c r="C14">
        <v>118</v>
      </c>
      <c r="D14">
        <v>0.2295</v>
      </c>
      <c r="E14">
        <v>0.2607</v>
      </c>
      <c r="F14">
        <v>0.3279</v>
      </c>
      <c r="G14" s="11">
        <v>0.4656</v>
      </c>
      <c r="H14">
        <v>0.4768</v>
      </c>
      <c r="I14">
        <v>0.8274</v>
      </c>
      <c r="J14">
        <v>0.6003</v>
      </c>
      <c r="K14">
        <v>0.5058</v>
      </c>
      <c r="L14">
        <v>0.4213</v>
      </c>
    </row>
    <row r="15">
      <c r="A15" t="s">
        <v>596</v>
      </c>
      <c r="B15">
        <v>146</v>
      </c>
      <c r="C15">
        <v>159</v>
      </c>
      <c r="D15">
        <v>0.2305</v>
      </c>
      <c r="E15">
        <v>0.2654</v>
      </c>
      <c r="F15">
        <v>0.3477</v>
      </c>
      <c r="G15" s="11">
        <v>0.4794</v>
      </c>
      <c r="H15">
        <v>0.4866</v>
      </c>
      <c r="I15">
        <v>0.8933</v>
      </c>
      <c r="J15">
        <v>0.6371</v>
      </c>
      <c r="K15">
        <v>0.5343</v>
      </c>
      <c r="L15">
        <v>0.4551</v>
      </c>
    </row>
    <row r="16">
      <c r="A16" t="s">
        <v>597</v>
      </c>
      <c r="B16">
        <v>214</v>
      </c>
      <c r="C16">
        <v>178</v>
      </c>
      <c r="D16">
        <v>0.2204</v>
      </c>
      <c r="E16">
        <v>0.254</v>
      </c>
      <c r="F16">
        <v>0.32</v>
      </c>
      <c r="G16" s="11">
        <v>0.4584</v>
      </c>
      <c r="H16">
        <v>0.4879</v>
      </c>
      <c r="I16">
        <v>0.8463</v>
      </c>
      <c r="J16">
        <v>0.6043</v>
      </c>
      <c r="K16">
        <v>0.5169</v>
      </c>
      <c r="L16">
        <v>0.4251</v>
      </c>
    </row>
    <row r="17">
      <c r="A17" t="s">
        <v>598</v>
      </c>
      <c r="B17">
        <v>172</v>
      </c>
      <c r="C17">
        <v>128</v>
      </c>
      <c r="D17">
        <v>0.2198</v>
      </c>
      <c r="E17">
        <v>0.2535</v>
      </c>
      <c r="F17">
        <v>0.3185</v>
      </c>
      <c r="G17" s="11">
        <v>0.4582</v>
      </c>
      <c r="H17">
        <v>0.4941</v>
      </c>
      <c r="I17">
        <v>0.8625</v>
      </c>
      <c r="J17">
        <v>0.6049</v>
      </c>
      <c r="K17">
        <v>0.5242</v>
      </c>
      <c r="L17">
        <v>0.4192</v>
      </c>
    </row>
    <row r="18">
      <c r="A18" t="s">
        <v>599</v>
      </c>
      <c r="B18">
        <v>1125</v>
      </c>
      <c r="C18">
        <v>508</v>
      </c>
      <c r="D18">
        <v>0.2187</v>
      </c>
      <c r="E18">
        <v>0.2537</v>
      </c>
      <c r="F18">
        <v>0.322</v>
      </c>
      <c r="G18" s="11">
        <v>0.4615</v>
      </c>
      <c r="H18">
        <v>0.4503</v>
      </c>
      <c r="I18">
        <v>0.7674</v>
      </c>
      <c r="J18">
        <v>0.5702</v>
      </c>
      <c r="K18">
        <v>0.4871</v>
      </c>
      <c r="L18">
        <v>0.4337</v>
      </c>
    </row>
    <row r="19">
      <c r="A19" t="s">
        <v>600</v>
      </c>
      <c r="B19">
        <v>705</v>
      </c>
      <c r="C19">
        <v>576</v>
      </c>
      <c r="D19">
        <v>0.2077</v>
      </c>
      <c r="E19">
        <v>0.2542</v>
      </c>
      <c r="F19">
        <v>0.3065</v>
      </c>
      <c r="G19" s="11">
        <v>0.4579</v>
      </c>
      <c r="H19">
        <v>0.4273</v>
      </c>
      <c r="I19">
        <v>0.7485</v>
      </c>
      <c r="J19">
        <v>0.5228</v>
      </c>
      <c r="K19">
        <v>0.4791</v>
      </c>
      <c r="L19">
        <v>0.4082</v>
      </c>
    </row>
    <row r="20">
      <c r="A20" t="s">
        <v>601</v>
      </c>
      <c r="B20">
        <v>175</v>
      </c>
      <c r="C20">
        <v>107</v>
      </c>
      <c r="D20">
        <v>0.21</v>
      </c>
      <c r="E20">
        <v>0.2396</v>
      </c>
      <c r="F20">
        <v>0.3002</v>
      </c>
      <c r="G20" s="11">
        <v>0.4421</v>
      </c>
      <c r="H20">
        <v>0.4209</v>
      </c>
      <c r="I20">
        <v>0.7452</v>
      </c>
      <c r="J20">
        <v>0.5232</v>
      </c>
      <c r="K20">
        <v>0.4659</v>
      </c>
      <c r="L20">
        <v>0.4138</v>
      </c>
    </row>
    <row r="21">
      <c r="A21" t="s">
        <v>602</v>
      </c>
      <c r="B21">
        <v>482</v>
      </c>
      <c r="C21">
        <v>458</v>
      </c>
      <c r="D21">
        <v>0.2092</v>
      </c>
      <c r="E21">
        <v>0.2368</v>
      </c>
      <c r="F21">
        <v>0.3039</v>
      </c>
      <c r="G21" s="11">
        <v>0.4472</v>
      </c>
      <c r="H21">
        <v>0.4293</v>
      </c>
      <c r="I21">
        <v>0.7558</v>
      </c>
      <c r="J21">
        <v>0.5312</v>
      </c>
      <c r="K21">
        <v>0.4713</v>
      </c>
      <c r="L21">
        <v>0.409</v>
      </c>
    </row>
    <row r="22">
      <c r="A22" t="s">
        <v>603</v>
      </c>
      <c r="B22">
        <v>12</v>
      </c>
      <c r="C22">
        <v>8</v>
      </c>
      <c r="D22">
        <v>0.2075</v>
      </c>
      <c r="E22">
        <v>0.2353</v>
      </c>
      <c r="F22">
        <v>0.3069</v>
      </c>
      <c r="G22" s="11">
        <v>0.4427</v>
      </c>
      <c r="H22">
        <v>0.4314</v>
      </c>
      <c r="I22">
        <v>0.7621</v>
      </c>
      <c r="J22">
        <v>0.5232</v>
      </c>
      <c r="K22">
        <v>0.469</v>
      </c>
      <c r="L22">
        <v>0.4117</v>
      </c>
    </row>
    <row r="23">
      <c r="A23" t="s">
        <v>604</v>
      </c>
      <c r="B23">
        <v>316</v>
      </c>
      <c r="C23">
        <v>243</v>
      </c>
      <c r="D23">
        <v>0.2026</v>
      </c>
      <c r="E23">
        <v>0.2385</v>
      </c>
      <c r="F23">
        <v>0.305</v>
      </c>
      <c r="G23" s="11">
        <v>0.4416</v>
      </c>
      <c r="H23">
        <v>0.266</v>
      </c>
      <c r="I23">
        <v>0.4259</v>
      </c>
      <c r="J23">
        <v>0.5156</v>
      </c>
      <c r="K23">
        <v>0.4565</v>
      </c>
      <c r="L23">
        <v>0.4224</v>
      </c>
    </row>
    <row r="24">
      <c r="A24" s="22" t="s">
        <v>605</v>
      </c>
      <c r="B24" s="22">
        <v>364</v>
      </c>
      <c r="C24" s="22">
        <v>217</v>
      </c>
      <c r="D24" s="22">
        <v>0.2021</v>
      </c>
      <c r="E24" s="22">
        <v>0.236</v>
      </c>
      <c r="F24" s="22">
        <v>0.3006</v>
      </c>
      <c r="G24" s="11">
        <v>0.4521</v>
      </c>
      <c r="H24" s="22">
        <v>0.2684</v>
      </c>
      <c r="I24" s="22">
        <v>0.4235</v>
      </c>
      <c r="J24">
        <v>0.5191</v>
      </c>
      <c r="K24">
        <v>0.467</v>
      </c>
      <c r="L24">
        <v>0.4025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>
      <c r="A25" t="s">
        <v>607</v>
      </c>
      <c r="B25">
        <v>182</v>
      </c>
      <c r="C25">
        <v>294</v>
      </c>
      <c r="D25">
        <v>0.2021</v>
      </c>
      <c r="E25">
        <v>0.2384</v>
      </c>
      <c r="F25">
        <v>0.3062</v>
      </c>
      <c r="G25" s="11">
        <v>0.4401</v>
      </c>
      <c r="H25">
        <v>0.2665</v>
      </c>
      <c r="I25">
        <v>0.4293</v>
      </c>
      <c r="J25">
        <v>0.5297</v>
      </c>
      <c r="K25">
        <v>0.4562</v>
      </c>
      <c r="L25">
        <v>0.4115</v>
      </c>
    </row>
    <row r="26">
      <c r="A26" t="s">
        <v>608</v>
      </c>
      <c r="B26">
        <v>379</v>
      </c>
      <c r="C26">
        <v>158</v>
      </c>
      <c r="D26">
        <v>0.1995</v>
      </c>
      <c r="E26">
        <v>0.2398</v>
      </c>
      <c r="F26">
        <v>0.2978</v>
      </c>
      <c r="G26" s="11">
        <v>0.4389</v>
      </c>
      <c r="H26">
        <v>0.2596</v>
      </c>
      <c r="I26">
        <v>0.4231</v>
      </c>
      <c r="J26">
        <v>0.5049</v>
      </c>
      <c r="K26">
        <v>0.4474</v>
      </c>
      <c r="L26">
        <v>0.4022</v>
      </c>
    </row>
    <row r="27">
      <c r="A27" t="s">
        <v>609</v>
      </c>
      <c r="B27">
        <v>292</v>
      </c>
      <c r="C27">
        <v>174</v>
      </c>
      <c r="D27">
        <v>0.2024</v>
      </c>
      <c r="E27">
        <v>0.2426</v>
      </c>
      <c r="F27">
        <v>0.3013</v>
      </c>
      <c r="G27" s="11">
        <v>0.4411</v>
      </c>
      <c r="H27">
        <v>0.2608</v>
      </c>
      <c r="I27">
        <v>0.4213</v>
      </c>
      <c r="J27">
        <v>0.5156</v>
      </c>
      <c r="K27">
        <v>0.4465</v>
      </c>
      <c r="L27">
        <v>0.4177</v>
      </c>
    </row>
    <row r="28">
      <c r="A28" t="s">
        <v>610</v>
      </c>
      <c r="B28">
        <v>853</v>
      </c>
      <c r="C28">
        <v>764</v>
      </c>
      <c r="D28">
        <v>0.2264</v>
      </c>
      <c r="E28">
        <v>0.2691</v>
      </c>
      <c r="F28">
        <v>0.3367</v>
      </c>
      <c r="G28" s="11">
        <v>0.489</v>
      </c>
      <c r="H28">
        <v>0.2972</v>
      </c>
      <c r="I28">
        <v>0.48</v>
      </c>
      <c r="J28">
        <v>0.4546</v>
      </c>
      <c r="K28">
        <v>0.3932</v>
      </c>
      <c r="L28">
        <v>0.4448</v>
      </c>
      <c r="M28" s="32" t="s">
        <v>611</v>
      </c>
    </row>
    <row r="29">
      <c r="G29" s="11"/>
    </row>
    <row r="30">
      <c r="G30" s="11"/>
    </row>
    <row r="31">
      <c r="G31" s="11"/>
    </row>
    <row r="32">
      <c r="G32" s="11"/>
    </row>
    <row r="33">
      <c r="G33" s="11"/>
    </row>
    <row r="34">
      <c r="G34" s="11"/>
    </row>
    <row r="35">
      <c r="G35" s="11"/>
    </row>
    <row r="36">
      <c r="G36" s="11"/>
    </row>
    <row r="37">
      <c r="G37" s="11"/>
    </row>
    <row r="38">
      <c r="G38" s="11"/>
    </row>
    <row r="39">
      <c r="G39" s="11"/>
    </row>
    <row r="40">
      <c r="G40" s="11"/>
    </row>
    <row r="41">
      <c r="G41" s="11"/>
    </row>
    <row r="42">
      <c r="G42" s="11"/>
    </row>
    <row r="43">
      <c r="G43" s="11"/>
    </row>
    <row r="44">
      <c r="G44" s="11"/>
    </row>
    <row r="45">
      <c r="G45" s="11"/>
    </row>
    <row r="46">
      <c r="G46" s="11"/>
    </row>
    <row r="47">
      <c r="G47" s="11"/>
    </row>
    <row r="48">
      <c r="G48" s="11"/>
    </row>
    <row r="49">
      <c r="G49" s="11"/>
    </row>
    <row r="50">
      <c r="G50" s="11"/>
    </row>
    <row r="51">
      <c r="G51" s="11"/>
    </row>
    <row r="52">
      <c r="G52" s="11"/>
    </row>
    <row r="53">
      <c r="G53" s="11"/>
    </row>
    <row r="54">
      <c r="G54" s="11"/>
    </row>
    <row r="55">
      <c r="G55" s="11"/>
    </row>
    <row r="56">
      <c r="G56" s="11"/>
    </row>
    <row r="57">
      <c r="G57" s="11"/>
    </row>
    <row r="58">
      <c r="G58" s="11"/>
    </row>
    <row r="59">
      <c r="G59" s="11"/>
    </row>
    <row r="60">
      <c r="G60" s="11"/>
    </row>
    <row r="61">
      <c r="G61" s="11"/>
    </row>
    <row r="62">
      <c r="G62" s="11"/>
    </row>
    <row r="63">
      <c r="G63" s="11"/>
    </row>
    <row r="64">
      <c r="G64" s="11"/>
    </row>
    <row r="65">
      <c r="G65" s="11"/>
    </row>
    <row r="66">
      <c r="G66" s="11"/>
    </row>
    <row r="67">
      <c r="G67" s="11"/>
    </row>
    <row r="68">
      <c r="G68" s="11"/>
    </row>
    <row r="69">
      <c r="G69" s="11"/>
    </row>
    <row r="70">
      <c r="G70" s="11"/>
    </row>
    <row r="71">
      <c r="G71" s="11"/>
    </row>
    <row r="72">
      <c r="G72" s="11"/>
    </row>
    <row r="73">
      <c r="G73" s="11"/>
    </row>
    <row r="74">
      <c r="G74" s="11"/>
    </row>
    <row r="75">
      <c r="G75" s="11"/>
    </row>
    <row r="76">
      <c r="G76" s="11"/>
    </row>
    <row r="77">
      <c r="G77" s="11"/>
    </row>
    <row r="78">
      <c r="G78" s="11"/>
    </row>
    <row r="79">
      <c r="G79" s="11"/>
    </row>
    <row r="80">
      <c r="G80" s="11"/>
    </row>
    <row r="81">
      <c r="G81" s="11"/>
    </row>
    <row r="82">
      <c r="G82" s="11"/>
    </row>
    <row r="83">
      <c r="G83" s="11"/>
    </row>
    <row r="84">
      <c r="G84" s="11"/>
    </row>
    <row r="85">
      <c r="G85" s="11"/>
    </row>
    <row r="86">
      <c r="G86" s="11"/>
    </row>
    <row r="87">
      <c r="G87" s="11"/>
    </row>
    <row r="88">
      <c r="G88" s="11"/>
    </row>
    <row r="89">
      <c r="G89" s="11"/>
    </row>
    <row r="90">
      <c r="G90" s="11"/>
    </row>
    <row r="91">
      <c r="G91" s="11"/>
    </row>
    <row r="92">
      <c r="G92" s="11"/>
    </row>
    <row r="93">
      <c r="G93" s="11"/>
    </row>
    <row r="94">
      <c r="G94" s="11"/>
    </row>
    <row r="95">
      <c r="G95" s="11"/>
    </row>
    <row r="96">
      <c r="G96" s="11"/>
    </row>
    <row r="97">
      <c r="G97" s="11"/>
    </row>
    <row r="98">
      <c r="G98" s="11"/>
    </row>
    <row r="99">
      <c r="G99" s="11"/>
    </row>
    <row r="100">
      <c r="G100" s="1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14" defaultRowHeight="12.75"/>
  <sheetData>
    <row r="1">
      <c r="A1" s="54"/>
      <c r="B1" s="54">
        <v>1</v>
      </c>
      <c r="C1" s="54">
        <v>2</v>
      </c>
      <c r="D1" s="54">
        <v>3</v>
      </c>
      <c r="E1" s="54">
        <v>4</v>
      </c>
      <c r="F1" s="54">
        <v>5</v>
      </c>
      <c r="G1" s="54">
        <v>6</v>
      </c>
      <c r="H1" s="54">
        <v>7</v>
      </c>
      <c r="I1" s="54">
        <v>8</v>
      </c>
      <c r="J1" s="54">
        <v>9</v>
      </c>
      <c r="K1" s="54">
        <v>10</v>
      </c>
      <c r="L1" s="54">
        <v>11</v>
      </c>
      <c r="M1" s="54">
        <v>12</v>
      </c>
      <c r="N1" s="54"/>
      <c r="O1" s="54"/>
      <c r="P1" s="54"/>
      <c r="Q1" s="54"/>
      <c r="R1" s="54"/>
      <c r="S1" s="54"/>
      <c r="T1" s="54"/>
    </row>
    <row r="2">
      <c r="A2" s="11"/>
      <c r="B2" s="38">
        <v>0.0001</v>
      </c>
      <c r="C2" s="38">
        <v>0.0001</v>
      </c>
      <c r="D2" s="38">
        <v>0.0001</v>
      </c>
      <c r="E2" s="38">
        <v>0.0082</v>
      </c>
      <c r="F2" s="38">
        <v>0.0094</v>
      </c>
      <c r="G2" s="38">
        <v>0.0072</v>
      </c>
      <c r="H2" s="38">
        <v>0.0032</v>
      </c>
      <c r="I2" s="38">
        <v>0.0133</v>
      </c>
      <c r="J2" s="38">
        <v>0.0107</v>
      </c>
      <c r="K2" s="38">
        <v>0.0212</v>
      </c>
      <c r="L2" s="38">
        <v>0.037</v>
      </c>
      <c r="M2" s="38">
        <v>0.0462</v>
      </c>
      <c r="N2" s="11"/>
      <c r="O2" s="11"/>
      <c r="P2" s="11"/>
      <c r="Q2" s="11"/>
      <c r="R2" s="11"/>
      <c r="S2" s="11"/>
      <c r="T2" s="11"/>
    </row>
    <row r="3">
      <c r="A3" s="11" t="s">
        <v>141</v>
      </c>
      <c r="B3" s="38">
        <f>AVERAGE(B4:B15)</f>
        <v>0.5937</v>
      </c>
      <c r="C3" s="38">
        <f>AVERAGE(C4:C15)</f>
        <v>0.60105</v>
      </c>
      <c r="D3" s="38">
        <f>AVERAGE(D4:D15)</f>
        <v>0.601966666666667</v>
      </c>
      <c r="E3" s="38">
        <f>AVERAGE(E4:E15)</f>
        <v>0.60305</v>
      </c>
      <c r="F3" s="38">
        <f>AVERAGE(F4:F15)</f>
        <v>0.6121</v>
      </c>
      <c r="G3" s="38">
        <f>AVERAGE(G4:G15)</f>
        <v>0.597966666666667</v>
      </c>
      <c r="H3" s="38">
        <f>AVERAGE(H4:H15)</f>
        <v>0.608428571428571</v>
      </c>
      <c r="I3" s="38">
        <f>AVERAGE(I4:I15)</f>
        <v>0.5974</v>
      </c>
      <c r="J3" s="38">
        <f>AVERAGE(J4:J15)</f>
        <v>0.626644444444444</v>
      </c>
      <c r="K3" s="38">
        <f>AVERAGE(K4:K15)</f>
        <v>0.59895</v>
      </c>
      <c r="L3" s="38">
        <f>AVERAGE(L4:L15)</f>
        <v>0.620027272727273</v>
      </c>
      <c r="M3" s="38">
        <f>AVERAGE(M4:M15)</f>
        <v>0.625633333333333</v>
      </c>
      <c r="N3" s="11"/>
      <c r="O3" s="11"/>
      <c r="P3" s="11"/>
      <c r="Q3" s="11"/>
      <c r="R3" s="11"/>
      <c r="S3" s="11"/>
      <c r="T3" s="11"/>
    </row>
    <row r="4">
      <c r="A4" s="53"/>
      <c r="B4" s="42">
        <v>0.5937</v>
      </c>
      <c r="C4" s="42">
        <v>0.5933</v>
      </c>
      <c r="D4" s="42">
        <v>0.6025</v>
      </c>
      <c r="E4" s="42">
        <v>0.6046</v>
      </c>
      <c r="F4" s="42">
        <v>0.6468</v>
      </c>
      <c r="G4" s="42">
        <v>0.5947</v>
      </c>
      <c r="H4" s="42">
        <v>0.6037</v>
      </c>
      <c r="I4" s="42">
        <v>0.5978</v>
      </c>
      <c r="J4" s="42">
        <v>0.6159</v>
      </c>
      <c r="K4" s="42">
        <v>0.5939</v>
      </c>
      <c r="L4" s="42">
        <v>0.6221</v>
      </c>
      <c r="M4" s="42">
        <v>0.6157</v>
      </c>
      <c r="N4" s="53"/>
      <c r="O4" s="53"/>
      <c r="P4" s="53"/>
      <c r="Q4" s="53"/>
      <c r="R4" s="53"/>
      <c r="S4" s="53"/>
      <c r="T4" s="53"/>
    </row>
    <row r="5">
      <c r="A5" s="53"/>
      <c r="B5" s="42"/>
      <c r="C5" s="42">
        <v>0.6088</v>
      </c>
      <c r="D5" s="42">
        <v>0.6094</v>
      </c>
      <c r="E5" s="42">
        <v>0.5937</v>
      </c>
      <c r="F5" s="42">
        <v>0.5987</v>
      </c>
      <c r="G5" s="42">
        <v>0.6026</v>
      </c>
      <c r="H5" s="42">
        <v>0.6078</v>
      </c>
      <c r="I5" s="42">
        <v>0.5989</v>
      </c>
      <c r="J5" s="42">
        <v>0.7574</v>
      </c>
      <c r="K5" s="42">
        <v>0.6088</v>
      </c>
      <c r="L5" s="42">
        <v>0.6085</v>
      </c>
      <c r="M5" s="42">
        <v>0.6094</v>
      </c>
      <c r="N5" s="53"/>
      <c r="O5" s="53"/>
      <c r="P5" s="53"/>
      <c r="Q5" s="53"/>
      <c r="R5" s="53"/>
      <c r="S5" s="53"/>
      <c r="T5" s="53"/>
    </row>
    <row r="6">
      <c r="A6" s="53"/>
      <c r="B6" s="42"/>
      <c r="C6" s="42"/>
      <c r="D6" s="42">
        <v>0.594</v>
      </c>
      <c r="E6" s="42">
        <v>0.6136</v>
      </c>
      <c r="F6" s="42">
        <v>0.6037</v>
      </c>
      <c r="G6" s="42">
        <v>0.5956</v>
      </c>
      <c r="H6" s="42">
        <v>0.6189</v>
      </c>
      <c r="I6" s="42">
        <v>0.5936</v>
      </c>
      <c r="J6" s="42">
        <v>0.599</v>
      </c>
      <c r="K6" s="42">
        <v>0.5939</v>
      </c>
      <c r="L6" s="42">
        <v>0.614</v>
      </c>
      <c r="M6" s="42">
        <v>0.608</v>
      </c>
      <c r="N6" s="53"/>
      <c r="O6" s="53"/>
      <c r="P6" s="53"/>
      <c r="Q6" s="53"/>
      <c r="R6" s="53"/>
      <c r="S6" s="53"/>
      <c r="T6" s="53"/>
    </row>
    <row r="7">
      <c r="A7" s="53"/>
      <c r="B7" s="42"/>
      <c r="C7" s="42"/>
      <c r="D7" s="42"/>
      <c r="E7" s="42">
        <v>0.6003</v>
      </c>
      <c r="F7" s="42">
        <v>0.6032</v>
      </c>
      <c r="G7" s="42">
        <v>0.5936</v>
      </c>
      <c r="H7" s="42">
        <v>0.6134</v>
      </c>
      <c r="I7" s="42">
        <v>0.5989</v>
      </c>
      <c r="J7" s="42">
        <v>0.6098</v>
      </c>
      <c r="K7" s="42">
        <v>0.6002</v>
      </c>
      <c r="L7" s="42">
        <v>0.6125</v>
      </c>
      <c r="M7" s="42">
        <v>0.6111</v>
      </c>
      <c r="N7" s="53"/>
      <c r="O7" s="53"/>
      <c r="P7" s="53"/>
      <c r="Q7" s="53"/>
      <c r="R7" s="53"/>
      <c r="S7" s="53"/>
      <c r="T7" s="53"/>
    </row>
    <row r="8">
      <c r="A8" s="53"/>
      <c r="B8" s="42"/>
      <c r="C8" s="42"/>
      <c r="D8" s="42"/>
      <c r="E8" s="42"/>
      <c r="F8" s="42">
        <v>0.6081</v>
      </c>
      <c r="G8" s="42">
        <v>0.5935</v>
      </c>
      <c r="H8" s="42">
        <v>0.6093</v>
      </c>
      <c r="I8" s="42">
        <v>0.5945</v>
      </c>
      <c r="J8" s="42">
        <v>0.6163</v>
      </c>
      <c r="K8" s="42">
        <v>0.5996</v>
      </c>
      <c r="L8" s="42">
        <v>0.6065</v>
      </c>
      <c r="M8" s="42">
        <v>0.6007</v>
      </c>
      <c r="N8" s="53"/>
      <c r="O8" s="53"/>
      <c r="P8" s="53"/>
      <c r="Q8" s="53"/>
      <c r="R8" s="53"/>
      <c r="S8" s="53"/>
      <c r="T8" s="53"/>
    </row>
    <row r="9">
      <c r="A9" s="53"/>
      <c r="B9" s="42"/>
      <c r="C9" s="42"/>
      <c r="D9" s="42"/>
      <c r="E9" s="42"/>
      <c r="F9" s="42"/>
      <c r="G9" s="42">
        <v>0.6078</v>
      </c>
      <c r="H9" s="42">
        <v>0.6071</v>
      </c>
      <c r="I9" s="42">
        <v>0.603</v>
      </c>
      <c r="J9" s="42">
        <v>0.6075</v>
      </c>
      <c r="K9" s="42">
        <v>0.5998</v>
      </c>
      <c r="L9" s="42">
        <v>0.6057</v>
      </c>
      <c r="M9" s="42">
        <v>0.6154</v>
      </c>
      <c r="N9" s="53"/>
      <c r="O9" s="53"/>
      <c r="P9" s="53"/>
      <c r="Q9" s="53"/>
      <c r="R9" s="53"/>
      <c r="S9" s="53"/>
      <c r="T9" s="53"/>
    </row>
    <row r="10">
      <c r="A10" s="53"/>
      <c r="B10" s="42"/>
      <c r="C10" s="42"/>
      <c r="D10" s="42"/>
      <c r="E10" s="42"/>
      <c r="F10" s="42"/>
      <c r="G10" s="42"/>
      <c r="H10" s="42">
        <v>0.5988</v>
      </c>
      <c r="I10" s="42">
        <v>0.5991</v>
      </c>
      <c r="J10" s="42">
        <v>0.6079</v>
      </c>
      <c r="K10" s="42">
        <v>0.5949</v>
      </c>
      <c r="L10" s="42">
        <v>0.6118</v>
      </c>
      <c r="M10" s="42">
        <v>0.6166</v>
      </c>
      <c r="N10" s="53"/>
      <c r="O10" s="53"/>
      <c r="P10" s="53"/>
      <c r="Q10" s="53"/>
      <c r="R10" s="53"/>
      <c r="S10" s="53"/>
      <c r="T10" s="53"/>
    </row>
    <row r="11">
      <c r="A11" s="53"/>
      <c r="B11" s="42"/>
      <c r="C11" s="42"/>
      <c r="D11" s="42"/>
      <c r="E11" s="42"/>
      <c r="F11" s="42"/>
      <c r="G11" s="42"/>
      <c r="H11" s="42"/>
      <c r="I11" s="42">
        <v>0.5934</v>
      </c>
      <c r="J11" s="42">
        <v>0.6077</v>
      </c>
      <c r="K11" s="42">
        <v>0.5949</v>
      </c>
      <c r="L11" s="42">
        <v>0.6043</v>
      </c>
      <c r="M11" s="42">
        <v>0.7905</v>
      </c>
      <c r="N11" s="53"/>
      <c r="O11" s="53"/>
      <c r="P11" s="53"/>
      <c r="Q11" s="53"/>
      <c r="R11" s="53"/>
      <c r="S11" s="53"/>
      <c r="T11" s="53"/>
    </row>
    <row r="12">
      <c r="A12" s="53"/>
      <c r="B12" s="42"/>
      <c r="C12" s="42"/>
      <c r="D12" s="42"/>
      <c r="E12" s="42"/>
      <c r="F12" s="42"/>
      <c r="G12" s="42"/>
      <c r="H12" s="42"/>
      <c r="I12" s="42"/>
      <c r="J12" s="42">
        <v>0.6183</v>
      </c>
      <c r="K12" s="42">
        <v>0.6036</v>
      </c>
      <c r="L12" s="42">
        <v>0.7231</v>
      </c>
      <c r="M12" s="42">
        <v>0.6068</v>
      </c>
      <c r="N12" s="53"/>
      <c r="O12" s="53"/>
      <c r="P12" s="53"/>
      <c r="Q12" s="53"/>
      <c r="R12" s="53"/>
      <c r="S12" s="53"/>
      <c r="T12" s="53"/>
    </row>
    <row r="13">
      <c r="A13" s="53"/>
      <c r="B13" s="42"/>
      <c r="C13" s="42"/>
      <c r="D13" s="42"/>
      <c r="E13" s="42"/>
      <c r="F13" s="42"/>
      <c r="G13" s="42"/>
      <c r="H13" s="42"/>
      <c r="I13" s="42"/>
      <c r="J13" s="42"/>
      <c r="K13" s="42">
        <v>0.5999</v>
      </c>
      <c r="L13" s="42">
        <v>0.603</v>
      </c>
      <c r="M13" s="42">
        <v>0.6136</v>
      </c>
      <c r="N13" s="53"/>
      <c r="O13" s="53"/>
      <c r="P13" s="53"/>
      <c r="Q13" s="53"/>
      <c r="R13" s="53"/>
      <c r="S13" s="53"/>
      <c r="T13" s="53"/>
    </row>
    <row r="14">
      <c r="A14" s="53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>
        <v>0.6088</v>
      </c>
      <c r="M14" s="42">
        <v>0.6145</v>
      </c>
      <c r="N14" s="53"/>
      <c r="O14" s="53"/>
      <c r="P14" s="53"/>
      <c r="Q14" s="53"/>
      <c r="R14" s="53"/>
      <c r="S14" s="53"/>
      <c r="T14" s="53"/>
    </row>
    <row r="15">
      <c r="A15" s="53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>
        <v>0.6053</v>
      </c>
      <c r="N15" s="53"/>
      <c r="O15" s="53"/>
      <c r="P15" s="53"/>
      <c r="Q15" s="53"/>
      <c r="R15" s="53"/>
      <c r="S15" s="53"/>
      <c r="T15" s="53"/>
    </row>
    <row r="16">
      <c r="A16" s="11"/>
      <c r="B16" s="38">
        <v>0.0001</v>
      </c>
      <c r="C16" s="38">
        <v>0.0001</v>
      </c>
      <c r="D16" s="38">
        <v>0.0001</v>
      </c>
      <c r="E16" s="38">
        <v>0</v>
      </c>
      <c r="F16" s="38">
        <v>0.0001</v>
      </c>
      <c r="G16" s="38">
        <v>0.0002</v>
      </c>
      <c r="H16" s="38">
        <v>0.0001</v>
      </c>
      <c r="I16" s="38">
        <v>0.0001</v>
      </c>
      <c r="J16" s="38">
        <v>0.0002</v>
      </c>
      <c r="K16" s="38">
        <v>0.0003</v>
      </c>
      <c r="L16" s="38">
        <v>0.0002</v>
      </c>
      <c r="M16" s="38">
        <v>0.0005</v>
      </c>
      <c r="N16" s="11"/>
      <c r="O16" s="11"/>
      <c r="P16" s="11"/>
      <c r="Q16" s="11"/>
      <c r="R16" s="11"/>
      <c r="S16" s="11"/>
      <c r="T16" s="11"/>
    </row>
    <row r="17">
      <c r="A17" s="11" t="s">
        <v>612</v>
      </c>
      <c r="B17" s="38">
        <v>0.3993</v>
      </c>
      <c r="C17" s="38">
        <v>0.3993</v>
      </c>
      <c r="D17" s="38">
        <v>0.3988</v>
      </c>
      <c r="E17" s="38">
        <v>0.3983</v>
      </c>
      <c r="F17" s="38">
        <v>0.3985</v>
      </c>
      <c r="G17" s="38">
        <v>0.3986</v>
      </c>
      <c r="H17" s="38">
        <v>0.3988</v>
      </c>
      <c r="I17" s="38">
        <v>0.4004</v>
      </c>
      <c r="J17" s="38">
        <v>0.4019</v>
      </c>
      <c r="K17" s="38">
        <v>0.3998</v>
      </c>
      <c r="L17" s="38">
        <v>0.399</v>
      </c>
      <c r="M17" s="38">
        <v>0.4</v>
      </c>
      <c r="N17" s="11"/>
      <c r="O17" s="11"/>
      <c r="P17" s="11"/>
      <c r="Q17" s="11"/>
      <c r="R17" s="11"/>
      <c r="S17" s="11"/>
      <c r="T17" s="11"/>
    </row>
    <row r="18">
      <c r="B18" s="33">
        <v>0.3993</v>
      </c>
      <c r="C18" s="33">
        <v>0.398</v>
      </c>
      <c r="D18" s="33">
        <v>0.4004</v>
      </c>
      <c r="E18" s="33">
        <v>0.397</v>
      </c>
      <c r="F18" s="33">
        <v>0.3988</v>
      </c>
      <c r="G18" s="33">
        <v>0.3985</v>
      </c>
      <c r="H18" s="33">
        <v>0.3967</v>
      </c>
      <c r="I18" s="33">
        <v>0.397</v>
      </c>
      <c r="J18" s="33">
        <v>0.3988</v>
      </c>
      <c r="K18" s="33">
        <v>0.3995</v>
      </c>
      <c r="L18" s="33">
        <v>0.4013</v>
      </c>
      <c r="M18" s="33">
        <v>0.4038</v>
      </c>
    </row>
    <row r="19">
      <c r="B19" s="33"/>
      <c r="C19" s="33">
        <v>0.4006</v>
      </c>
      <c r="D19" s="33">
        <v>0.3982</v>
      </c>
      <c r="E19" s="33">
        <v>0.3975</v>
      </c>
      <c r="F19" s="33">
        <v>0.401</v>
      </c>
      <c r="G19" s="33">
        <v>0.3981</v>
      </c>
      <c r="H19" s="33">
        <v>0.4048</v>
      </c>
      <c r="I19" s="33">
        <v>0.4015</v>
      </c>
      <c r="J19" s="33">
        <v>0.3997</v>
      </c>
      <c r="K19" s="33">
        <v>0.3995</v>
      </c>
      <c r="L19" s="33">
        <v>0.397</v>
      </c>
      <c r="M19" s="33">
        <v>0.4</v>
      </c>
    </row>
    <row r="20">
      <c r="B20" s="33"/>
      <c r="C20" s="33"/>
      <c r="D20" s="33">
        <v>0.3977</v>
      </c>
      <c r="E20" s="33">
        <v>0.3992</v>
      </c>
      <c r="F20" s="33">
        <v>0.3988</v>
      </c>
      <c r="G20" s="33">
        <v>0.3973</v>
      </c>
      <c r="H20" s="33">
        <v>0.3964</v>
      </c>
      <c r="I20" s="33">
        <v>0.3994</v>
      </c>
      <c r="J20" s="33">
        <v>0.4049</v>
      </c>
      <c r="K20" s="33">
        <v>0.3964</v>
      </c>
      <c r="L20" s="33">
        <v>0.4015</v>
      </c>
      <c r="M20" s="33">
        <v>0.3984</v>
      </c>
    </row>
    <row r="21">
      <c r="B21" s="33"/>
      <c r="C21" s="33"/>
      <c r="D21" s="33"/>
      <c r="E21" s="33">
        <v>0.3996</v>
      </c>
      <c r="F21" s="33">
        <v>0.397</v>
      </c>
      <c r="G21" s="33">
        <v>0.3992</v>
      </c>
      <c r="H21" s="33">
        <v>0.3958</v>
      </c>
      <c r="I21" s="33">
        <v>0.4038</v>
      </c>
      <c r="J21" s="33">
        <v>0.4153</v>
      </c>
      <c r="K21" s="33">
        <v>0.3989</v>
      </c>
      <c r="L21" s="33">
        <v>0.3992</v>
      </c>
      <c r="M21" s="33">
        <v>0.4052</v>
      </c>
    </row>
    <row r="22">
      <c r="B22" s="33"/>
      <c r="C22" s="33"/>
      <c r="D22" s="33"/>
      <c r="E22" s="33"/>
      <c r="F22" s="33">
        <v>0.3971</v>
      </c>
      <c r="G22" s="33">
        <v>0.4003</v>
      </c>
      <c r="H22" s="33">
        <v>0.3996</v>
      </c>
      <c r="I22" s="33">
        <v>0.4014</v>
      </c>
      <c r="J22" s="33">
        <v>0.4012</v>
      </c>
      <c r="K22" s="33">
        <v>0.3968</v>
      </c>
      <c r="L22" s="33">
        <v>0.3984</v>
      </c>
      <c r="M22" s="33">
        <v>0.3972</v>
      </c>
    </row>
    <row r="23">
      <c r="B23" s="33"/>
      <c r="C23" s="33"/>
      <c r="D23" s="33"/>
      <c r="E23" s="33"/>
      <c r="F23" s="33"/>
      <c r="G23" s="33">
        <v>0.3983</v>
      </c>
      <c r="H23" s="33">
        <v>0.4</v>
      </c>
      <c r="I23" s="33">
        <v>0.3971</v>
      </c>
      <c r="J23" s="33">
        <v>0.4043</v>
      </c>
      <c r="K23" s="33">
        <v>0.3995</v>
      </c>
      <c r="L23" s="33">
        <v>0.4</v>
      </c>
      <c r="M23" s="33">
        <v>0.3974</v>
      </c>
    </row>
    <row r="24">
      <c r="B24" s="33"/>
      <c r="C24" s="33"/>
      <c r="D24" s="33"/>
      <c r="E24" s="33"/>
      <c r="F24" s="33"/>
      <c r="G24" s="33"/>
      <c r="H24" s="33">
        <v>0.3985</v>
      </c>
      <c r="I24" s="33">
        <v>0.4021</v>
      </c>
      <c r="J24" s="33">
        <v>0.3975</v>
      </c>
      <c r="K24" s="33">
        <v>0.3999</v>
      </c>
      <c r="L24" s="33">
        <v>0.3974</v>
      </c>
      <c r="M24" s="33">
        <v>0.3987</v>
      </c>
    </row>
    <row r="25">
      <c r="B25" s="33"/>
      <c r="C25" s="33"/>
      <c r="D25" s="33"/>
      <c r="E25" s="33"/>
      <c r="F25" s="33"/>
      <c r="G25" s="33"/>
      <c r="H25" s="33"/>
      <c r="I25" s="33">
        <v>0.4008</v>
      </c>
      <c r="J25" s="33">
        <v>0.3989</v>
      </c>
      <c r="K25" s="33">
        <v>0.398</v>
      </c>
      <c r="L25" s="33">
        <v>0.3999</v>
      </c>
      <c r="M25" s="33">
        <v>0.4008</v>
      </c>
    </row>
    <row r="26">
      <c r="B26" s="33"/>
      <c r="C26" s="33"/>
      <c r="D26" s="33"/>
      <c r="E26" s="33"/>
      <c r="F26" s="33"/>
      <c r="G26" s="33"/>
      <c r="H26" s="33"/>
      <c r="I26" s="33"/>
      <c r="J26" s="33">
        <v>0.3969</v>
      </c>
      <c r="K26" s="33">
        <v>0.4111</v>
      </c>
      <c r="L26" s="33">
        <v>0.398</v>
      </c>
      <c r="M26" s="33">
        <v>0.3983</v>
      </c>
    </row>
    <row r="27">
      <c r="B27" s="33"/>
      <c r="C27" s="33"/>
      <c r="D27" s="33"/>
      <c r="E27" s="33"/>
      <c r="F27" s="33"/>
      <c r="G27" s="33"/>
      <c r="H27" s="33"/>
      <c r="I27" s="33"/>
      <c r="J27" s="33"/>
      <c r="K27" s="33">
        <v>0.3983</v>
      </c>
      <c r="L27" s="33">
        <v>0.3995</v>
      </c>
      <c r="M27" s="33">
        <v>0.398</v>
      </c>
    </row>
    <row r="28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>
        <v>0.3973</v>
      </c>
      <c r="M28" s="33">
        <v>0.4008</v>
      </c>
    </row>
    <row r="29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>
        <v>0.4018</v>
      </c>
    </row>
    <row r="30">
      <c r="A30" s="11"/>
      <c r="B30" s="38">
        <v>0.0126</v>
      </c>
      <c r="C30" s="38">
        <v>0.0186</v>
      </c>
      <c r="D30" s="38">
        <v>0.0455</v>
      </c>
      <c r="E30" s="38">
        <v>0.0149</v>
      </c>
      <c r="F30" s="38">
        <v>0.0089</v>
      </c>
      <c r="G30" s="38">
        <v>0.0199</v>
      </c>
      <c r="H30" s="38">
        <v>0.0111</v>
      </c>
      <c r="I30" s="38">
        <v>0.0283</v>
      </c>
      <c r="J30" s="38">
        <v>0.0206</v>
      </c>
      <c r="K30" s="38">
        <v>0.1224</v>
      </c>
      <c r="L30" s="38">
        <v>0.1086</v>
      </c>
      <c r="M30" s="38">
        <v>0.1916</v>
      </c>
      <c r="N30" s="11"/>
      <c r="O30" s="11"/>
      <c r="P30" s="11"/>
      <c r="Q30" s="11"/>
      <c r="R30" s="11"/>
      <c r="S30" s="11"/>
      <c r="T30" s="11"/>
    </row>
    <row r="31">
      <c r="A31" s="11" t="s">
        <v>613</v>
      </c>
      <c r="B31" s="38">
        <f>AVERAGE(B32:B43)</f>
        <v>1.6037</v>
      </c>
      <c r="C31" s="38">
        <f>AVERAGE(C32:C43)</f>
        <v>1.519</v>
      </c>
      <c r="D31" s="38">
        <f>AVERAGE(D32:D43)</f>
        <v>1.48506666666667</v>
      </c>
      <c r="E31" s="38">
        <f>AVERAGE(E32:E43)</f>
        <v>1.51185</v>
      </c>
      <c r="F31" s="38">
        <f>AVERAGE(F32:F43)</f>
        <v>1.51588</v>
      </c>
      <c r="G31" s="38">
        <f>AVERAGE(G32:G43)</f>
        <v>1.50343333333333</v>
      </c>
      <c r="H31" s="38">
        <f>AVERAGE(H32:H43)</f>
        <v>1.49772857142857</v>
      </c>
      <c r="I31" s="38">
        <f>AVERAGE(I32:I43)</f>
        <v>1.502725</v>
      </c>
      <c r="J31" s="38">
        <f>AVERAGE(J32:J43)</f>
        <v>1.49685555555556</v>
      </c>
      <c r="K31" s="38">
        <f>AVERAGE(K32:K43)</f>
        <v>1.5029</v>
      </c>
      <c r="L31" s="38">
        <f>AVERAGE(L32:L43)</f>
        <v>1.58421818181818</v>
      </c>
      <c r="M31" s="38">
        <f>AVERAGE(M32:M43)</f>
        <v>1.67614166666667</v>
      </c>
      <c r="N31" s="11"/>
      <c r="O31" s="11"/>
      <c r="P31" s="11"/>
      <c r="Q31" s="11"/>
      <c r="R31" s="11"/>
      <c r="S31" s="11"/>
      <c r="T31" s="11"/>
    </row>
    <row r="32">
      <c r="A32" s="53"/>
      <c r="B32" s="42">
        <v>1.6037</v>
      </c>
      <c r="C32" s="42">
        <v>1.4797</v>
      </c>
      <c r="D32" s="42">
        <v>1.4817</v>
      </c>
      <c r="E32" s="42">
        <v>1.5011</v>
      </c>
      <c r="F32" s="42">
        <v>1.5536</v>
      </c>
      <c r="G32" s="42">
        <v>1.522</v>
      </c>
      <c r="H32" s="42">
        <v>1.4957</v>
      </c>
      <c r="I32" s="42">
        <v>1.4931</v>
      </c>
      <c r="J32" s="42">
        <v>1.5066</v>
      </c>
      <c r="K32" s="42">
        <v>1.498</v>
      </c>
      <c r="L32" s="42">
        <v>1.5401</v>
      </c>
      <c r="M32" s="42">
        <v>1.4973</v>
      </c>
      <c r="N32" s="53"/>
      <c r="O32" s="53"/>
      <c r="P32" s="53"/>
      <c r="Q32" s="53"/>
      <c r="R32" s="53"/>
      <c r="S32" s="53"/>
      <c r="T32" s="53"/>
    </row>
    <row r="33">
      <c r="A33" s="53"/>
      <c r="B33" s="42"/>
      <c r="C33" s="42">
        <v>1.5583</v>
      </c>
      <c r="D33" s="42">
        <v>1.5007</v>
      </c>
      <c r="E33" s="42">
        <v>1.5004</v>
      </c>
      <c r="F33" s="42">
        <v>1.4827</v>
      </c>
      <c r="G33" s="42">
        <v>1.4896</v>
      </c>
      <c r="H33" s="42">
        <v>1.4964</v>
      </c>
      <c r="I33" s="42">
        <v>1.4898</v>
      </c>
      <c r="J33" s="42">
        <v>1.4944</v>
      </c>
      <c r="K33" s="42">
        <v>1.4819</v>
      </c>
      <c r="L33" s="42">
        <v>1.4923</v>
      </c>
      <c r="M33" s="42">
        <v>1.5401</v>
      </c>
      <c r="N33" s="53"/>
      <c r="O33" s="53"/>
      <c r="P33" s="53"/>
      <c r="Q33" s="53"/>
      <c r="R33" s="53"/>
      <c r="S33" s="53"/>
      <c r="T33" s="53"/>
    </row>
    <row r="34">
      <c r="A34" s="53"/>
      <c r="B34" s="42"/>
      <c r="C34" s="42"/>
      <c r="D34" s="42">
        <v>1.4728</v>
      </c>
      <c r="E34" s="42">
        <v>1.5128</v>
      </c>
      <c r="F34" s="42">
        <v>1.4864</v>
      </c>
      <c r="G34" s="42">
        <v>1.4824</v>
      </c>
      <c r="H34" s="42">
        <v>1.4967</v>
      </c>
      <c r="I34" s="42">
        <v>1.4916</v>
      </c>
      <c r="J34" s="42">
        <v>1.4899</v>
      </c>
      <c r="K34" s="42">
        <v>1.4916</v>
      </c>
      <c r="L34" s="42">
        <v>1.4899</v>
      </c>
      <c r="M34" s="42">
        <v>1.5224</v>
      </c>
      <c r="N34" s="53"/>
      <c r="O34" s="53"/>
      <c r="P34" s="53"/>
      <c r="Q34" s="53"/>
      <c r="R34" s="53"/>
      <c r="S34" s="53"/>
      <c r="T34" s="53"/>
    </row>
    <row r="35">
      <c r="A35" s="53"/>
      <c r="B35" s="42"/>
      <c r="C35" s="42"/>
      <c r="D35" s="42"/>
      <c r="E35" s="42">
        <v>1.5331</v>
      </c>
      <c r="F35" s="42">
        <v>1.4876</v>
      </c>
      <c r="G35" s="42">
        <v>1.5115</v>
      </c>
      <c r="H35" s="42">
        <v>1.4885</v>
      </c>
      <c r="I35" s="42">
        <v>1.5163</v>
      </c>
      <c r="J35" s="42">
        <v>1.4933</v>
      </c>
      <c r="K35" s="42">
        <v>1.5117</v>
      </c>
      <c r="L35" s="42">
        <v>1.4862</v>
      </c>
      <c r="M35" s="42">
        <v>1.7588</v>
      </c>
      <c r="N35" s="53"/>
      <c r="O35" s="53"/>
      <c r="P35" s="53"/>
      <c r="Q35" s="53"/>
      <c r="R35" s="53"/>
      <c r="S35" s="53"/>
      <c r="T35" s="53"/>
    </row>
    <row r="36">
      <c r="A36" s="53"/>
      <c r="B36" s="42"/>
      <c r="C36" s="42"/>
      <c r="D36" s="42"/>
      <c r="E36" s="42"/>
      <c r="F36" s="42">
        <v>1.5691</v>
      </c>
      <c r="G36" s="42">
        <v>1.4991</v>
      </c>
      <c r="H36" s="42">
        <v>1.5104</v>
      </c>
      <c r="I36" s="42">
        <v>1.4902</v>
      </c>
      <c r="J36" s="42">
        <v>1.4924</v>
      </c>
      <c r="K36" s="42">
        <v>1.5187</v>
      </c>
      <c r="L36" s="42">
        <v>1.4903</v>
      </c>
      <c r="M36" s="42">
        <v>1.653</v>
      </c>
      <c r="N36" s="53"/>
      <c r="O36" s="53"/>
      <c r="P36" s="53"/>
      <c r="Q36" s="53"/>
      <c r="R36" s="53"/>
      <c r="S36" s="53"/>
      <c r="T36" s="53"/>
    </row>
    <row r="37">
      <c r="A37" s="53"/>
      <c r="B37" s="42"/>
      <c r="C37" s="42"/>
      <c r="D37" s="42"/>
      <c r="E37" s="42"/>
      <c r="F37" s="42"/>
      <c r="G37" s="42">
        <v>1.516</v>
      </c>
      <c r="H37" s="42">
        <v>1.4947</v>
      </c>
      <c r="I37" s="42">
        <v>1.5288</v>
      </c>
      <c r="J37" s="42">
        <v>1.5027</v>
      </c>
      <c r="K37" s="42">
        <v>1.492</v>
      </c>
      <c r="L37" s="42">
        <v>1.5231</v>
      </c>
      <c r="M37" s="42">
        <v>1.7543</v>
      </c>
      <c r="N37" s="53"/>
      <c r="O37" s="53"/>
      <c r="P37" s="53"/>
      <c r="Q37" s="53"/>
      <c r="R37" s="53"/>
      <c r="S37" s="53"/>
      <c r="T37" s="53"/>
    </row>
    <row r="38">
      <c r="A38" s="53"/>
      <c r="B38" s="42"/>
      <c r="C38" s="42"/>
      <c r="D38" s="42"/>
      <c r="E38" s="42"/>
      <c r="F38" s="42"/>
      <c r="G38" s="42"/>
      <c r="H38" s="42">
        <v>1.5017</v>
      </c>
      <c r="I38" s="42">
        <v>1.5212</v>
      </c>
      <c r="J38" s="42">
        <v>1.4947</v>
      </c>
      <c r="K38" s="42">
        <v>1.5244</v>
      </c>
      <c r="L38" s="42">
        <v>1.5324</v>
      </c>
      <c r="M38" s="42">
        <v>1.7061</v>
      </c>
      <c r="N38" s="53"/>
      <c r="O38" s="53"/>
      <c r="P38" s="53"/>
      <c r="Q38" s="53"/>
      <c r="R38" s="53"/>
      <c r="S38" s="53"/>
      <c r="T38" s="53"/>
    </row>
    <row r="39">
      <c r="A39" s="53"/>
      <c r="B39" s="42"/>
      <c r="C39" s="42"/>
      <c r="D39" s="42"/>
      <c r="E39" s="42"/>
      <c r="F39" s="42"/>
      <c r="G39" s="42"/>
      <c r="H39" s="42"/>
      <c r="I39" s="42">
        <v>1.4908</v>
      </c>
      <c r="J39" s="42">
        <v>1.4935</v>
      </c>
      <c r="K39" s="42">
        <v>1.4955</v>
      </c>
      <c r="L39" s="42">
        <v>2.1863</v>
      </c>
      <c r="M39" s="42">
        <v>1.5567</v>
      </c>
      <c r="N39" s="53"/>
      <c r="O39" s="53"/>
      <c r="P39" s="53"/>
      <c r="Q39" s="53"/>
      <c r="R39" s="53"/>
      <c r="S39" s="53"/>
      <c r="T39" s="53"/>
    </row>
    <row r="40">
      <c r="A40" s="53"/>
      <c r="B40" s="42"/>
      <c r="C40" s="42"/>
      <c r="D40" s="42"/>
      <c r="E40" s="42"/>
      <c r="F40" s="42"/>
      <c r="G40" s="42"/>
      <c r="H40" s="42"/>
      <c r="I40" s="42"/>
      <c r="J40" s="42">
        <v>1.5042</v>
      </c>
      <c r="K40" s="42">
        <v>1.5006</v>
      </c>
      <c r="L40" s="42">
        <v>1.5125</v>
      </c>
      <c r="M40" s="42">
        <v>1.8461</v>
      </c>
      <c r="N40" s="53"/>
      <c r="O40" s="53"/>
      <c r="P40" s="53"/>
      <c r="Q40" s="53"/>
      <c r="R40" s="53"/>
      <c r="S40" s="53"/>
      <c r="T40" s="53"/>
    </row>
    <row r="41">
      <c r="A41" s="53"/>
      <c r="B41" s="42"/>
      <c r="C41" s="42"/>
      <c r="D41" s="42"/>
      <c r="E41" s="42"/>
      <c r="F41" s="42"/>
      <c r="G41" s="42"/>
      <c r="H41" s="42"/>
      <c r="I41" s="42"/>
      <c r="J41" s="42"/>
      <c r="K41" s="42">
        <v>1.5146</v>
      </c>
      <c r="L41" s="42">
        <v>1.4788</v>
      </c>
      <c r="M41" s="42">
        <v>1.8021</v>
      </c>
      <c r="N41" s="53"/>
      <c r="O41" s="53"/>
      <c r="P41" s="53"/>
      <c r="Q41" s="53"/>
      <c r="R41" s="53"/>
      <c r="S41" s="53"/>
      <c r="T41" s="53"/>
    </row>
    <row r="42">
      <c r="A42" s="53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>
        <v>1.6945</v>
      </c>
      <c r="M42" s="42">
        <v>1.668</v>
      </c>
      <c r="N42" s="53"/>
      <c r="O42" s="53"/>
      <c r="P42" s="53"/>
      <c r="Q42" s="53"/>
      <c r="R42" s="53"/>
      <c r="S42" s="53"/>
      <c r="T42" s="53"/>
    </row>
    <row r="43">
      <c r="A43" s="53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>
        <v>1.8088</v>
      </c>
      <c r="N43" s="53"/>
      <c r="O43" s="53"/>
      <c r="P43" s="53"/>
      <c r="Q43" s="53"/>
      <c r="R43" s="53"/>
      <c r="S43" s="53"/>
      <c r="T43" s="53"/>
    </row>
    <row r="44">
      <c r="A44" s="11"/>
      <c r="B44" s="38">
        <v>0.006</v>
      </c>
      <c r="C44" s="38">
        <v>0.0162</v>
      </c>
      <c r="D44" s="38">
        <v>0.0142</v>
      </c>
      <c r="E44" s="38">
        <v>0.0142</v>
      </c>
      <c r="F44" s="38">
        <v>0.0128</v>
      </c>
      <c r="G44" s="38">
        <v>0.0097</v>
      </c>
      <c r="H44" s="38">
        <v>0.0112</v>
      </c>
      <c r="I44" s="38">
        <v>0.0086</v>
      </c>
      <c r="J44" s="38">
        <v>0.0074</v>
      </c>
      <c r="K44" s="38">
        <v>0.005</v>
      </c>
      <c r="L44" s="38">
        <v>0.0058</v>
      </c>
      <c r="M44" s="38">
        <v>0.0972</v>
      </c>
      <c r="N44" s="11"/>
      <c r="O44" s="11"/>
      <c r="P44" s="11"/>
      <c r="Q44" s="11"/>
      <c r="R44" s="11"/>
      <c r="S44" s="11"/>
      <c r="T44" s="11"/>
    </row>
    <row r="45">
      <c r="A45" s="11" t="s">
        <v>614</v>
      </c>
      <c r="B45" s="38">
        <v>1.2022</v>
      </c>
      <c r="C45" s="38">
        <v>1.3166</v>
      </c>
      <c r="D45" s="38">
        <v>1.331</v>
      </c>
      <c r="E45" s="38">
        <v>1.332</v>
      </c>
      <c r="F45" s="38">
        <v>1.3603</v>
      </c>
      <c r="G45" s="38">
        <v>1.3517</v>
      </c>
      <c r="H45" s="38">
        <v>1.3482</v>
      </c>
      <c r="I45" s="38">
        <v>1.3531</v>
      </c>
      <c r="J45" s="38">
        <v>1.3754</v>
      </c>
      <c r="K45" s="38">
        <v>1.3575</v>
      </c>
      <c r="L45" s="38">
        <v>1.3427</v>
      </c>
      <c r="M45" s="38">
        <v>1.4194</v>
      </c>
      <c r="N45" s="11"/>
      <c r="O45" s="11"/>
      <c r="P45" s="11"/>
      <c r="Q45" s="11"/>
      <c r="R45" s="11"/>
      <c r="S45" s="11"/>
      <c r="T45" s="11"/>
    </row>
    <row r="46">
      <c r="B46" s="33">
        <v>1.2022</v>
      </c>
      <c r="C46" s="33">
        <v>1.3013</v>
      </c>
      <c r="D46" s="33">
        <v>1.3115</v>
      </c>
      <c r="E46" s="33">
        <v>1.3298</v>
      </c>
      <c r="F46" s="33">
        <v>1.3703</v>
      </c>
      <c r="G46" s="33">
        <v>1.3631</v>
      </c>
      <c r="H46" s="33">
        <v>1.3241</v>
      </c>
      <c r="I46" s="33">
        <v>1.333</v>
      </c>
      <c r="J46" s="33">
        <v>1.395</v>
      </c>
      <c r="K46" s="33">
        <v>1.3359</v>
      </c>
      <c r="L46" s="33">
        <v>1.3332</v>
      </c>
      <c r="M46" s="33">
        <v>1.3902</v>
      </c>
    </row>
    <row r="47">
      <c r="B47" s="33"/>
      <c r="C47" s="33">
        <v>1.3319</v>
      </c>
      <c r="D47" s="33">
        <v>1.324</v>
      </c>
      <c r="E47" s="33">
        <v>1.3017</v>
      </c>
      <c r="F47" s="33">
        <v>1.3791</v>
      </c>
      <c r="G47" s="33">
        <v>1.3862</v>
      </c>
      <c r="H47" s="33">
        <v>1.3338</v>
      </c>
      <c r="I47" s="33">
        <v>1.3383</v>
      </c>
      <c r="J47" s="33">
        <v>1.395</v>
      </c>
      <c r="K47" s="33">
        <v>1.3286</v>
      </c>
      <c r="L47" s="33">
        <v>1.3277</v>
      </c>
      <c r="M47" s="33">
        <v>1.3967</v>
      </c>
    </row>
    <row r="48">
      <c r="B48" s="33"/>
      <c r="C48" s="33"/>
      <c r="D48" s="33">
        <v>1.3574</v>
      </c>
      <c r="E48" s="33">
        <v>1.3745</v>
      </c>
      <c r="F48" s="33">
        <v>1.3071</v>
      </c>
      <c r="G48" s="33">
        <v>1.3335</v>
      </c>
      <c r="H48" s="33">
        <v>1.3795</v>
      </c>
      <c r="I48" s="33">
        <v>1.383</v>
      </c>
      <c r="J48" s="33">
        <v>1.3923</v>
      </c>
      <c r="K48" s="33">
        <v>1.3378</v>
      </c>
      <c r="L48" s="33">
        <v>1.3303</v>
      </c>
      <c r="M48" s="33">
        <v>1.3442</v>
      </c>
    </row>
    <row r="49">
      <c r="B49" s="33"/>
      <c r="C49" s="33"/>
      <c r="D49" s="33"/>
      <c r="E49" s="33">
        <v>1.3218</v>
      </c>
      <c r="F49" s="33">
        <v>1.3751</v>
      </c>
      <c r="G49" s="33">
        <v>1.3293</v>
      </c>
      <c r="H49" s="33">
        <v>1.358</v>
      </c>
      <c r="I49" s="33">
        <v>1.3817</v>
      </c>
      <c r="J49" s="33">
        <v>1.3279</v>
      </c>
      <c r="K49" s="33">
        <v>1.3874</v>
      </c>
      <c r="L49" s="33">
        <v>1.3683</v>
      </c>
      <c r="M49" s="33">
        <v>1.3651</v>
      </c>
    </row>
    <row r="50">
      <c r="B50" s="33"/>
      <c r="C50" s="33"/>
      <c r="D50" s="33"/>
      <c r="E50" s="33"/>
      <c r="F50" s="33">
        <v>1.37</v>
      </c>
      <c r="G50" s="33">
        <v>1.3809</v>
      </c>
      <c r="H50" s="33">
        <v>1.3316</v>
      </c>
      <c r="I50" s="33">
        <v>1.3267</v>
      </c>
      <c r="J50" s="33">
        <v>1.391</v>
      </c>
      <c r="K50" s="33">
        <v>1.4006</v>
      </c>
      <c r="L50" s="33">
        <v>1.3344</v>
      </c>
      <c r="M50" s="33">
        <v>1.3779</v>
      </c>
    </row>
    <row r="51">
      <c r="B51" s="33"/>
      <c r="C51" s="33"/>
      <c r="D51" s="33"/>
      <c r="E51" s="33"/>
      <c r="F51" s="33"/>
      <c r="G51" s="33">
        <v>1.3172</v>
      </c>
      <c r="H51" s="33">
        <v>1.3923</v>
      </c>
      <c r="I51" s="33">
        <v>1.3489</v>
      </c>
      <c r="J51" s="33">
        <v>1.3868</v>
      </c>
      <c r="K51" s="33">
        <v>1.3347</v>
      </c>
      <c r="L51" s="33">
        <v>1.3531</v>
      </c>
      <c r="M51" s="33">
        <v>1.3284</v>
      </c>
    </row>
    <row r="52">
      <c r="B52" s="33"/>
      <c r="C52" s="33"/>
      <c r="D52" s="33"/>
      <c r="E52" s="33"/>
      <c r="F52" s="33"/>
      <c r="G52" s="33"/>
      <c r="H52" s="33">
        <v>1.318</v>
      </c>
      <c r="I52" s="33">
        <v>1.3376</v>
      </c>
      <c r="J52" s="33">
        <v>1.3841</v>
      </c>
      <c r="K52" s="33">
        <v>1.3321</v>
      </c>
      <c r="L52" s="33">
        <v>1.3338</v>
      </c>
      <c r="M52" s="33">
        <v>1.4478</v>
      </c>
    </row>
    <row r="53">
      <c r="B53" s="33"/>
      <c r="C53" s="33"/>
      <c r="D53" s="33"/>
      <c r="E53" s="33"/>
      <c r="F53" s="33"/>
      <c r="G53" s="33"/>
      <c r="H53" s="33"/>
      <c r="I53" s="33">
        <v>1.3753</v>
      </c>
      <c r="J53" s="33">
        <v>1.3208</v>
      </c>
      <c r="K53" s="33">
        <v>1.4017</v>
      </c>
      <c r="L53" s="33">
        <v>1.3324</v>
      </c>
      <c r="M53" s="33">
        <v>1.3859</v>
      </c>
    </row>
    <row r="54">
      <c r="B54" s="33"/>
      <c r="C54" s="33"/>
      <c r="D54" s="33"/>
      <c r="E54" s="33"/>
      <c r="F54" s="33"/>
      <c r="G54" s="33"/>
      <c r="H54" s="33"/>
      <c r="I54" s="33"/>
      <c r="J54" s="33">
        <v>1.3856</v>
      </c>
      <c r="K54" s="33">
        <v>1.3865</v>
      </c>
      <c r="L54" s="33">
        <v>1.3307</v>
      </c>
      <c r="M54" s="33">
        <v>1.3993</v>
      </c>
    </row>
    <row r="55">
      <c r="B55" s="33"/>
      <c r="C55" s="33"/>
      <c r="D55" s="33"/>
      <c r="E55" s="33"/>
      <c r="F55" s="33"/>
      <c r="G55" s="33"/>
      <c r="H55" s="33"/>
      <c r="I55" s="33"/>
      <c r="J55" s="33"/>
      <c r="K55" s="33">
        <v>1.3297</v>
      </c>
      <c r="L55" s="33">
        <v>1.3938</v>
      </c>
      <c r="M55" s="33">
        <v>1.7764</v>
      </c>
    </row>
    <row r="56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>
        <v>1.3321</v>
      </c>
      <c r="M56" s="33">
        <v>1.4062</v>
      </c>
    </row>
    <row r="57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>
        <v>1.4142</v>
      </c>
    </row>
    <row r="58">
      <c r="A58" s="11" t="s">
        <v>615</v>
      </c>
      <c r="B58" s="38">
        <f>AVERAGE(B59:B70)</f>
        <v>0.6017</v>
      </c>
      <c r="C58" s="38">
        <f>AVERAGE(C59:C70)</f>
        <v>0.5959</v>
      </c>
      <c r="D58" s="38">
        <f>AVERAGE(D59:D70)</f>
        <v>0.594833333333333</v>
      </c>
      <c r="E58" s="38">
        <f>AVERAGE(E59:E70)</f>
        <v>0.5954</v>
      </c>
      <c r="F58" s="38">
        <f>AVERAGE(F59:F70)</f>
        <v>0.59402</v>
      </c>
      <c r="G58" s="38">
        <f>AVERAGE(G59:G70)</f>
        <v>0.5944</v>
      </c>
      <c r="H58" s="38">
        <f>AVERAGE(H59:H70)</f>
        <v>0.5944</v>
      </c>
      <c r="I58" s="38">
        <f>AVERAGE(I59:I70)</f>
        <v>0.595875</v>
      </c>
      <c r="J58" s="38">
        <f>AVERAGE(J59:J70)</f>
        <v>0.596666666666667</v>
      </c>
      <c r="K58" s="38">
        <f>AVERAGE(K59:K70)</f>
        <v>0.59781</v>
      </c>
      <c r="L58" s="38">
        <f>AVERAGE(L59:L70)</f>
        <v>0.596381818181818</v>
      </c>
      <c r="M58" s="38">
        <f>AVERAGE(M59:M70)</f>
        <v>0.595241666666666</v>
      </c>
      <c r="N58" s="11"/>
      <c r="O58" s="11"/>
      <c r="P58" s="11"/>
      <c r="Q58" s="11"/>
      <c r="R58" s="11"/>
      <c r="S58" s="11"/>
      <c r="T58" s="11"/>
    </row>
    <row r="59">
      <c r="A59" s="53"/>
      <c r="B59" s="42">
        <v>0.6017</v>
      </c>
      <c r="C59" s="42">
        <v>0.5957</v>
      </c>
      <c r="D59" s="42">
        <v>0.5932</v>
      </c>
      <c r="E59" s="42">
        <v>0.5915</v>
      </c>
      <c r="F59" s="42">
        <v>0.5931</v>
      </c>
      <c r="G59" s="42">
        <v>0.5932</v>
      </c>
      <c r="H59" s="42">
        <v>0.5944</v>
      </c>
      <c r="I59" s="42">
        <v>0.6026</v>
      </c>
      <c r="J59" s="42">
        <v>0.5946</v>
      </c>
      <c r="K59" s="42">
        <v>0.5927</v>
      </c>
      <c r="L59" s="42">
        <v>0.6026</v>
      </c>
      <c r="M59" s="42">
        <v>0.6042</v>
      </c>
      <c r="N59" s="53"/>
      <c r="O59" s="53"/>
      <c r="P59" s="53"/>
      <c r="Q59" s="53"/>
      <c r="R59" s="53"/>
      <c r="S59" s="53"/>
      <c r="T59" s="53"/>
    </row>
    <row r="60">
      <c r="A60" s="53"/>
      <c r="B60" s="42"/>
      <c r="C60" s="42">
        <v>0.5961</v>
      </c>
      <c r="D60" s="42">
        <v>0.5948</v>
      </c>
      <c r="E60" s="42">
        <v>0.5966</v>
      </c>
      <c r="F60" s="42">
        <v>0.5951</v>
      </c>
      <c r="G60" s="42">
        <v>0.5967</v>
      </c>
      <c r="H60" s="42">
        <v>0.5928</v>
      </c>
      <c r="I60" s="42">
        <v>0.5945</v>
      </c>
      <c r="J60" s="42">
        <v>0.5957</v>
      </c>
      <c r="K60" s="42">
        <v>0.6004</v>
      </c>
      <c r="L60" s="42">
        <v>0.602</v>
      </c>
      <c r="M60" s="42">
        <v>0.5909</v>
      </c>
      <c r="N60" s="53"/>
      <c r="O60" s="53"/>
      <c r="P60" s="53"/>
      <c r="Q60" s="53"/>
      <c r="R60" s="53"/>
      <c r="S60" s="53"/>
      <c r="T60" s="53"/>
    </row>
    <row r="61">
      <c r="A61" s="53"/>
      <c r="B61" s="42"/>
      <c r="C61" s="42"/>
      <c r="D61" s="42">
        <v>0.5965</v>
      </c>
      <c r="E61" s="42">
        <v>0.5939</v>
      </c>
      <c r="F61" s="42">
        <v>0.5908</v>
      </c>
      <c r="G61" s="42">
        <v>0.5926</v>
      </c>
      <c r="H61" s="42">
        <v>0.5906</v>
      </c>
      <c r="I61" s="42">
        <v>0.5927</v>
      </c>
      <c r="J61" s="42">
        <v>0.6002</v>
      </c>
      <c r="K61" s="42">
        <v>0.5966</v>
      </c>
      <c r="L61" s="42">
        <v>0.5923</v>
      </c>
      <c r="M61" s="42">
        <v>0.5912</v>
      </c>
      <c r="N61" s="53"/>
      <c r="O61" s="53"/>
      <c r="P61" s="53"/>
      <c r="Q61" s="53"/>
      <c r="R61" s="53"/>
      <c r="S61" s="53"/>
      <c r="T61" s="53"/>
    </row>
    <row r="62">
      <c r="A62" s="53"/>
      <c r="B62" s="42"/>
      <c r="C62" s="42"/>
      <c r="D62" s="42"/>
      <c r="E62" s="42">
        <v>0.5996</v>
      </c>
      <c r="F62" s="42">
        <v>0.594</v>
      </c>
      <c r="G62" s="42">
        <v>0.5929</v>
      </c>
      <c r="H62" s="42">
        <v>0.5984</v>
      </c>
      <c r="I62" s="42">
        <v>0.6</v>
      </c>
      <c r="J62" s="42">
        <v>0.604</v>
      </c>
      <c r="K62" s="42">
        <v>0.5956</v>
      </c>
      <c r="L62" s="42">
        <v>0.5912</v>
      </c>
      <c r="M62" s="42">
        <v>0.6003</v>
      </c>
      <c r="N62" s="53"/>
      <c r="O62" s="53"/>
      <c r="P62" s="53"/>
      <c r="Q62" s="53"/>
      <c r="R62" s="53"/>
      <c r="S62" s="53"/>
      <c r="T62" s="53"/>
    </row>
    <row r="63">
      <c r="A63" s="53"/>
      <c r="B63" s="42"/>
      <c r="C63" s="42"/>
      <c r="D63" s="42"/>
      <c r="E63" s="42"/>
      <c r="F63" s="42">
        <v>0.5971</v>
      </c>
      <c r="G63" s="42">
        <v>0.5914</v>
      </c>
      <c r="H63" s="42">
        <v>0.5972</v>
      </c>
      <c r="I63" s="42">
        <v>0.5911</v>
      </c>
      <c r="J63" s="42">
        <v>0.5979</v>
      </c>
      <c r="K63" s="42">
        <v>0.6033</v>
      </c>
      <c r="L63" s="42">
        <v>0.5976</v>
      </c>
      <c r="M63" s="42">
        <v>0.5907</v>
      </c>
      <c r="N63" s="53"/>
      <c r="O63" s="53"/>
      <c r="P63" s="53"/>
      <c r="Q63" s="53"/>
      <c r="R63" s="53"/>
      <c r="S63" s="53"/>
      <c r="T63" s="53"/>
    </row>
    <row r="64">
      <c r="A64" s="53"/>
      <c r="B64" s="42"/>
      <c r="C64" s="42"/>
      <c r="D64" s="42"/>
      <c r="E64" s="42"/>
      <c r="F64" s="42"/>
      <c r="G64" s="42">
        <v>0.5996</v>
      </c>
      <c r="H64" s="42">
        <v>0.5929</v>
      </c>
      <c r="I64" s="42">
        <v>0.5957</v>
      </c>
      <c r="J64" s="42">
        <v>0.6023</v>
      </c>
      <c r="K64" s="42">
        <v>0.6006</v>
      </c>
      <c r="L64" s="42">
        <v>0.5931</v>
      </c>
      <c r="M64" s="42">
        <v>0.5932</v>
      </c>
      <c r="N64" s="53"/>
      <c r="O64" s="53"/>
      <c r="P64" s="53"/>
      <c r="Q64" s="53"/>
      <c r="R64" s="53"/>
      <c r="S64" s="53"/>
      <c r="T64" s="53"/>
    </row>
    <row r="65">
      <c r="A65" s="53"/>
      <c r="B65" s="42"/>
      <c r="C65" s="42"/>
      <c r="D65" s="42"/>
      <c r="E65" s="42"/>
      <c r="F65" s="42"/>
      <c r="G65" s="42"/>
      <c r="H65" s="42">
        <v>0.5945</v>
      </c>
      <c r="I65" s="42">
        <v>0.5983</v>
      </c>
      <c r="J65" s="42">
        <v>0.5913</v>
      </c>
      <c r="K65" s="42">
        <v>0.5984</v>
      </c>
      <c r="L65" s="42">
        <v>0.6041</v>
      </c>
      <c r="M65" s="42">
        <v>0.5929</v>
      </c>
      <c r="N65" s="53"/>
      <c r="O65" s="53"/>
      <c r="P65" s="53"/>
      <c r="Q65" s="53"/>
      <c r="R65" s="53"/>
      <c r="S65" s="53"/>
      <c r="T65" s="53"/>
    </row>
    <row r="66">
      <c r="A66" s="53"/>
      <c r="B66" s="42"/>
      <c r="C66" s="42"/>
      <c r="D66" s="42"/>
      <c r="E66" s="42"/>
      <c r="F66" s="42"/>
      <c r="G66" s="42"/>
      <c r="H66" s="42"/>
      <c r="I66" s="42">
        <v>0.5921</v>
      </c>
      <c r="J66" s="42">
        <v>0.5929</v>
      </c>
      <c r="K66" s="42">
        <v>0.6036</v>
      </c>
      <c r="L66" s="42">
        <v>0.5929</v>
      </c>
      <c r="M66" s="42">
        <v>0.5916</v>
      </c>
      <c r="N66" s="53"/>
      <c r="O66" s="53"/>
      <c r="P66" s="53"/>
      <c r="Q66" s="53"/>
      <c r="R66" s="53"/>
      <c r="S66" s="53"/>
      <c r="T66" s="53"/>
    </row>
    <row r="67">
      <c r="A67" s="53"/>
      <c r="B67" s="42"/>
      <c r="C67" s="42"/>
      <c r="D67" s="42"/>
      <c r="E67" s="42"/>
      <c r="F67" s="42"/>
      <c r="G67" s="42"/>
      <c r="H67" s="42"/>
      <c r="I67" s="42"/>
      <c r="J67" s="42">
        <v>0.5911</v>
      </c>
      <c r="K67" s="42">
        <v>0.5951</v>
      </c>
      <c r="L67" s="42">
        <v>0.5945</v>
      </c>
      <c r="M67" s="42">
        <v>0.5984</v>
      </c>
      <c r="N67" s="53"/>
      <c r="O67" s="53"/>
      <c r="P67" s="53"/>
      <c r="Q67" s="53"/>
      <c r="R67" s="53"/>
      <c r="S67" s="53"/>
      <c r="T67" s="53"/>
    </row>
    <row r="68">
      <c r="A68" s="53"/>
      <c r="B68" s="42"/>
      <c r="C68" s="42"/>
      <c r="D68" s="42"/>
      <c r="E68" s="42"/>
      <c r="F68" s="42"/>
      <c r="G68" s="42"/>
      <c r="H68" s="42"/>
      <c r="I68" s="42"/>
      <c r="J68" s="42"/>
      <c r="K68" s="42">
        <v>0.5918</v>
      </c>
      <c r="L68" s="42">
        <v>0.5955</v>
      </c>
      <c r="M68" s="42">
        <v>0.5943</v>
      </c>
      <c r="N68" s="53"/>
      <c r="O68" s="53"/>
      <c r="P68" s="53"/>
      <c r="Q68" s="53"/>
      <c r="R68" s="53"/>
      <c r="S68" s="53"/>
      <c r="T68" s="53"/>
    </row>
    <row r="69">
      <c r="A69" s="53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>
        <v>0.5944</v>
      </c>
      <c r="M69" s="42">
        <v>0.5995</v>
      </c>
      <c r="N69" s="53"/>
      <c r="O69" s="53"/>
      <c r="P69" s="53"/>
      <c r="Q69" s="53"/>
      <c r="R69" s="53"/>
      <c r="S69" s="53"/>
      <c r="T69" s="53"/>
    </row>
    <row r="70">
      <c r="A70" s="53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>
        <v>0.5957</v>
      </c>
      <c r="N70" s="53"/>
      <c r="O70" s="53"/>
      <c r="P70" s="53"/>
      <c r="Q70" s="53"/>
      <c r="R70" s="53"/>
      <c r="S70" s="53"/>
      <c r="T70" s="53"/>
    </row>
    <row r="71">
      <c r="A71" s="11" t="s">
        <v>616</v>
      </c>
      <c r="B71" s="38">
        <f>AVERAGE(B72:B83)</f>
        <v>1.6018</v>
      </c>
      <c r="C71" s="38">
        <f>AVERAGE(C72:C83)</f>
        <v>1.48205</v>
      </c>
      <c r="D71" s="38">
        <f>AVERAGE(D72:D83)</f>
        <v>1.51723333333333</v>
      </c>
      <c r="E71" s="38">
        <f>AVERAGE(E72:E83)</f>
        <v>1.492175</v>
      </c>
      <c r="F71" s="38">
        <f>AVERAGE(F72:F83)</f>
        <v>1.5022</v>
      </c>
      <c r="G71" s="38">
        <f>AVERAGE(G72:G83)</f>
        <v>1.4863</v>
      </c>
      <c r="H71" s="38">
        <f>AVERAGE(H72:H83)</f>
        <v>1.4965</v>
      </c>
      <c r="I71" s="38">
        <f>AVERAGE(I72:I83)</f>
        <v>1.4999875</v>
      </c>
      <c r="J71" s="38">
        <f>AVERAGE(J72:J83)</f>
        <v>1.50683333333333</v>
      </c>
      <c r="K71" s="38">
        <f>AVERAGE(K72:K83)</f>
        <v>1.56876</v>
      </c>
      <c r="L71" s="38">
        <f>AVERAGE(L72:L83)</f>
        <v>1.56330909090909</v>
      </c>
      <c r="M71" s="38">
        <f>AVERAGE(M72:M83)</f>
        <v>1.68365833333333</v>
      </c>
      <c r="N71" s="11"/>
      <c r="O71" s="11"/>
      <c r="P71" s="11"/>
      <c r="Q71" s="11"/>
      <c r="R71" s="11"/>
      <c r="S71" s="11"/>
      <c r="T71" s="11"/>
    </row>
    <row r="72">
      <c r="A72" s="53"/>
      <c r="B72" s="42">
        <v>1.6018</v>
      </c>
      <c r="C72" s="42">
        <v>1.4762</v>
      </c>
      <c r="D72" s="42">
        <v>1.5574</v>
      </c>
      <c r="E72" s="42">
        <v>1.4801</v>
      </c>
      <c r="F72" s="42">
        <v>1.4774</v>
      </c>
      <c r="G72" s="42">
        <v>1.4835</v>
      </c>
      <c r="H72" s="42">
        <v>1.4948</v>
      </c>
      <c r="I72" s="42">
        <v>1.496</v>
      </c>
      <c r="J72" s="42">
        <v>1.5327</v>
      </c>
      <c r="K72" s="42">
        <v>1.4864</v>
      </c>
      <c r="L72" s="42">
        <v>1.4814</v>
      </c>
      <c r="M72" s="42">
        <v>1.4956</v>
      </c>
      <c r="N72" s="53"/>
      <c r="O72" s="53"/>
      <c r="P72" s="53"/>
      <c r="Q72" s="53"/>
      <c r="R72" s="53"/>
      <c r="S72" s="53"/>
      <c r="T72" s="53"/>
    </row>
    <row r="73">
      <c r="A73" s="53"/>
      <c r="B73" s="42"/>
      <c r="C73" s="42">
        <v>1.4879</v>
      </c>
      <c r="D73" s="42">
        <v>1.5072</v>
      </c>
      <c r="E73" s="42">
        <v>1.5066</v>
      </c>
      <c r="F73" s="42">
        <v>1.4874</v>
      </c>
      <c r="G73" s="42">
        <v>1.4871</v>
      </c>
      <c r="H73" s="42">
        <v>1.4967</v>
      </c>
      <c r="I73" s="42">
        <v>1.5089</v>
      </c>
      <c r="J73" s="42">
        <v>1.4829</v>
      </c>
      <c r="K73" s="42">
        <v>1.5247</v>
      </c>
      <c r="L73" s="42">
        <v>1.4946</v>
      </c>
      <c r="M73" s="42">
        <v>1.484</v>
      </c>
      <c r="N73" s="53"/>
      <c r="O73" s="53"/>
      <c r="P73" s="53"/>
      <c r="Q73" s="53"/>
      <c r="R73" s="53"/>
      <c r="S73" s="53"/>
      <c r="T73" s="53"/>
    </row>
    <row r="74">
      <c r="A74" s="53"/>
      <c r="B74" s="42"/>
      <c r="C74" s="42"/>
      <c r="D74" s="42">
        <v>1.4871</v>
      </c>
      <c r="E74" s="42">
        <v>1.5121</v>
      </c>
      <c r="F74" s="42">
        <v>1.4731</v>
      </c>
      <c r="G74" s="42">
        <v>1.4764</v>
      </c>
      <c r="H74" s="42">
        <v>1.5129</v>
      </c>
      <c r="I74" s="42">
        <v>1.4809</v>
      </c>
      <c r="J74" s="42">
        <v>1.5036</v>
      </c>
      <c r="K74" s="42">
        <v>1.4858</v>
      </c>
      <c r="L74" s="42">
        <v>1.4876</v>
      </c>
      <c r="M74" s="42">
        <v>1.5426</v>
      </c>
      <c r="N74" s="53"/>
      <c r="O74" s="53"/>
      <c r="P74" s="53"/>
      <c r="Q74" s="53"/>
      <c r="R74" s="53"/>
      <c r="S74" s="53"/>
      <c r="T74" s="53"/>
    </row>
    <row r="75">
      <c r="A75" s="53"/>
      <c r="B75" s="42"/>
      <c r="C75" s="42"/>
      <c r="D75" s="42"/>
      <c r="E75" s="42">
        <v>1.4699</v>
      </c>
      <c r="F75" s="42">
        <v>1.4831</v>
      </c>
      <c r="G75" s="42">
        <v>1.506</v>
      </c>
      <c r="H75" s="42">
        <v>1.49</v>
      </c>
      <c r="I75" s="42">
        <v>1.4883</v>
      </c>
      <c r="J75" s="42">
        <v>1.4968</v>
      </c>
      <c r="K75" s="42">
        <v>1.4799</v>
      </c>
      <c r="L75" s="42">
        <v>1.552</v>
      </c>
      <c r="M75" s="42">
        <v>1.5642</v>
      </c>
      <c r="N75" s="53"/>
      <c r="O75" s="53"/>
      <c r="P75" s="53"/>
      <c r="Q75" s="53"/>
      <c r="R75" s="53"/>
      <c r="S75" s="53"/>
      <c r="T75" s="53"/>
    </row>
    <row r="76">
      <c r="A76" s="53"/>
      <c r="B76" s="42"/>
      <c r="C76" s="42"/>
      <c r="D76" s="42"/>
      <c r="E76" s="42"/>
      <c r="F76" s="42">
        <v>1.59</v>
      </c>
      <c r="G76" s="42">
        <v>1.4838</v>
      </c>
      <c r="H76" s="42">
        <v>1.4911</v>
      </c>
      <c r="I76" s="42">
        <v>1.4967</v>
      </c>
      <c r="J76" s="42">
        <v>1.5208</v>
      </c>
      <c r="K76" s="42">
        <v>1.5324</v>
      </c>
      <c r="L76" s="42">
        <v>1.5181</v>
      </c>
      <c r="M76" s="42">
        <v>1.6796</v>
      </c>
      <c r="N76" s="53"/>
      <c r="O76" s="53"/>
      <c r="P76" s="53"/>
      <c r="Q76" s="53"/>
      <c r="R76" s="53"/>
      <c r="S76" s="53"/>
      <c r="T76" s="53"/>
    </row>
    <row r="77">
      <c r="A77" s="53"/>
      <c r="B77" s="42"/>
      <c r="C77" s="42"/>
      <c r="D77" s="42"/>
      <c r="E77" s="42"/>
      <c r="F77" s="42"/>
      <c r="G77" s="42">
        <v>1.481</v>
      </c>
      <c r="H77" s="42">
        <v>1.4859</v>
      </c>
      <c r="I77" s="42">
        <v>1.4836</v>
      </c>
      <c r="J77" s="42">
        <v>1.5056</v>
      </c>
      <c r="K77" s="42">
        <v>1.4957</v>
      </c>
      <c r="L77" s="42">
        <v>1.5293</v>
      </c>
      <c r="M77" s="42">
        <v>1.7209</v>
      </c>
      <c r="N77" s="53"/>
      <c r="O77" s="53"/>
      <c r="P77" s="53"/>
      <c r="Q77" s="53"/>
      <c r="R77" s="53"/>
      <c r="S77" s="53"/>
      <c r="T77" s="53"/>
    </row>
    <row r="78">
      <c r="A78" s="53"/>
      <c r="B78" s="42"/>
      <c r="C78" s="42"/>
      <c r="D78" s="42"/>
      <c r="E78" s="42"/>
      <c r="F78" s="42"/>
      <c r="G78" s="42"/>
      <c r="H78" s="42">
        <v>1.5041</v>
      </c>
      <c r="I78" s="42">
        <v>1.5214</v>
      </c>
      <c r="J78" s="42">
        <v>1.5005</v>
      </c>
      <c r="K78" s="42">
        <v>1.4829</v>
      </c>
      <c r="L78" s="42">
        <v>1.5696</v>
      </c>
      <c r="M78" s="42">
        <v>1.8582</v>
      </c>
      <c r="N78" s="53"/>
      <c r="O78" s="53"/>
      <c r="P78" s="53"/>
      <c r="Q78" s="53"/>
      <c r="R78" s="53"/>
      <c r="S78" s="53"/>
      <c r="T78" s="53"/>
    </row>
    <row r="79">
      <c r="A79" s="53"/>
      <c r="B79" s="42"/>
      <c r="C79" s="42"/>
      <c r="D79" s="42"/>
      <c r="E79" s="42"/>
      <c r="F79" s="42"/>
      <c r="G79" s="42"/>
      <c r="H79" s="42"/>
      <c r="I79" s="42">
        <v>1.5241</v>
      </c>
      <c r="J79" s="42">
        <v>1.4842</v>
      </c>
      <c r="K79" s="42">
        <v>1.5002</v>
      </c>
      <c r="L79" s="42">
        <v>1.5702</v>
      </c>
      <c r="M79" s="42">
        <v>1.8544</v>
      </c>
      <c r="N79" s="53"/>
      <c r="O79" s="53"/>
      <c r="P79" s="53"/>
      <c r="Q79" s="53"/>
      <c r="R79" s="53"/>
      <c r="S79" s="53"/>
      <c r="T79" s="53"/>
    </row>
    <row r="80">
      <c r="A80" s="53"/>
      <c r="B80" s="42"/>
      <c r="C80" s="42"/>
      <c r="D80" s="42"/>
      <c r="E80" s="42"/>
      <c r="F80" s="42"/>
      <c r="G80" s="42"/>
      <c r="H80" s="42"/>
      <c r="I80" s="42"/>
      <c r="J80" s="42">
        <v>1.5344</v>
      </c>
      <c r="K80" s="42">
        <v>2.0633</v>
      </c>
      <c r="L80" s="42">
        <v>1.4875</v>
      </c>
      <c r="M80" s="42">
        <v>1.6776</v>
      </c>
      <c r="N80" s="53"/>
      <c r="O80" s="53"/>
      <c r="P80" s="53"/>
      <c r="Q80" s="53"/>
      <c r="R80" s="53"/>
      <c r="S80" s="53"/>
      <c r="T80" s="53"/>
    </row>
    <row r="81">
      <c r="A81" s="53"/>
      <c r="B81" s="42"/>
      <c r="C81" s="42"/>
      <c r="D81" s="42"/>
      <c r="E81" s="42"/>
      <c r="F81" s="42"/>
      <c r="G81" s="42"/>
      <c r="H81" s="42"/>
      <c r="I81" s="42"/>
      <c r="J81" s="42"/>
      <c r="K81" s="42">
        <v>1.6363</v>
      </c>
      <c r="L81" s="42">
        <v>1.5147</v>
      </c>
      <c r="M81" s="42">
        <v>1.6371</v>
      </c>
      <c r="N81" s="53"/>
      <c r="O81" s="53"/>
      <c r="P81" s="53"/>
      <c r="Q81" s="53"/>
      <c r="R81" s="53"/>
      <c r="S81" s="53"/>
      <c r="T81" s="53"/>
    </row>
    <row r="82">
      <c r="A82" s="53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>
        <v>1.9914</v>
      </c>
      <c r="M82" s="42">
        <v>2.0159</v>
      </c>
      <c r="N82" s="53"/>
      <c r="O82" s="53"/>
      <c r="P82" s="53"/>
      <c r="Q82" s="53"/>
      <c r="R82" s="53"/>
      <c r="S82" s="53"/>
      <c r="T82" s="53"/>
    </row>
    <row r="83">
      <c r="A83" s="53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>
        <v>1.6738</v>
      </c>
      <c r="N83" s="53"/>
      <c r="O83" s="53"/>
      <c r="P83" s="53"/>
      <c r="Q83" s="53"/>
      <c r="R83" s="53"/>
      <c r="S83" s="53"/>
      <c r="T83" s="53"/>
    </row>
    <row r="84">
      <c r="A84" s="11" t="s">
        <v>617</v>
      </c>
      <c r="B84" s="38">
        <f>AVERAGE(B85:B96)</f>
        <v>13.7531</v>
      </c>
      <c r="C84" s="38">
        <f>AVERAGE(C85:C96)</f>
        <v>26.4187</v>
      </c>
      <c r="D84" s="38">
        <f>AVERAGE(D85:D96)</f>
        <v>28.3178333333333</v>
      </c>
      <c r="E84" s="38">
        <f>AVERAGE(E85:E96)</f>
        <v>36.426875</v>
      </c>
      <c r="F84" s="38">
        <f>AVERAGE(F85:F96)</f>
        <v>38.59896</v>
      </c>
      <c r="G84" s="38">
        <f>AVERAGE(G85:G96)</f>
        <v>43.6571333333333</v>
      </c>
      <c r="H84" s="38">
        <f>AVERAGE(H85:H96)</f>
        <v>45.7874714285714</v>
      </c>
      <c r="I84" s="38">
        <f>AVERAGE(I85:I96)</f>
        <v>56.0363875</v>
      </c>
      <c r="J84" s="38">
        <f>AVERAGE(J85:J96)</f>
        <v>75.3511333333333</v>
      </c>
      <c r="K84" s="38">
        <f>AVERAGE(K85:K96)</f>
        <v>85.19263</v>
      </c>
      <c r="L84" s="38">
        <f>AVERAGE(L85:L96)</f>
        <v>138.445436363636</v>
      </c>
      <c r="M84" s="38">
        <f>AVERAGE(M85:M96)</f>
        <v>131.808158333333</v>
      </c>
      <c r="N84" s="11"/>
      <c r="O84" s="11"/>
      <c r="P84" s="11"/>
      <c r="Q84" s="11"/>
      <c r="R84" s="11"/>
      <c r="S84" s="11"/>
      <c r="T84" s="11"/>
    </row>
    <row r="85">
      <c r="A85" s="53"/>
      <c r="B85" s="42">
        <v>13.7531</v>
      </c>
      <c r="C85" s="42">
        <v>26.5204</v>
      </c>
      <c r="D85" s="42">
        <v>31.8297</v>
      </c>
      <c r="E85" s="42">
        <v>40.167</v>
      </c>
      <c r="F85" s="42">
        <v>30.7453</v>
      </c>
      <c r="G85" s="42">
        <v>48.5471</v>
      </c>
      <c r="H85" s="42">
        <v>43.5032</v>
      </c>
      <c r="I85" s="42">
        <v>55.5371</v>
      </c>
      <c r="J85" s="42">
        <v>70.9111</v>
      </c>
      <c r="K85" s="42">
        <v>86.4611</v>
      </c>
      <c r="L85" s="42">
        <v>120.1207</v>
      </c>
      <c r="M85" s="42">
        <v>126.6724</v>
      </c>
      <c r="N85" s="53"/>
      <c r="O85" s="53"/>
      <c r="P85" s="53"/>
      <c r="Q85" s="53"/>
      <c r="R85" s="53"/>
      <c r="S85" s="53"/>
      <c r="T85" s="53"/>
    </row>
    <row r="86">
      <c r="A86" s="53"/>
      <c r="B86" s="42"/>
      <c r="C86" s="42">
        <v>26.317</v>
      </c>
      <c r="D86" s="42">
        <v>22.2266</v>
      </c>
      <c r="E86" s="42">
        <v>26.4947</v>
      </c>
      <c r="F86" s="42">
        <v>31.0108</v>
      </c>
      <c r="G86" s="42">
        <v>46.5859</v>
      </c>
      <c r="H86" s="42">
        <v>49.9451</v>
      </c>
      <c r="I86" s="42">
        <v>56.4222</v>
      </c>
      <c r="J86" s="42">
        <v>79.9844</v>
      </c>
      <c r="K86" s="42">
        <v>82.6422</v>
      </c>
      <c r="L86" s="42">
        <v>122.1671</v>
      </c>
      <c r="M86" s="42">
        <v>107.4161</v>
      </c>
      <c r="N86" s="53"/>
      <c r="O86" s="53"/>
      <c r="P86" s="53"/>
      <c r="Q86" s="53"/>
      <c r="R86" s="53"/>
      <c r="S86" s="53"/>
      <c r="T86" s="53"/>
    </row>
    <row r="87">
      <c r="A87" s="53"/>
      <c r="B87" s="42"/>
      <c r="C87" s="42"/>
      <c r="D87" s="42">
        <v>30.8972</v>
      </c>
      <c r="E87" s="42">
        <v>40.4896</v>
      </c>
      <c r="F87" s="42">
        <v>44.3468</v>
      </c>
      <c r="G87" s="42">
        <v>39.7949</v>
      </c>
      <c r="H87" s="42">
        <v>49.8273</v>
      </c>
      <c r="I87" s="42">
        <v>54.7322</v>
      </c>
      <c r="J87" s="42">
        <v>81.613</v>
      </c>
      <c r="K87" s="42">
        <v>87.5584</v>
      </c>
      <c r="L87" s="42">
        <v>127.753</v>
      </c>
      <c r="M87" s="42">
        <v>148.4365</v>
      </c>
      <c r="N87" s="53"/>
      <c r="O87" s="53"/>
      <c r="P87" s="53"/>
      <c r="Q87" s="53"/>
      <c r="R87" s="53"/>
      <c r="S87" s="53"/>
      <c r="T87" s="53"/>
    </row>
    <row r="88">
      <c r="A88" s="53"/>
      <c r="B88" s="42"/>
      <c r="C88" s="42"/>
      <c r="D88" s="42"/>
      <c r="E88" s="42">
        <v>38.5562</v>
      </c>
      <c r="F88" s="42">
        <v>43.0871</v>
      </c>
      <c r="G88" s="42">
        <v>40.5756</v>
      </c>
      <c r="H88" s="42">
        <v>42.7525</v>
      </c>
      <c r="I88" s="42">
        <v>56.3214</v>
      </c>
      <c r="J88" s="42">
        <v>65.0767</v>
      </c>
      <c r="K88" s="42">
        <v>83.7653</v>
      </c>
      <c r="L88" s="42">
        <v>141.9284</v>
      </c>
      <c r="M88" s="42">
        <v>127.3722</v>
      </c>
      <c r="N88" s="53"/>
      <c r="O88" s="53"/>
      <c r="P88" s="53"/>
      <c r="Q88" s="53"/>
      <c r="R88" s="53"/>
      <c r="S88" s="53"/>
      <c r="T88" s="53"/>
    </row>
    <row r="89">
      <c r="A89" s="53"/>
      <c r="B89" s="42"/>
      <c r="C89" s="42"/>
      <c r="D89" s="42"/>
      <c r="E89" s="42"/>
      <c r="F89" s="42">
        <v>43.8048</v>
      </c>
      <c r="G89" s="42">
        <v>45.8724</v>
      </c>
      <c r="H89" s="42">
        <v>43.4136</v>
      </c>
      <c r="I89" s="42">
        <v>58.9578</v>
      </c>
      <c r="J89" s="42">
        <v>74.6074</v>
      </c>
      <c r="K89" s="42">
        <v>82.2864</v>
      </c>
      <c r="L89" s="42">
        <v>129.0621</v>
      </c>
      <c r="M89" s="42">
        <v>149.1317</v>
      </c>
      <c r="N89" s="53"/>
      <c r="O89" s="53"/>
      <c r="P89" s="53"/>
      <c r="Q89" s="53"/>
      <c r="R89" s="53"/>
      <c r="S89" s="53"/>
      <c r="T89" s="53"/>
    </row>
    <row r="90">
      <c r="A90" s="53"/>
      <c r="B90" s="42"/>
      <c r="C90" s="42"/>
      <c r="D90" s="42"/>
      <c r="E90" s="42"/>
      <c r="F90" s="42"/>
      <c r="G90" s="42">
        <v>40.5669</v>
      </c>
      <c r="H90" s="42">
        <v>47.0349</v>
      </c>
      <c r="I90" s="42">
        <v>55.9866</v>
      </c>
      <c r="J90" s="42">
        <v>82.7186</v>
      </c>
      <c r="K90" s="42">
        <v>88.9752</v>
      </c>
      <c r="L90" s="42">
        <v>155.4899</v>
      </c>
      <c r="M90" s="42">
        <v>116.2508</v>
      </c>
      <c r="N90" s="53"/>
      <c r="O90" s="53"/>
      <c r="P90" s="53"/>
      <c r="Q90" s="53"/>
      <c r="R90" s="53"/>
      <c r="S90" s="53"/>
      <c r="T90" s="53"/>
    </row>
    <row r="91">
      <c r="A91" s="53"/>
      <c r="B91" s="42"/>
      <c r="C91" s="42"/>
      <c r="D91" s="42"/>
      <c r="E91" s="42"/>
      <c r="F91" s="42"/>
      <c r="G91" s="42"/>
      <c r="H91" s="42">
        <v>44.0357</v>
      </c>
      <c r="I91" s="42">
        <v>55.8613</v>
      </c>
      <c r="J91" s="42">
        <v>65.3557</v>
      </c>
      <c r="K91" s="42">
        <v>89.4679</v>
      </c>
      <c r="L91" s="42">
        <v>155.6889</v>
      </c>
      <c r="M91" s="42">
        <v>131.6886</v>
      </c>
      <c r="N91" s="53"/>
      <c r="O91" s="53"/>
      <c r="P91" s="53"/>
      <c r="Q91" s="53"/>
      <c r="R91" s="53"/>
      <c r="S91" s="53"/>
      <c r="T91" s="53"/>
    </row>
    <row r="92">
      <c r="A92" s="53"/>
      <c r="B92" s="42"/>
      <c r="C92" s="42"/>
      <c r="D92" s="42"/>
      <c r="E92" s="42"/>
      <c r="F92" s="42"/>
      <c r="G92" s="42"/>
      <c r="H92" s="42"/>
      <c r="I92" s="42">
        <v>54.4725</v>
      </c>
      <c r="J92" s="42">
        <v>77.4893</v>
      </c>
      <c r="K92" s="42">
        <v>81.7621</v>
      </c>
      <c r="L92" s="42">
        <v>127.1541</v>
      </c>
      <c r="M92" s="42">
        <v>145.5116</v>
      </c>
      <c r="N92" s="53"/>
      <c r="O92" s="53"/>
      <c r="P92" s="53"/>
      <c r="Q92" s="53"/>
      <c r="R92" s="53"/>
      <c r="S92" s="53"/>
      <c r="T92" s="53"/>
    </row>
    <row r="93">
      <c r="A93" s="53"/>
      <c r="B93" s="42"/>
      <c r="C93" s="42"/>
      <c r="D93" s="42"/>
      <c r="E93" s="42"/>
      <c r="F93" s="42"/>
      <c r="G93" s="42"/>
      <c r="H93" s="42"/>
      <c r="I93" s="42"/>
      <c r="J93" s="42">
        <v>80.404</v>
      </c>
      <c r="K93" s="42">
        <v>80.5919</v>
      </c>
      <c r="L93" s="42">
        <v>157.6175</v>
      </c>
      <c r="M93" s="42">
        <v>108.7236</v>
      </c>
      <c r="N93" s="53"/>
      <c r="O93" s="53"/>
      <c r="P93" s="53"/>
      <c r="Q93" s="53"/>
      <c r="R93" s="53"/>
      <c r="S93" s="53"/>
      <c r="T93" s="53"/>
    </row>
    <row r="94">
      <c r="A94" s="53"/>
      <c r="B94" s="42"/>
      <c r="C94" s="42"/>
      <c r="D94" s="42"/>
      <c r="E94" s="42"/>
      <c r="F94" s="42"/>
      <c r="G94" s="42"/>
      <c r="H94" s="42"/>
      <c r="I94" s="42"/>
      <c r="J94" s="42"/>
      <c r="K94" s="42">
        <v>88.4158</v>
      </c>
      <c r="L94" s="42">
        <v>124.3629</v>
      </c>
      <c r="M94" s="42">
        <v>147.4322</v>
      </c>
      <c r="N94" s="53"/>
      <c r="O94" s="53"/>
      <c r="P94" s="53"/>
      <c r="Q94" s="53"/>
      <c r="R94" s="53"/>
      <c r="S94" s="53"/>
      <c r="T94" s="53"/>
    </row>
    <row r="95">
      <c r="A95" s="53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>
        <v>161.5552</v>
      </c>
      <c r="M95" s="42">
        <v>132.2429</v>
      </c>
      <c r="N95" s="53"/>
      <c r="O95" s="53"/>
      <c r="P95" s="53"/>
      <c r="Q95" s="53"/>
      <c r="R95" s="53"/>
      <c r="S95" s="53"/>
      <c r="T95" s="53"/>
    </row>
    <row r="96">
      <c r="A96" s="53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>
        <v>140.8193</v>
      </c>
      <c r="N96" s="53"/>
      <c r="O96" s="53"/>
      <c r="P96" s="53"/>
      <c r="Q96" s="53"/>
      <c r="R96" s="53"/>
      <c r="S96" s="53"/>
      <c r="T96" s="53"/>
    </row>
    <row r="97">
      <c r="A97" s="11" t="s">
        <v>618</v>
      </c>
      <c r="B97" s="38">
        <v>18.0137</v>
      </c>
      <c r="C97" s="38">
        <v>25.8825</v>
      </c>
      <c r="D97" s="38">
        <v>32.2008</v>
      </c>
      <c r="E97" s="38">
        <v>33.5654</v>
      </c>
      <c r="F97" s="38">
        <v>41.8949</v>
      </c>
      <c r="G97" s="38">
        <v>51.5511</v>
      </c>
      <c r="H97" s="38">
        <v>70.1776</v>
      </c>
      <c r="I97" s="38">
        <v>83.8826</v>
      </c>
      <c r="J97" s="38">
        <v>87.033</v>
      </c>
      <c r="K97" s="38">
        <v>93.2913</v>
      </c>
      <c r="L97" s="38">
        <v>101.7053</v>
      </c>
      <c r="M97" s="38">
        <v>118.2362</v>
      </c>
      <c r="N97" s="11"/>
      <c r="O97" s="11"/>
      <c r="P97" s="11"/>
      <c r="Q97" s="11"/>
      <c r="R97" s="11"/>
      <c r="S97" s="11"/>
      <c r="T97" s="11"/>
    </row>
    <row r="98">
      <c r="B98" s="33">
        <v>18.0137</v>
      </c>
      <c r="C98" s="33">
        <v>26.4437</v>
      </c>
      <c r="D98" s="33">
        <v>26.3294</v>
      </c>
      <c r="E98" s="33">
        <v>33.8957</v>
      </c>
      <c r="F98" s="33">
        <v>35.7849</v>
      </c>
      <c r="G98" s="33">
        <v>39.7971</v>
      </c>
      <c r="H98" s="33">
        <v>74.9026</v>
      </c>
      <c r="I98" s="33">
        <v>59.2001</v>
      </c>
      <c r="J98" s="33">
        <v>72.9419</v>
      </c>
      <c r="K98" s="33">
        <v>97.5478</v>
      </c>
      <c r="L98" s="33">
        <v>97.5053</v>
      </c>
      <c r="M98" s="33">
        <v>115.0246</v>
      </c>
    </row>
    <row r="99">
      <c r="B99" s="33"/>
      <c r="C99" s="33">
        <v>25.3212</v>
      </c>
      <c r="D99" s="33">
        <v>33.5945</v>
      </c>
      <c r="E99" s="33">
        <v>30.6511</v>
      </c>
      <c r="F99" s="33">
        <v>44.6953</v>
      </c>
      <c r="G99" s="33">
        <v>62.4451</v>
      </c>
      <c r="H99" s="33">
        <v>84.3065</v>
      </c>
      <c r="I99" s="33">
        <v>56.1481</v>
      </c>
      <c r="J99" s="33">
        <v>93.5442</v>
      </c>
      <c r="K99" s="33">
        <v>100.8354</v>
      </c>
      <c r="L99" s="33">
        <v>99.5234</v>
      </c>
      <c r="M99" s="33">
        <v>121.8936</v>
      </c>
    </row>
    <row r="100">
      <c r="B100" s="33"/>
      <c r="C100" s="33"/>
      <c r="D100" s="33">
        <v>36.6786</v>
      </c>
      <c r="E100" s="33">
        <v>30.4682</v>
      </c>
      <c r="F100" s="33">
        <v>34.521</v>
      </c>
      <c r="G100" s="33">
        <v>41.0274</v>
      </c>
      <c r="H100" s="33">
        <v>44.331</v>
      </c>
      <c r="I100" s="33">
        <v>87.2332</v>
      </c>
      <c r="J100" s="33">
        <v>93.0819</v>
      </c>
      <c r="K100" s="33">
        <v>81.5799</v>
      </c>
      <c r="L100" s="33">
        <v>100.1297</v>
      </c>
      <c r="M100" s="33">
        <v>116.8111</v>
      </c>
    </row>
    <row r="101">
      <c r="B101" s="33"/>
      <c r="C101" s="33"/>
      <c r="D101" s="33"/>
      <c r="E101" s="33">
        <v>39.2466</v>
      </c>
      <c r="F101" s="33">
        <v>47.3606</v>
      </c>
      <c r="G101" s="33">
        <v>58.9339</v>
      </c>
      <c r="H101" s="33">
        <v>76.2957</v>
      </c>
      <c r="I101" s="33">
        <v>97.023</v>
      </c>
      <c r="J101" s="33">
        <v>100.3808</v>
      </c>
      <c r="K101" s="33">
        <v>93.5852</v>
      </c>
      <c r="L101" s="33">
        <v>107.7784</v>
      </c>
      <c r="M101" s="33">
        <v>120.6963</v>
      </c>
    </row>
    <row r="102">
      <c r="B102" s="33"/>
      <c r="C102" s="33"/>
      <c r="D102" s="33"/>
      <c r="E102" s="33"/>
      <c r="F102" s="33">
        <v>47.1127</v>
      </c>
      <c r="G102" s="33">
        <v>52.9324</v>
      </c>
      <c r="H102" s="33">
        <v>83.6353</v>
      </c>
      <c r="I102" s="33">
        <v>89.1284</v>
      </c>
      <c r="J102" s="33">
        <v>92.2103</v>
      </c>
      <c r="K102" s="33">
        <v>107.0331</v>
      </c>
      <c r="L102" s="33">
        <v>101.9687</v>
      </c>
      <c r="M102" s="33">
        <v>120.475</v>
      </c>
    </row>
    <row r="103">
      <c r="B103" s="33"/>
      <c r="C103" s="33"/>
      <c r="D103" s="33"/>
      <c r="E103" s="33"/>
      <c r="F103" s="33"/>
      <c r="G103" s="33">
        <v>54.1708</v>
      </c>
      <c r="H103" s="33">
        <v>82.0161</v>
      </c>
      <c r="I103" s="33">
        <v>98.2178</v>
      </c>
      <c r="J103" s="33">
        <v>67.8428</v>
      </c>
      <c r="K103" s="33">
        <v>86.7452</v>
      </c>
      <c r="L103" s="33">
        <v>103.0536</v>
      </c>
      <c r="M103" s="33">
        <v>122.6542</v>
      </c>
    </row>
    <row r="104">
      <c r="B104" s="33"/>
      <c r="C104" s="33"/>
      <c r="D104" s="33"/>
      <c r="E104" s="33"/>
      <c r="F104" s="33"/>
      <c r="G104" s="33"/>
      <c r="H104" s="33">
        <v>45.7558</v>
      </c>
      <c r="I104" s="33">
        <v>97.0459</v>
      </c>
      <c r="J104" s="33">
        <v>99.8558</v>
      </c>
      <c r="K104" s="33">
        <v>106.2563</v>
      </c>
      <c r="L104" s="33">
        <v>111.5218</v>
      </c>
      <c r="M104" s="33">
        <v>119.8749</v>
      </c>
    </row>
    <row r="105">
      <c r="B105" s="33"/>
      <c r="C105" s="33"/>
      <c r="D105" s="33"/>
      <c r="E105" s="33"/>
      <c r="F105" s="33"/>
      <c r="G105" s="33"/>
      <c r="H105" s="33"/>
      <c r="I105" s="33">
        <v>87.0643</v>
      </c>
      <c r="J105" s="33">
        <v>65.0889</v>
      </c>
      <c r="K105" s="33">
        <v>82.9692</v>
      </c>
      <c r="L105" s="33">
        <v>100.1944</v>
      </c>
      <c r="M105" s="33">
        <v>114.8901</v>
      </c>
    </row>
    <row r="106">
      <c r="B106" s="33"/>
      <c r="C106" s="33"/>
      <c r="D106" s="33"/>
      <c r="E106" s="33"/>
      <c r="F106" s="33"/>
      <c r="G106" s="33"/>
      <c r="H106" s="33"/>
      <c r="I106" s="33"/>
      <c r="J106" s="33">
        <v>98.3502</v>
      </c>
      <c r="K106" s="33">
        <v>80.7711</v>
      </c>
      <c r="L106" s="33">
        <v>99.8242</v>
      </c>
      <c r="M106" s="33">
        <v>116.479</v>
      </c>
    </row>
    <row r="107">
      <c r="B107" s="33"/>
      <c r="C107" s="33"/>
      <c r="D107" s="33"/>
      <c r="E107" s="33"/>
      <c r="F107" s="33"/>
      <c r="G107" s="33"/>
      <c r="H107" s="33"/>
      <c r="I107" s="33"/>
      <c r="J107" s="33"/>
      <c r="K107" s="33">
        <v>95.5893</v>
      </c>
      <c r="L107" s="33">
        <v>101.4103</v>
      </c>
      <c r="M107" s="33">
        <v>116.6785</v>
      </c>
    </row>
    <row r="108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>
        <v>95.8488</v>
      </c>
      <c r="M108" s="33">
        <v>122.8856</v>
      </c>
    </row>
    <row r="109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>
        <v>110.472</v>
      </c>
    </row>
    <row r="110">
      <c r="A110" s="11" t="s">
        <v>619</v>
      </c>
      <c r="B110" s="38">
        <f>AVERAGE(B111:B116)</f>
        <v>14.0637</v>
      </c>
      <c r="C110" s="38">
        <f>AVERAGE(C111:C116)</f>
        <v>20.27575</v>
      </c>
      <c r="D110" s="38">
        <f>AVERAGE(D111:D116)</f>
        <v>23.6652333333333</v>
      </c>
      <c r="E110" s="38">
        <f>AVERAGE(E111:E116)</f>
        <v>29.358275</v>
      </c>
      <c r="F110" s="38">
        <f>AVERAGE(F111:F116)</f>
        <v>36.79754</v>
      </c>
      <c r="G110" s="38">
        <f>AVERAGE(G111:G116)</f>
        <v>39.84475</v>
      </c>
      <c r="H110" s="38" t="str">
        <f>AVERAGE(H111:H116)</f>
        <v>#DIV/0!:noData</v>
      </c>
      <c r="I110" s="38" t="str">
        <f>AVERAGE(I111:I116)</f>
        <v>#DIV/0!:noData</v>
      </c>
      <c r="J110" s="38" t="str">
        <f>AVERAGE(J111:J116)</f>
        <v>#DIV/0!:noData</v>
      </c>
      <c r="K110" s="38" t="str">
        <f>AVERAGE(K111:K116)</f>
        <v>#DIV/0!:noData</v>
      </c>
      <c r="L110" s="38" t="str">
        <f>AVERAGE(L111:L116)</f>
        <v>#DIV/0!:noData</v>
      </c>
      <c r="M110" s="38" t="str">
        <f>AVERAGE(M111:M116)</f>
        <v>#DIV/0!:noData</v>
      </c>
      <c r="N110" s="11"/>
      <c r="O110" s="11"/>
      <c r="P110" s="11"/>
      <c r="Q110" s="11"/>
      <c r="R110" s="11"/>
      <c r="S110" s="11"/>
      <c r="T110" s="11"/>
    </row>
    <row r="111">
      <c r="A111" s="53" t="s">
        <v>79</v>
      </c>
      <c r="B111" s="42">
        <v>14.0637</v>
      </c>
      <c r="C111" s="42">
        <v>20.3543</v>
      </c>
      <c r="D111" s="42">
        <v>23.8686</v>
      </c>
      <c r="E111" s="42">
        <v>28.4856</v>
      </c>
      <c r="F111" s="42">
        <v>32.9414</v>
      </c>
      <c r="G111" s="42">
        <v>44.334</v>
      </c>
      <c r="H111" s="42"/>
      <c r="I111" s="42"/>
      <c r="J111" s="42"/>
      <c r="K111" s="42"/>
      <c r="L111" s="42"/>
      <c r="M111" s="42"/>
      <c r="N111" s="53"/>
      <c r="O111" s="53"/>
      <c r="P111" s="53"/>
      <c r="Q111" s="53"/>
      <c r="R111" s="53"/>
      <c r="S111" s="53"/>
      <c r="T111" s="53"/>
    </row>
    <row r="112">
      <c r="A112" s="53"/>
      <c r="B112" s="42"/>
      <c r="C112" s="42">
        <v>20.1972</v>
      </c>
      <c r="D112" s="42">
        <v>23.8473</v>
      </c>
      <c r="E112" s="42">
        <v>30.2648</v>
      </c>
      <c r="F112" s="42">
        <v>39.1954</v>
      </c>
      <c r="G112" s="42">
        <v>36.7633</v>
      </c>
      <c r="H112" s="42"/>
      <c r="I112" s="42"/>
      <c r="J112" s="42"/>
      <c r="K112" s="42"/>
      <c r="L112" s="42"/>
      <c r="M112" s="42"/>
      <c r="N112" s="53"/>
      <c r="O112" s="53"/>
      <c r="P112" s="53"/>
      <c r="Q112" s="53"/>
      <c r="R112" s="53"/>
      <c r="S112" s="53"/>
      <c r="T112" s="53"/>
    </row>
    <row r="113">
      <c r="A113" s="53"/>
      <c r="B113" s="42"/>
      <c r="C113" s="42"/>
      <c r="D113" s="42">
        <v>23.2798</v>
      </c>
      <c r="E113" s="42">
        <v>27.9717</v>
      </c>
      <c r="F113" s="42">
        <v>42.187</v>
      </c>
      <c r="G113" s="42">
        <v>36.7561</v>
      </c>
      <c r="H113" s="42"/>
      <c r="I113" s="42"/>
      <c r="J113" s="42"/>
      <c r="K113" s="42"/>
      <c r="L113" s="42"/>
      <c r="M113" s="42"/>
      <c r="N113" s="53"/>
      <c r="O113" s="53"/>
      <c r="P113" s="53"/>
      <c r="Q113" s="53"/>
      <c r="R113" s="53"/>
      <c r="S113" s="53"/>
      <c r="T113" s="53"/>
    </row>
    <row r="114">
      <c r="A114" s="53"/>
      <c r="B114" s="42"/>
      <c r="C114" s="42"/>
      <c r="D114" s="42"/>
      <c r="E114" s="42">
        <v>30.711</v>
      </c>
      <c r="F114" s="42">
        <v>31.5475</v>
      </c>
      <c r="G114" s="42">
        <v>42.8459</v>
      </c>
      <c r="H114" s="42"/>
      <c r="I114" s="42"/>
      <c r="J114" s="42"/>
      <c r="K114" s="42"/>
      <c r="L114" s="42"/>
      <c r="M114" s="42"/>
      <c r="N114" s="53"/>
      <c r="O114" s="53"/>
      <c r="P114" s="53"/>
      <c r="Q114" s="53"/>
      <c r="R114" s="53"/>
      <c r="S114" s="53"/>
      <c r="T114" s="53"/>
    </row>
    <row r="115">
      <c r="A115" s="53"/>
      <c r="B115" s="42"/>
      <c r="C115" s="42"/>
      <c r="D115" s="42"/>
      <c r="E115" s="42"/>
      <c r="F115" s="42">
        <v>38.1164</v>
      </c>
      <c r="G115" s="42">
        <v>42.8563</v>
      </c>
      <c r="H115" s="42"/>
      <c r="I115" s="42"/>
      <c r="J115" s="42"/>
      <c r="K115" s="42"/>
      <c r="L115" s="42"/>
      <c r="M115" s="42"/>
      <c r="N115" s="53"/>
      <c r="O115" s="53"/>
      <c r="P115" s="53"/>
      <c r="Q115" s="53"/>
      <c r="R115" s="53"/>
      <c r="S115" s="53"/>
      <c r="T115" s="53"/>
    </row>
    <row r="116">
      <c r="A116" s="53"/>
      <c r="B116" s="42"/>
      <c r="C116" s="42"/>
      <c r="D116" s="42"/>
      <c r="E116" s="42"/>
      <c r="F116" s="42"/>
      <c r="G116" s="42">
        <v>35.5129</v>
      </c>
      <c r="H116" s="42"/>
      <c r="I116" s="42"/>
      <c r="J116" s="42"/>
      <c r="K116" s="42"/>
      <c r="L116" s="42"/>
      <c r="M116" s="42"/>
      <c r="N116" s="53"/>
      <c r="O116" s="53"/>
      <c r="P116" s="53"/>
      <c r="Q116" s="53"/>
      <c r="R116" s="53"/>
      <c r="S116" s="53"/>
      <c r="T116" s="53"/>
    </row>
    <row r="117">
      <c r="A117" s="11"/>
      <c r="B117" s="38">
        <f>AVERAGE(B118:B123)</f>
        <v>0.6044</v>
      </c>
      <c r="C117" s="38">
        <f>AVERAGE(C118:C123)</f>
        <v>0.6061</v>
      </c>
      <c r="D117" s="38">
        <f>AVERAGE(D118:D123)</f>
        <v>0.608033333333333</v>
      </c>
      <c r="E117" s="38">
        <f>AVERAGE(E118:E123)</f>
        <v>0.608225</v>
      </c>
      <c r="F117" s="38">
        <f>AVERAGE(F118:F123)</f>
        <v>0.61024</v>
      </c>
      <c r="G117" s="38">
        <f>AVERAGE(G118:G123)</f>
        <v>0.615416666666667</v>
      </c>
      <c r="H117" s="38" t="str">
        <f>AVERAGE(H118:H123)</f>
        <v>#DIV/0!:noData</v>
      </c>
      <c r="I117" s="38" t="str">
        <f>AVERAGE(I118:I123)</f>
        <v>#DIV/0!:noData</v>
      </c>
      <c r="J117" s="38" t="str">
        <f>AVERAGE(J118:J123)</f>
        <v>#DIV/0!:noData</v>
      </c>
      <c r="K117" s="38" t="str">
        <f>AVERAGE(K118:K123)</f>
        <v>#DIV/0!:noData</v>
      </c>
      <c r="L117" s="38" t="str">
        <f>AVERAGE(L118:L123)</f>
        <v>#DIV/0!:noData</v>
      </c>
      <c r="M117" s="38" t="str">
        <f>AVERAGE(M118:M123)</f>
        <v>#DIV/0!:noData</v>
      </c>
      <c r="N117" s="11"/>
      <c r="O117" s="11"/>
      <c r="P117" s="11"/>
      <c r="Q117" s="11"/>
      <c r="R117" s="11"/>
      <c r="S117" s="11"/>
      <c r="T117" s="11"/>
    </row>
    <row r="118">
      <c r="A118" s="53" t="s">
        <v>53</v>
      </c>
      <c r="B118" s="42">
        <v>0.6044</v>
      </c>
      <c r="C118" s="42">
        <v>0.6114</v>
      </c>
      <c r="D118" s="42">
        <v>0.6075</v>
      </c>
      <c r="E118" s="42">
        <v>0.6047</v>
      </c>
      <c r="F118" s="42">
        <v>0.6021</v>
      </c>
      <c r="G118" s="42">
        <v>0.6054</v>
      </c>
      <c r="H118" s="42"/>
      <c r="I118" s="42"/>
      <c r="J118" s="42"/>
      <c r="K118" s="42"/>
      <c r="L118" s="42"/>
      <c r="M118" s="42"/>
      <c r="N118" s="53"/>
      <c r="O118" s="53"/>
      <c r="P118" s="53"/>
      <c r="Q118" s="53"/>
      <c r="R118" s="53"/>
      <c r="S118" s="53"/>
      <c r="T118" s="53"/>
    </row>
    <row r="119">
      <c r="A119" s="53"/>
      <c r="B119" s="42"/>
      <c r="C119" s="42">
        <v>0.6008</v>
      </c>
      <c r="D119" s="42">
        <v>0.609</v>
      </c>
      <c r="E119" s="42">
        <v>0.6087</v>
      </c>
      <c r="F119" s="42">
        <v>0.6145</v>
      </c>
      <c r="G119" s="42">
        <v>0.6144</v>
      </c>
      <c r="H119" s="42"/>
      <c r="I119" s="42"/>
      <c r="J119" s="42"/>
      <c r="K119" s="42"/>
      <c r="L119" s="42"/>
      <c r="M119" s="42"/>
      <c r="N119" s="53"/>
      <c r="O119" s="53"/>
      <c r="P119" s="53"/>
      <c r="Q119" s="53"/>
      <c r="R119" s="53"/>
      <c r="S119" s="53"/>
      <c r="T119" s="53"/>
    </row>
    <row r="120">
      <c r="A120" s="53"/>
      <c r="B120" s="42"/>
      <c r="C120" s="42"/>
      <c r="D120" s="42">
        <v>0.6076</v>
      </c>
      <c r="E120" s="42">
        <v>0.6054</v>
      </c>
      <c r="F120" s="42">
        <v>0.6111</v>
      </c>
      <c r="G120" s="42">
        <v>0.6174</v>
      </c>
      <c r="H120" s="42"/>
      <c r="I120" s="42"/>
      <c r="J120" s="42"/>
      <c r="K120" s="42"/>
      <c r="L120" s="42"/>
      <c r="M120" s="42"/>
      <c r="N120" s="53"/>
      <c r="O120" s="53"/>
      <c r="P120" s="53"/>
      <c r="Q120" s="53"/>
      <c r="R120" s="53"/>
      <c r="S120" s="53"/>
      <c r="T120" s="53"/>
    </row>
    <row r="121">
      <c r="A121" s="53"/>
      <c r="B121" s="42"/>
      <c r="C121" s="42"/>
      <c r="D121" s="42"/>
      <c r="E121" s="42">
        <v>0.6141</v>
      </c>
      <c r="F121" s="42">
        <v>0.6102</v>
      </c>
      <c r="G121" s="42">
        <v>0.6237</v>
      </c>
      <c r="H121" s="42"/>
      <c r="I121" s="42"/>
      <c r="J121" s="42"/>
      <c r="K121" s="42"/>
      <c r="L121" s="42"/>
      <c r="M121" s="42"/>
      <c r="N121" s="53"/>
      <c r="O121" s="53"/>
      <c r="P121" s="53"/>
      <c r="Q121" s="53"/>
      <c r="R121" s="53"/>
      <c r="S121" s="53"/>
      <c r="T121" s="53"/>
    </row>
    <row r="122">
      <c r="A122" s="53"/>
      <c r="B122" s="42"/>
      <c r="C122" s="42"/>
      <c r="D122" s="42"/>
      <c r="E122" s="42"/>
      <c r="F122" s="42">
        <v>0.6133</v>
      </c>
      <c r="G122" s="42">
        <v>0.6169</v>
      </c>
      <c r="H122" s="42"/>
      <c r="I122" s="42"/>
      <c r="J122" s="42"/>
      <c r="K122" s="42"/>
      <c r="L122" s="42"/>
      <c r="M122" s="42"/>
      <c r="N122" s="53"/>
      <c r="O122" s="53"/>
      <c r="P122" s="53"/>
      <c r="Q122" s="53"/>
      <c r="R122" s="53"/>
      <c r="S122" s="53"/>
      <c r="T122" s="53"/>
    </row>
    <row r="123">
      <c r="A123" s="53"/>
      <c r="B123" s="42"/>
      <c r="C123" s="42"/>
      <c r="D123" s="42"/>
      <c r="E123" s="42"/>
      <c r="F123" s="42"/>
      <c r="G123" s="42">
        <v>0.6147</v>
      </c>
      <c r="H123" s="42"/>
      <c r="I123" s="42"/>
      <c r="J123" s="42"/>
      <c r="K123" s="42"/>
      <c r="L123" s="42"/>
      <c r="M123" s="42"/>
      <c r="N123" s="53"/>
      <c r="O123" s="53"/>
      <c r="P123" s="53"/>
      <c r="Q123" s="53"/>
      <c r="R123" s="53"/>
      <c r="S123" s="53"/>
      <c r="T123" s="53"/>
    </row>
    <row r="124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</row>
    <row r="1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</row>
    <row r="126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</row>
    <row r="127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</row>
    <row r="128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</row>
    <row r="129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</row>
    <row r="130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</row>
    <row r="131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</row>
    <row r="13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</row>
    <row r="134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</row>
    <row r="13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</row>
    <row r="136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</row>
    <row r="137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</row>
    <row r="138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</row>
    <row r="139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</row>
    <row r="140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</row>
    <row r="141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  <row r="143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</row>
  </sheetData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14" defaultRowHeight="12.75"/>
  <sheetData>
    <row r="1">
      <c r="B1">
        <v>1</v>
      </c>
      <c r="C1">
        <v>2</v>
      </c>
      <c r="D1">
        <v>3</v>
      </c>
      <c r="E1">
        <v>4</v>
      </c>
    </row>
    <row r="2">
      <c r="A2" s="11" t="s">
        <v>620</v>
      </c>
      <c r="B2" s="38">
        <f>AVERAGE(B3:B6)</f>
        <v>0.4719</v>
      </c>
      <c r="C2" s="38">
        <f>AVERAGE(C3:C6)</f>
        <v>0.4695</v>
      </c>
      <c r="D2" s="38">
        <f>AVERAGE(D3:D6)</f>
        <v>0.468133333333333</v>
      </c>
      <c r="E2" s="38">
        <f>AVERAGE(E3:E6)</f>
        <v>0.4696</v>
      </c>
    </row>
    <row r="3">
      <c r="A3" s="53"/>
      <c r="B3" s="42">
        <v>0.4719</v>
      </c>
      <c r="C3" s="42">
        <v>0.4705</v>
      </c>
      <c r="D3" s="42">
        <v>0.4694</v>
      </c>
      <c r="E3" s="42">
        <v>0.4691</v>
      </c>
    </row>
    <row r="4">
      <c r="A4" s="53"/>
      <c r="B4" s="42"/>
      <c r="C4" s="42">
        <v>0.4685</v>
      </c>
      <c r="D4" s="42">
        <v>0.4664</v>
      </c>
      <c r="E4" s="42">
        <v>0.4712</v>
      </c>
    </row>
    <row r="5">
      <c r="A5" s="53"/>
      <c r="B5" s="42"/>
      <c r="C5" s="42"/>
      <c r="D5" s="42">
        <v>0.4686</v>
      </c>
      <c r="E5" s="42">
        <v>0.4722</v>
      </c>
    </row>
    <row r="6">
      <c r="A6" s="53"/>
      <c r="B6" s="42"/>
      <c r="C6" s="42"/>
      <c r="D6" s="42"/>
      <c r="E6" s="42">
        <v>0.4659</v>
      </c>
    </row>
    <row r="7">
      <c r="A7" s="11" t="s">
        <v>612</v>
      </c>
      <c r="B7" s="38">
        <f>AVERAGE(B8:B11)</f>
        <v>0.3744</v>
      </c>
      <c r="C7" s="38">
        <f>AVERAGE(C8:C11)</f>
        <v>0.3693</v>
      </c>
      <c r="D7" s="38">
        <f>AVERAGE(D8:D11)</f>
        <v>0.3694</v>
      </c>
      <c r="E7" s="38">
        <f>AVERAGE(E8:E11)</f>
        <v>0.3689</v>
      </c>
    </row>
    <row r="8">
      <c r="A8" s="53"/>
      <c r="B8" s="42">
        <v>0.3744</v>
      </c>
      <c r="C8" s="42">
        <v>0.3693</v>
      </c>
      <c r="D8" s="42">
        <v>0.3693</v>
      </c>
      <c r="E8" s="42">
        <v>0.37</v>
      </c>
    </row>
    <row r="9">
      <c r="A9" s="53"/>
      <c r="B9" s="42"/>
      <c r="C9" s="42">
        <v>0.3693</v>
      </c>
      <c r="D9" s="42">
        <v>0.3679</v>
      </c>
      <c r="E9" s="42">
        <v>0.3678</v>
      </c>
    </row>
    <row r="10">
      <c r="A10" s="53"/>
      <c r="B10" s="42"/>
      <c r="C10" s="42"/>
      <c r="D10" s="42">
        <v>0.371</v>
      </c>
      <c r="E10" s="42">
        <v>0.3688</v>
      </c>
    </row>
    <row r="11">
      <c r="A11" s="53"/>
      <c r="B11" s="42"/>
      <c r="C11" s="42"/>
      <c r="D11" s="42"/>
      <c r="E11" s="42">
        <v>0.369</v>
      </c>
    </row>
    <row r="12">
      <c r="A12" s="11" t="s">
        <v>621</v>
      </c>
      <c r="B12" s="38">
        <f>AVERAGE(B13:B16)</f>
        <v>1.1092</v>
      </c>
      <c r="C12" s="38">
        <f>AVERAGE(C13:C16)</f>
        <v>1.1152</v>
      </c>
      <c r="D12" s="38">
        <f>AVERAGE(D13:D16)</f>
        <v>1.119</v>
      </c>
      <c r="E12" s="38">
        <f>AVERAGE(E13:E16)</f>
        <v>1.2602</v>
      </c>
    </row>
    <row r="13">
      <c r="A13" s="53"/>
      <c r="B13" s="42">
        <v>1.1092</v>
      </c>
      <c r="C13" s="42">
        <v>1.117</v>
      </c>
      <c r="D13" s="42">
        <v>1.1236</v>
      </c>
      <c r="E13" s="42">
        <v>1.117</v>
      </c>
    </row>
    <row r="14">
      <c r="A14" s="53"/>
      <c r="B14" s="42"/>
      <c r="C14" s="42">
        <v>1.1134</v>
      </c>
      <c r="D14" s="42">
        <v>1.1243</v>
      </c>
      <c r="E14" s="42">
        <v>1.2036</v>
      </c>
    </row>
    <row r="15">
      <c r="A15" s="53"/>
      <c r="B15" s="42"/>
      <c r="C15" s="42"/>
      <c r="D15" s="42">
        <v>1.1091</v>
      </c>
      <c r="E15" s="42">
        <v>1.2992</v>
      </c>
    </row>
    <row r="16">
      <c r="A16" s="53"/>
      <c r="B16" s="42"/>
      <c r="C16" s="42"/>
      <c r="D16" s="42"/>
      <c r="E16" s="42">
        <v>1.421</v>
      </c>
    </row>
    <row r="17">
      <c r="A17" s="11" t="s">
        <v>614</v>
      </c>
      <c r="B17" s="38">
        <f>AVERAGE(B18:B21)</f>
        <v>0.9781</v>
      </c>
      <c r="C17" s="38">
        <f>AVERAGE(C18:C21)</f>
        <v>0.9814</v>
      </c>
      <c r="D17" s="38">
        <f>AVERAGE(D18:D21)</f>
        <v>0.986466666666667</v>
      </c>
      <c r="E17" s="38">
        <f>AVERAGE(E18:E21)</f>
        <v>1.21495</v>
      </c>
    </row>
    <row r="18">
      <c r="A18" s="53"/>
      <c r="B18" s="42">
        <v>0.9781</v>
      </c>
      <c r="C18" s="42">
        <v>0.9823</v>
      </c>
      <c r="D18" s="42">
        <v>0.9867</v>
      </c>
      <c r="E18" s="42">
        <v>0.9847</v>
      </c>
    </row>
    <row r="19">
      <c r="A19" s="53"/>
      <c r="B19" s="42"/>
      <c r="C19" s="42">
        <v>0.9805</v>
      </c>
      <c r="D19" s="42">
        <v>0.9882</v>
      </c>
      <c r="E19" s="42">
        <v>0.9904</v>
      </c>
    </row>
    <row r="20">
      <c r="A20" s="53"/>
      <c r="B20" s="42"/>
      <c r="C20" s="42"/>
      <c r="D20" s="42">
        <v>0.9845</v>
      </c>
      <c r="E20" s="42">
        <v>1.1866</v>
      </c>
    </row>
    <row r="21">
      <c r="A21" s="53"/>
      <c r="B21" s="42"/>
      <c r="C21" s="42"/>
      <c r="D21" s="42"/>
      <c r="E21" s="42">
        <v>1.6981</v>
      </c>
    </row>
    <row r="22">
      <c r="A22" s="11" t="s">
        <v>622</v>
      </c>
      <c r="B22" s="38">
        <f>AVERAGE(B23:B26)</f>
        <v>0.4678</v>
      </c>
      <c r="C22" s="38">
        <f>AVERAGE(C23:C26)</f>
        <v>0.4669</v>
      </c>
      <c r="D22" s="38">
        <f>AVERAGE(D23:D26)</f>
        <v>0.467633333333333</v>
      </c>
      <c r="E22" s="38">
        <f>AVERAGE(E23:E26)</f>
        <v>0.465625</v>
      </c>
    </row>
    <row r="23">
      <c r="A23" s="53"/>
      <c r="B23" s="42">
        <v>0.4678</v>
      </c>
      <c r="C23" s="42">
        <v>0.4662</v>
      </c>
      <c r="D23" s="42">
        <v>0.4648</v>
      </c>
      <c r="E23" s="42">
        <v>0.4669</v>
      </c>
    </row>
    <row r="24">
      <c r="A24" s="53"/>
      <c r="B24" s="42"/>
      <c r="C24" s="42">
        <v>0.4676</v>
      </c>
      <c r="D24" s="42">
        <v>0.4658</v>
      </c>
      <c r="E24" s="42">
        <v>0.4651</v>
      </c>
    </row>
    <row r="25">
      <c r="A25" s="53"/>
      <c r="B25" s="42"/>
      <c r="C25" s="42"/>
      <c r="D25" s="42">
        <v>0.4723</v>
      </c>
      <c r="E25" s="42">
        <v>0.4649</v>
      </c>
    </row>
    <row r="26">
      <c r="A26" s="53"/>
      <c r="B26" s="42"/>
      <c r="C26" s="42"/>
      <c r="D26" s="42"/>
      <c r="E26" s="42">
        <v>0.4656</v>
      </c>
    </row>
    <row r="27">
      <c r="A27" s="11" t="s">
        <v>623</v>
      </c>
      <c r="B27" s="38">
        <f>AVERAGE(B28:B31)</f>
        <v>0.3647</v>
      </c>
      <c r="C27" s="38">
        <f>AVERAGE(C28:C31)</f>
        <v>0.3674</v>
      </c>
      <c r="D27" s="38">
        <f>AVERAGE(D28:D31)</f>
        <v>0.367866666666667</v>
      </c>
      <c r="E27" s="38">
        <f>AVERAGE(E28:E31)</f>
        <v>0.3657</v>
      </c>
    </row>
    <row r="28">
      <c r="A28" s="53"/>
      <c r="B28" s="42">
        <v>0.3647</v>
      </c>
      <c r="C28" s="42">
        <v>0.3652</v>
      </c>
      <c r="D28" s="42">
        <v>0.3652</v>
      </c>
      <c r="E28" s="42">
        <v>0.3697</v>
      </c>
    </row>
    <row r="29">
      <c r="A29" s="53"/>
      <c r="B29" s="42"/>
      <c r="C29" s="42">
        <v>0.3696</v>
      </c>
      <c r="D29" s="42">
        <v>0.3691</v>
      </c>
      <c r="E29" s="42">
        <v>0.3639</v>
      </c>
    </row>
    <row r="30">
      <c r="A30" s="53"/>
      <c r="B30" s="42"/>
      <c r="C30" s="42"/>
      <c r="D30" s="42">
        <v>0.3693</v>
      </c>
      <c r="E30" s="42">
        <v>0.3648</v>
      </c>
    </row>
    <row r="31">
      <c r="A31" s="53"/>
      <c r="B31" s="42"/>
      <c r="C31" s="42"/>
      <c r="D31" s="42"/>
      <c r="E31" s="42">
        <v>0.3644</v>
      </c>
    </row>
    <row r="32">
      <c r="A32" s="11" t="s">
        <v>624</v>
      </c>
      <c r="B32" s="38">
        <f>AVERAGE(B33:B36)</f>
        <v>1.1032</v>
      </c>
      <c r="C32" s="38">
        <f>AVERAGE(C33:C36)</f>
        <v>1.11135</v>
      </c>
      <c r="D32" s="38">
        <f>AVERAGE(D33:D36)</f>
        <v>1.1134</v>
      </c>
      <c r="E32" s="38">
        <f>AVERAGE(E33:E36)</f>
        <v>1.2747</v>
      </c>
    </row>
    <row r="33">
      <c r="A33" s="53"/>
      <c r="B33" s="42">
        <v>1.1032</v>
      </c>
      <c r="C33" s="42">
        <v>1.1108</v>
      </c>
      <c r="D33" s="42">
        <v>1.1152</v>
      </c>
      <c r="E33" s="42">
        <v>1.1137</v>
      </c>
    </row>
    <row r="34">
      <c r="A34" s="53"/>
      <c r="B34" s="42"/>
      <c r="C34" s="42">
        <v>1.1119</v>
      </c>
      <c r="D34" s="42">
        <v>1.1137</v>
      </c>
      <c r="E34" s="42">
        <v>1.113</v>
      </c>
    </row>
    <row r="35">
      <c r="A35" s="53"/>
      <c r="B35" s="42"/>
      <c r="C35" s="42"/>
      <c r="D35" s="42">
        <v>1.1113</v>
      </c>
      <c r="E35" s="42">
        <v>1.113</v>
      </c>
    </row>
    <row r="36">
      <c r="A36" s="53"/>
      <c r="B36" s="42"/>
      <c r="C36" s="42"/>
      <c r="D36" s="42"/>
      <c r="E36" s="42">
        <v>1.7591</v>
      </c>
    </row>
    <row r="37">
      <c r="A37" s="11" t="s">
        <v>625</v>
      </c>
      <c r="B37" s="38">
        <f>AVERAGE(B38:B41)</f>
        <v>0.9769</v>
      </c>
      <c r="C37" s="38">
        <f>AVERAGE(C38:C41)</f>
        <v>0.9882</v>
      </c>
      <c r="D37" s="38">
        <f>AVERAGE(D38:D41)</f>
        <v>0.993333333333333</v>
      </c>
      <c r="E37" s="38">
        <f>AVERAGE(E38:E41)</f>
        <v>1.072475</v>
      </c>
    </row>
    <row r="38">
      <c r="A38" s="53"/>
      <c r="B38" s="42">
        <v>0.9769</v>
      </c>
      <c r="C38" s="42">
        <v>0.9898</v>
      </c>
      <c r="D38" s="42">
        <v>0.989</v>
      </c>
      <c r="E38" s="42">
        <v>0.9822</v>
      </c>
    </row>
    <row r="39">
      <c r="A39" s="53"/>
      <c r="B39" s="42"/>
      <c r="C39" s="42">
        <v>0.9866</v>
      </c>
      <c r="D39" s="42">
        <v>0.9991</v>
      </c>
      <c r="E39" s="42">
        <v>0.9841</v>
      </c>
    </row>
    <row r="40">
      <c r="A40" s="53"/>
      <c r="B40" s="42"/>
      <c r="C40" s="42"/>
      <c r="D40" s="42">
        <v>0.9919</v>
      </c>
      <c r="E40" s="42">
        <v>1.0932</v>
      </c>
    </row>
    <row r="41">
      <c r="A41" s="53"/>
      <c r="B41" s="42"/>
      <c r="C41" s="42"/>
      <c r="D41" s="42"/>
      <c r="E41" s="42">
        <v>1.2304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r="A1" t="s">
        <v>626</v>
      </c>
    </row>
    <row r="2">
      <c r="B2" t="s">
        <v>627</v>
      </c>
    </row>
    <row r="3">
      <c r="B3" t="s">
        <v>628</v>
      </c>
      <c r="C3" t="s">
        <v>629</v>
      </c>
      <c r="D3" t="s">
        <v>630</v>
      </c>
      <c r="E3" t="s">
        <v>631</v>
      </c>
      <c r="F3" t="s">
        <v>632</v>
      </c>
      <c r="G3" t="s">
        <v>633</v>
      </c>
      <c r="H3" t="s">
        <v>634</v>
      </c>
      <c r="I3" t="s">
        <v>635</v>
      </c>
      <c r="J3" t="s">
        <v>636</v>
      </c>
      <c r="K3" t="s">
        <v>637</v>
      </c>
      <c r="L3" t="s">
        <v>638</v>
      </c>
      <c r="M3" t="s">
        <v>639</v>
      </c>
      <c r="N3" t="s">
        <v>640</v>
      </c>
      <c r="O3" t="s">
        <v>641</v>
      </c>
      <c r="P3" t="s">
        <v>642</v>
      </c>
      <c r="Q3" t="s">
        <v>643</v>
      </c>
      <c r="R3" t="s">
        <v>644</v>
      </c>
      <c r="S3" t="s">
        <v>645</v>
      </c>
      <c r="T3" t="s">
        <v>646</v>
      </c>
      <c r="U3" t="s">
        <v>647</v>
      </c>
      <c r="V3" t="s">
        <v>648</v>
      </c>
      <c r="W3" t="s">
        <v>649</v>
      </c>
    </row>
    <row r="4">
      <c r="A4" t="s">
        <v>650</v>
      </c>
      <c r="B4">
        <v>10</v>
      </c>
      <c r="C4">
        <v>2971</v>
      </c>
      <c r="D4">
        <v>6049</v>
      </c>
      <c r="E4">
        <v>10635</v>
      </c>
      <c r="F4">
        <v>16869</v>
      </c>
      <c r="G4">
        <v>21382</v>
      </c>
      <c r="H4">
        <v>23781</v>
      </c>
      <c r="I4">
        <v>23571</v>
      </c>
      <c r="J4">
        <v>5973</v>
      </c>
      <c r="K4">
        <v>10848</v>
      </c>
      <c r="L4">
        <v>17245</v>
      </c>
      <c r="M4">
        <v>20751</v>
      </c>
      <c r="N4">
        <v>22874</v>
      </c>
      <c r="O4">
        <v>23552</v>
      </c>
      <c r="P4">
        <v>23993</v>
      </c>
      <c r="Q4">
        <v>8389</v>
      </c>
      <c r="R4">
        <v>14694</v>
      </c>
      <c r="S4">
        <v>20017</v>
      </c>
      <c r="T4">
        <v>23544</v>
      </c>
      <c r="U4">
        <v>22808</v>
      </c>
      <c r="V4">
        <v>23356</v>
      </c>
      <c r="W4">
        <v>23682</v>
      </c>
    </row>
    <row r="5">
      <c r="A5" t="s">
        <v>650</v>
      </c>
      <c r="B5">
        <v>100</v>
      </c>
      <c r="C5">
        <v>1305</v>
      </c>
      <c r="D5">
        <v>2608</v>
      </c>
      <c r="E5">
        <v>4957</v>
      </c>
      <c r="F5">
        <v>7921</v>
      </c>
      <c r="G5">
        <v>11267</v>
      </c>
      <c r="H5">
        <v>13110</v>
      </c>
      <c r="I5">
        <v>12712</v>
      </c>
      <c r="J5">
        <v>2630</v>
      </c>
      <c r="K5">
        <v>5002</v>
      </c>
      <c r="L5">
        <v>8099</v>
      </c>
      <c r="M5">
        <v>11377</v>
      </c>
      <c r="N5">
        <v>12924</v>
      </c>
      <c r="O5">
        <v>13104</v>
      </c>
      <c r="P5">
        <v>13265</v>
      </c>
      <c r="Q5">
        <v>3882</v>
      </c>
      <c r="R5">
        <v>6885</v>
      </c>
      <c r="S5">
        <v>9861</v>
      </c>
      <c r="T5">
        <v>13502</v>
      </c>
      <c r="U5">
        <v>13391</v>
      </c>
      <c r="V5">
        <v>13655</v>
      </c>
      <c r="W5">
        <v>13144</v>
      </c>
    </row>
    <row r="6">
      <c r="A6" t="s">
        <v>650</v>
      </c>
      <c r="B6">
        <v>1000</v>
      </c>
      <c r="C6">
        <v>240</v>
      </c>
      <c r="D6">
        <v>476</v>
      </c>
      <c r="E6">
        <v>919</v>
      </c>
      <c r="F6">
        <v>1448</v>
      </c>
      <c r="G6">
        <v>2177</v>
      </c>
      <c r="H6">
        <v>2414</v>
      </c>
      <c r="I6">
        <v>2434</v>
      </c>
      <c r="J6">
        <v>480</v>
      </c>
      <c r="K6">
        <v>923</v>
      </c>
      <c r="L6">
        <v>1446</v>
      </c>
      <c r="M6">
        <v>2176</v>
      </c>
      <c r="N6">
        <v>2404</v>
      </c>
      <c r="O6">
        <v>2429</v>
      </c>
      <c r="P6">
        <v>2459</v>
      </c>
      <c r="Q6">
        <v>706</v>
      </c>
      <c r="R6">
        <v>1193</v>
      </c>
      <c r="S6">
        <v>1948</v>
      </c>
      <c r="T6">
        <v>2316</v>
      </c>
      <c r="U6">
        <v>2424</v>
      </c>
      <c r="V6">
        <v>2453</v>
      </c>
      <c r="W6">
        <v>2468</v>
      </c>
    </row>
    <row r="7">
      <c r="A7" t="s">
        <v>650</v>
      </c>
      <c r="B7">
        <v>10000</v>
      </c>
      <c r="C7">
        <v>26</v>
      </c>
      <c r="D7">
        <v>48</v>
      </c>
      <c r="E7">
        <v>97</v>
      </c>
      <c r="F7">
        <v>176</v>
      </c>
      <c r="G7">
        <v>239</v>
      </c>
      <c r="H7">
        <v>244</v>
      </c>
      <c r="I7">
        <v>248</v>
      </c>
      <c r="J7">
        <v>50</v>
      </c>
      <c r="K7">
        <v>95</v>
      </c>
      <c r="L7">
        <v>175</v>
      </c>
      <c r="M7">
        <v>238</v>
      </c>
      <c r="N7">
        <v>244</v>
      </c>
      <c r="O7">
        <v>249</v>
      </c>
      <c r="P7">
        <v>257</v>
      </c>
      <c r="Q7">
        <v>72</v>
      </c>
      <c r="R7">
        <v>139</v>
      </c>
      <c r="S7">
        <v>222</v>
      </c>
      <c r="T7">
        <v>245</v>
      </c>
      <c r="U7">
        <v>248</v>
      </c>
      <c r="V7">
        <v>269</v>
      </c>
      <c r="W7">
        <v>267</v>
      </c>
    </row>
    <row r="9">
      <c r="A9" t="s">
        <v>651</v>
      </c>
    </row>
    <row r="10">
      <c r="B10" t="s">
        <v>652</v>
      </c>
      <c r="C10" t="s">
        <v>629</v>
      </c>
      <c r="D10" t="s">
        <v>630</v>
      </c>
      <c r="E10" t="s">
        <v>631</v>
      </c>
      <c r="F10" t="s">
        <v>632</v>
      </c>
      <c r="G10" t="s">
        <v>636</v>
      </c>
      <c r="H10" t="s">
        <v>637</v>
      </c>
      <c r="I10" t="s">
        <v>638</v>
      </c>
      <c r="J10" t="s">
        <v>639</v>
      </c>
      <c r="K10" t="s">
        <v>643</v>
      </c>
      <c r="L10" t="s">
        <v>653</v>
      </c>
      <c r="M10" t="s">
        <v>645</v>
      </c>
      <c r="N10" t="s">
        <v>646</v>
      </c>
    </row>
    <row r="11">
      <c r="A11" t="s">
        <v>654</v>
      </c>
      <c r="B11">
        <v>500</v>
      </c>
      <c r="C11">
        <v>916</v>
      </c>
      <c r="D11">
        <v>2601</v>
      </c>
      <c r="E11">
        <v>5780</v>
      </c>
      <c r="F11">
        <v>11651</v>
      </c>
      <c r="G11">
        <v>1836</v>
      </c>
      <c r="H11">
        <v>4143</v>
      </c>
      <c r="I11">
        <v>7222</v>
      </c>
      <c r="J11">
        <v>9848</v>
      </c>
      <c r="K11">
        <v>2564</v>
      </c>
      <c r="L11">
        <v>5264</v>
      </c>
      <c r="M11">
        <v>7902</v>
      </c>
      <c r="N11">
        <v>9760</v>
      </c>
    </row>
    <row r="12">
      <c r="A12" t="s">
        <v>654</v>
      </c>
      <c r="B12">
        <v>1000</v>
      </c>
      <c r="C12">
        <v>582</v>
      </c>
      <c r="D12">
        <v>1855</v>
      </c>
      <c r="E12">
        <v>5094</v>
      </c>
      <c r="F12">
        <v>10585</v>
      </c>
      <c r="G12">
        <v>1308</v>
      </c>
      <c r="H12">
        <v>3127</v>
      </c>
      <c r="I12">
        <v>5267</v>
      </c>
      <c r="J12">
        <v>6715</v>
      </c>
      <c r="K12">
        <v>1981</v>
      </c>
      <c r="L12">
        <v>3936</v>
      </c>
      <c r="M12">
        <v>5635</v>
      </c>
      <c r="N12">
        <v>6836</v>
      </c>
    </row>
    <row r="13">
      <c r="A13" t="s">
        <v>654</v>
      </c>
      <c r="B13">
        <v>1500</v>
      </c>
      <c r="C13">
        <v>415</v>
      </c>
      <c r="D13">
        <v>1167</v>
      </c>
      <c r="E13">
        <v>4302</v>
      </c>
      <c r="F13">
        <v>9399</v>
      </c>
      <c r="G13">
        <v>972</v>
      </c>
      <c r="H13">
        <v>2382</v>
      </c>
      <c r="I13">
        <v>4234</v>
      </c>
      <c r="J13">
        <v>5276</v>
      </c>
      <c r="K13">
        <v>1442</v>
      </c>
      <c r="L13">
        <v>3190</v>
      </c>
      <c r="M13">
        <v>4522</v>
      </c>
      <c r="N13">
        <v>5230</v>
      </c>
    </row>
    <row r="14">
      <c r="A14" t="s">
        <v>654</v>
      </c>
      <c r="B14">
        <v>2000</v>
      </c>
      <c r="C14">
        <v>326</v>
      </c>
      <c r="D14">
        <v>901</v>
      </c>
      <c r="E14">
        <v>3311</v>
      </c>
      <c r="F14">
        <v>8556</v>
      </c>
      <c r="G14">
        <v>731</v>
      </c>
      <c r="H14">
        <v>1965</v>
      </c>
      <c r="I14">
        <v>3494</v>
      </c>
      <c r="J14">
        <v>4348</v>
      </c>
      <c r="K14">
        <v>1176</v>
      </c>
      <c r="L14">
        <v>2621</v>
      </c>
      <c r="M14">
        <v>3792</v>
      </c>
      <c r="N14">
        <v>4775</v>
      </c>
    </row>
    <row r="15">
      <c r="A15" t="s">
        <v>654</v>
      </c>
      <c r="B15">
        <v>2500</v>
      </c>
      <c r="C15">
        <v>264</v>
      </c>
      <c r="D15">
        <v>680</v>
      </c>
      <c r="E15">
        <v>2428</v>
      </c>
      <c r="F15">
        <v>7575</v>
      </c>
      <c r="G15">
        <v>589</v>
      </c>
      <c r="H15">
        <v>1490</v>
      </c>
      <c r="I15">
        <v>2947</v>
      </c>
      <c r="J15">
        <v>3732</v>
      </c>
      <c r="K15">
        <v>957</v>
      </c>
      <c r="L15">
        <v>2180</v>
      </c>
      <c r="M15">
        <v>3237</v>
      </c>
      <c r="N15">
        <v>3729</v>
      </c>
    </row>
    <row r="16">
      <c r="A16" t="s">
        <v>654</v>
      </c>
      <c r="B16">
        <v>3000</v>
      </c>
      <c r="C16">
        <v>217</v>
      </c>
      <c r="D16">
        <v>574</v>
      </c>
      <c r="E16">
        <v>2052</v>
      </c>
      <c r="F16">
        <v>6404</v>
      </c>
      <c r="G16">
        <v>484</v>
      </c>
      <c r="H16">
        <v>1219</v>
      </c>
      <c r="I16">
        <v>2498</v>
      </c>
      <c r="J16">
        <v>3235</v>
      </c>
      <c r="K16">
        <v>791</v>
      </c>
      <c r="L16">
        <v>1733</v>
      </c>
      <c r="M16">
        <v>2799</v>
      </c>
      <c r="N16">
        <v>3180</v>
      </c>
    </row>
    <row r="34">
      <c r="A34" s="40"/>
      <c r="C34" s="33"/>
      <c r="F34" s="33"/>
      <c r="H34" s="33"/>
      <c r="J34" s="33"/>
      <c r="K34" s="48"/>
    </row>
    <row r="35">
      <c r="A35" s="40"/>
      <c r="C35" s="33"/>
      <c r="F35" s="33"/>
      <c r="H35" s="33"/>
      <c r="J35" s="33"/>
      <c r="K35" s="48"/>
    </row>
  </sheetData>
  <mergeCells count="3">
    <mergeCell ref="A1:K1"/>
    <mergeCell ref="B2:K2"/>
    <mergeCell ref="A9:K9"/>
  </mergeCells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customWidth="1" min="1" max="1" width="16.57"/>
    <col customWidth="1" min="2" max="2" width="11.0"/>
    <col customWidth="1" min="3" max="3" width="16.0"/>
    <col customWidth="1" min="9" max="9" width="15.57"/>
  </cols>
  <sheetData>
    <row r="1">
      <c r="A1">
        <v>0.0317</v>
      </c>
      <c r="B1" t="s">
        <v>655</v>
      </c>
      <c r="C1" s="10">
        <f>AVERAGE(A1:A17)</f>
        <v>0.0318</v>
      </c>
      <c r="E1" t="s">
        <v>655</v>
      </c>
      <c r="F1" s="10" t="str">
        <f>AVERAGE(D1:D17)</f>
        <v>#DIV/0!:noData</v>
      </c>
      <c r="G1" t="str">
        <f>F1/C1</f>
        <v>#DIV/0!:noData</v>
      </c>
      <c r="H1" t="s">
        <v>655</v>
      </c>
      <c r="I1" s="10" t="str">
        <f>AVERAGE(G1:G17)</f>
        <v>#DIV/0!:noData</v>
      </c>
      <c r="K1">
        <v>374471469</v>
      </c>
      <c r="L1">
        <v>390336</v>
      </c>
      <c r="M1">
        <v>1576355981</v>
      </c>
      <c r="N1">
        <v>273362</v>
      </c>
    </row>
    <row r="2">
      <c r="A2">
        <v>0.0319</v>
      </c>
      <c r="B2" t="s">
        <v>656</v>
      </c>
      <c r="C2" s="10">
        <f>MEDIAN(A1:A17)</f>
        <v>0.0318</v>
      </c>
      <c r="E2" t="s">
        <v>656</v>
      </c>
      <c r="F2" s="10">
        <f>MEDIAN(D1:D17)</f>
        <v>0</v>
      </c>
      <c r="H2" t="s">
        <v>656</v>
      </c>
      <c r="I2" s="10" t="str">
        <f>MEDIAN(G1:G17)</f>
        <v>#DIV/0!:noData</v>
      </c>
      <c r="K2">
        <v>384219473</v>
      </c>
      <c r="L2">
        <v>431933</v>
      </c>
      <c r="M2">
        <v>1585890696</v>
      </c>
      <c r="N2">
        <v>314980</v>
      </c>
    </row>
    <row r="3">
      <c r="A3">
        <v>0.0318</v>
      </c>
      <c r="B3" t="s">
        <v>657</v>
      </c>
      <c r="C3" s="10">
        <f>STDEV(A1:A17)</f>
        <v>0.000100000000003</v>
      </c>
      <c r="E3" t="s">
        <v>657</v>
      </c>
      <c r="F3" s="10" t="str">
        <f>STDEV(D1:D17)</f>
        <v>#NUM!:overflow</v>
      </c>
      <c r="H3" t="s">
        <v>657</v>
      </c>
      <c r="I3" s="10" t="str">
        <f>STDEV(G1:G17)</f>
        <v>#DIV/0!:noData</v>
      </c>
    </row>
    <row r="4">
      <c r="B4" t="s">
        <v>658</v>
      </c>
      <c r="C4" s="10">
        <f>CONFIDENCE(.95,C3, COUNT(A1:A17))</f>
        <v>0.000003620377516</v>
      </c>
      <c r="E4" t="s">
        <v>658</v>
      </c>
      <c r="F4" s="10" t="str">
        <f>CONFIDENCE(.95,F3, COUNT(D1:D17))</f>
        <v>#NUM!:overflow</v>
      </c>
      <c r="H4" t="s">
        <v>658</v>
      </c>
      <c r="I4" s="10" t="str">
        <f>CONFIDENCE(.95,I3, COUNT(G1:G17))</f>
        <v>#DIV/0!:noData</v>
      </c>
    </row>
    <row r="5">
      <c r="C5" s="10"/>
    </row>
    <row r="6" ht="15.75" customHeight="1">
      <c r="C6" s="10"/>
    </row>
    <row r="7">
      <c r="C7" s="10"/>
    </row>
    <row r="8">
      <c r="C8" s="10"/>
    </row>
    <row r="9" ht="12.0" customHeight="1">
      <c r="C9" s="10"/>
    </row>
    <row r="10">
      <c r="C10" s="10"/>
    </row>
    <row r="11">
      <c r="C11" s="10"/>
    </row>
    <row r="12">
      <c r="C12" s="10"/>
    </row>
    <row r="13">
      <c r="C13" s="10"/>
    </row>
    <row r="14">
      <c r="C14" s="10"/>
    </row>
    <row r="15">
      <c r="C15" s="10"/>
    </row>
    <row r="16">
      <c r="C16" s="10"/>
    </row>
    <row r="17">
      <c r="C17" s="10"/>
    </row>
    <row r="18">
      <c r="C18" s="10"/>
    </row>
    <row r="19">
      <c r="C19" s="10"/>
    </row>
    <row r="20">
      <c r="C20" s="10"/>
    </row>
    <row r="21">
      <c r="C21" s="10"/>
    </row>
    <row r="22">
      <c r="C22" s="10"/>
    </row>
    <row r="23">
      <c r="C23" s="10"/>
    </row>
    <row r="24">
      <c r="C24" s="10"/>
    </row>
    <row r="25">
      <c r="C25" s="10"/>
    </row>
    <row r="26">
      <c r="C26" s="10" t="s">
        <v>659</v>
      </c>
    </row>
    <row r="27">
      <c r="C27" s="10"/>
    </row>
    <row r="28">
      <c r="C28" s="10"/>
      <c r="D28">
        <v>0.247</v>
      </c>
      <c r="E28">
        <v>1.974</v>
      </c>
      <c r="F28">
        <v>21.11</v>
      </c>
      <c r="I28">
        <v>0.251</v>
      </c>
      <c r="J28">
        <v>2.042</v>
      </c>
      <c r="K28">
        <v>21.099</v>
      </c>
    </row>
    <row r="29">
      <c r="C29" s="10"/>
      <c r="D29">
        <v>0.249</v>
      </c>
      <c r="E29">
        <v>2.025</v>
      </c>
      <c r="F29">
        <v>21.182</v>
      </c>
      <c r="I29">
        <v>0.251</v>
      </c>
      <c r="J29">
        <v>2.071</v>
      </c>
      <c r="K29">
        <v>21.379</v>
      </c>
    </row>
    <row r="30">
      <c r="C30" s="10"/>
      <c r="D30">
        <v>0.25</v>
      </c>
      <c r="E30">
        <v>2.072</v>
      </c>
      <c r="F30">
        <v>21.546</v>
      </c>
      <c r="I30">
        <v>0.251</v>
      </c>
      <c r="J30">
        <v>2.059</v>
      </c>
      <c r="K30">
        <v>21.435</v>
      </c>
    </row>
    <row r="31">
      <c r="C31" s="10"/>
      <c r="D31">
        <v>0.252</v>
      </c>
      <c r="E31">
        <v>2.039</v>
      </c>
      <c r="F31">
        <v>21.476</v>
      </c>
      <c r="I31">
        <v>0.252</v>
      </c>
      <c r="J31">
        <v>2.055</v>
      </c>
      <c r="K31">
        <v>21.819</v>
      </c>
    </row>
    <row r="32">
      <c r="C32" s="10"/>
      <c r="D32">
        <v>0.251</v>
      </c>
      <c r="E32">
        <v>2.023</v>
      </c>
      <c r="F32">
        <v>21.849</v>
      </c>
      <c r="I32">
        <v>0.251</v>
      </c>
      <c r="J32">
        <v>2.074</v>
      </c>
      <c r="K32">
        <v>22.065</v>
      </c>
    </row>
    <row r="33">
      <c r="C33" s="10" t="s">
        <v>660</v>
      </c>
      <c r="D33">
        <f>AVERAGEA(D28:D32)</f>
        <v>0.2498</v>
      </c>
      <c r="E33">
        <f>AVERAGEA(E28:E32)</f>
        <v>2.0266</v>
      </c>
      <c r="F33">
        <f>AVERAGEA(F28:F32)</f>
        <v>21.4326</v>
      </c>
      <c r="I33">
        <f>AVERAGEA(I28:I32)</f>
        <v>0.2512</v>
      </c>
      <c r="J33">
        <f>AVERAGEA(J28:J32)</f>
        <v>2.0602</v>
      </c>
      <c r="K33">
        <f>AVERAGEA(K28:K32)</f>
        <v>21.5594</v>
      </c>
    </row>
    <row r="34">
      <c r="C34" s="10" t="s">
        <v>482</v>
      </c>
      <c r="D34">
        <f>stdev(D28:D32)</f>
        <v>0.001923538406169</v>
      </c>
      <c r="E34">
        <f>stdev(E28:E32)</f>
        <v>0.035345438178082</v>
      </c>
      <c r="F34">
        <f>stdev(F28:F32)</f>
        <v>0.297910724882438</v>
      </c>
      <c r="I34">
        <f>stdev(I28:I32)</f>
        <v>0.000447213595531</v>
      </c>
      <c r="J34">
        <f>stdev(J28:J32)</f>
        <v>0.012911235417227</v>
      </c>
      <c r="K34">
        <f>stdev(K28:K32)</f>
        <v>0.381775850467368</v>
      </c>
    </row>
    <row r="35">
      <c r="C35" s="10"/>
    </row>
    <row r="36">
      <c r="C36" s="10"/>
    </row>
    <row r="37">
      <c r="C37" s="10"/>
    </row>
    <row r="38">
      <c r="C38" s="10" t="s">
        <v>661</v>
      </c>
      <c r="D38">
        <v>100</v>
      </c>
      <c r="E38">
        <v>1000</v>
      </c>
      <c r="F38">
        <v>2000</v>
      </c>
    </row>
    <row r="39">
      <c r="C39" s="10"/>
      <c r="D39">
        <v>2.127</v>
      </c>
      <c r="E39">
        <v>17.862</v>
      </c>
      <c r="F39">
        <v>36.189</v>
      </c>
      <c r="I39">
        <v>1.995</v>
      </c>
      <c r="J39">
        <v>17.548</v>
      </c>
      <c r="K39">
        <v>35.54</v>
      </c>
    </row>
    <row r="40">
      <c r="C40" s="10"/>
      <c r="D40">
        <v>1.981</v>
      </c>
      <c r="E40">
        <v>18.247</v>
      </c>
      <c r="F40">
        <v>41.658</v>
      </c>
      <c r="I40">
        <v>1.823</v>
      </c>
      <c r="J40">
        <v>17.886</v>
      </c>
      <c r="K40">
        <v>36.799</v>
      </c>
    </row>
    <row r="41">
      <c r="C41" s="10"/>
      <c r="D41">
        <v>1.746</v>
      </c>
      <c r="E41">
        <v>18.061</v>
      </c>
      <c r="F41">
        <v>38.85</v>
      </c>
      <c r="I41">
        <v>1.825</v>
      </c>
      <c r="J41">
        <v>17.632</v>
      </c>
      <c r="K41">
        <v>38.012</v>
      </c>
    </row>
    <row r="42">
      <c r="C42" s="10"/>
      <c r="D42">
        <v>1.754</v>
      </c>
      <c r="E42">
        <v>18.067</v>
      </c>
      <c r="F42">
        <v>38.878</v>
      </c>
      <c r="I42">
        <v>1.833</v>
      </c>
      <c r="J42">
        <v>18.672</v>
      </c>
      <c r="K42">
        <v>38.348</v>
      </c>
    </row>
    <row r="43">
      <c r="C43" s="10"/>
      <c r="D43">
        <v>1.746</v>
      </c>
      <c r="E43">
        <v>20.209</v>
      </c>
      <c r="F43">
        <v>39.435</v>
      </c>
      <c r="I43">
        <v>1.824</v>
      </c>
      <c r="J43">
        <v>19.13</v>
      </c>
      <c r="K43">
        <v>36.516</v>
      </c>
    </row>
    <row r="44">
      <c r="C44" s="10" t="s">
        <v>662</v>
      </c>
      <c r="D44">
        <f>AVERAGE(D39:D43)</f>
        <v>1.8708</v>
      </c>
      <c r="E44">
        <f>AVERAGE(E39:E43)</f>
        <v>18.4892</v>
      </c>
      <c r="F44">
        <f>AVERAGE(F39:F43)</f>
        <v>39.002</v>
      </c>
      <c r="G44" t="str">
        <f>AVERAGE(G39:G43)</f>
        <v>#DIV/0!:noData</v>
      </c>
      <c r="H44" t="str">
        <f>AVERAGE(H39:H43)</f>
        <v>#DIV/0!:noData</v>
      </c>
      <c r="I44">
        <f>AVERAGE(I39:I43)</f>
        <v>1.86</v>
      </c>
      <c r="J44">
        <f>AVERAGE(J39:J43)</f>
        <v>18.1736</v>
      </c>
      <c r="K44">
        <f>AVERAGE(K39:K43)</f>
        <v>37.043</v>
      </c>
    </row>
    <row r="45">
      <c r="C45" s="10" t="s">
        <v>482</v>
      </c>
      <c r="D45">
        <f>STDEV(D39:D43)</f>
        <v>0.175053420417885</v>
      </c>
      <c r="E45">
        <f>STDEV(E39:E43)</f>
        <v>0.970999588053442</v>
      </c>
      <c r="F45">
        <f>STDEV(F39:F43)</f>
        <v>1.94892752558951</v>
      </c>
      <c r="G45" t="str">
        <f>STDEV(G39:G43)</f>
        <v>#NUM!:overflow</v>
      </c>
      <c r="H45" t="str">
        <f>STDEV(H39:H43)</f>
        <v>#NUM!:overflow</v>
      </c>
      <c r="I45">
        <f>STDEV(I39:I43)</f>
        <v>0.075571158519633</v>
      </c>
      <c r="J45">
        <f>STDEV(J39:J43)</f>
        <v>0.694716344992732</v>
      </c>
      <c r="K45">
        <f>STDEV(K39:K43)</f>
        <v>1.14436226781554</v>
      </c>
    </row>
    <row r="46">
      <c r="C46" s="10"/>
    </row>
    <row r="47">
      <c r="C47" s="10"/>
    </row>
    <row r="48">
      <c r="C48" s="10"/>
    </row>
    <row r="49">
      <c r="C49" s="10"/>
    </row>
    <row r="50">
      <c r="C50" s="10"/>
      <c r="D50">
        <v>100</v>
      </c>
      <c r="E50">
        <v>1000</v>
      </c>
      <c r="F50">
        <v>10000</v>
      </c>
      <c r="G50">
        <v>100000</v>
      </c>
      <c r="H50">
        <v>1000000</v>
      </c>
      <c r="I50">
        <v>10000000</v>
      </c>
    </row>
    <row r="51">
      <c r="C51" s="10"/>
    </row>
    <row r="52">
      <c r="C52" s="10"/>
    </row>
    <row r="53">
      <c r="A53" t="s">
        <v>114</v>
      </c>
      <c r="C53" s="10"/>
    </row>
    <row r="54">
      <c r="C54" s="10"/>
    </row>
    <row r="55">
      <c r="C55" s="10"/>
    </row>
    <row r="56">
      <c r="C56" s="10"/>
    </row>
    <row r="57">
      <c r="C57" s="10"/>
    </row>
    <row r="58">
      <c r="C58" s="10"/>
    </row>
    <row r="59">
      <c r="C59" s="10"/>
    </row>
    <row r="60">
      <c r="C60" s="10"/>
    </row>
    <row r="61">
      <c r="C61" s="10"/>
    </row>
    <row r="62">
      <c r="C62" s="10"/>
    </row>
    <row r="63">
      <c r="C63" s="10"/>
    </row>
    <row r="64">
      <c r="C64" s="10"/>
    </row>
    <row r="65">
      <c r="C65" s="10"/>
    </row>
    <row r="66">
      <c r="C66" s="10"/>
    </row>
    <row r="67">
      <c r="C67" s="10"/>
    </row>
    <row r="68">
      <c r="C68" s="10"/>
    </row>
    <row r="69">
      <c r="C69" s="10"/>
    </row>
    <row r="70">
      <c r="C70" s="10"/>
    </row>
    <row r="71">
      <c r="C71" s="10"/>
    </row>
    <row r="72">
      <c r="C72" s="10"/>
    </row>
    <row r="73">
      <c r="C73" s="10"/>
    </row>
    <row r="74">
      <c r="C74" s="10"/>
    </row>
    <row r="75">
      <c r="C75" s="10"/>
    </row>
    <row r="76">
      <c r="C76" s="10"/>
    </row>
    <row r="77">
      <c r="C77" s="10"/>
    </row>
    <row r="78">
      <c r="C78" s="10"/>
    </row>
    <row r="79">
      <c r="C79" s="10"/>
    </row>
    <row r="80">
      <c r="C80" s="10"/>
    </row>
    <row r="81">
      <c r="C81" s="10"/>
    </row>
    <row r="82">
      <c r="C82" s="10"/>
    </row>
    <row r="83">
      <c r="C83" s="10"/>
    </row>
    <row r="84">
      <c r="C84" s="10"/>
    </row>
    <row r="85">
      <c r="C85" s="10"/>
    </row>
    <row r="86">
      <c r="C86" s="10"/>
    </row>
    <row r="87">
      <c r="C87" s="10"/>
    </row>
    <row r="88">
      <c r="C88" s="10"/>
    </row>
    <row r="89">
      <c r="C89" s="10"/>
    </row>
    <row r="90">
      <c r="C90" s="10"/>
    </row>
    <row r="91">
      <c r="C91" s="10"/>
    </row>
    <row r="92">
      <c r="C92" s="10"/>
    </row>
    <row r="93">
      <c r="C93" s="10"/>
    </row>
    <row r="94">
      <c r="C94" s="10"/>
    </row>
    <row r="95">
      <c r="C95" s="10"/>
    </row>
    <row r="96">
      <c r="C96" s="10"/>
    </row>
    <row r="97">
      <c r="C97" s="10"/>
    </row>
    <row r="98">
      <c r="C98" s="10"/>
    </row>
    <row r="99">
      <c r="C99" s="10"/>
    </row>
    <row r="100">
      <c r="C100" s="10"/>
    </row>
    <row r="101">
      <c r="C101" s="10"/>
    </row>
    <row r="102">
      <c r="C102" s="10"/>
    </row>
  </sheetData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r="A1" t="s">
        <v>663</v>
      </c>
      <c r="B1" t="s">
        <v>664</v>
      </c>
      <c r="C1" t="s">
        <v>665</v>
      </c>
      <c r="D1" t="s">
        <v>666</v>
      </c>
      <c r="E1" t="s">
        <v>665</v>
      </c>
      <c r="F1" t="s">
        <v>667</v>
      </c>
      <c r="G1" t="s">
        <v>665</v>
      </c>
      <c r="H1" t="s">
        <v>668</v>
      </c>
      <c r="I1" t="s">
        <v>665</v>
      </c>
      <c r="J1" t="s">
        <v>669</v>
      </c>
      <c r="L1" t="s">
        <v>670</v>
      </c>
      <c r="N1" t="s">
        <v>671</v>
      </c>
      <c r="P1" t="s">
        <v>672</v>
      </c>
      <c r="R1" t="s">
        <v>673</v>
      </c>
      <c r="T1" t="s">
        <v>674</v>
      </c>
    </row>
    <row r="2">
      <c r="A2">
        <v>2</v>
      </c>
      <c r="B2">
        <v>30</v>
      </c>
      <c r="C2" s="48">
        <v>0.951790894</v>
      </c>
      <c r="D2">
        <v>34</v>
      </c>
      <c r="E2" s="48">
        <v>0.988421457</v>
      </c>
      <c r="F2">
        <v>259</v>
      </c>
      <c r="G2" s="48">
        <v>1.748157904</v>
      </c>
      <c r="H2">
        <v>66</v>
      </c>
      <c r="I2" s="48">
        <v>2.036946035</v>
      </c>
      <c r="J2">
        <v>114</v>
      </c>
      <c r="K2" s="48">
        <v>15.164265724</v>
      </c>
      <c r="L2">
        <v>1277</v>
      </c>
      <c r="M2" s="48">
        <v>5.470733857</v>
      </c>
      <c r="N2">
        <v>1135</v>
      </c>
      <c r="O2" s="48">
        <v>4.03525046</v>
      </c>
      <c r="P2">
        <v>1288</v>
      </c>
      <c r="Q2" s="48">
        <v>4.559362651</v>
      </c>
      <c r="R2">
        <v>255</v>
      </c>
      <c r="S2" s="48">
        <v>2.78922566</v>
      </c>
      <c r="T2">
        <v>397</v>
      </c>
      <c r="U2" s="48">
        <v>3.246774021</v>
      </c>
    </row>
    <row r="3">
      <c r="A3">
        <v>4</v>
      </c>
      <c r="B3">
        <v>31</v>
      </c>
      <c r="C3" s="48">
        <v>1.193073101</v>
      </c>
      <c r="D3">
        <v>35</v>
      </c>
      <c r="E3" s="48">
        <v>0.751375116</v>
      </c>
      <c r="F3">
        <v>259</v>
      </c>
      <c r="G3" s="48">
        <v>2.358296326</v>
      </c>
      <c r="H3">
        <v>66</v>
      </c>
      <c r="I3" s="48">
        <v>1.458810518</v>
      </c>
      <c r="J3">
        <v>123</v>
      </c>
      <c r="K3" s="48">
        <v>14.972814872</v>
      </c>
      <c r="L3">
        <v>1276</v>
      </c>
      <c r="M3" s="48">
        <v>5.431067712</v>
      </c>
      <c r="N3">
        <v>1135</v>
      </c>
      <c r="O3" s="48">
        <v>4.025693258</v>
      </c>
      <c r="P3">
        <v>1283</v>
      </c>
      <c r="Q3" s="48">
        <v>3.496458955</v>
      </c>
      <c r="R3">
        <v>256</v>
      </c>
      <c r="S3" s="48">
        <v>2.925330333</v>
      </c>
      <c r="T3">
        <v>397</v>
      </c>
      <c r="U3" s="48">
        <v>2.689653181</v>
      </c>
    </row>
    <row r="4">
      <c r="A4">
        <v>8</v>
      </c>
      <c r="B4">
        <v>50</v>
      </c>
      <c r="C4" s="48">
        <v>1.685776332</v>
      </c>
      <c r="D4">
        <v>61</v>
      </c>
      <c r="E4" s="48">
        <v>3.078388617</v>
      </c>
      <c r="F4">
        <v>272</v>
      </c>
      <c r="G4" s="48">
        <v>2.265420961</v>
      </c>
      <c r="H4">
        <v>66</v>
      </c>
      <c r="I4" s="48">
        <v>2.105571997</v>
      </c>
      <c r="J4">
        <v>216</v>
      </c>
      <c r="K4" s="48">
        <v>15.435065314</v>
      </c>
      <c r="L4">
        <v>1280</v>
      </c>
      <c r="M4" s="48">
        <v>4.419562482</v>
      </c>
      <c r="N4">
        <v>1135</v>
      </c>
      <c r="O4" s="48">
        <v>4.048751955</v>
      </c>
      <c r="P4">
        <v>1287</v>
      </c>
      <c r="Q4" s="48">
        <v>4.6992641</v>
      </c>
      <c r="R4">
        <v>254</v>
      </c>
      <c r="S4" s="48">
        <v>2.196776235</v>
      </c>
      <c r="T4">
        <v>397</v>
      </c>
      <c r="U4" s="48">
        <v>3.918463264</v>
      </c>
    </row>
    <row r="5">
      <c r="A5">
        <v>16</v>
      </c>
      <c r="B5">
        <v>66</v>
      </c>
      <c r="C5" s="48">
        <v>1.548999483</v>
      </c>
      <c r="D5">
        <v>78</v>
      </c>
      <c r="E5" s="48">
        <v>1.40177208</v>
      </c>
      <c r="F5">
        <v>297</v>
      </c>
      <c r="G5" s="48">
        <v>1.252425075</v>
      </c>
      <c r="H5">
        <v>125</v>
      </c>
      <c r="I5" s="48">
        <v>2.11931392</v>
      </c>
      <c r="J5">
        <v>393</v>
      </c>
      <c r="K5" s="48">
        <v>2.616648017</v>
      </c>
      <c r="L5">
        <v>1280</v>
      </c>
      <c r="M5" s="48">
        <v>4.118368726</v>
      </c>
      <c r="N5">
        <v>1135</v>
      </c>
      <c r="O5" s="48">
        <v>3.677026043</v>
      </c>
      <c r="P5">
        <v>1287</v>
      </c>
      <c r="Q5" s="48">
        <v>4.422166387</v>
      </c>
      <c r="R5">
        <v>254</v>
      </c>
      <c r="S5" s="48">
        <v>1.693478039</v>
      </c>
      <c r="T5">
        <v>354</v>
      </c>
      <c r="U5" s="48">
        <v>4.505807619</v>
      </c>
    </row>
    <row r="6">
      <c r="A6">
        <v>32</v>
      </c>
      <c r="B6">
        <v>103</v>
      </c>
      <c r="C6" s="48">
        <v>1.521287058</v>
      </c>
      <c r="D6">
        <v>131</v>
      </c>
      <c r="E6" s="48">
        <v>2.385097207</v>
      </c>
      <c r="F6">
        <v>346</v>
      </c>
      <c r="G6" s="48">
        <v>1.5140318</v>
      </c>
      <c r="H6">
        <v>234</v>
      </c>
      <c r="I6" s="48">
        <v>1.497411848</v>
      </c>
      <c r="J6">
        <v>735</v>
      </c>
      <c r="K6" s="48">
        <v>3.760870131</v>
      </c>
      <c r="L6">
        <v>1280</v>
      </c>
      <c r="M6" s="48">
        <v>3.969225964</v>
      </c>
      <c r="N6">
        <v>1135</v>
      </c>
      <c r="O6" s="48">
        <v>3.122779491</v>
      </c>
      <c r="P6">
        <v>1287</v>
      </c>
      <c r="Q6" s="48">
        <v>3.429980286</v>
      </c>
      <c r="R6">
        <v>263</v>
      </c>
      <c r="S6" s="48">
        <v>1.505412324</v>
      </c>
      <c r="T6">
        <v>596</v>
      </c>
      <c r="U6" s="48">
        <v>4.011494995</v>
      </c>
    </row>
    <row r="7">
      <c r="A7">
        <v>64</v>
      </c>
      <c r="B7">
        <v>179</v>
      </c>
      <c r="C7" s="48">
        <v>1.681019282</v>
      </c>
      <c r="D7">
        <v>237</v>
      </c>
      <c r="E7" s="48">
        <v>1.754730486</v>
      </c>
      <c r="F7">
        <v>444</v>
      </c>
      <c r="G7" s="48">
        <v>1.928916981</v>
      </c>
      <c r="H7">
        <v>404</v>
      </c>
      <c r="I7" s="48">
        <v>1.847542534</v>
      </c>
      <c r="J7">
        <v>1416</v>
      </c>
      <c r="K7" s="48">
        <v>6.626757421</v>
      </c>
      <c r="L7">
        <v>2235</v>
      </c>
      <c r="M7" s="48">
        <v>4.840498986</v>
      </c>
      <c r="N7">
        <v>2005</v>
      </c>
      <c r="O7" s="48">
        <v>4.374258124</v>
      </c>
      <c r="P7">
        <v>2241</v>
      </c>
      <c r="Q7" s="48">
        <v>4.54639084</v>
      </c>
      <c r="R7">
        <v>282</v>
      </c>
      <c r="S7" s="48">
        <v>1.75330376</v>
      </c>
      <c r="T7">
        <v>979</v>
      </c>
      <c r="U7" s="48">
        <v>2.797646659</v>
      </c>
    </row>
    <row r="8">
      <c r="A8">
        <v>128</v>
      </c>
      <c r="B8">
        <v>337</v>
      </c>
      <c r="C8" s="48">
        <v>1.57749437</v>
      </c>
      <c r="D8">
        <v>477</v>
      </c>
      <c r="E8" s="48">
        <v>2.511833854</v>
      </c>
      <c r="F8">
        <v>654</v>
      </c>
      <c r="G8" s="48">
        <v>2.958505155</v>
      </c>
      <c r="H8">
        <v>807</v>
      </c>
      <c r="I8" s="48">
        <v>2.815124318</v>
      </c>
      <c r="J8">
        <v>2779</v>
      </c>
      <c r="K8" s="48">
        <v>6.365179928</v>
      </c>
      <c r="L8">
        <v>3194</v>
      </c>
      <c r="M8" s="48">
        <v>4.869261721</v>
      </c>
      <c r="N8">
        <v>2533</v>
      </c>
      <c r="O8" s="48">
        <v>5.187283288</v>
      </c>
      <c r="P8">
        <v>3199</v>
      </c>
      <c r="Q8" s="48">
        <v>4.737768087</v>
      </c>
      <c r="R8">
        <v>326</v>
      </c>
      <c r="S8" s="48">
        <v>1.366333366</v>
      </c>
      <c r="T8">
        <v>1748</v>
      </c>
      <c r="U8" s="48">
        <v>3.582713474</v>
      </c>
    </row>
    <row r="9">
      <c r="A9">
        <v>255</v>
      </c>
      <c r="B9">
        <v>681</v>
      </c>
      <c r="C9" s="48">
        <v>2.139059507</v>
      </c>
      <c r="D9">
        <v>918</v>
      </c>
      <c r="E9" s="48">
        <v>1.963378429</v>
      </c>
      <c r="F9">
        <v>1120</v>
      </c>
      <c r="G9" s="48">
        <v>3.466268168</v>
      </c>
      <c r="H9">
        <v>2005</v>
      </c>
      <c r="I9" s="48">
        <v>4.66387733</v>
      </c>
      <c r="J9">
        <v>5501</v>
      </c>
      <c r="K9" s="48">
        <v>13.07401736</v>
      </c>
      <c r="L9">
        <v>5125</v>
      </c>
      <c r="M9" s="48">
        <v>7.334561732</v>
      </c>
      <c r="N9">
        <v>3811</v>
      </c>
      <c r="O9" s="48">
        <v>5.093202846</v>
      </c>
      <c r="P9">
        <v>5160</v>
      </c>
      <c r="Q9" s="48">
        <v>5.12174113</v>
      </c>
      <c r="R9">
        <v>514</v>
      </c>
      <c r="S9" s="48">
        <v>1.889860199</v>
      </c>
      <c r="T9">
        <v>3300</v>
      </c>
      <c r="U9" s="48">
        <v>6.484292255</v>
      </c>
    </row>
    <row r="14">
      <c r="A14" t="s">
        <v>114</v>
      </c>
    </row>
    <row r="15">
      <c r="A15" t="s">
        <v>53</v>
      </c>
      <c r="C15" t="s">
        <v>675</v>
      </c>
      <c r="E15" t="s">
        <v>676</v>
      </c>
      <c r="G15" t="s">
        <v>677</v>
      </c>
      <c r="I15" t="s">
        <v>678</v>
      </c>
    </row>
    <row r="16">
      <c r="A16" t="s">
        <v>58</v>
      </c>
      <c r="C16" s="33">
        <v>0.2779</v>
      </c>
      <c r="D16" s="33">
        <v>0</v>
      </c>
      <c r="E16" s="33">
        <v>0.2715</v>
      </c>
      <c r="F16" s="33">
        <v>0</v>
      </c>
      <c r="G16" s="33">
        <v>0.2948</v>
      </c>
      <c r="H16" s="33">
        <v>0.0005</v>
      </c>
      <c r="I16" s="33">
        <v>0.366</v>
      </c>
      <c r="J16" s="33">
        <v>0.0003</v>
      </c>
    </row>
    <row r="17">
      <c r="A17" t="s">
        <v>59</v>
      </c>
      <c r="C17" s="33">
        <v>0.3214</v>
      </c>
      <c r="D17" s="33">
        <v>0.0003</v>
      </c>
      <c r="E17" s="33">
        <v>0.2946</v>
      </c>
      <c r="F17" s="33">
        <v>0</v>
      </c>
      <c r="G17" s="33">
        <v>0.3393</v>
      </c>
      <c r="H17" s="33">
        <v>0.0001</v>
      </c>
      <c r="I17" s="33">
        <v>0.4839</v>
      </c>
      <c r="J17" s="33">
        <v>0</v>
      </c>
    </row>
    <row r="18">
      <c r="A18" t="s">
        <v>60</v>
      </c>
      <c r="C18" s="33">
        <v>0.4398</v>
      </c>
      <c r="D18" s="33">
        <v>0.0002</v>
      </c>
      <c r="E18" s="33">
        <v>0.3342</v>
      </c>
      <c r="F18" s="33">
        <v>0.0002</v>
      </c>
      <c r="G18" s="33">
        <v>0.4257</v>
      </c>
      <c r="H18" s="33">
        <v>0.0001</v>
      </c>
      <c r="I18" s="33">
        <v>0.7237</v>
      </c>
      <c r="J18" s="33">
        <v>0.0002</v>
      </c>
    </row>
    <row r="19">
      <c r="A19" t="s">
        <v>61</v>
      </c>
      <c r="C19" s="33">
        <v>0.6192</v>
      </c>
      <c r="D19" s="33">
        <v>0.0007</v>
      </c>
      <c r="E19" s="33">
        <v>0.4161</v>
      </c>
      <c r="F19" s="33">
        <v>0.0013</v>
      </c>
      <c r="G19" s="33">
        <v>0.6009</v>
      </c>
      <c r="H19" s="33">
        <v>0</v>
      </c>
      <c r="I19" s="33">
        <v>1.2097</v>
      </c>
      <c r="J19" s="33">
        <v>0.0001</v>
      </c>
    </row>
    <row r="20">
      <c r="A20" t="s">
        <v>66</v>
      </c>
      <c r="C20" s="33">
        <v>0.5991</v>
      </c>
      <c r="D20" s="33">
        <v>0.0001</v>
      </c>
      <c r="E20" s="33">
        <v>0.3209</v>
      </c>
      <c r="F20" s="33">
        <v>0</v>
      </c>
      <c r="G20" s="33">
        <v>0.3882</v>
      </c>
      <c r="H20" s="33">
        <v>0.0003</v>
      </c>
      <c r="I20" s="33">
        <v>0.6097</v>
      </c>
      <c r="J20" s="33">
        <v>0.0001</v>
      </c>
    </row>
    <row r="21">
      <c r="A21" t="s">
        <v>67</v>
      </c>
      <c r="C21" s="33">
        <v>1.0886</v>
      </c>
      <c r="D21" s="33">
        <v>0.0001</v>
      </c>
      <c r="E21" s="33">
        <v>0.4996</v>
      </c>
      <c r="F21" s="33">
        <v>0.0046</v>
      </c>
      <c r="G21" s="33">
        <v>0.6639</v>
      </c>
      <c r="H21" s="33">
        <v>0.0008</v>
      </c>
      <c r="I21" s="33">
        <v>1.3413</v>
      </c>
      <c r="J21" s="33">
        <v>0.0003</v>
      </c>
    </row>
    <row r="22">
      <c r="A22" t="s">
        <v>62</v>
      </c>
      <c r="C22" s="33">
        <v>0.7333</v>
      </c>
      <c r="D22" s="33">
        <v>0.0002</v>
      </c>
      <c r="E22" s="33">
        <v>1.0298</v>
      </c>
      <c r="F22" s="33">
        <v>0.0053</v>
      </c>
      <c r="G22" s="33">
        <v>1.1794</v>
      </c>
      <c r="H22" s="33">
        <v>0.0003</v>
      </c>
      <c r="I22" s="33">
        <v>1.8753</v>
      </c>
      <c r="J22" s="33">
        <v>0.0007</v>
      </c>
    </row>
    <row r="23">
      <c r="A23" t="s">
        <v>63</v>
      </c>
      <c r="C23" s="33">
        <v>0.6709</v>
      </c>
      <c r="D23" s="33">
        <v>0.0001</v>
      </c>
      <c r="E23" s="33">
        <v>0.9443</v>
      </c>
      <c r="F23" s="33">
        <v>0.0055</v>
      </c>
      <c r="G23" s="33">
        <v>1.1089</v>
      </c>
      <c r="H23" s="33">
        <v>0.0001</v>
      </c>
      <c r="I23" s="33">
        <v>1.8029</v>
      </c>
      <c r="J23" s="33">
        <v>0.0002</v>
      </c>
    </row>
    <row r="24">
      <c r="A24" t="s">
        <v>225</v>
      </c>
      <c r="C24" s="33">
        <v>0.5253</v>
      </c>
      <c r="D24" s="33">
        <v>0.0001</v>
      </c>
      <c r="E24" s="33">
        <v>0.4375</v>
      </c>
      <c r="F24" s="33">
        <v>0.0033</v>
      </c>
      <c r="G24" s="33">
        <v>0.5265</v>
      </c>
      <c r="H24" s="33">
        <v>0.0013</v>
      </c>
      <c r="I24" s="33">
        <v>0.9004</v>
      </c>
      <c r="J24" s="33">
        <v>0.0007</v>
      </c>
    </row>
  </sheetData>
  <mergeCells count="14">
    <mergeCell ref="A15:B15"/>
    <mergeCell ref="C15:D15"/>
    <mergeCell ref="E15:F15"/>
    <mergeCell ref="G15:H15"/>
    <mergeCell ref="I15:J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</mergeCells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customWidth="1" min="1" max="1" width="23.0"/>
  </cols>
  <sheetData>
    <row r="1">
      <c r="A1" t="s">
        <v>679</v>
      </c>
      <c r="B1">
        <f>SUM(B2:B8)</f>
        <v>12.354</v>
      </c>
      <c r="C1" t="s">
        <v>680</v>
      </c>
    </row>
    <row r="2">
      <c r="A2" t="s">
        <v>681</v>
      </c>
      <c r="B2">
        <v>0.04</v>
      </c>
    </row>
    <row r="3">
      <c r="A3" t="s">
        <v>682</v>
      </c>
      <c r="B3">
        <f>(((0.319+0.320)+0.402)+0.323)+0.316</f>
        <v>1.68</v>
      </c>
    </row>
    <row r="4">
      <c r="A4" t="s">
        <v>683</v>
      </c>
      <c r="B4">
        <f>(((1.126+1.165)+1.429)+1.166)+1.129</f>
        <v>6.015</v>
      </c>
    </row>
    <row r="5">
      <c r="A5" t="s">
        <v>684</v>
      </c>
      <c r="B5">
        <v>0.337</v>
      </c>
    </row>
    <row r="6">
      <c r="A6" t="s">
        <v>685</v>
      </c>
      <c r="B6">
        <f>((10.322-B4)-B3)+0.316</f>
        <v>2.943</v>
      </c>
    </row>
    <row r="7">
      <c r="A7" t="s">
        <v>686</v>
      </c>
      <c r="B7">
        <f>12.073-SUM(B3:B6)</f>
        <v>1.098</v>
      </c>
    </row>
    <row r="8">
      <c r="A8" t="s">
        <v>687</v>
      </c>
      <c r="B8">
        <f>12.354-SUM(B2:B7)</f>
        <v>0.240999999999996</v>
      </c>
    </row>
    <row r="25">
      <c r="A25" t="s">
        <v>688</v>
      </c>
      <c r="B25" t="s">
        <v>689</v>
      </c>
      <c r="C25" t="s">
        <v>690</v>
      </c>
    </row>
    <row r="26">
      <c r="A26" s="53" t="s">
        <v>691</v>
      </c>
      <c r="B26" s="53">
        <v>960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</row>
    <row r="27">
      <c r="A27" t="s">
        <v>692</v>
      </c>
      <c r="B27">
        <v>32</v>
      </c>
    </row>
    <row r="28">
      <c r="A28" t="s">
        <v>693</v>
      </c>
      <c r="B28">
        <v>428</v>
      </c>
    </row>
    <row r="29">
      <c r="A29" t="s">
        <v>694</v>
      </c>
      <c r="B29">
        <v>132</v>
      </c>
    </row>
    <row r="30">
      <c r="A30" t="s">
        <v>695</v>
      </c>
      <c r="B30">
        <v>276</v>
      </c>
    </row>
    <row r="31">
      <c r="A31" t="s">
        <v>696</v>
      </c>
      <c r="B31">
        <v>60</v>
      </c>
    </row>
    <row r="32">
      <c r="A32" t="s">
        <v>697</v>
      </c>
      <c r="B32">
        <f>B26-SUM(B27:B31)</f>
        <v>32</v>
      </c>
      <c r="C32">
        <f>(B32/B26)*100</f>
        <v>3.33333333333333</v>
      </c>
    </row>
    <row r="34">
      <c r="A34" t="s">
        <v>698</v>
      </c>
      <c r="B34">
        <v>32</v>
      </c>
    </row>
    <row r="50">
      <c r="A50" t="s">
        <v>688</v>
      </c>
      <c r="B50" t="s">
        <v>689</v>
      </c>
      <c r="C50" t="s">
        <v>58</v>
      </c>
    </row>
    <row r="51">
      <c r="A51" s="53" t="s">
        <v>699</v>
      </c>
      <c r="B51" s="53">
        <v>240</v>
      </c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</row>
    <row r="52">
      <c r="A52" t="s">
        <v>692</v>
      </c>
      <c r="B52">
        <v>28</v>
      </c>
    </row>
    <row r="53">
      <c r="A53" t="s">
        <v>700</v>
      </c>
      <c r="B53">
        <v>40</v>
      </c>
    </row>
    <row r="54">
      <c r="A54" t="s">
        <v>701</v>
      </c>
      <c r="B54">
        <v>20</v>
      </c>
    </row>
    <row r="55">
      <c r="A55" t="s">
        <v>702</v>
      </c>
      <c r="B55">
        <v>60</v>
      </c>
    </row>
    <row r="56">
      <c r="A56" t="s">
        <v>696</v>
      </c>
      <c r="B56">
        <v>60</v>
      </c>
    </row>
    <row r="57">
      <c r="A57" t="s">
        <v>697</v>
      </c>
      <c r="B57">
        <f>B51-SUM(B52:B56)</f>
        <v>32</v>
      </c>
      <c r="C57">
        <f>(B57/B51)*100</f>
        <v>13.3333333333333</v>
      </c>
    </row>
    <row r="59">
      <c r="A59" t="s">
        <v>703</v>
      </c>
      <c r="B59">
        <v>8</v>
      </c>
    </row>
    <row r="72">
      <c r="A72" t="s">
        <v>688</v>
      </c>
      <c r="B72" t="s">
        <v>689</v>
      </c>
      <c r="C72" t="s">
        <v>59</v>
      </c>
    </row>
    <row r="73">
      <c r="A73" s="53" t="s">
        <v>699</v>
      </c>
      <c r="B73" s="53">
        <v>348</v>
      </c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</row>
    <row r="74">
      <c r="A74" t="s">
        <v>692</v>
      </c>
      <c r="B74">
        <v>28</v>
      </c>
    </row>
    <row r="75">
      <c r="A75" t="s">
        <v>704</v>
      </c>
      <c r="B75">
        <v>80</v>
      </c>
    </row>
    <row r="76">
      <c r="A76" t="s">
        <v>705</v>
      </c>
      <c r="B76">
        <v>44</v>
      </c>
    </row>
    <row r="77">
      <c r="A77" t="s">
        <v>706</v>
      </c>
      <c r="B77">
        <v>112</v>
      </c>
    </row>
    <row r="78">
      <c r="A78" t="s">
        <v>696</v>
      </c>
      <c r="B78">
        <v>60</v>
      </c>
    </row>
    <row r="79">
      <c r="A79" t="s">
        <v>697</v>
      </c>
      <c r="B79">
        <f>B73-SUM(B74:B78)</f>
        <v>24</v>
      </c>
      <c r="C79">
        <f>(B79/B73)*100</f>
        <v>6.89655172413793</v>
      </c>
    </row>
    <row r="81">
      <c r="A81" t="s">
        <v>707</v>
      </c>
      <c r="B81">
        <v>12</v>
      </c>
    </row>
    <row r="96">
      <c r="A96" t="s">
        <v>688</v>
      </c>
      <c r="B96" t="s">
        <v>689</v>
      </c>
      <c r="C96" t="s">
        <v>60</v>
      </c>
    </row>
    <row r="97">
      <c r="A97" s="53" t="s">
        <v>691</v>
      </c>
      <c r="B97" s="53">
        <v>596</v>
      </c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</row>
    <row r="98">
      <c r="A98" t="s">
        <v>692</v>
      </c>
      <c r="B98">
        <v>32</v>
      </c>
    </row>
    <row r="99">
      <c r="A99" t="s">
        <v>708</v>
      </c>
      <c r="B99">
        <v>160</v>
      </c>
    </row>
    <row r="100">
      <c r="A100" t="s">
        <v>709</v>
      </c>
      <c r="B100">
        <v>100</v>
      </c>
    </row>
    <row r="101">
      <c r="A101" t="s">
        <v>710</v>
      </c>
      <c r="B101">
        <v>208</v>
      </c>
    </row>
    <row r="102">
      <c r="A102" t="s">
        <v>696</v>
      </c>
      <c r="B102">
        <v>60</v>
      </c>
    </row>
    <row r="103">
      <c r="A103" t="s">
        <v>697</v>
      </c>
      <c r="B103">
        <f>B97-SUM(B98:B102)</f>
        <v>36</v>
      </c>
      <c r="C103">
        <f>(B103/B97)*100</f>
        <v>6.04026845637584</v>
      </c>
    </row>
    <row r="105">
      <c r="A105" t="s">
        <v>711</v>
      </c>
      <c r="B105">
        <v>20</v>
      </c>
    </row>
    <row r="120">
      <c r="A120" t="s">
        <v>688</v>
      </c>
      <c r="B120" t="s">
        <v>689</v>
      </c>
      <c r="C120" t="s">
        <v>61</v>
      </c>
    </row>
    <row r="121">
      <c r="A121" s="53" t="s">
        <v>691</v>
      </c>
      <c r="B121" s="53">
        <v>1076</v>
      </c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</row>
    <row r="122">
      <c r="A122" t="s">
        <v>692</v>
      </c>
      <c r="B122">
        <v>28</v>
      </c>
    </row>
    <row r="123">
      <c r="A123" t="s">
        <v>712</v>
      </c>
      <c r="B123">
        <v>308</v>
      </c>
    </row>
    <row r="124">
      <c r="A124" t="s">
        <v>713</v>
      </c>
      <c r="B124">
        <v>208</v>
      </c>
    </row>
    <row r="125">
      <c r="A125" t="s">
        <v>714</v>
      </c>
      <c r="B125">
        <v>436</v>
      </c>
    </row>
    <row r="126">
      <c r="A126" t="s">
        <v>696</v>
      </c>
      <c r="B126">
        <v>60</v>
      </c>
    </row>
    <row r="127">
      <c r="A127" t="s">
        <v>697</v>
      </c>
      <c r="B127">
        <f>B121-SUM(B122:B126)</f>
        <v>36</v>
      </c>
      <c r="C127">
        <f>(B127/B121)*100</f>
        <v>3.3457249070632</v>
      </c>
    </row>
    <row r="129">
      <c r="A129" t="s">
        <v>715</v>
      </c>
      <c r="B129">
        <v>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14" defaultRowHeight="12.75"/>
  <sheetData>
    <row r="1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/>
      <c r="O1" s="3"/>
      <c r="P1" s="3"/>
      <c r="Q1" s="3"/>
      <c r="R1" s="3"/>
      <c r="S1" s="3"/>
      <c r="T1" s="3"/>
    </row>
    <row r="2">
      <c r="A2" s="22" t="s">
        <v>141</v>
      </c>
      <c r="B2" s="12">
        <f>AVERAGE(B3:B14)</f>
        <v>0.5986</v>
      </c>
      <c r="C2" s="12">
        <f>AVERAGE(C3:C14)</f>
        <v>0.59955</v>
      </c>
      <c r="D2" s="12">
        <f>AVERAGE(D3:D14)</f>
        <v>0.6025</v>
      </c>
      <c r="E2" s="12">
        <f>AVERAGE(E3:E14)</f>
        <v>0.60165</v>
      </c>
      <c r="F2" s="12">
        <f>AVERAGE(F3:F14)</f>
        <v>0.60156</v>
      </c>
      <c r="G2" s="12">
        <f>AVERAGE(G3:G14)</f>
        <v>0.60005</v>
      </c>
      <c r="H2" s="12">
        <f>AVERAGE(H3:H14)</f>
        <v>0.602442857142857</v>
      </c>
      <c r="I2" s="12">
        <f>AVERAGE(I3:I14)</f>
        <v>0.6018</v>
      </c>
      <c r="J2" s="12">
        <f>AVERAGE(J3:J14)</f>
        <v>0.603077777777778</v>
      </c>
      <c r="K2" s="12">
        <f>AVERAGE(K3:K14)</f>
        <v>0.603877777777778</v>
      </c>
      <c r="L2" s="12">
        <f>AVERAGE(L3:L14)</f>
        <v>0.702636363636364</v>
      </c>
      <c r="M2" s="12">
        <f>AVERAGE(M3:M14)</f>
        <v>0.678575</v>
      </c>
      <c r="N2" s="22"/>
      <c r="O2" s="22"/>
      <c r="P2" s="22"/>
      <c r="Q2" s="22"/>
      <c r="R2" s="22"/>
      <c r="S2" s="22"/>
      <c r="T2" s="22"/>
    </row>
    <row r="3">
      <c r="A3" s="22"/>
      <c r="B3" s="12">
        <v>0.5986</v>
      </c>
      <c r="C3" s="12">
        <v>0.5973</v>
      </c>
      <c r="D3" s="12">
        <v>0.6046</v>
      </c>
      <c r="E3" s="12">
        <v>0.5982</v>
      </c>
      <c r="F3" s="12">
        <v>0.6062</v>
      </c>
      <c r="G3" s="12">
        <v>0.5987</v>
      </c>
      <c r="H3" s="12">
        <v>0.5984</v>
      </c>
      <c r="I3" s="12">
        <v>0.5997</v>
      </c>
      <c r="J3" s="12">
        <v>0.6032</v>
      </c>
      <c r="K3" s="12">
        <v>0.6046</v>
      </c>
      <c r="L3" s="12">
        <v>0.6856</v>
      </c>
      <c r="M3" s="12">
        <v>0.6705</v>
      </c>
      <c r="N3" s="22"/>
      <c r="O3" s="22"/>
      <c r="P3" s="22"/>
      <c r="Q3" s="22"/>
      <c r="R3" s="22"/>
      <c r="S3" s="22"/>
      <c r="T3" s="22"/>
    </row>
    <row r="4">
      <c r="A4" s="22"/>
      <c r="B4" s="12"/>
      <c r="C4" s="12">
        <v>0.6018</v>
      </c>
      <c r="D4" s="12">
        <v>0.5986</v>
      </c>
      <c r="E4" s="12">
        <v>0.6038</v>
      </c>
      <c r="F4" s="12">
        <v>0.5987</v>
      </c>
      <c r="G4" s="12">
        <v>0.6061</v>
      </c>
      <c r="H4" s="12">
        <v>0.6022</v>
      </c>
      <c r="I4" s="12">
        <v>0.602</v>
      </c>
      <c r="J4" s="12">
        <v>0.6061</v>
      </c>
      <c r="K4" s="12">
        <v>0.6009</v>
      </c>
      <c r="L4" s="12">
        <v>0.685</v>
      </c>
      <c r="M4" s="12">
        <v>0.6594</v>
      </c>
      <c r="N4" s="22"/>
      <c r="O4" s="22"/>
      <c r="P4" s="22"/>
      <c r="Q4" s="22"/>
      <c r="R4" s="22"/>
      <c r="S4" s="22"/>
      <c r="T4" s="22"/>
    </row>
    <row r="5">
      <c r="A5" s="22"/>
      <c r="B5" s="12"/>
      <c r="C5" s="12"/>
      <c r="D5" s="12">
        <v>0.6043</v>
      </c>
      <c r="E5" s="12">
        <v>0.598</v>
      </c>
      <c r="F5" s="12">
        <v>0.6014</v>
      </c>
      <c r="G5" s="12">
        <v>0.5987</v>
      </c>
      <c r="H5" s="12">
        <v>0.5989</v>
      </c>
      <c r="I5" s="12">
        <v>0.5996</v>
      </c>
      <c r="J5" s="12">
        <v>0.6128</v>
      </c>
      <c r="K5" s="12">
        <v>0.6039</v>
      </c>
      <c r="L5" s="12">
        <v>0.6882</v>
      </c>
      <c r="M5" s="12">
        <v>0.6651</v>
      </c>
      <c r="N5" s="22"/>
      <c r="O5" s="22"/>
      <c r="P5" s="22"/>
      <c r="Q5" s="22"/>
      <c r="R5" s="22"/>
      <c r="S5" s="22"/>
      <c r="T5" s="22"/>
    </row>
    <row r="6">
      <c r="A6" s="22"/>
      <c r="B6" s="12"/>
      <c r="C6" s="12"/>
      <c r="D6" s="12"/>
      <c r="E6" s="12">
        <v>0.6066</v>
      </c>
      <c r="F6" s="12">
        <v>0.5974</v>
      </c>
      <c r="G6" s="12">
        <v>0.6013</v>
      </c>
      <c r="H6" s="12">
        <v>0.6006</v>
      </c>
      <c r="I6" s="12">
        <v>0.609</v>
      </c>
      <c r="J6" s="12">
        <v>0.5992</v>
      </c>
      <c r="K6" s="12">
        <v>0.5992</v>
      </c>
      <c r="L6" s="12">
        <v>0.6869</v>
      </c>
      <c r="M6" s="12">
        <v>0.7674</v>
      </c>
      <c r="N6" s="22"/>
      <c r="O6" s="22"/>
      <c r="P6" s="22"/>
      <c r="Q6" s="22"/>
      <c r="R6" s="22"/>
      <c r="S6" s="22"/>
      <c r="T6" s="22"/>
    </row>
    <row r="7">
      <c r="A7" s="22"/>
      <c r="B7" s="12"/>
      <c r="C7" s="12"/>
      <c r="D7" s="12"/>
      <c r="E7" s="12"/>
      <c r="F7" s="12">
        <v>0.6041</v>
      </c>
      <c r="G7" s="12">
        <v>0.5986</v>
      </c>
      <c r="H7" s="12">
        <v>0.5987</v>
      </c>
      <c r="I7" s="12">
        <v>0.609</v>
      </c>
      <c r="J7" s="12">
        <v>0.603</v>
      </c>
      <c r="K7" s="12">
        <v>0.6079</v>
      </c>
      <c r="L7" s="12">
        <v>0.6876</v>
      </c>
      <c r="M7" s="12">
        <v>0.6703</v>
      </c>
      <c r="N7" s="22"/>
      <c r="O7" s="22"/>
      <c r="P7" s="22"/>
      <c r="Q7" s="22"/>
      <c r="R7" s="22"/>
      <c r="S7" s="22"/>
      <c r="T7" s="22"/>
    </row>
    <row r="8">
      <c r="A8" s="22"/>
      <c r="B8" s="12"/>
      <c r="C8" s="12"/>
      <c r="D8" s="12"/>
      <c r="E8" s="12"/>
      <c r="F8" s="12"/>
      <c r="G8" s="12">
        <v>0.5969</v>
      </c>
      <c r="H8" s="12">
        <v>0.6007</v>
      </c>
      <c r="I8" s="12">
        <v>0.5983</v>
      </c>
      <c r="J8" s="12">
        <v>0.5995</v>
      </c>
      <c r="K8" s="12">
        <v>0.5988</v>
      </c>
      <c r="L8" s="12">
        <v>0.709</v>
      </c>
      <c r="M8" s="12">
        <v>0.6597</v>
      </c>
      <c r="N8" s="22"/>
      <c r="O8" s="22"/>
      <c r="P8" s="22"/>
      <c r="Q8" s="22"/>
      <c r="R8" s="22"/>
      <c r="S8" s="22"/>
      <c r="T8" s="22"/>
    </row>
    <row r="9">
      <c r="A9" s="22"/>
      <c r="B9" s="12"/>
      <c r="C9" s="12"/>
      <c r="D9" s="12"/>
      <c r="E9" s="12"/>
      <c r="F9" s="12"/>
      <c r="G9" s="12"/>
      <c r="H9" s="12">
        <v>0.6176</v>
      </c>
      <c r="I9" s="12">
        <v>0.598</v>
      </c>
      <c r="J9" s="12">
        <v>0.6024</v>
      </c>
      <c r="K9" s="12">
        <v>0.6066</v>
      </c>
      <c r="L9" s="12">
        <v>0.7076</v>
      </c>
      <c r="M9" s="12">
        <v>0.6734</v>
      </c>
      <c r="N9" s="22"/>
      <c r="O9" s="22"/>
      <c r="P9" s="22"/>
      <c r="Q9" s="22"/>
      <c r="R9" s="22"/>
      <c r="S9" s="22"/>
      <c r="T9" s="22"/>
    </row>
    <row r="10">
      <c r="A10" s="22"/>
      <c r="B10" s="12"/>
      <c r="C10" s="12"/>
      <c r="D10" s="12"/>
      <c r="E10" s="12"/>
      <c r="F10" s="12"/>
      <c r="G10" s="12"/>
      <c r="H10" s="12"/>
      <c r="I10" s="12">
        <v>0.5988</v>
      </c>
      <c r="J10" s="12">
        <v>0.6033</v>
      </c>
      <c r="K10" s="12">
        <v>0.6069</v>
      </c>
      <c r="L10" s="12">
        <v>0.7125</v>
      </c>
      <c r="M10" s="12">
        <v>0.6653</v>
      </c>
      <c r="N10" s="22"/>
      <c r="O10" s="22"/>
      <c r="P10" s="22"/>
      <c r="Q10" s="22"/>
      <c r="R10" s="22"/>
      <c r="S10" s="22"/>
      <c r="T10" s="22"/>
    </row>
    <row r="11">
      <c r="A11" s="22"/>
      <c r="B11" s="12"/>
      <c r="C11" s="12"/>
      <c r="D11" s="12"/>
      <c r="E11" s="12"/>
      <c r="F11" s="12"/>
      <c r="G11" s="12"/>
      <c r="H11" s="12"/>
      <c r="I11" s="12"/>
      <c r="J11" s="12">
        <v>0.5982</v>
      </c>
      <c r="K11" s="12">
        <v>0.6061</v>
      </c>
      <c r="L11" s="12">
        <v>0.7096</v>
      </c>
      <c r="M11" s="12">
        <v>0.671</v>
      </c>
      <c r="N11" s="22"/>
      <c r="O11" s="22"/>
      <c r="P11" s="22"/>
      <c r="Q11" s="22"/>
      <c r="R11" s="22"/>
      <c r="S11" s="22"/>
      <c r="T11" s="22"/>
    </row>
    <row r="12">
      <c r="A12" s="2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>
        <v>0.7107</v>
      </c>
      <c r="M12" s="12">
        <v>0.6652</v>
      </c>
      <c r="N12" s="22"/>
      <c r="O12" s="22"/>
      <c r="P12" s="22"/>
      <c r="Q12" s="22"/>
      <c r="R12" s="22"/>
      <c r="S12" s="22"/>
      <c r="T12" s="22"/>
    </row>
    <row r="13">
      <c r="A13" s="2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>
        <v>0.7463</v>
      </c>
      <c r="M13" s="12">
        <v>0.6694</v>
      </c>
      <c r="N13" s="22"/>
      <c r="O13" s="22"/>
      <c r="P13" s="22"/>
      <c r="Q13" s="22"/>
      <c r="R13" s="22"/>
      <c r="S13" s="22"/>
      <c r="T13" s="22"/>
    </row>
    <row r="14">
      <c r="A14" s="2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>
        <v>0.7062</v>
      </c>
      <c r="N14" s="22"/>
      <c r="O14" s="22"/>
      <c r="P14" s="22"/>
      <c r="Q14" s="22"/>
      <c r="R14" s="22"/>
      <c r="S14" s="22"/>
      <c r="T14" s="22"/>
    </row>
    <row r="15">
      <c r="A15" s="2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2"/>
      <c r="O15" s="22"/>
      <c r="P15" s="22"/>
      <c r="Q15" s="22"/>
      <c r="R15" s="22"/>
      <c r="S15" s="22"/>
      <c r="T15" s="22"/>
    </row>
    <row r="16">
      <c r="A16" s="22" t="s">
        <v>142</v>
      </c>
      <c r="B16" s="12">
        <f>AVERAGE(B17:B28)</f>
        <v>1.3907</v>
      </c>
      <c r="C16" s="12">
        <f>AVERAGE(C17:C28)</f>
        <v>1.47495</v>
      </c>
      <c r="D16" s="12">
        <f>AVERAGE(D17:D28)</f>
        <v>1.5367</v>
      </c>
      <c r="E16" s="12">
        <f>AVERAGE(E17:E28)</f>
        <v>1.61725</v>
      </c>
      <c r="F16" s="12">
        <f>AVERAGE(F17:F28)</f>
        <v>1.66312</v>
      </c>
      <c r="G16" s="12">
        <f>AVERAGE(G17:G28)</f>
        <v>1.65945</v>
      </c>
      <c r="H16" s="12">
        <f>AVERAGE(H17:H28)</f>
        <v>1.70242857142857</v>
      </c>
      <c r="I16" s="12">
        <f>AVERAGE(I17:I28)</f>
        <v>1.7106625</v>
      </c>
      <c r="J16" s="12">
        <f>AVERAGE(J17:J28)</f>
        <v>1.6716</v>
      </c>
      <c r="K16" s="12">
        <f>AVERAGE(K17:K28)</f>
        <v>1.77394</v>
      </c>
      <c r="L16" s="12">
        <f>AVERAGE(L17:L28)</f>
        <v>1.9378</v>
      </c>
      <c r="M16" s="12">
        <f>AVERAGE(M17:M28)</f>
        <v>2.05555</v>
      </c>
      <c r="N16" s="22"/>
      <c r="O16" s="22"/>
      <c r="P16" s="22"/>
      <c r="Q16" s="22"/>
      <c r="R16" s="22"/>
      <c r="S16" s="22"/>
      <c r="T16" s="22"/>
    </row>
    <row r="17">
      <c r="A17" s="22"/>
      <c r="B17" s="12">
        <v>1.3907</v>
      </c>
      <c r="C17" s="12">
        <v>1.4807</v>
      </c>
      <c r="D17" s="12">
        <v>1.517</v>
      </c>
      <c r="E17" s="12">
        <v>1.5758</v>
      </c>
      <c r="F17" s="12">
        <v>1.6163</v>
      </c>
      <c r="G17" s="12">
        <v>1.5727</v>
      </c>
      <c r="H17" s="12">
        <v>1.6074</v>
      </c>
      <c r="I17" s="12">
        <v>1.6101</v>
      </c>
      <c r="J17" s="12">
        <v>1.5738</v>
      </c>
      <c r="K17" s="12">
        <v>1.6194</v>
      </c>
      <c r="L17" s="12">
        <v>1.6218</v>
      </c>
      <c r="M17" s="12">
        <v>2.1678</v>
      </c>
      <c r="N17" s="22"/>
      <c r="O17" s="22"/>
      <c r="P17" s="22"/>
      <c r="Q17" s="22"/>
      <c r="R17" s="22"/>
      <c r="S17" s="22"/>
      <c r="T17" s="22"/>
    </row>
    <row r="18">
      <c r="A18" s="22"/>
      <c r="B18" s="12"/>
      <c r="C18" s="12">
        <v>1.4692</v>
      </c>
      <c r="D18" s="12">
        <v>1.5046</v>
      </c>
      <c r="E18" s="12">
        <v>1.606</v>
      </c>
      <c r="F18" s="12">
        <v>1.6519</v>
      </c>
      <c r="G18" s="12">
        <v>1.6299</v>
      </c>
      <c r="H18" s="12">
        <v>1.5813</v>
      </c>
      <c r="I18" s="12">
        <v>1.6091</v>
      </c>
      <c r="J18" s="12">
        <v>1.5917</v>
      </c>
      <c r="K18" s="12">
        <v>1.6536</v>
      </c>
      <c r="L18" s="12">
        <v>1.6871</v>
      </c>
      <c r="M18" s="12">
        <v>1.8628</v>
      </c>
      <c r="N18" s="22"/>
      <c r="O18" s="22"/>
      <c r="P18" s="22"/>
      <c r="Q18" s="22"/>
      <c r="R18" s="22"/>
      <c r="S18" s="22"/>
      <c r="T18" s="22"/>
    </row>
    <row r="19">
      <c r="A19" s="22"/>
      <c r="B19" s="12"/>
      <c r="C19" s="12"/>
      <c r="D19" s="12">
        <v>1.5885</v>
      </c>
      <c r="E19" s="12">
        <v>1.5745</v>
      </c>
      <c r="F19" s="12">
        <v>1.6604</v>
      </c>
      <c r="G19" s="12">
        <v>1.6259</v>
      </c>
      <c r="H19" s="12">
        <v>1.6934</v>
      </c>
      <c r="I19" s="12">
        <v>1.6444</v>
      </c>
      <c r="J19" s="12">
        <v>1.5929</v>
      </c>
      <c r="K19" s="12">
        <v>1.7165</v>
      </c>
      <c r="L19" s="12">
        <v>1.624</v>
      </c>
      <c r="M19" s="12">
        <v>1.795</v>
      </c>
      <c r="N19" s="22"/>
      <c r="O19" s="22"/>
      <c r="P19" s="22"/>
      <c r="Q19" s="22"/>
      <c r="R19" s="22"/>
      <c r="S19" s="22"/>
      <c r="T19" s="22"/>
    </row>
    <row r="20">
      <c r="A20" s="22"/>
      <c r="B20" s="12"/>
      <c r="C20" s="12"/>
      <c r="D20" s="12"/>
      <c r="E20" s="12">
        <v>1.7127</v>
      </c>
      <c r="F20" s="12">
        <v>1.663</v>
      </c>
      <c r="G20" s="12">
        <v>1.6386</v>
      </c>
      <c r="H20" s="12">
        <v>1.6742</v>
      </c>
      <c r="I20" s="12">
        <v>1.6759</v>
      </c>
      <c r="J20" s="12">
        <v>1.6496</v>
      </c>
      <c r="K20" s="12">
        <v>1.7117</v>
      </c>
      <c r="L20" s="12">
        <v>1.762</v>
      </c>
      <c r="M20" s="12">
        <v>1.6441</v>
      </c>
      <c r="N20" s="22"/>
      <c r="O20" s="22"/>
      <c r="P20" s="22"/>
      <c r="Q20" s="22"/>
      <c r="R20" s="22"/>
      <c r="S20" s="22"/>
      <c r="T20" s="22"/>
    </row>
    <row r="21">
      <c r="A21" s="22"/>
      <c r="B21" s="12"/>
      <c r="C21" s="12"/>
      <c r="D21" s="12"/>
      <c r="E21" s="12"/>
      <c r="F21" s="12">
        <v>1.724</v>
      </c>
      <c r="G21" s="12">
        <v>1.6848</v>
      </c>
      <c r="H21" s="12">
        <v>1.7134</v>
      </c>
      <c r="I21" s="12">
        <v>1.769</v>
      </c>
      <c r="J21" s="12">
        <v>1.6261</v>
      </c>
      <c r="K21" s="12">
        <v>1.7058</v>
      </c>
      <c r="L21" s="12">
        <v>1.9098</v>
      </c>
      <c r="M21" s="12">
        <v>1.9047</v>
      </c>
      <c r="N21" s="22"/>
      <c r="O21" s="22"/>
      <c r="P21" s="22"/>
      <c r="Q21" s="22"/>
      <c r="R21" s="22"/>
      <c r="S21" s="22"/>
      <c r="T21" s="22"/>
    </row>
    <row r="22">
      <c r="A22" s="22"/>
      <c r="B22" s="12"/>
      <c r="C22" s="12"/>
      <c r="D22" s="12"/>
      <c r="E22" s="12"/>
      <c r="F22" s="12"/>
      <c r="G22" s="12">
        <v>1.8048</v>
      </c>
      <c r="H22" s="12">
        <v>1.7841</v>
      </c>
      <c r="I22" s="12">
        <v>1.7141</v>
      </c>
      <c r="J22" s="12">
        <v>1.7355</v>
      </c>
      <c r="K22" s="12">
        <v>1.7583</v>
      </c>
      <c r="L22" s="12">
        <v>1.986</v>
      </c>
      <c r="M22" s="12">
        <v>2.0404</v>
      </c>
      <c r="N22" s="22"/>
      <c r="O22" s="22"/>
      <c r="P22" s="22"/>
      <c r="Q22" s="22"/>
      <c r="R22" s="22"/>
      <c r="S22" s="22"/>
      <c r="T22" s="22"/>
    </row>
    <row r="23">
      <c r="A23" s="22"/>
      <c r="B23" s="12"/>
      <c r="C23" s="12"/>
      <c r="D23" s="12"/>
      <c r="E23" s="12"/>
      <c r="F23" s="12"/>
      <c r="G23" s="12"/>
      <c r="H23" s="12">
        <v>1.8632</v>
      </c>
      <c r="I23" s="12">
        <v>1.7758</v>
      </c>
      <c r="J23" s="12">
        <v>1.6907</v>
      </c>
      <c r="K23" s="12">
        <v>1.8232</v>
      </c>
      <c r="L23" s="12">
        <v>2.0604</v>
      </c>
      <c r="M23" s="12">
        <v>1.9404</v>
      </c>
      <c r="N23" s="22"/>
      <c r="O23" s="22"/>
      <c r="P23" s="22"/>
      <c r="Q23" s="22"/>
      <c r="R23" s="22"/>
      <c r="S23" s="22"/>
      <c r="T23" s="22"/>
    </row>
    <row r="24">
      <c r="A24" s="22"/>
      <c r="B24" s="12"/>
      <c r="C24" s="12"/>
      <c r="D24" s="12"/>
      <c r="E24" s="12"/>
      <c r="F24" s="12"/>
      <c r="G24" s="12"/>
      <c r="H24" s="12"/>
      <c r="I24" s="12">
        <v>1.8869</v>
      </c>
      <c r="J24" s="12">
        <v>1.7369</v>
      </c>
      <c r="K24" s="12">
        <v>1.95</v>
      </c>
      <c r="L24" s="12">
        <v>2.6185</v>
      </c>
      <c r="M24" s="12">
        <v>1.9051</v>
      </c>
      <c r="N24" s="22"/>
      <c r="O24" s="22"/>
      <c r="P24" s="22"/>
      <c r="Q24" s="22"/>
      <c r="R24" s="22"/>
      <c r="S24" s="22"/>
      <c r="T24" s="22"/>
    </row>
    <row r="25">
      <c r="A25" s="22"/>
      <c r="B25" s="12"/>
      <c r="C25" s="12"/>
      <c r="D25" s="12"/>
      <c r="E25" s="12"/>
      <c r="F25" s="12"/>
      <c r="G25" s="12"/>
      <c r="H25" s="12"/>
      <c r="I25" s="12"/>
      <c r="J25" s="12">
        <v>1.8472</v>
      </c>
      <c r="K25" s="12">
        <v>1.8158</v>
      </c>
      <c r="L25" s="12">
        <v>1.7623</v>
      </c>
      <c r="M25" s="12">
        <v>2.4275</v>
      </c>
      <c r="N25" s="22"/>
      <c r="O25" s="22"/>
      <c r="P25" s="22"/>
      <c r="Q25" s="22"/>
      <c r="R25" s="22"/>
      <c r="S25" s="22"/>
      <c r="T25" s="22"/>
    </row>
    <row r="26">
      <c r="A26" s="22"/>
      <c r="B26" s="12"/>
      <c r="C26" s="12"/>
      <c r="D26" s="12"/>
      <c r="E26" s="12"/>
      <c r="F26" s="12"/>
      <c r="G26" s="12"/>
      <c r="H26" s="12"/>
      <c r="I26" s="12"/>
      <c r="J26" s="12"/>
      <c r="K26" s="12">
        <v>1.9851</v>
      </c>
      <c r="L26" s="12">
        <v>2.4756</v>
      </c>
      <c r="M26" s="12">
        <v>2.1597</v>
      </c>
      <c r="N26" s="22"/>
      <c r="O26" s="22"/>
      <c r="P26" s="22"/>
      <c r="Q26" s="22"/>
      <c r="R26" s="22"/>
      <c r="S26" s="22"/>
      <c r="T26" s="22"/>
    </row>
    <row r="27">
      <c r="A27" s="2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>
        <v>1.8083</v>
      </c>
      <c r="M27" s="12">
        <v>2.6532</v>
      </c>
      <c r="N27" s="22"/>
      <c r="O27" s="22"/>
      <c r="P27" s="22"/>
      <c r="Q27" s="22"/>
      <c r="R27" s="22"/>
      <c r="S27" s="22"/>
      <c r="T27" s="22"/>
    </row>
    <row r="28">
      <c r="A28" s="2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>
        <v>2.1659</v>
      </c>
      <c r="N28" s="22"/>
      <c r="O28" s="22"/>
      <c r="P28" s="22"/>
      <c r="Q28" s="22"/>
      <c r="R28" s="22"/>
      <c r="S28" s="22"/>
      <c r="T28" s="22"/>
    </row>
    <row r="29">
      <c r="A29" s="2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22"/>
      <c r="O29" s="22"/>
      <c r="P29" s="22"/>
      <c r="Q29" s="22"/>
      <c r="R29" s="22"/>
      <c r="S29" s="22"/>
      <c r="T29" s="22"/>
    </row>
    <row r="30">
      <c r="A30" s="22" t="s">
        <v>143</v>
      </c>
      <c r="B30" s="12" t="str">
        <f>AVERAGE(B31:B42)</f>
        <v>#DIV/0!:noData</v>
      </c>
      <c r="C30" s="12" t="str">
        <f>AVERAGE(C31:C42)</f>
        <v>#DIV/0!:noData</v>
      </c>
      <c r="D30" s="12" t="str">
        <f>AVERAGE(D31:D42)</f>
        <v>#DIV/0!:noData</v>
      </c>
      <c r="E30" s="12" t="str">
        <f>AVERAGE(E31:E42)</f>
        <v>#DIV/0!:noData</v>
      </c>
      <c r="F30" s="12" t="str">
        <f>AVERAGE(F31:F42)</f>
        <v>#DIV/0!:noData</v>
      </c>
      <c r="G30" s="12" t="str">
        <f>AVERAGE(G31:G42)</f>
        <v>#DIV/0!:noData</v>
      </c>
      <c r="H30" s="12" t="str">
        <f>AVERAGE(H31:H42)</f>
        <v>#DIV/0!:noData</v>
      </c>
      <c r="I30" s="12" t="str">
        <f>AVERAGE(I31:I42)</f>
        <v>#DIV/0!:noData</v>
      </c>
      <c r="J30" s="12" t="str">
        <f>AVERAGE(J31:J42)</f>
        <v>#DIV/0!:noData</v>
      </c>
      <c r="K30" s="12" t="str">
        <f>AVERAGE(K31:K42)</f>
        <v>#DIV/0!:noData</v>
      </c>
      <c r="L30" s="12" t="str">
        <f>AVERAGE(L31:L42)</f>
        <v>#DIV/0!:noData</v>
      </c>
      <c r="M30" s="12" t="str">
        <f>AVERAGE(M31:M42)</f>
        <v>#DIV/0!:noData</v>
      </c>
      <c r="N30" s="22"/>
      <c r="O30" s="22"/>
      <c r="P30" s="22"/>
      <c r="Q30" s="22"/>
      <c r="R30" s="22"/>
      <c r="S30" s="22"/>
      <c r="T30" s="22"/>
    </row>
    <row r="31">
      <c r="A31" s="2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22"/>
      <c r="O31" s="22"/>
      <c r="P31" s="22"/>
      <c r="Q31" s="22"/>
      <c r="R31" s="22"/>
      <c r="S31" s="22"/>
      <c r="T31" s="22"/>
    </row>
    <row r="32">
      <c r="A32" s="2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22"/>
      <c r="O32" s="22"/>
      <c r="P32" s="22"/>
      <c r="Q32" s="22"/>
      <c r="R32" s="22"/>
      <c r="S32" s="22"/>
      <c r="T32" s="22"/>
    </row>
    <row r="33">
      <c r="A33" s="2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22"/>
      <c r="O33" s="22"/>
      <c r="P33" s="22"/>
      <c r="Q33" s="22"/>
      <c r="R33" s="22"/>
      <c r="S33" s="22"/>
      <c r="T33" s="22"/>
    </row>
    <row r="34">
      <c r="A34" s="2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22"/>
      <c r="O34" s="22"/>
      <c r="P34" s="22"/>
      <c r="Q34" s="22"/>
      <c r="R34" s="22"/>
      <c r="S34" s="22"/>
      <c r="T34" s="22"/>
    </row>
    <row r="35">
      <c r="A35" s="2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22"/>
      <c r="O35" s="22"/>
      <c r="P35" s="22"/>
      <c r="Q35" s="22"/>
      <c r="R35" s="22"/>
      <c r="S35" s="22"/>
      <c r="T35" s="22"/>
    </row>
    <row r="36">
      <c r="A36" s="2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22"/>
      <c r="O36" s="22"/>
      <c r="P36" s="22"/>
      <c r="Q36" s="22"/>
      <c r="R36" s="22"/>
      <c r="S36" s="22"/>
      <c r="T36" s="22"/>
    </row>
    <row r="37">
      <c r="A37" s="2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22"/>
      <c r="O37" s="22"/>
      <c r="P37" s="22"/>
      <c r="Q37" s="22"/>
      <c r="R37" s="22"/>
      <c r="S37" s="22"/>
      <c r="T37" s="22"/>
    </row>
    <row r="38">
      <c r="A38" s="2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22"/>
      <c r="O38" s="22"/>
      <c r="P38" s="22"/>
      <c r="Q38" s="22"/>
      <c r="R38" s="22"/>
      <c r="S38" s="22"/>
      <c r="T38" s="22"/>
    </row>
    <row r="39">
      <c r="A39" s="2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22"/>
      <c r="O39" s="22"/>
      <c r="P39" s="22"/>
      <c r="Q39" s="22"/>
      <c r="R39" s="22"/>
      <c r="S39" s="22"/>
      <c r="T39" s="22"/>
    </row>
    <row r="40">
      <c r="A40" s="2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22"/>
      <c r="O40" s="22"/>
      <c r="P40" s="22"/>
      <c r="Q40" s="22"/>
      <c r="R40" s="22"/>
      <c r="S40" s="22"/>
      <c r="T40" s="22"/>
    </row>
    <row r="41">
      <c r="A41" s="2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22"/>
      <c r="O41" s="22"/>
      <c r="P41" s="22"/>
      <c r="Q41" s="22"/>
      <c r="R41" s="22"/>
      <c r="S41" s="22"/>
      <c r="T41" s="22"/>
    </row>
    <row r="42">
      <c r="A42" s="2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22"/>
      <c r="O42" s="22"/>
      <c r="P42" s="22"/>
      <c r="Q42" s="22"/>
      <c r="R42" s="22"/>
      <c r="S42" s="22"/>
      <c r="T42" s="22"/>
    </row>
    <row r="43">
      <c r="A43" s="22" t="s">
        <v>144</v>
      </c>
      <c r="B43" s="12" t="str">
        <f>AVERAGE(B44:B55)</f>
        <v>#DIV/0!:noData</v>
      </c>
      <c r="C43" s="12" t="str">
        <f>AVERAGE(C44:C55)</f>
        <v>#DIV/0!:noData</v>
      </c>
      <c r="D43" s="12" t="str">
        <f>AVERAGE(D44:D55)</f>
        <v>#DIV/0!:noData</v>
      </c>
      <c r="E43" s="12" t="str">
        <f>AVERAGE(E44:E55)</f>
        <v>#DIV/0!:noData</v>
      </c>
      <c r="F43" s="12" t="str">
        <f>AVERAGE(F44:F55)</f>
        <v>#DIV/0!:noData</v>
      </c>
      <c r="G43" s="12" t="str">
        <f>AVERAGE(G44:G55)</f>
        <v>#DIV/0!:noData</v>
      </c>
      <c r="H43" s="12" t="str">
        <f>AVERAGE(H44:H55)</f>
        <v>#DIV/0!:noData</v>
      </c>
      <c r="I43" s="12" t="str">
        <f>AVERAGE(I44:I55)</f>
        <v>#DIV/0!:noData</v>
      </c>
      <c r="J43" s="12" t="str">
        <f>AVERAGE(J44:J55)</f>
        <v>#DIV/0!:noData</v>
      </c>
      <c r="K43" s="12" t="str">
        <f>AVERAGE(K44:K55)</f>
        <v>#DIV/0!:noData</v>
      </c>
      <c r="L43" s="12" t="str">
        <f>AVERAGE(L44:L55)</f>
        <v>#DIV/0!:noData</v>
      </c>
      <c r="M43" s="12" t="str">
        <f>AVERAGE(M44:M55)</f>
        <v>#DIV/0!:noData</v>
      </c>
      <c r="N43" s="22"/>
      <c r="O43" s="22"/>
      <c r="P43" s="22"/>
      <c r="Q43" s="22"/>
      <c r="R43" s="22"/>
      <c r="S43" s="22"/>
      <c r="T43" s="22"/>
    </row>
    <row r="44">
      <c r="A44" s="2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22"/>
      <c r="O44" s="22"/>
      <c r="P44" s="22"/>
      <c r="Q44" s="22"/>
      <c r="R44" s="22"/>
      <c r="S44" s="22"/>
      <c r="T44" s="22"/>
    </row>
    <row r="45">
      <c r="A45" s="2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22"/>
      <c r="O45" s="22"/>
      <c r="P45" s="22"/>
      <c r="Q45" s="22"/>
      <c r="R45" s="22"/>
      <c r="S45" s="22"/>
      <c r="T45" s="22"/>
    </row>
    <row r="46">
      <c r="A46" s="2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22"/>
      <c r="O46" s="22"/>
      <c r="P46" s="22"/>
      <c r="Q46" s="22"/>
      <c r="R46" s="22"/>
      <c r="S46" s="22"/>
      <c r="T46" s="22"/>
    </row>
    <row r="47">
      <c r="A47" s="2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22"/>
      <c r="O47" s="22"/>
      <c r="P47" s="22"/>
      <c r="Q47" s="22"/>
      <c r="R47" s="22"/>
      <c r="S47" s="22"/>
      <c r="T47" s="22"/>
    </row>
    <row r="48">
      <c r="A48" s="2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22"/>
      <c r="O48" s="22"/>
      <c r="P48" s="22"/>
      <c r="Q48" s="22"/>
      <c r="R48" s="22"/>
      <c r="S48" s="22"/>
      <c r="T48" s="22"/>
    </row>
    <row r="49">
      <c r="A49" s="2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22"/>
      <c r="O49" s="22"/>
      <c r="P49" s="22"/>
      <c r="Q49" s="22"/>
      <c r="R49" s="22"/>
      <c r="S49" s="22"/>
      <c r="T49" s="22"/>
    </row>
    <row r="50">
      <c r="A50" s="2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22"/>
      <c r="O50" s="22"/>
      <c r="P50" s="22"/>
      <c r="Q50" s="22"/>
      <c r="R50" s="22"/>
      <c r="S50" s="22"/>
      <c r="T50" s="22"/>
    </row>
    <row r="51">
      <c r="A51" s="2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2"/>
      <c r="O51" s="22"/>
      <c r="P51" s="22"/>
      <c r="Q51" s="22"/>
      <c r="R51" s="22"/>
      <c r="S51" s="22"/>
      <c r="T51" s="22"/>
    </row>
    <row r="52">
      <c r="A52" s="2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2"/>
      <c r="O52" s="22"/>
      <c r="P52" s="22"/>
      <c r="Q52" s="22"/>
      <c r="R52" s="22"/>
      <c r="S52" s="22"/>
      <c r="T52" s="22"/>
    </row>
    <row r="53">
      <c r="A53" s="2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22"/>
      <c r="O53" s="22"/>
      <c r="P53" s="22"/>
      <c r="Q53" s="22"/>
      <c r="R53" s="22"/>
      <c r="S53" s="22"/>
      <c r="T53" s="22"/>
    </row>
    <row r="54">
      <c r="A54" s="2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2"/>
      <c r="O54" s="22"/>
      <c r="P54" s="22"/>
      <c r="Q54" s="22"/>
      <c r="R54" s="22"/>
      <c r="S54" s="22"/>
      <c r="T54" s="22"/>
    </row>
    <row r="55">
      <c r="A55" s="2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22"/>
      <c r="O55" s="22"/>
      <c r="P55" s="22"/>
      <c r="Q55" s="22"/>
      <c r="R55" s="22"/>
      <c r="S55" s="22"/>
      <c r="T55" s="22"/>
    </row>
    <row r="56">
      <c r="A56" s="22" t="s">
        <v>145</v>
      </c>
      <c r="B56" s="12">
        <f>AVERAGE(B57:B68)</f>
        <v>0.466</v>
      </c>
      <c r="C56" s="12">
        <f>AVERAGE(C57:C68)</f>
        <v>0.46005</v>
      </c>
      <c r="D56" s="12">
        <f>AVERAGE(D57:D68)</f>
        <v>0.462266666666667</v>
      </c>
      <c r="E56" s="12">
        <f>AVERAGE(E57:E68)</f>
        <v>0.46085</v>
      </c>
      <c r="F56" s="12">
        <f>AVERAGE(F57:F68)</f>
        <v>0.4598</v>
      </c>
      <c r="G56" s="12">
        <f>AVERAGE(G57:G68)</f>
        <v>0.460366666666667</v>
      </c>
      <c r="H56" s="12">
        <f>AVERAGE(H57:H68)</f>
        <v>0.460171428571429</v>
      </c>
      <c r="I56" s="12">
        <f>AVERAGE(I57:I68)</f>
        <v>0.460175</v>
      </c>
      <c r="J56" s="12">
        <f>AVERAGE(J57:J68)</f>
        <v>0.4598</v>
      </c>
      <c r="K56" s="12">
        <f>AVERAGE(K57:K68)</f>
        <v>0.4597375</v>
      </c>
      <c r="L56" s="12">
        <f>AVERAGE(L57:L68)</f>
        <v>0.45978</v>
      </c>
      <c r="M56" s="12">
        <f>AVERAGE(M57:M68)</f>
        <v>0.459566666666667</v>
      </c>
      <c r="N56" s="22"/>
      <c r="O56" s="22"/>
      <c r="P56" s="22"/>
      <c r="Q56" s="22"/>
      <c r="R56" s="22"/>
      <c r="S56" s="22"/>
      <c r="T56" s="22"/>
    </row>
    <row r="57">
      <c r="A57" s="22"/>
      <c r="B57" s="12">
        <v>0.466</v>
      </c>
      <c r="C57" s="12">
        <v>0.462</v>
      </c>
      <c r="D57" s="12">
        <v>0.4689</v>
      </c>
      <c r="E57" s="12">
        <v>0.4614</v>
      </c>
      <c r="F57" s="12">
        <v>0.4579</v>
      </c>
      <c r="G57" s="12">
        <v>0.4587</v>
      </c>
      <c r="H57" s="12">
        <v>0.4586</v>
      </c>
      <c r="I57">
        <v>0.4581</v>
      </c>
      <c r="J57">
        <v>0.4582</v>
      </c>
      <c r="K57">
        <v>0.4589</v>
      </c>
      <c r="L57">
        <v>0.459</v>
      </c>
      <c r="M57" s="12">
        <v>0.4593</v>
      </c>
      <c r="N57" s="22"/>
      <c r="O57" s="22"/>
      <c r="P57" s="22"/>
      <c r="Q57" s="22"/>
      <c r="R57" s="22"/>
      <c r="S57" s="22"/>
      <c r="T57" s="22"/>
    </row>
    <row r="58">
      <c r="A58" s="22"/>
      <c r="B58" s="12"/>
      <c r="C58" s="12">
        <v>0.4581</v>
      </c>
      <c r="D58" s="12">
        <v>0.4588</v>
      </c>
      <c r="E58" s="12">
        <v>0.4566</v>
      </c>
      <c r="F58" s="12">
        <v>0.4567</v>
      </c>
      <c r="G58" s="12">
        <v>0.4579</v>
      </c>
      <c r="H58" s="12">
        <v>0.4599</v>
      </c>
      <c r="I58">
        <v>0.4596</v>
      </c>
      <c r="J58">
        <v>0.4583</v>
      </c>
      <c r="K58">
        <v>0.4568</v>
      </c>
      <c r="L58">
        <v>0.4582</v>
      </c>
      <c r="M58" s="12">
        <v>0.4601</v>
      </c>
      <c r="N58" s="22"/>
      <c r="O58" s="22"/>
      <c r="P58" s="22"/>
      <c r="Q58" s="22"/>
      <c r="R58" s="22"/>
      <c r="S58" s="22"/>
      <c r="T58" s="22"/>
    </row>
    <row r="59">
      <c r="A59" s="22"/>
      <c r="B59" s="12"/>
      <c r="C59" s="12"/>
      <c r="D59" s="12">
        <v>0.4591</v>
      </c>
      <c r="E59" s="12">
        <v>0.4674</v>
      </c>
      <c r="F59" s="12">
        <v>0.4673</v>
      </c>
      <c r="G59" s="12">
        <v>0.4678</v>
      </c>
      <c r="H59" s="12">
        <v>0.4575</v>
      </c>
      <c r="I59">
        <v>0.4587</v>
      </c>
      <c r="J59">
        <v>0.4694</v>
      </c>
      <c r="K59">
        <v>0.4675</v>
      </c>
      <c r="L59">
        <v>0.46</v>
      </c>
      <c r="M59" s="12">
        <v>0.4676</v>
      </c>
      <c r="N59" s="22"/>
      <c r="O59" s="22"/>
      <c r="P59" s="22"/>
      <c r="Q59" s="22"/>
      <c r="R59" s="22"/>
      <c r="S59" s="22"/>
      <c r="T59" s="22"/>
    </row>
    <row r="60">
      <c r="A60" s="22"/>
      <c r="B60" s="12"/>
      <c r="C60" s="12"/>
      <c r="D60" s="12"/>
      <c r="E60" s="12">
        <v>0.458</v>
      </c>
      <c r="F60" s="12">
        <v>0.4583</v>
      </c>
      <c r="G60" s="12">
        <v>0.4584</v>
      </c>
      <c r="H60" s="12">
        <v>0.4679</v>
      </c>
      <c r="I60">
        <v>0.4583</v>
      </c>
      <c r="J60">
        <v>0.4591</v>
      </c>
      <c r="K60">
        <v>0.4583</v>
      </c>
      <c r="L60">
        <v>0.4589</v>
      </c>
      <c r="M60" s="12">
        <v>0.4564</v>
      </c>
      <c r="N60" s="22"/>
      <c r="O60" s="22"/>
      <c r="P60" s="22"/>
      <c r="Q60" s="22"/>
      <c r="R60" s="22"/>
      <c r="S60" s="22"/>
      <c r="T60" s="22"/>
    </row>
    <row r="61">
      <c r="A61" s="22"/>
      <c r="B61" s="12"/>
      <c r="C61" s="12"/>
      <c r="D61" s="12"/>
      <c r="E61" s="12"/>
      <c r="F61" s="12">
        <v>0.4588</v>
      </c>
      <c r="G61" s="12">
        <v>0.458</v>
      </c>
      <c r="H61" s="12">
        <v>0.4608</v>
      </c>
      <c r="I61">
        <v>0.4582</v>
      </c>
      <c r="J61">
        <v>0.456</v>
      </c>
      <c r="K61">
        <v>0.4586</v>
      </c>
      <c r="L61">
        <v>0.4596</v>
      </c>
      <c r="M61" s="12">
        <v>0.4588</v>
      </c>
      <c r="N61" s="22"/>
      <c r="O61" s="22"/>
      <c r="P61" s="22"/>
      <c r="Q61" s="22"/>
      <c r="R61" s="22"/>
      <c r="S61" s="22"/>
      <c r="T61" s="22"/>
    </row>
    <row r="62">
      <c r="A62" s="22"/>
      <c r="B62" s="12"/>
      <c r="C62" s="12"/>
      <c r="D62" s="12"/>
      <c r="E62" s="12"/>
      <c r="F62" s="12"/>
      <c r="G62" s="12">
        <v>0.4614</v>
      </c>
      <c r="H62" s="12">
        <v>0.4586</v>
      </c>
      <c r="I62">
        <v>0.4591</v>
      </c>
      <c r="J62">
        <v>0.458</v>
      </c>
      <c r="K62">
        <v>0.4612</v>
      </c>
      <c r="L62">
        <v>0.4566</v>
      </c>
      <c r="M62" s="12">
        <v>0.4603</v>
      </c>
      <c r="N62" s="22"/>
      <c r="O62" s="22"/>
      <c r="P62" s="22"/>
      <c r="Q62" s="22"/>
      <c r="R62" s="22"/>
      <c r="S62" s="22"/>
      <c r="T62" s="22"/>
    </row>
    <row r="63">
      <c r="A63" s="22"/>
      <c r="B63" s="12"/>
      <c r="C63" s="12"/>
      <c r="D63" s="12"/>
      <c r="E63" s="12"/>
      <c r="F63" s="12"/>
      <c r="G63" s="12"/>
      <c r="H63" s="12">
        <v>0.4579</v>
      </c>
      <c r="I63">
        <v>0.4713</v>
      </c>
      <c r="J63">
        <v>0.4592</v>
      </c>
      <c r="K63">
        <v>0.4584</v>
      </c>
      <c r="L63">
        <v>0.4582</v>
      </c>
      <c r="M63" s="12">
        <v>0.4581</v>
      </c>
      <c r="N63" s="22"/>
      <c r="O63" s="22"/>
      <c r="P63" s="22"/>
      <c r="Q63" s="22"/>
      <c r="R63" s="22"/>
      <c r="S63" s="22"/>
      <c r="T63" s="22"/>
    </row>
    <row r="64">
      <c r="A64" s="22"/>
      <c r="B64" s="12"/>
      <c r="C64" s="12"/>
      <c r="D64" s="12"/>
      <c r="E64" s="12"/>
      <c r="F64" s="12"/>
      <c r="G64" s="12"/>
      <c r="H64" s="12"/>
      <c r="I64" s="12">
        <v>0.4581</v>
      </c>
      <c r="J64" s="12">
        <v>0.461</v>
      </c>
      <c r="K64" s="12">
        <v>0.4582</v>
      </c>
      <c r="L64" s="12">
        <v>0.4596</v>
      </c>
      <c r="M64" s="12">
        <v>0.4603</v>
      </c>
      <c r="N64" s="22"/>
      <c r="O64" s="22"/>
      <c r="P64" s="22"/>
      <c r="Q64" s="22"/>
      <c r="R64" s="22"/>
      <c r="S64" s="22"/>
      <c r="T64" s="22"/>
    </row>
    <row r="65">
      <c r="A65" s="22"/>
      <c r="B65" s="12"/>
      <c r="C65" s="12"/>
      <c r="D65" s="12"/>
      <c r="E65" s="12"/>
      <c r="F65" s="12"/>
      <c r="G65" s="12"/>
      <c r="H65" s="12"/>
      <c r="I65" s="12"/>
      <c r="J65" s="12">
        <v>0.459</v>
      </c>
      <c r="K65" s="12"/>
      <c r="L65" s="12">
        <v>0.4582</v>
      </c>
      <c r="M65" s="12">
        <v>0.4585</v>
      </c>
      <c r="N65" s="22"/>
      <c r="O65" s="22"/>
      <c r="P65" s="22"/>
      <c r="Q65" s="22"/>
      <c r="R65" s="22"/>
      <c r="S65" s="22"/>
      <c r="T65" s="22"/>
    </row>
    <row r="66">
      <c r="A66" s="2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>
        <v>0.4695</v>
      </c>
      <c r="M66" s="12">
        <v>0.4582</v>
      </c>
      <c r="N66" s="22"/>
      <c r="O66" s="22"/>
      <c r="P66" s="22"/>
      <c r="Q66" s="22"/>
      <c r="R66" s="22"/>
      <c r="S66" s="22"/>
      <c r="T66" s="22"/>
    </row>
    <row r="67">
      <c r="A67" s="2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>
        <v>0.4591</v>
      </c>
      <c r="N67" s="22"/>
      <c r="O67" s="22"/>
      <c r="P67" s="22"/>
      <c r="Q67" s="22"/>
      <c r="R67" s="22"/>
      <c r="S67" s="22"/>
      <c r="T67" s="22"/>
    </row>
    <row r="68">
      <c r="A68" s="2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>
        <v>0.4581</v>
      </c>
      <c r="N68" s="22"/>
      <c r="O68" s="22"/>
      <c r="P68" s="22"/>
      <c r="Q68" s="22"/>
      <c r="R68" s="22"/>
      <c r="S68" s="22"/>
      <c r="T68" s="22"/>
    </row>
    <row r="69">
      <c r="A69" s="2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22"/>
      <c r="O69" s="22"/>
      <c r="P69" s="22"/>
      <c r="Q69" s="22"/>
      <c r="R69" s="22"/>
      <c r="S69" s="22"/>
      <c r="T69" s="22"/>
    </row>
    <row r="70">
      <c r="A70" s="22" t="s">
        <v>146</v>
      </c>
      <c r="B70" s="12">
        <f>AVERAGE(B71:B82)</f>
        <v>1.2444</v>
      </c>
      <c r="C70" s="12">
        <f>AVERAGE(C71:C82)</f>
        <v>1.35015</v>
      </c>
      <c r="D70" s="12">
        <f>AVERAGE(D71:D82)</f>
        <v>1.3782</v>
      </c>
      <c r="E70" s="12">
        <f>AVERAGE(E71:E82)</f>
        <v>1.348675</v>
      </c>
      <c r="F70" s="12">
        <f>AVERAGE(F71:F82)</f>
        <v>1.39086</v>
      </c>
      <c r="G70" s="12">
        <f>AVERAGE(G71:G82)</f>
        <v>1.38295</v>
      </c>
      <c r="H70" s="12">
        <f>AVERAGE(H71:H82)</f>
        <v>1.38237142857143</v>
      </c>
      <c r="I70" s="12">
        <f>AVERAGE(I71:I82)</f>
        <v>1.389575</v>
      </c>
      <c r="J70" s="12">
        <f>AVERAGE(J71:J82)</f>
        <v>1.40791111111111</v>
      </c>
      <c r="K70" s="12">
        <f>AVERAGE(K71:K82)</f>
        <v>1.4806</v>
      </c>
      <c r="L70" s="12">
        <f>AVERAGE(L71:L82)</f>
        <v>1.75976363636364</v>
      </c>
      <c r="M70" s="12">
        <f>AVERAGE(M71:M82)</f>
        <v>1.83716666666667</v>
      </c>
      <c r="N70" s="22"/>
      <c r="O70" s="22"/>
      <c r="P70" s="22"/>
      <c r="Q70" s="22"/>
      <c r="R70" s="22"/>
      <c r="S70" s="22"/>
      <c r="T70" s="22"/>
    </row>
    <row r="71">
      <c r="A71" s="22"/>
      <c r="B71" s="12">
        <v>1.2444</v>
      </c>
      <c r="C71" s="12">
        <v>1.3513</v>
      </c>
      <c r="D71" s="12">
        <v>1.3882</v>
      </c>
      <c r="E71" s="12">
        <v>1.3497</v>
      </c>
      <c r="F71" s="12">
        <v>1.3829</v>
      </c>
      <c r="G71" s="12">
        <v>1.3735</v>
      </c>
      <c r="H71" s="12">
        <v>1.3892</v>
      </c>
      <c r="I71" s="12">
        <v>1.3488</v>
      </c>
      <c r="J71" s="12">
        <v>1.3979</v>
      </c>
      <c r="K71" s="12">
        <v>1.4205</v>
      </c>
      <c r="L71" s="12">
        <v>1.3823</v>
      </c>
      <c r="M71" s="12">
        <v>1.4052</v>
      </c>
      <c r="N71" s="22"/>
      <c r="O71" s="22"/>
      <c r="P71" s="22"/>
      <c r="Q71" s="22"/>
      <c r="R71" s="22"/>
      <c r="S71" s="22"/>
      <c r="T71" s="22"/>
    </row>
    <row r="72">
      <c r="A72" s="22"/>
      <c r="B72" s="12"/>
      <c r="C72" s="12">
        <v>1.349</v>
      </c>
      <c r="D72" s="12">
        <v>1.3626</v>
      </c>
      <c r="E72" s="12">
        <v>1.3466</v>
      </c>
      <c r="F72" s="12">
        <v>1.3937</v>
      </c>
      <c r="G72" s="12">
        <v>1.3953</v>
      </c>
      <c r="H72" s="12">
        <v>1.3795</v>
      </c>
      <c r="I72" s="12">
        <v>1.3803</v>
      </c>
      <c r="J72" s="12">
        <v>1.3888</v>
      </c>
      <c r="K72" s="12">
        <v>1.395</v>
      </c>
      <c r="L72" s="12">
        <v>1.3986</v>
      </c>
      <c r="M72" s="12">
        <v>1.3941</v>
      </c>
      <c r="N72" s="22"/>
      <c r="O72" s="22"/>
      <c r="P72" s="22"/>
      <c r="Q72" s="22"/>
      <c r="R72" s="22"/>
      <c r="S72" s="22"/>
      <c r="T72" s="22"/>
    </row>
    <row r="73">
      <c r="A73" s="22"/>
      <c r="B73" s="12"/>
      <c r="C73" s="12"/>
      <c r="D73" s="12">
        <v>1.3838</v>
      </c>
      <c r="E73" s="12">
        <v>1.3469</v>
      </c>
      <c r="F73" s="12">
        <v>1.3754</v>
      </c>
      <c r="G73" s="12">
        <v>1.3776</v>
      </c>
      <c r="H73" s="12">
        <v>1.3785</v>
      </c>
      <c r="I73" s="12">
        <v>1.4014</v>
      </c>
      <c r="J73" s="12">
        <v>1.3956</v>
      </c>
      <c r="K73" s="12">
        <v>1.537</v>
      </c>
      <c r="L73" s="12">
        <v>1.5117</v>
      </c>
      <c r="M73" s="12">
        <v>1.3858</v>
      </c>
      <c r="N73" s="22"/>
      <c r="O73" s="22"/>
      <c r="P73" s="22"/>
      <c r="Q73" s="22"/>
      <c r="R73" s="22"/>
      <c r="S73" s="22"/>
      <c r="T73" s="22"/>
    </row>
    <row r="74">
      <c r="A74" s="22"/>
      <c r="B74" s="12"/>
      <c r="C74" s="12"/>
      <c r="D74" s="12"/>
      <c r="E74" s="12">
        <v>1.3515</v>
      </c>
      <c r="F74" s="12">
        <v>1.4078</v>
      </c>
      <c r="G74" s="12">
        <v>1.3766</v>
      </c>
      <c r="H74" s="12">
        <v>1.3825</v>
      </c>
      <c r="I74" s="12">
        <v>1.404</v>
      </c>
      <c r="J74" s="12">
        <v>1.3859</v>
      </c>
      <c r="K74" s="12">
        <v>1.3947</v>
      </c>
      <c r="L74" s="12">
        <v>1.4515</v>
      </c>
      <c r="M74" s="12">
        <v>1.3845</v>
      </c>
      <c r="N74" s="22"/>
      <c r="O74" s="22"/>
      <c r="P74" s="22"/>
      <c r="Q74" s="22"/>
      <c r="R74" s="22"/>
      <c r="S74" s="22"/>
      <c r="T74" s="22"/>
    </row>
    <row r="75">
      <c r="A75" s="22"/>
      <c r="B75" s="12"/>
      <c r="C75" s="12"/>
      <c r="D75" s="12"/>
      <c r="E75" s="12"/>
      <c r="F75" s="12">
        <v>1.3945</v>
      </c>
      <c r="G75" s="12">
        <v>1.3851</v>
      </c>
      <c r="H75" s="12">
        <v>1.3816</v>
      </c>
      <c r="I75" s="12">
        <v>1.4082</v>
      </c>
      <c r="J75" s="12">
        <v>1.5402</v>
      </c>
      <c r="K75" s="12">
        <v>1.5875</v>
      </c>
      <c r="L75" s="12">
        <v>1.3968</v>
      </c>
      <c r="M75" s="12">
        <v>1.7149</v>
      </c>
      <c r="N75" s="22"/>
      <c r="O75" s="22"/>
      <c r="P75" s="22"/>
      <c r="Q75" s="22"/>
      <c r="R75" s="22"/>
      <c r="S75" s="22"/>
      <c r="T75" s="22"/>
    </row>
    <row r="76">
      <c r="A76" s="22"/>
      <c r="B76" s="12"/>
      <c r="C76" s="12"/>
      <c r="D76" s="12"/>
      <c r="E76" s="12"/>
      <c r="F76" s="12"/>
      <c r="G76" s="12">
        <v>1.3896</v>
      </c>
      <c r="H76" s="12">
        <v>1.3793</v>
      </c>
      <c r="I76" s="12">
        <v>1.3932</v>
      </c>
      <c r="J76" s="12">
        <v>1.3869</v>
      </c>
      <c r="K76" s="12">
        <v>1.3867</v>
      </c>
      <c r="L76" s="12">
        <v>1.384</v>
      </c>
      <c r="M76" s="12">
        <v>1.7579</v>
      </c>
      <c r="N76" s="22"/>
      <c r="O76" s="22"/>
      <c r="P76" s="22"/>
      <c r="Q76" s="22"/>
      <c r="R76" s="22"/>
      <c r="S76" s="22"/>
      <c r="T76" s="22"/>
    </row>
    <row r="77">
      <c r="A77" s="22"/>
      <c r="B77" s="12"/>
      <c r="C77" s="12"/>
      <c r="D77" s="12"/>
      <c r="E77" s="12"/>
      <c r="F77" s="12"/>
      <c r="G77" s="12"/>
      <c r="H77" s="12">
        <v>1.386</v>
      </c>
      <c r="I77" s="12">
        <v>1.3984</v>
      </c>
      <c r="J77" s="12">
        <v>1.3956</v>
      </c>
      <c r="K77" s="12">
        <v>1.3921</v>
      </c>
      <c r="L77" s="12">
        <v>1.4867</v>
      </c>
      <c r="M77" s="12">
        <v>1.9575</v>
      </c>
      <c r="N77" s="22"/>
      <c r="O77" s="22"/>
      <c r="P77" s="22"/>
      <c r="Q77" s="22"/>
      <c r="R77" s="22"/>
      <c r="S77" s="22"/>
      <c r="T77" s="22"/>
    </row>
    <row r="78">
      <c r="A78" s="22"/>
      <c r="B78" s="12"/>
      <c r="C78" s="12"/>
      <c r="D78" s="12"/>
      <c r="E78" s="12"/>
      <c r="F78" s="12"/>
      <c r="G78" s="12"/>
      <c r="H78" s="12"/>
      <c r="I78" s="12">
        <v>1.3823</v>
      </c>
      <c r="J78" s="12">
        <v>1.3902</v>
      </c>
      <c r="K78" s="12">
        <v>1.3899</v>
      </c>
      <c r="L78" s="12">
        <v>2.0035</v>
      </c>
      <c r="M78" s="12">
        <v>1.7084</v>
      </c>
      <c r="N78" s="22"/>
      <c r="O78" s="22"/>
      <c r="P78" s="22"/>
      <c r="Q78" s="22"/>
      <c r="R78" s="22"/>
      <c r="S78" s="22"/>
      <c r="T78" s="22"/>
    </row>
    <row r="79">
      <c r="A79" s="22"/>
      <c r="B79" s="12"/>
      <c r="C79" s="12"/>
      <c r="D79" s="12"/>
      <c r="E79" s="12"/>
      <c r="F79" s="12"/>
      <c r="G79" s="12"/>
      <c r="H79" s="12"/>
      <c r="I79" s="12"/>
      <c r="J79" s="12">
        <v>1.3901</v>
      </c>
      <c r="K79" s="12">
        <v>1.5814</v>
      </c>
      <c r="L79" s="12">
        <v>2.1725</v>
      </c>
      <c r="M79" s="12">
        <v>2.216</v>
      </c>
      <c r="N79" s="22"/>
      <c r="O79" s="22"/>
      <c r="P79" s="22"/>
      <c r="Q79" s="22"/>
      <c r="R79" s="22"/>
      <c r="S79" s="22"/>
      <c r="T79" s="22"/>
    </row>
    <row r="80">
      <c r="A80" s="22"/>
      <c r="B80" s="12"/>
      <c r="C80" s="12"/>
      <c r="D80" s="12"/>
      <c r="E80" s="12"/>
      <c r="F80" s="12"/>
      <c r="G80" s="12"/>
      <c r="H80" s="12"/>
      <c r="I80" s="12"/>
      <c r="J80" s="12"/>
      <c r="K80" s="12">
        <v>1.7212</v>
      </c>
      <c r="L80" s="12">
        <v>2.4242</v>
      </c>
      <c r="M80" s="12">
        <v>1.9599</v>
      </c>
      <c r="N80" s="22"/>
      <c r="O80" s="22"/>
      <c r="P80" s="22"/>
      <c r="Q80" s="22"/>
      <c r="R80" s="22"/>
      <c r="S80" s="22"/>
      <c r="T80" s="22"/>
    </row>
    <row r="81">
      <c r="A81" s="2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>
        <v>2.7456</v>
      </c>
      <c r="M81" s="12">
        <v>2.0349</v>
      </c>
      <c r="N81" s="22"/>
      <c r="O81" s="22"/>
      <c r="P81" s="22"/>
      <c r="Q81" s="22"/>
      <c r="R81" s="22"/>
      <c r="S81" s="22"/>
      <c r="T81" s="22"/>
    </row>
    <row r="82">
      <c r="A82" s="2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>
        <v>3.1269</v>
      </c>
      <c r="N82" s="22"/>
      <c r="O82" s="22"/>
      <c r="P82" s="22"/>
      <c r="Q82" s="22"/>
      <c r="R82" s="22"/>
      <c r="S82" s="22"/>
      <c r="T82" s="22"/>
    </row>
    <row r="83">
      <c r="A83" s="2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22"/>
      <c r="O83" s="22"/>
      <c r="P83" s="22"/>
      <c r="Q83" s="22"/>
      <c r="R83" s="22"/>
      <c r="S83" s="22"/>
      <c r="T83" s="22"/>
    </row>
    <row r="84">
      <c r="A84" s="22" t="s">
        <v>147</v>
      </c>
      <c r="B84" s="12" t="str">
        <f>AVERAGE(B85:B96)</f>
        <v>#DIV/0!:noData</v>
      </c>
      <c r="C84" s="12" t="str">
        <f>AVERAGE(C85:C96)</f>
        <v>#DIV/0!:noData</v>
      </c>
      <c r="D84" s="12" t="str">
        <f>AVERAGE(D85:D96)</f>
        <v>#DIV/0!:noData</v>
      </c>
      <c r="E84" s="12" t="str">
        <f>AVERAGE(E85:E96)</f>
        <v>#DIV/0!:noData</v>
      </c>
      <c r="F84" s="12" t="str">
        <f>AVERAGE(F85:F96)</f>
        <v>#DIV/0!:noData</v>
      </c>
      <c r="G84" s="12" t="str">
        <f>AVERAGE(G85:G96)</f>
        <v>#DIV/0!:noData</v>
      </c>
      <c r="H84" s="12" t="str">
        <f>AVERAGE(H85:H96)</f>
        <v>#DIV/0!:noData</v>
      </c>
      <c r="I84" s="12" t="str">
        <f>AVERAGE(I85:I96)</f>
        <v>#DIV/0!:noData</v>
      </c>
      <c r="J84" s="12" t="str">
        <f>AVERAGE(J85:J96)</f>
        <v>#DIV/0!:noData</v>
      </c>
      <c r="K84" s="12" t="str">
        <f>AVERAGE(K85:K96)</f>
        <v>#DIV/0!:noData</v>
      </c>
      <c r="L84" s="12" t="str">
        <f>AVERAGE(L85:L96)</f>
        <v>#DIV/0!:noData</v>
      </c>
      <c r="M84" s="12" t="str">
        <f>AVERAGE(M85:M96)</f>
        <v>#DIV/0!:noData</v>
      </c>
      <c r="N84" s="22"/>
      <c r="O84" s="22"/>
      <c r="P84" s="22"/>
      <c r="Q84" s="22"/>
      <c r="R84" s="22"/>
      <c r="S84" s="22"/>
      <c r="T84" s="22"/>
    </row>
    <row r="85">
      <c r="A85" s="2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22"/>
      <c r="O85" s="22"/>
      <c r="P85" s="22"/>
      <c r="Q85" s="22"/>
      <c r="R85" s="22"/>
      <c r="S85" s="22"/>
      <c r="T85" s="22"/>
    </row>
    <row r="86">
      <c r="A86" s="2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22"/>
      <c r="O86" s="22"/>
      <c r="P86" s="22"/>
      <c r="Q86" s="22"/>
      <c r="R86" s="22"/>
      <c r="S86" s="22"/>
      <c r="T86" s="22"/>
    </row>
    <row r="87">
      <c r="A87" s="2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22"/>
      <c r="O87" s="22"/>
      <c r="P87" s="22"/>
      <c r="Q87" s="22"/>
      <c r="R87" s="22"/>
      <c r="S87" s="22"/>
      <c r="T87" s="22"/>
    </row>
    <row r="88">
      <c r="A88" s="2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22"/>
      <c r="O88" s="22"/>
      <c r="P88" s="22"/>
      <c r="Q88" s="22"/>
      <c r="R88" s="22"/>
      <c r="S88" s="22"/>
      <c r="T88" s="22"/>
    </row>
    <row r="89">
      <c r="A89" s="2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22"/>
      <c r="O89" s="22"/>
      <c r="P89" s="22"/>
      <c r="Q89" s="22"/>
      <c r="R89" s="22"/>
      <c r="S89" s="22"/>
      <c r="T89" s="22"/>
    </row>
    <row r="90">
      <c r="A90" s="2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22"/>
      <c r="O90" s="22"/>
      <c r="P90" s="22"/>
      <c r="Q90" s="22"/>
      <c r="R90" s="22"/>
      <c r="S90" s="22"/>
      <c r="T90" s="22"/>
    </row>
    <row r="91">
      <c r="A91" s="2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22"/>
      <c r="O91" s="22"/>
      <c r="P91" s="22"/>
      <c r="Q91" s="22"/>
      <c r="R91" s="22"/>
      <c r="S91" s="22"/>
      <c r="T91" s="22"/>
    </row>
    <row r="92">
      <c r="A92" s="2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22"/>
      <c r="O92" s="22"/>
      <c r="P92" s="22"/>
      <c r="Q92" s="22"/>
      <c r="R92" s="22"/>
      <c r="S92" s="22"/>
      <c r="T92" s="22"/>
    </row>
    <row r="93">
      <c r="A93" s="2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22"/>
      <c r="O93" s="22"/>
      <c r="P93" s="22"/>
      <c r="Q93" s="22"/>
      <c r="R93" s="22"/>
      <c r="S93" s="22"/>
      <c r="T93" s="22"/>
    </row>
    <row r="94">
      <c r="A94" s="2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22"/>
      <c r="O94" s="22"/>
      <c r="P94" s="22"/>
      <c r="Q94" s="22"/>
      <c r="R94" s="22"/>
      <c r="S94" s="22"/>
      <c r="T94" s="22"/>
    </row>
    <row r="95">
      <c r="A95" s="2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22"/>
      <c r="O95" s="22"/>
      <c r="P95" s="22"/>
      <c r="Q95" s="22"/>
      <c r="R95" s="22"/>
      <c r="S95" s="22"/>
      <c r="T95" s="22"/>
    </row>
    <row r="96">
      <c r="A96" s="2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22"/>
      <c r="O96" s="22"/>
      <c r="P96" s="22"/>
      <c r="Q96" s="22"/>
      <c r="R96" s="22"/>
      <c r="S96" s="22"/>
      <c r="T96" s="22"/>
    </row>
    <row r="97">
      <c r="A97" s="22" t="s">
        <v>148</v>
      </c>
      <c r="B97" s="12" t="str">
        <f>AVERAGE(B98:B109)</f>
        <v>#DIV/0!:noData</v>
      </c>
      <c r="C97" s="12" t="str">
        <f>AVERAGE(C98:C109)</f>
        <v>#DIV/0!:noData</v>
      </c>
      <c r="D97" s="12" t="str">
        <f>AVERAGE(D98:D109)</f>
        <v>#DIV/0!:noData</v>
      </c>
      <c r="E97" s="12" t="str">
        <f>AVERAGE(E98:E109)</f>
        <v>#DIV/0!:noData</v>
      </c>
      <c r="F97" s="12" t="str">
        <f>AVERAGE(F98:F109)</f>
        <v>#DIV/0!:noData</v>
      </c>
      <c r="G97" s="12" t="str">
        <f>AVERAGE(G98:G109)</f>
        <v>#DIV/0!:noData</v>
      </c>
      <c r="H97" s="12" t="str">
        <f>AVERAGE(H98:H109)</f>
        <v>#DIV/0!:noData</v>
      </c>
      <c r="I97" s="12" t="str">
        <f>AVERAGE(I98:I109)</f>
        <v>#DIV/0!:noData</v>
      </c>
      <c r="J97" s="12" t="str">
        <f>AVERAGE(J98:J109)</f>
        <v>#DIV/0!:noData</v>
      </c>
      <c r="K97" s="12" t="str">
        <f>AVERAGE(K98:K109)</f>
        <v>#DIV/0!:noData</v>
      </c>
      <c r="L97" s="12" t="str">
        <f>AVERAGE(L98:L109)</f>
        <v>#DIV/0!:noData</v>
      </c>
      <c r="M97" s="12" t="str">
        <f>AVERAGE(M98:M109)</f>
        <v>#DIV/0!:noData</v>
      </c>
      <c r="N97" s="22"/>
      <c r="O97" s="22"/>
      <c r="P97" s="22"/>
      <c r="Q97" s="22"/>
      <c r="R97" s="22"/>
      <c r="S97" s="22"/>
      <c r="T97" s="22"/>
    </row>
    <row r="98">
      <c r="A98" s="2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22"/>
      <c r="O98" s="22"/>
      <c r="P98" s="22"/>
      <c r="Q98" s="22"/>
      <c r="R98" s="22"/>
      <c r="S98" s="22"/>
      <c r="T98" s="22"/>
    </row>
    <row r="99">
      <c r="A99" s="2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22"/>
      <c r="O99" s="22"/>
      <c r="P99" s="22"/>
      <c r="Q99" s="22"/>
      <c r="R99" s="22"/>
      <c r="S99" s="22"/>
      <c r="T99" s="22"/>
    </row>
    <row r="100">
      <c r="A100" s="2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22"/>
      <c r="O100" s="22"/>
      <c r="P100" s="22"/>
      <c r="Q100" s="22"/>
      <c r="R100" s="22"/>
      <c r="S100" s="22"/>
      <c r="T100" s="22"/>
    </row>
    <row r="101">
      <c r="A101" s="2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22"/>
      <c r="O101" s="22"/>
      <c r="P101" s="22"/>
      <c r="Q101" s="22"/>
      <c r="R101" s="22"/>
      <c r="S101" s="22"/>
      <c r="T101" s="22"/>
    </row>
    <row r="102">
      <c r="A102" s="2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22"/>
      <c r="O102" s="22"/>
      <c r="P102" s="22"/>
      <c r="Q102" s="22"/>
      <c r="R102" s="22"/>
      <c r="S102" s="22"/>
      <c r="T102" s="22"/>
    </row>
    <row r="103">
      <c r="A103" s="2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22"/>
      <c r="O103" s="22"/>
      <c r="P103" s="22"/>
      <c r="Q103" s="22"/>
      <c r="R103" s="22"/>
      <c r="S103" s="22"/>
      <c r="T103" s="22"/>
    </row>
    <row r="104">
      <c r="A104" s="2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22"/>
      <c r="O104" s="22"/>
      <c r="P104" s="22"/>
      <c r="Q104" s="22"/>
      <c r="R104" s="22"/>
      <c r="S104" s="22"/>
      <c r="T104" s="22"/>
    </row>
    <row r="105">
      <c r="A105" s="2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22"/>
      <c r="O105" s="22"/>
      <c r="P105" s="22"/>
      <c r="Q105" s="22"/>
      <c r="R105" s="22"/>
      <c r="S105" s="22"/>
      <c r="T105" s="22"/>
    </row>
    <row r="106">
      <c r="A106" s="2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22"/>
      <c r="O106" s="22"/>
      <c r="P106" s="22"/>
      <c r="Q106" s="22"/>
      <c r="R106" s="22"/>
      <c r="S106" s="22"/>
      <c r="T106" s="22"/>
    </row>
    <row r="107">
      <c r="A107" s="2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22"/>
      <c r="O107" s="22"/>
      <c r="P107" s="22"/>
      <c r="Q107" s="22"/>
      <c r="R107" s="22"/>
      <c r="S107" s="22"/>
      <c r="T107" s="22"/>
    </row>
    <row r="108">
      <c r="A108" s="2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22"/>
      <c r="O108" s="22"/>
      <c r="P108" s="22"/>
      <c r="Q108" s="22"/>
      <c r="R108" s="22"/>
      <c r="S108" s="22"/>
      <c r="T108" s="22"/>
    </row>
    <row r="109">
      <c r="A109" s="2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22"/>
      <c r="O109" s="22"/>
      <c r="P109" s="22"/>
      <c r="Q109" s="22"/>
      <c r="R109" s="22"/>
      <c r="S109" s="22"/>
      <c r="T109" s="22"/>
    </row>
    <row r="110">
      <c r="A110" s="2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22"/>
      <c r="O110" s="22"/>
      <c r="P110" s="22"/>
      <c r="Q110" s="22"/>
      <c r="R110" s="22"/>
      <c r="S110" s="22"/>
      <c r="T110" s="22"/>
    </row>
    <row r="111">
      <c r="A111" s="2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22"/>
      <c r="O111" s="22"/>
      <c r="P111" s="22"/>
      <c r="Q111" s="22"/>
      <c r="R111" s="22"/>
      <c r="S111" s="22"/>
      <c r="T111" s="22"/>
    </row>
    <row r="112">
      <c r="A112" s="2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22"/>
      <c r="O112" s="22"/>
      <c r="P112" s="22"/>
      <c r="Q112" s="22"/>
      <c r="R112" s="22"/>
      <c r="S112" s="22"/>
      <c r="T112" s="22"/>
    </row>
    <row r="113">
      <c r="A113" s="2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22"/>
      <c r="O113" s="22"/>
      <c r="P113" s="22"/>
      <c r="Q113" s="22"/>
      <c r="R113" s="22"/>
      <c r="S113" s="22"/>
      <c r="T113" s="22"/>
    </row>
    <row r="114">
      <c r="A114" s="2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22"/>
      <c r="O114" s="22"/>
      <c r="P114" s="22"/>
      <c r="Q114" s="22"/>
      <c r="R114" s="22"/>
      <c r="S114" s="22"/>
      <c r="T114" s="22"/>
    </row>
    <row r="115">
      <c r="A115" s="2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22"/>
      <c r="O115" s="22"/>
      <c r="P115" s="22"/>
      <c r="Q115" s="22"/>
      <c r="R115" s="22"/>
      <c r="S115" s="22"/>
      <c r="T115" s="22"/>
    </row>
    <row r="116">
      <c r="A116" s="2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22"/>
      <c r="O116" s="22"/>
      <c r="P116" s="22"/>
      <c r="Q116" s="22"/>
      <c r="R116" s="22"/>
      <c r="S116" s="22"/>
      <c r="T116" s="22"/>
    </row>
    <row r="117">
      <c r="A117" s="2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22"/>
      <c r="O117" s="22"/>
      <c r="P117" s="22"/>
      <c r="Q117" s="22"/>
      <c r="R117" s="22"/>
      <c r="S117" s="22"/>
      <c r="T117" s="22"/>
    </row>
    <row r="118">
      <c r="A118" s="2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22"/>
      <c r="O118" s="22"/>
      <c r="P118" s="22"/>
      <c r="Q118" s="22"/>
      <c r="R118" s="22"/>
      <c r="S118" s="22"/>
      <c r="T118" s="22"/>
    </row>
    <row r="119">
      <c r="A119" s="2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22"/>
      <c r="O119" s="22"/>
      <c r="P119" s="22"/>
      <c r="Q119" s="22"/>
      <c r="R119" s="22"/>
      <c r="S119" s="22"/>
      <c r="T119" s="22"/>
    </row>
    <row r="120">
      <c r="A120" s="2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22"/>
      <c r="O120" s="22"/>
      <c r="P120" s="22"/>
      <c r="Q120" s="22"/>
      <c r="R120" s="22"/>
      <c r="S120" s="22"/>
      <c r="T120" s="22"/>
    </row>
    <row r="121">
      <c r="A121" s="2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22"/>
      <c r="O121" s="22"/>
      <c r="P121" s="22"/>
      <c r="Q121" s="22"/>
      <c r="R121" s="22"/>
      <c r="S121" s="22"/>
      <c r="T121" s="22"/>
    </row>
    <row r="122">
      <c r="A122" s="2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22"/>
      <c r="O122" s="22"/>
      <c r="P122" s="22"/>
      <c r="Q122" s="22"/>
      <c r="R122" s="22"/>
      <c r="S122" s="22"/>
      <c r="T122" s="22"/>
    </row>
    <row r="123">
      <c r="A123" s="2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22"/>
      <c r="O123" s="22"/>
      <c r="P123" s="22"/>
      <c r="Q123" s="22"/>
      <c r="R123" s="22"/>
      <c r="S123" s="22"/>
      <c r="T123" s="22"/>
    </row>
    <row r="124">
      <c r="A124" s="2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22"/>
      <c r="O124" s="22"/>
      <c r="P124" s="22"/>
      <c r="Q124" s="22"/>
      <c r="R124" s="22"/>
      <c r="S124" s="22"/>
      <c r="T124" s="22"/>
    </row>
    <row r="125">
      <c r="A125" s="2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22"/>
      <c r="O125" s="22"/>
      <c r="P125" s="22"/>
      <c r="Q125" s="22"/>
      <c r="R125" s="22"/>
      <c r="S125" s="22"/>
      <c r="T125" s="22"/>
    </row>
    <row r="126">
      <c r="A126" s="2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22"/>
      <c r="O126" s="22"/>
      <c r="P126" s="22"/>
      <c r="Q126" s="22"/>
      <c r="R126" s="22"/>
      <c r="S126" s="22"/>
      <c r="T126" s="22"/>
    </row>
    <row r="127">
      <c r="A127" s="2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22"/>
      <c r="O127" s="22"/>
      <c r="P127" s="22"/>
      <c r="Q127" s="22"/>
      <c r="R127" s="22"/>
      <c r="S127" s="22"/>
      <c r="T127" s="22"/>
    </row>
    <row r="128">
      <c r="A128" s="2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22"/>
      <c r="O128" s="22"/>
      <c r="P128" s="22"/>
      <c r="Q128" s="22"/>
      <c r="R128" s="22"/>
      <c r="S128" s="22"/>
      <c r="T128" s="22"/>
    </row>
    <row r="129">
      <c r="A129" s="2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22"/>
      <c r="O129" s="22"/>
      <c r="P129" s="22"/>
      <c r="Q129" s="22"/>
      <c r="R129" s="22"/>
      <c r="S129" s="22"/>
      <c r="T129" s="22"/>
    </row>
    <row r="130">
      <c r="A130" s="2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22"/>
      <c r="O130" s="22"/>
      <c r="P130" s="22"/>
      <c r="Q130" s="22"/>
      <c r="R130" s="22"/>
      <c r="S130" s="22"/>
      <c r="T130" s="22"/>
    </row>
    <row r="131">
      <c r="A131" s="2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22"/>
      <c r="O131" s="22"/>
      <c r="P131" s="22"/>
      <c r="Q131" s="22"/>
      <c r="R131" s="22"/>
      <c r="S131" s="22"/>
      <c r="T131" s="22"/>
    </row>
    <row r="132">
      <c r="A132" s="2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22"/>
      <c r="O132" s="22"/>
      <c r="P132" s="22"/>
      <c r="Q132" s="22"/>
      <c r="R132" s="22"/>
      <c r="S132" s="22"/>
      <c r="T132" s="22"/>
    </row>
    <row r="133">
      <c r="A133" s="2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22"/>
      <c r="O133" s="22"/>
      <c r="P133" s="22"/>
      <c r="Q133" s="22"/>
      <c r="R133" s="22"/>
      <c r="S133" s="22"/>
      <c r="T133" s="22"/>
    </row>
    <row r="134">
      <c r="A134" s="2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22"/>
      <c r="O134" s="22"/>
      <c r="P134" s="22"/>
      <c r="Q134" s="22"/>
      <c r="R134" s="22"/>
      <c r="S134" s="22"/>
      <c r="T134" s="22"/>
    </row>
    <row r="135">
      <c r="A135" s="2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22"/>
      <c r="O135" s="22"/>
      <c r="P135" s="22"/>
      <c r="Q135" s="22"/>
      <c r="R135" s="22"/>
      <c r="S135" s="22"/>
      <c r="T135" s="22"/>
    </row>
    <row r="136">
      <c r="A136" s="2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22"/>
      <c r="O136" s="22"/>
      <c r="P136" s="22"/>
      <c r="Q136" s="22"/>
      <c r="R136" s="22"/>
      <c r="S136" s="22"/>
      <c r="T136" s="22"/>
    </row>
    <row r="137">
      <c r="A137" s="2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22"/>
      <c r="O137" s="22"/>
      <c r="P137" s="22"/>
      <c r="Q137" s="22"/>
      <c r="R137" s="22"/>
      <c r="S137" s="22"/>
      <c r="T137" s="22"/>
    </row>
    <row r="138">
      <c r="A138" s="2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22"/>
      <c r="O138" s="22"/>
      <c r="P138" s="22"/>
      <c r="Q138" s="22"/>
      <c r="R138" s="22"/>
      <c r="S138" s="22"/>
      <c r="T138" s="22"/>
    </row>
    <row r="139">
      <c r="A139" s="2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22"/>
      <c r="O139" s="22"/>
      <c r="P139" s="22"/>
      <c r="Q139" s="22"/>
      <c r="R139" s="22"/>
      <c r="S139" s="22"/>
      <c r="T139" s="22"/>
    </row>
    <row r="140">
      <c r="A140" s="2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22"/>
      <c r="O140" s="22"/>
      <c r="P140" s="22"/>
      <c r="Q140" s="22"/>
      <c r="R140" s="22"/>
      <c r="S140" s="22"/>
      <c r="T140" s="22"/>
    </row>
    <row r="141">
      <c r="A141" s="2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22"/>
      <c r="O141" s="22"/>
      <c r="P141" s="22"/>
      <c r="Q141" s="22"/>
      <c r="R141" s="22"/>
      <c r="S141" s="22"/>
      <c r="T141" s="22"/>
    </row>
  </sheetData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r="A1" t="s">
        <v>688</v>
      </c>
      <c r="B1" t="s">
        <v>689</v>
      </c>
      <c r="C1" t="s">
        <v>58</v>
      </c>
    </row>
    <row r="2">
      <c r="A2" s="53" t="s">
        <v>233</v>
      </c>
      <c r="B2" s="53">
        <v>192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</row>
    <row r="3">
      <c r="A3" t="s">
        <v>234</v>
      </c>
      <c r="B3">
        <v>32</v>
      </c>
    </row>
    <row r="4">
      <c r="A4" t="s">
        <v>716</v>
      </c>
      <c r="B4">
        <v>68</v>
      </c>
    </row>
    <row r="5">
      <c r="A5" t="s">
        <v>717</v>
      </c>
      <c r="B5">
        <v>8</v>
      </c>
    </row>
    <row r="6">
      <c r="A6" t="s">
        <v>238</v>
      </c>
      <c r="B6">
        <v>12</v>
      </c>
    </row>
    <row r="7">
      <c r="A7" t="s">
        <v>239</v>
      </c>
      <c r="B7">
        <v>4</v>
      </c>
    </row>
    <row r="8">
      <c r="A8" t="s">
        <v>718</v>
      </c>
      <c r="B8">
        <v>64</v>
      </c>
    </row>
    <row r="9">
      <c r="A9" s="28" t="s">
        <v>719</v>
      </c>
      <c r="B9" s="28">
        <f>B2-SUM(B3:B8)</f>
        <v>4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</row>
    <row r="25">
      <c r="A25" t="s">
        <v>688</v>
      </c>
      <c r="B25" t="s">
        <v>689</v>
      </c>
      <c r="C25" t="s">
        <v>59</v>
      </c>
    </row>
    <row r="26">
      <c r="A26" s="53" t="s">
        <v>233</v>
      </c>
      <c r="B26" s="53">
        <v>244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</row>
    <row r="27">
      <c r="A27" t="s">
        <v>234</v>
      </c>
      <c r="B27">
        <v>28</v>
      </c>
    </row>
    <row r="28">
      <c r="A28" t="s">
        <v>716</v>
      </c>
      <c r="B28">
        <v>124</v>
      </c>
    </row>
    <row r="29">
      <c r="A29" t="s">
        <v>717</v>
      </c>
      <c r="B29">
        <v>8</v>
      </c>
    </row>
    <row r="30">
      <c r="A30" t="s">
        <v>238</v>
      </c>
      <c r="B30">
        <v>12</v>
      </c>
    </row>
    <row r="31">
      <c r="A31" t="s">
        <v>239</v>
      </c>
      <c r="B31">
        <v>8</v>
      </c>
    </row>
    <row r="32">
      <c r="A32" t="s">
        <v>718</v>
      </c>
      <c r="B32">
        <v>64</v>
      </c>
    </row>
    <row r="33">
      <c r="A33" s="28" t="s">
        <v>719</v>
      </c>
      <c r="B33" s="28">
        <f>B26-SUM(B27:B32)</f>
        <v>0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</row>
    <row r="49">
      <c r="A49" t="s">
        <v>688</v>
      </c>
      <c r="B49" t="s">
        <v>689</v>
      </c>
      <c r="C49" t="s">
        <v>60</v>
      </c>
    </row>
    <row r="50">
      <c r="A50" s="53" t="s">
        <v>233</v>
      </c>
      <c r="B50" s="53">
        <v>360</v>
      </c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</row>
    <row r="51">
      <c r="A51" t="s">
        <v>234</v>
      </c>
      <c r="B51">
        <v>32</v>
      </c>
    </row>
    <row r="52">
      <c r="A52" t="s">
        <v>716</v>
      </c>
      <c r="B52">
        <v>236</v>
      </c>
    </row>
    <row r="53">
      <c r="A53" t="s">
        <v>717</v>
      </c>
      <c r="B53">
        <v>8</v>
      </c>
    </row>
    <row r="54">
      <c r="A54" t="s">
        <v>238</v>
      </c>
      <c r="B54">
        <v>12</v>
      </c>
    </row>
    <row r="55">
      <c r="A55" t="s">
        <v>239</v>
      </c>
      <c r="B55">
        <v>8</v>
      </c>
    </row>
    <row r="56">
      <c r="A56" t="s">
        <v>718</v>
      </c>
      <c r="B56">
        <v>64</v>
      </c>
    </row>
    <row r="57">
      <c r="A57" s="28" t="s">
        <v>719</v>
      </c>
      <c r="B57" s="28">
        <f>B50-SUM(B51:B56)</f>
        <v>0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</row>
    <row r="73">
      <c r="A73" t="s">
        <v>688</v>
      </c>
      <c r="B73" t="s">
        <v>689</v>
      </c>
      <c r="C73" t="s">
        <v>61</v>
      </c>
    </row>
    <row r="74">
      <c r="A74" s="53" t="s">
        <v>233</v>
      </c>
      <c r="B74" s="53">
        <v>556</v>
      </c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</row>
    <row r="75">
      <c r="A75" t="s">
        <v>234</v>
      </c>
      <c r="B75">
        <v>28</v>
      </c>
    </row>
    <row r="76">
      <c r="A76" t="s">
        <v>716</v>
      </c>
      <c r="B76">
        <v>436</v>
      </c>
    </row>
    <row r="77">
      <c r="A77" t="s">
        <v>717</v>
      </c>
      <c r="B77">
        <v>8</v>
      </c>
    </row>
    <row r="78">
      <c r="A78" t="s">
        <v>238</v>
      </c>
      <c r="B78">
        <v>12</v>
      </c>
    </row>
    <row r="79">
      <c r="A79" t="s">
        <v>239</v>
      </c>
      <c r="B79">
        <v>4</v>
      </c>
    </row>
    <row r="80">
      <c r="A80" t="s">
        <v>718</v>
      </c>
      <c r="B80">
        <v>64</v>
      </c>
    </row>
    <row r="81">
      <c r="A81" s="28" t="s">
        <v>719</v>
      </c>
      <c r="B81" s="28">
        <f>B74-SUM(B75:B80)</f>
        <v>4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14" defaultRowHeight="12.75"/>
  <sheetData>
    <row r="1">
      <c r="A1" s="22"/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>
        <v>7</v>
      </c>
      <c r="I1" s="22">
        <v>8</v>
      </c>
      <c r="J1" s="22">
        <v>9</v>
      </c>
      <c r="K1" s="22">
        <v>10</v>
      </c>
      <c r="L1" s="22">
        <v>11</v>
      </c>
      <c r="M1" s="22">
        <v>12</v>
      </c>
      <c r="N1" s="22">
        <v>13</v>
      </c>
      <c r="O1" s="22">
        <v>14</v>
      </c>
      <c r="P1" s="22">
        <v>15</v>
      </c>
      <c r="Q1" s="22">
        <v>16</v>
      </c>
      <c r="R1" s="22">
        <v>17</v>
      </c>
      <c r="S1" s="22">
        <v>18</v>
      </c>
      <c r="T1" s="22">
        <v>19</v>
      </c>
      <c r="U1" s="22">
        <v>20</v>
      </c>
      <c r="V1" s="22">
        <v>21</v>
      </c>
      <c r="W1" s="22">
        <v>22</v>
      </c>
      <c r="X1" s="22">
        <v>23</v>
      </c>
      <c r="Y1" s="22">
        <v>24</v>
      </c>
    </row>
    <row r="2">
      <c r="A2" s="22" t="s">
        <v>720</v>
      </c>
      <c r="B2" s="12">
        <v>1674468.573909</v>
      </c>
      <c r="C2" s="12">
        <v>3327095.667136</v>
      </c>
      <c r="D2" s="12">
        <v>5024363.587995</v>
      </c>
      <c r="E2" s="12">
        <v>6692636.612665</v>
      </c>
      <c r="F2" s="12">
        <v>8351372.322468</v>
      </c>
      <c r="G2" s="12">
        <v>10038735.941032</v>
      </c>
      <c r="H2" s="12">
        <v>11715948.900785</v>
      </c>
      <c r="I2" s="12">
        <v>13367911.145369</v>
      </c>
      <c r="J2" s="12">
        <v>15025310.73586</v>
      </c>
      <c r="K2" s="12">
        <v>16472143.709904</v>
      </c>
      <c r="L2" s="12">
        <v>18400563.744104</v>
      </c>
      <c r="M2" s="12">
        <v>19995788.129978</v>
      </c>
      <c r="N2" s="22">
        <v>20267372.215551</v>
      </c>
      <c r="O2" s="22">
        <v>20466702.35457</v>
      </c>
      <c r="P2" s="22">
        <v>20456717.573726</v>
      </c>
      <c r="Q2" s="22">
        <v>20558024.812942</v>
      </c>
      <c r="R2" s="22">
        <v>20839266.62724</v>
      </c>
      <c r="S2" s="22">
        <v>20339786.823645</v>
      </c>
      <c r="T2" s="22">
        <v>20344204.01452</v>
      </c>
      <c r="U2">
        <v>21217834.434179</v>
      </c>
      <c r="V2">
        <v>20638274.164695</v>
      </c>
      <c r="W2">
        <v>21302317.206353</v>
      </c>
      <c r="X2">
        <v>20943014.89928</v>
      </c>
      <c r="Y2">
        <v>20367858.702387</v>
      </c>
    </row>
    <row r="3">
      <c r="A3" s="2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22"/>
      <c r="O3" s="22"/>
      <c r="P3" s="22"/>
      <c r="Q3" s="22"/>
      <c r="R3" s="22"/>
      <c r="S3" s="22"/>
      <c r="T3" s="22"/>
    </row>
    <row r="4">
      <c r="A4" s="2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22"/>
      <c r="O4" s="22"/>
      <c r="P4" s="22"/>
      <c r="Q4" s="22"/>
      <c r="R4" s="22"/>
      <c r="S4" s="22"/>
      <c r="T4" s="22"/>
    </row>
    <row r="5">
      <c r="A5" s="2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22"/>
      <c r="O5" s="22"/>
      <c r="P5" s="22"/>
      <c r="Q5" s="22"/>
      <c r="R5" s="22"/>
      <c r="S5" s="22"/>
      <c r="T5" s="22"/>
    </row>
    <row r="6">
      <c r="A6" s="2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22"/>
      <c r="O6" s="22"/>
      <c r="P6" s="22"/>
      <c r="Q6" s="22"/>
      <c r="R6" s="22"/>
      <c r="S6" s="22"/>
      <c r="T6" s="22"/>
    </row>
    <row r="7">
      <c r="A7" s="2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22"/>
      <c r="O7" s="22"/>
      <c r="P7" s="22"/>
      <c r="Q7" s="22"/>
      <c r="R7" s="22"/>
      <c r="S7" s="22"/>
      <c r="T7" s="22"/>
    </row>
    <row r="8">
      <c r="A8" s="2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22"/>
      <c r="O8" s="22"/>
      <c r="P8" s="22"/>
      <c r="Q8" s="22"/>
      <c r="R8" s="22"/>
      <c r="S8" s="22"/>
      <c r="T8" s="22"/>
    </row>
    <row r="9">
      <c r="A9" s="2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22"/>
      <c r="O9" s="22"/>
      <c r="P9" s="22"/>
      <c r="Q9" s="22"/>
      <c r="R9" s="22"/>
      <c r="S9" s="22"/>
      <c r="T9" s="22"/>
    </row>
    <row r="10">
      <c r="A10" s="2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22"/>
      <c r="O10" s="22"/>
      <c r="P10" s="22"/>
      <c r="Q10" s="22"/>
      <c r="R10" s="22"/>
      <c r="S10" s="22"/>
      <c r="T10" s="22"/>
    </row>
    <row r="11">
      <c r="A11" s="2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22"/>
      <c r="O11" s="22"/>
      <c r="P11" s="22"/>
      <c r="Q11" s="22"/>
      <c r="R11" s="22"/>
      <c r="S11" s="22"/>
      <c r="T11" s="22"/>
    </row>
    <row r="12">
      <c r="A12" s="2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22"/>
      <c r="O12" s="22"/>
      <c r="P12" s="22"/>
      <c r="Q12" s="22"/>
      <c r="R12" s="22"/>
      <c r="S12" s="22"/>
      <c r="T12" s="22"/>
    </row>
    <row r="13">
      <c r="A13" s="2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22"/>
      <c r="O13" s="22"/>
      <c r="P13" s="22"/>
      <c r="Q13" s="22"/>
      <c r="R13" s="22"/>
      <c r="S13" s="22"/>
      <c r="T13" s="22"/>
    </row>
    <row r="14">
      <c r="A14" s="2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2"/>
      <c r="O14" s="22"/>
      <c r="P14" s="22"/>
      <c r="Q14" s="22"/>
      <c r="R14" s="22"/>
      <c r="S14" s="22"/>
      <c r="T14" s="22"/>
    </row>
    <row r="15">
      <c r="A15" s="2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2"/>
      <c r="O15" s="22"/>
      <c r="P15" s="22"/>
      <c r="Q15" s="22"/>
      <c r="R15" s="22"/>
      <c r="S15" s="22"/>
      <c r="T15" s="22"/>
    </row>
    <row r="16">
      <c r="A16" s="2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2"/>
      <c r="O16" s="22"/>
      <c r="P16" s="22"/>
      <c r="Q16" s="22"/>
      <c r="R16" s="22"/>
      <c r="S16" s="22"/>
      <c r="T16" s="22"/>
    </row>
    <row r="17">
      <c r="A17" s="2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2"/>
      <c r="O17" s="22"/>
      <c r="P17" s="22"/>
      <c r="Q17" s="22"/>
      <c r="R17" s="22"/>
      <c r="S17" s="22"/>
      <c r="T17" s="22"/>
    </row>
    <row r="18">
      <c r="A18" s="2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2"/>
      <c r="O18" s="22"/>
      <c r="P18" s="22"/>
      <c r="Q18" s="22"/>
      <c r="R18" s="22"/>
      <c r="S18" s="22"/>
      <c r="T18" s="22"/>
    </row>
    <row r="19">
      <c r="A19" s="2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2"/>
      <c r="O19" s="22"/>
      <c r="P19" s="22"/>
      <c r="Q19" s="22"/>
      <c r="R19" s="22"/>
      <c r="S19" s="22"/>
      <c r="T19" s="22"/>
    </row>
    <row r="20">
      <c r="A20" s="2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2"/>
      <c r="O20" s="22"/>
      <c r="P20" s="22"/>
      <c r="Q20" s="22"/>
      <c r="R20" s="22"/>
      <c r="S20" s="22"/>
      <c r="T20" s="22"/>
    </row>
    <row r="21">
      <c r="A21" s="2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2"/>
      <c r="O21" s="22"/>
      <c r="P21" s="22"/>
      <c r="Q21" s="22"/>
      <c r="R21" s="22"/>
      <c r="S21" s="22"/>
      <c r="T21" s="22"/>
    </row>
    <row r="22">
      <c r="A22" s="2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2"/>
      <c r="O22" s="22"/>
      <c r="P22" s="22"/>
      <c r="Q22" s="22"/>
      <c r="R22" s="22"/>
      <c r="S22" s="22"/>
      <c r="T22" s="22"/>
    </row>
    <row r="23">
      <c r="A23" s="2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2"/>
      <c r="O23" s="22"/>
      <c r="P23" s="22"/>
      <c r="Q23" s="22"/>
      <c r="R23" s="22"/>
      <c r="S23" s="22"/>
      <c r="T23" s="22"/>
    </row>
    <row r="24">
      <c r="A24" s="2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2"/>
      <c r="O24" s="22"/>
      <c r="P24" s="22"/>
      <c r="Q24" s="22"/>
      <c r="R24" s="22"/>
      <c r="S24" s="22"/>
      <c r="T24" s="22"/>
    </row>
    <row r="25">
      <c r="A25" s="2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2"/>
      <c r="O25" s="22"/>
      <c r="P25" s="22"/>
      <c r="Q25" s="22"/>
      <c r="R25" s="22"/>
      <c r="S25" s="22"/>
      <c r="T25" s="22"/>
    </row>
    <row r="26">
      <c r="A26" s="2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22"/>
      <c r="O26" s="22"/>
      <c r="P26" s="22"/>
      <c r="Q26" s="22"/>
      <c r="R26" s="22"/>
      <c r="S26" s="22"/>
      <c r="T26" s="22"/>
    </row>
    <row r="27">
      <c r="A27" s="2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22"/>
      <c r="O27" s="22"/>
      <c r="P27" s="22"/>
      <c r="Q27" s="22"/>
      <c r="R27" s="22"/>
      <c r="S27" s="22"/>
      <c r="T27" s="22"/>
    </row>
    <row r="28">
      <c r="A28" s="2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22"/>
      <c r="O28" s="22"/>
      <c r="P28" s="22"/>
      <c r="Q28" s="22"/>
      <c r="R28" s="22"/>
      <c r="S28" s="22"/>
      <c r="T28" s="22"/>
    </row>
    <row r="29">
      <c r="A29" s="2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22"/>
      <c r="O29" s="22"/>
      <c r="P29" s="22"/>
      <c r="Q29" s="22"/>
      <c r="R29" s="22"/>
      <c r="S29" s="22"/>
      <c r="T29" s="22"/>
    </row>
    <row r="30">
      <c r="A30" s="2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22"/>
      <c r="O30" s="22"/>
      <c r="P30" s="22"/>
      <c r="Q30" s="22"/>
      <c r="R30" s="22"/>
      <c r="S30" s="22"/>
      <c r="T30" s="22"/>
    </row>
    <row r="31">
      <c r="A31" s="2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22"/>
      <c r="O31" s="22"/>
      <c r="P31" s="22"/>
      <c r="Q31" s="22"/>
      <c r="R31" s="22"/>
      <c r="S31" s="22"/>
      <c r="T31" s="22"/>
    </row>
    <row r="32">
      <c r="A32" s="2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22"/>
      <c r="O32" s="22"/>
      <c r="P32" s="22"/>
      <c r="Q32" s="22"/>
      <c r="R32" s="22"/>
      <c r="S32" s="22"/>
      <c r="T32" s="22"/>
    </row>
    <row r="33">
      <c r="A33" s="2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22"/>
      <c r="O33" s="22"/>
      <c r="P33" s="22"/>
      <c r="Q33" s="22"/>
      <c r="R33" s="22"/>
      <c r="S33" s="22"/>
      <c r="T33" s="22"/>
    </row>
    <row r="34">
      <c r="A34" s="2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22"/>
      <c r="O34" s="22"/>
      <c r="P34" s="22"/>
      <c r="Q34" s="22"/>
      <c r="R34" s="22"/>
      <c r="S34" s="22"/>
      <c r="T34" s="22"/>
    </row>
    <row r="35">
      <c r="A35" s="2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22"/>
      <c r="O35" s="22"/>
      <c r="P35" s="22"/>
      <c r="Q35" s="22"/>
      <c r="R35" s="22"/>
      <c r="S35" s="22"/>
      <c r="T35" s="22"/>
    </row>
    <row r="36">
      <c r="A36" s="2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22"/>
      <c r="O36" s="22"/>
      <c r="P36" s="22"/>
      <c r="Q36" s="22"/>
      <c r="R36" s="22"/>
      <c r="S36" s="22"/>
      <c r="T36" s="22"/>
    </row>
    <row r="37">
      <c r="A37" s="2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22"/>
      <c r="O37" s="22"/>
      <c r="P37" s="22"/>
      <c r="Q37" s="22"/>
      <c r="R37" s="22"/>
      <c r="S37" s="22"/>
      <c r="T37" s="22"/>
    </row>
    <row r="38">
      <c r="A38" s="2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22"/>
      <c r="O38" s="22"/>
      <c r="P38" s="22"/>
      <c r="Q38" s="22"/>
      <c r="R38" s="22"/>
      <c r="S38" s="22"/>
      <c r="T38" s="22"/>
    </row>
    <row r="39">
      <c r="A39" s="2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22"/>
      <c r="O39" s="22"/>
      <c r="P39" s="22"/>
      <c r="Q39" s="22"/>
      <c r="R39" s="22"/>
      <c r="S39" s="22"/>
      <c r="T39" s="22"/>
    </row>
    <row r="40">
      <c r="A40" s="2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22"/>
      <c r="O40" s="22"/>
      <c r="P40" s="22"/>
      <c r="Q40" s="22"/>
      <c r="R40" s="22"/>
      <c r="S40" s="22"/>
      <c r="T40" s="22"/>
    </row>
    <row r="41">
      <c r="A41" s="2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22"/>
      <c r="O41" s="22"/>
      <c r="P41" s="22"/>
      <c r="Q41" s="22"/>
      <c r="R41" s="22"/>
      <c r="S41" s="22"/>
      <c r="T41" s="22"/>
    </row>
    <row r="42">
      <c r="A42" s="2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22"/>
      <c r="O42" s="22"/>
      <c r="P42" s="22"/>
      <c r="Q42" s="22"/>
      <c r="R42" s="22"/>
      <c r="S42" s="22"/>
      <c r="T42" s="22"/>
    </row>
    <row r="43">
      <c r="A43" s="2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22"/>
      <c r="O43" s="22"/>
      <c r="P43" s="22"/>
      <c r="Q43" s="22"/>
      <c r="R43" s="22"/>
      <c r="S43" s="22"/>
      <c r="T43" s="22"/>
    </row>
    <row r="44">
      <c r="A44" s="2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22"/>
      <c r="O44" s="22"/>
      <c r="P44" s="22"/>
      <c r="Q44" s="22"/>
      <c r="R44" s="22"/>
      <c r="S44" s="22"/>
      <c r="T44" s="22"/>
    </row>
    <row r="45">
      <c r="A45" s="2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22"/>
      <c r="O45" s="22"/>
      <c r="P45" s="22"/>
      <c r="Q45" s="22"/>
      <c r="R45" s="22"/>
      <c r="S45" s="22"/>
      <c r="T45" s="22"/>
    </row>
    <row r="46">
      <c r="A46" s="2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22"/>
      <c r="O46" s="22"/>
      <c r="P46" s="22"/>
      <c r="Q46" s="22"/>
      <c r="R46" s="22"/>
      <c r="S46" s="22"/>
      <c r="T46" s="22"/>
    </row>
    <row r="47">
      <c r="A47" s="2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22"/>
      <c r="O47" s="22"/>
      <c r="P47" s="22"/>
      <c r="Q47" s="22"/>
      <c r="R47" s="22"/>
      <c r="S47" s="22"/>
      <c r="T47" s="22"/>
    </row>
    <row r="48">
      <c r="A48" s="2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22"/>
      <c r="O48" s="22"/>
      <c r="P48" s="22"/>
      <c r="Q48" s="22"/>
      <c r="R48" s="22"/>
      <c r="S48" s="22"/>
      <c r="T48" s="22"/>
    </row>
    <row r="49">
      <c r="A49" s="2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22"/>
      <c r="O49" s="22"/>
      <c r="P49" s="22"/>
      <c r="Q49" s="22"/>
      <c r="R49" s="22"/>
      <c r="S49" s="22"/>
      <c r="T49" s="22"/>
    </row>
    <row r="50">
      <c r="A50" s="2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22"/>
      <c r="O50" s="22"/>
      <c r="P50" s="22"/>
      <c r="Q50" s="22"/>
      <c r="R50" s="22"/>
      <c r="S50" s="22"/>
      <c r="T50" s="22"/>
    </row>
    <row r="51">
      <c r="A51" s="2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22"/>
      <c r="O51" s="22"/>
      <c r="P51" s="22"/>
      <c r="Q51" s="22"/>
      <c r="R51" s="22"/>
      <c r="S51" s="22"/>
      <c r="T51" s="22"/>
    </row>
    <row r="52">
      <c r="A52" s="2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22"/>
      <c r="O52" s="22"/>
      <c r="P52" s="22"/>
      <c r="Q52" s="22"/>
      <c r="R52" s="22"/>
      <c r="S52" s="22"/>
      <c r="T52" s="22"/>
    </row>
    <row r="53">
      <c r="A53" s="2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22"/>
      <c r="O53" s="22"/>
      <c r="P53" s="22"/>
      <c r="Q53" s="22"/>
      <c r="R53" s="22"/>
      <c r="S53" s="22"/>
      <c r="T53" s="22"/>
    </row>
    <row r="54">
      <c r="A54" s="2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22"/>
      <c r="O54" s="22"/>
      <c r="P54" s="22"/>
      <c r="Q54" s="22"/>
      <c r="R54" s="22"/>
      <c r="S54" s="22"/>
      <c r="T54" s="22"/>
    </row>
    <row r="55">
      <c r="A55" s="2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22"/>
      <c r="O55" s="22"/>
      <c r="P55" s="22"/>
      <c r="Q55" s="22"/>
      <c r="R55" s="22"/>
      <c r="S55" s="22"/>
      <c r="T55" s="22"/>
    </row>
    <row r="56">
      <c r="A56" s="2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22"/>
      <c r="O56" s="22"/>
      <c r="P56" s="22"/>
      <c r="Q56" s="22"/>
      <c r="R56" s="22"/>
      <c r="S56" s="22"/>
      <c r="T56" s="22"/>
    </row>
    <row r="57">
      <c r="A57" s="2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22"/>
      <c r="O57" s="22"/>
      <c r="P57" s="22"/>
      <c r="Q57" s="22"/>
      <c r="R57" s="22"/>
      <c r="S57" s="22"/>
      <c r="T57" s="22"/>
    </row>
    <row r="58">
      <c r="A58" s="2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22"/>
      <c r="O58" s="22"/>
      <c r="P58" s="22"/>
      <c r="Q58" s="22"/>
      <c r="R58" s="22"/>
      <c r="S58" s="22"/>
      <c r="T58" s="22"/>
    </row>
    <row r="59">
      <c r="A59" s="2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22"/>
      <c r="O59" s="22"/>
      <c r="P59" s="22"/>
      <c r="Q59" s="22"/>
      <c r="R59" s="22"/>
      <c r="S59" s="22"/>
      <c r="T59" s="22"/>
    </row>
    <row r="60">
      <c r="A60" s="2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22"/>
      <c r="O60" s="22"/>
      <c r="P60" s="22"/>
      <c r="Q60" s="22"/>
      <c r="R60" s="22"/>
      <c r="S60" s="22"/>
      <c r="T60" s="22"/>
    </row>
    <row r="61">
      <c r="A61" s="2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22"/>
      <c r="O61" s="22"/>
      <c r="P61" s="22"/>
      <c r="Q61" s="22"/>
      <c r="R61" s="22"/>
      <c r="S61" s="22"/>
      <c r="T61" s="22"/>
    </row>
    <row r="62">
      <c r="A62" s="2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22"/>
      <c r="O62" s="22"/>
      <c r="P62" s="22"/>
      <c r="Q62" s="22"/>
      <c r="R62" s="22"/>
      <c r="S62" s="22"/>
      <c r="T62" s="22"/>
    </row>
    <row r="63">
      <c r="A63" s="2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22"/>
      <c r="O63" s="22"/>
      <c r="P63" s="22"/>
      <c r="Q63" s="22"/>
      <c r="R63" s="22"/>
      <c r="S63" s="22"/>
      <c r="T63" s="22"/>
    </row>
    <row r="64">
      <c r="A64" s="2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22"/>
      <c r="O64" s="22"/>
      <c r="P64" s="22"/>
      <c r="Q64" s="22"/>
      <c r="R64" s="22"/>
      <c r="S64" s="22"/>
      <c r="T64" s="22"/>
    </row>
    <row r="65">
      <c r="A65" s="2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22"/>
      <c r="O65" s="22"/>
      <c r="P65" s="22"/>
      <c r="Q65" s="22"/>
      <c r="R65" s="22"/>
      <c r="S65" s="22"/>
      <c r="T65" s="22"/>
    </row>
    <row r="66">
      <c r="A66" s="2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22"/>
      <c r="O66" s="22"/>
      <c r="P66" s="22"/>
      <c r="Q66" s="22"/>
      <c r="R66" s="22"/>
      <c r="S66" s="22"/>
      <c r="T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customWidth="1" min="1" max="1" width="18.71"/>
    <col customWidth="1" min="2" max="2" width="12.0"/>
    <col customWidth="1" min="3" max="3" width="3.86"/>
    <col customWidth="1" min="4" max="4" width="6.57"/>
    <col customWidth="1" min="5" max="5" width="1.29"/>
    <col customWidth="1" min="6" max="6" width="14.71"/>
    <col customWidth="1" min="7" max="7" width="3.71"/>
    <col customWidth="1" min="8" max="8" width="6.43"/>
    <col customWidth="1" min="9" max="9" width="1.71"/>
  </cols>
  <sheetData>
    <row r="1">
      <c r="A1" t="s">
        <v>721</v>
      </c>
    </row>
    <row r="3">
      <c r="A3" t="s">
        <v>722</v>
      </c>
      <c r="B3" t="s">
        <v>723</v>
      </c>
      <c r="F3" t="s">
        <v>724</v>
      </c>
      <c r="J3" t="s">
        <v>725</v>
      </c>
    </row>
    <row r="4">
      <c r="A4">
        <v>500</v>
      </c>
      <c r="B4" s="33">
        <v>2.722609</v>
      </c>
      <c r="C4" t="s">
        <v>56</v>
      </c>
      <c r="D4" s="33">
        <v>0.239606</v>
      </c>
      <c r="E4" t="s">
        <v>57</v>
      </c>
      <c r="F4" s="33">
        <v>2.500872</v>
      </c>
      <c r="G4" t="s">
        <v>56</v>
      </c>
      <c r="H4" s="33">
        <v>0.228531</v>
      </c>
      <c r="I4" t="s">
        <v>57</v>
      </c>
      <c r="J4" s="29">
        <f>(F4-B4)/B4</f>
        <v>-0.081442836632069</v>
      </c>
    </row>
    <row r="5">
      <c r="A5">
        <v>1000</v>
      </c>
      <c r="B5" s="33">
        <v>3.762581</v>
      </c>
      <c r="C5" t="s">
        <v>56</v>
      </c>
      <c r="D5" s="33">
        <v>0.233786</v>
      </c>
      <c r="E5" t="s">
        <v>57</v>
      </c>
      <c r="F5" s="33">
        <v>3.396711</v>
      </c>
      <c r="G5" t="s">
        <v>56</v>
      </c>
      <c r="H5" s="33">
        <v>0.216266</v>
      </c>
      <c r="I5" t="s">
        <v>57</v>
      </c>
      <c r="J5" s="29">
        <f>(F5-B5)/B5</f>
        <v>-0.097239102626628</v>
      </c>
    </row>
    <row r="6">
      <c r="A6">
        <v>1500</v>
      </c>
      <c r="B6" s="33">
        <v>5.007047</v>
      </c>
      <c r="C6" t="s">
        <v>56</v>
      </c>
      <c r="D6" s="33">
        <v>0.352675</v>
      </c>
      <c r="E6" t="s">
        <v>57</v>
      </c>
      <c r="F6" s="33">
        <v>4.40013</v>
      </c>
      <c r="G6" t="s">
        <v>56</v>
      </c>
      <c r="H6" s="33">
        <v>0.295377</v>
      </c>
      <c r="I6" t="s">
        <v>57</v>
      </c>
      <c r="J6" s="29">
        <f>(F6-B6)/B6</f>
        <v>-0.121212563013689</v>
      </c>
    </row>
    <row r="7">
      <c r="A7">
        <v>2000</v>
      </c>
      <c r="B7" s="33">
        <v>6.199879</v>
      </c>
      <c r="C7" t="s">
        <v>56</v>
      </c>
      <c r="D7" s="33">
        <v>0.319624</v>
      </c>
      <c r="E7" t="s">
        <v>57</v>
      </c>
      <c r="F7" s="33">
        <v>5.464653</v>
      </c>
      <c r="G7" t="s">
        <v>56</v>
      </c>
      <c r="H7" s="33">
        <v>0.305109</v>
      </c>
      <c r="I7" t="s">
        <v>57</v>
      </c>
      <c r="J7" s="29">
        <f>(F7-B7)/B7</f>
        <v>-0.118587153071858</v>
      </c>
    </row>
    <row r="8">
      <c r="A8">
        <v>2500</v>
      </c>
      <c r="B8" s="33">
        <v>7.439247</v>
      </c>
      <c r="C8" t="s">
        <v>56</v>
      </c>
      <c r="D8" s="33">
        <v>0.377936</v>
      </c>
      <c r="E8" t="s">
        <v>57</v>
      </c>
      <c r="F8" s="33">
        <v>6.544393</v>
      </c>
      <c r="G8" t="s">
        <v>56</v>
      </c>
      <c r="H8" s="33">
        <v>0.34865</v>
      </c>
      <c r="I8" t="s">
        <v>57</v>
      </c>
      <c r="J8" s="29">
        <f>(F8-B8)/B8</f>
        <v>-0.120288249603757</v>
      </c>
    </row>
    <row r="9">
      <c r="A9">
        <v>3000</v>
      </c>
      <c r="B9" s="33">
        <v>8.595794</v>
      </c>
      <c r="C9" t="s">
        <v>56</v>
      </c>
      <c r="D9" s="33">
        <v>0.471448</v>
      </c>
      <c r="E9" t="s">
        <v>57</v>
      </c>
      <c r="F9" s="33">
        <v>7.551356</v>
      </c>
      <c r="G9" t="s">
        <v>56</v>
      </c>
      <c r="H9" s="33">
        <v>0.471448</v>
      </c>
      <c r="I9" t="s">
        <v>57</v>
      </c>
      <c r="J9" s="29">
        <f>(F9-B9)/B9</f>
        <v>-0.121505703836085</v>
      </c>
    </row>
    <row r="11">
      <c r="A11" t="s">
        <v>726</v>
      </c>
    </row>
    <row r="12">
      <c r="B12" t="s">
        <v>723</v>
      </c>
      <c r="F12" t="s">
        <v>724</v>
      </c>
    </row>
    <row r="13">
      <c r="A13">
        <v>3.2</v>
      </c>
      <c r="B13" s="33">
        <v>272.8693</v>
      </c>
      <c r="C13" t="s">
        <v>56</v>
      </c>
      <c r="D13" s="33">
        <v>0.0829</v>
      </c>
      <c r="E13" t="s">
        <v>57</v>
      </c>
      <c r="F13" s="33">
        <v>57.0737</v>
      </c>
      <c r="G13" t="s">
        <v>56</v>
      </c>
      <c r="H13" s="33">
        <v>0.0389</v>
      </c>
      <c r="I13" t="s">
        <v>57</v>
      </c>
      <c r="J13" s="29">
        <f>(F13-B13)/B13</f>
        <v>-0.7908386909044</v>
      </c>
    </row>
    <row r="14">
      <c r="A14">
        <v>3.5</v>
      </c>
      <c r="B14" s="33">
        <v>276.1088</v>
      </c>
      <c r="C14" t="s">
        <v>56</v>
      </c>
      <c r="D14" s="33">
        <v>0.1076</v>
      </c>
      <c r="E14" t="s">
        <v>57</v>
      </c>
      <c r="F14" s="33">
        <v>52.9116</v>
      </c>
      <c r="G14" t="s">
        <v>56</v>
      </c>
      <c r="H14" s="33">
        <v>0.0333</v>
      </c>
      <c r="I14" t="s">
        <v>57</v>
      </c>
      <c r="J14" s="29">
        <f>(F14-B14)/B14</f>
        <v>-0.808366846692318</v>
      </c>
    </row>
    <row r="16">
      <c r="A16" t="s">
        <v>727</v>
      </c>
    </row>
    <row r="17">
      <c r="B17" t="s">
        <v>723</v>
      </c>
      <c r="F17" t="s">
        <v>724</v>
      </c>
    </row>
    <row r="18">
      <c r="A18">
        <v>3.2</v>
      </c>
      <c r="B18" s="33">
        <v>6.6319</v>
      </c>
      <c r="C18" t="s">
        <v>56</v>
      </c>
      <c r="D18" s="33">
        <v>0.1027</v>
      </c>
      <c r="E18" t="s">
        <v>57</v>
      </c>
      <c r="F18" s="33">
        <v>5.7431</v>
      </c>
      <c r="G18" t="s">
        <v>56</v>
      </c>
      <c r="H18" s="33">
        <v>0.0884</v>
      </c>
      <c r="I18" t="s">
        <v>57</v>
      </c>
      <c r="J18" s="29">
        <f>(F18-B18)/B18</f>
        <v>-0.134018908608393</v>
      </c>
    </row>
    <row r="19">
      <c r="A19">
        <v>3.5</v>
      </c>
      <c r="B19" s="33">
        <v>6.6857</v>
      </c>
      <c r="C19" t="s">
        <v>56</v>
      </c>
      <c r="D19" s="33">
        <v>0.0862</v>
      </c>
      <c r="E19" t="s">
        <v>57</v>
      </c>
      <c r="F19" s="33">
        <v>5.8023</v>
      </c>
      <c r="G19" t="s">
        <v>56</v>
      </c>
      <c r="H19" s="33">
        <v>0.0732</v>
      </c>
      <c r="I19" t="s">
        <v>57</v>
      </c>
      <c r="J19" s="29">
        <f>(F19-B19)/B19</f>
        <v>-0.132132760967438</v>
      </c>
    </row>
    <row r="22">
      <c r="A22" t="s">
        <v>728</v>
      </c>
    </row>
    <row r="23">
      <c r="A23" t="s">
        <v>722</v>
      </c>
      <c r="B23" t="s">
        <v>723</v>
      </c>
      <c r="F23" t="s">
        <v>724</v>
      </c>
      <c r="J23" t="s">
        <v>725</v>
      </c>
    </row>
    <row r="24">
      <c r="A24">
        <v>500</v>
      </c>
      <c r="B24" s="33">
        <v>2.736881</v>
      </c>
      <c r="C24" t="s">
        <v>56</v>
      </c>
      <c r="D24" s="33">
        <v>0.229461</v>
      </c>
      <c r="E24" t="s">
        <v>57</v>
      </c>
      <c r="F24" s="33">
        <v>2.491726</v>
      </c>
      <c r="G24" t="s">
        <v>56</v>
      </c>
      <c r="H24" s="33">
        <v>0.209706</v>
      </c>
      <c r="I24" t="s">
        <v>57</v>
      </c>
      <c r="J24" s="29">
        <f>(F24-B24)/B24</f>
        <v>-0.08957459239185</v>
      </c>
    </row>
    <row r="25">
      <c r="A25">
        <v>1000</v>
      </c>
      <c r="B25" s="33">
        <v>3.78116</v>
      </c>
      <c r="C25" t="s">
        <v>56</v>
      </c>
      <c r="D25" s="33">
        <v>0.228906</v>
      </c>
      <c r="E25" t="s">
        <v>57</v>
      </c>
      <c r="F25" s="33">
        <v>3.382688</v>
      </c>
      <c r="G25" t="s">
        <v>56</v>
      </c>
      <c r="H25" s="33">
        <v>0.237336</v>
      </c>
      <c r="I25" t="s">
        <v>57</v>
      </c>
      <c r="J25" s="29">
        <f>(F25-B25)/B25</f>
        <v>-0.105383533095664</v>
      </c>
    </row>
    <row r="26">
      <c r="A26">
        <v>1500</v>
      </c>
      <c r="B26" s="33">
        <v>4.939289</v>
      </c>
      <c r="C26" t="s">
        <v>56</v>
      </c>
      <c r="D26" s="33">
        <v>0.243001</v>
      </c>
      <c r="E26" t="s">
        <v>57</v>
      </c>
      <c r="F26" s="33">
        <v>4.34111</v>
      </c>
      <c r="G26" t="s">
        <v>56</v>
      </c>
      <c r="H26" s="33">
        <v>0.21892</v>
      </c>
      <c r="I26" t="s">
        <v>57</v>
      </c>
      <c r="J26" s="29">
        <f>(F26-B26)/B26</f>
        <v>-0.121106296877951</v>
      </c>
    </row>
    <row r="27">
      <c r="A27">
        <v>2000</v>
      </c>
      <c r="B27" s="33">
        <v>6.183451</v>
      </c>
      <c r="C27" t="s">
        <v>56</v>
      </c>
      <c r="D27" s="33">
        <v>0.335089</v>
      </c>
      <c r="E27" t="s">
        <v>57</v>
      </c>
      <c r="F27" s="33">
        <v>5.44594</v>
      </c>
      <c r="G27" t="s">
        <v>56</v>
      </c>
      <c r="H27" s="33">
        <v>0.292027</v>
      </c>
      <c r="I27" t="s">
        <v>57</v>
      </c>
      <c r="J27" s="29">
        <f>(F27-B27)/B27</f>
        <v>-0.119271746472965</v>
      </c>
    </row>
    <row r="28">
      <c r="A28">
        <v>2500</v>
      </c>
      <c r="B28" s="33">
        <v>7.44033</v>
      </c>
      <c r="C28" t="s">
        <v>56</v>
      </c>
      <c r="D28" s="33">
        <v>0.442919</v>
      </c>
      <c r="E28" t="s">
        <v>57</v>
      </c>
      <c r="F28" s="33">
        <v>6.546299</v>
      </c>
      <c r="G28" t="s">
        <v>56</v>
      </c>
      <c r="H28" s="33">
        <v>0.320667</v>
      </c>
      <c r="I28" t="s">
        <v>57</v>
      </c>
      <c r="J28" s="29">
        <f>(F28-B28)/B28</f>
        <v>-0.120160127306181</v>
      </c>
    </row>
    <row r="29">
      <c r="A29">
        <v>3000</v>
      </c>
      <c r="B29" s="33">
        <v>8.620527</v>
      </c>
      <c r="C29" t="s">
        <v>56</v>
      </c>
      <c r="D29" s="33">
        <v>0.475439</v>
      </c>
      <c r="E29" t="s">
        <v>57</v>
      </c>
      <c r="F29" s="33">
        <v>7.524845</v>
      </c>
      <c r="G29" t="s">
        <v>56</v>
      </c>
      <c r="H29" s="33">
        <v>0.38111</v>
      </c>
      <c r="I29" t="s">
        <v>57</v>
      </c>
      <c r="J29" s="29">
        <f>(F29-B29)/B29</f>
        <v>-0.127101510151293</v>
      </c>
    </row>
  </sheetData>
  <mergeCells count="3">
    <mergeCell ref="A1:H1"/>
    <mergeCell ref="A11:J11"/>
    <mergeCell ref="A16:J16"/>
  </mergeCells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customWidth="1" min="1" max="1" width="12.0"/>
    <col customWidth="1" min="3" max="3" width="9.29"/>
    <col customWidth="1" min="4" max="4" width="25.86"/>
    <col customWidth="1" min="5" max="5" width="4.29"/>
    <col customWidth="1" min="6" max="6" width="10.57"/>
    <col customWidth="1" min="7" max="8" width="2.57"/>
    <col customWidth="1" min="9" max="9" width="24.86"/>
    <col customWidth="1" min="10" max="10" width="4.43"/>
    <col customWidth="1" min="11" max="11" width="10.0"/>
    <col customWidth="1" min="12" max="12" width="2.29"/>
  </cols>
  <sheetData>
    <row r="1">
      <c r="A1" t="s">
        <v>729</v>
      </c>
      <c r="B1" t="s">
        <v>730</v>
      </c>
      <c r="C1" t="s">
        <v>731</v>
      </c>
      <c r="D1" s="33" t="s">
        <v>732</v>
      </c>
      <c r="F1" s="33"/>
      <c r="I1" s="33" t="s">
        <v>733</v>
      </c>
      <c r="K1" s="33"/>
    </row>
    <row r="2">
      <c r="D2" s="33" t="s">
        <v>734</v>
      </c>
      <c r="F2" s="33"/>
      <c r="I2" s="33" t="s">
        <v>734</v>
      </c>
      <c r="K2" s="33"/>
    </row>
    <row r="3">
      <c r="D3" s="33"/>
      <c r="F3" s="33"/>
      <c r="I3" s="33"/>
      <c r="K3" s="33"/>
    </row>
    <row r="4">
      <c r="A4" t="s">
        <v>735</v>
      </c>
      <c r="D4" s="33">
        <v>0.4539</v>
      </c>
      <c r="E4" t="s">
        <v>56</v>
      </c>
      <c r="F4" s="33">
        <v>0.0002</v>
      </c>
      <c r="G4" t="s">
        <v>57</v>
      </c>
      <c r="I4" s="33">
        <v>0.8563</v>
      </c>
      <c r="J4" t="s">
        <v>56</v>
      </c>
      <c r="K4" s="33">
        <v>0.0404</v>
      </c>
      <c r="L4" t="s">
        <v>57</v>
      </c>
    </row>
    <row r="5">
      <c r="D5" s="33"/>
      <c r="F5" s="33"/>
      <c r="I5" s="33"/>
      <c r="K5" s="33"/>
    </row>
    <row r="6">
      <c r="A6" t="s">
        <v>736</v>
      </c>
      <c r="B6" s="41">
        <v>41789</v>
      </c>
      <c r="C6">
        <v>74</v>
      </c>
      <c r="D6" s="33">
        <v>0.5067</v>
      </c>
      <c r="E6" t="s">
        <v>56</v>
      </c>
      <c r="F6" s="33">
        <v>0.0001</v>
      </c>
      <c r="G6" t="s">
        <v>57</v>
      </c>
      <c r="I6" s="33">
        <v>1.0408</v>
      </c>
      <c r="J6" t="s">
        <v>56</v>
      </c>
      <c r="K6" s="33">
        <v>0.079</v>
      </c>
      <c r="L6" t="s">
        <v>57</v>
      </c>
    </row>
    <row r="7">
      <c r="A7" t="s">
        <v>737</v>
      </c>
      <c r="B7" s="41">
        <v>41668</v>
      </c>
      <c r="C7">
        <v>598</v>
      </c>
      <c r="D7" s="33">
        <v>0.4971</v>
      </c>
      <c r="E7" t="s">
        <v>56</v>
      </c>
      <c r="F7" s="33">
        <v>0.0004</v>
      </c>
      <c r="G7" t="s">
        <v>57</v>
      </c>
      <c r="I7" s="33">
        <v>1.0451</v>
      </c>
      <c r="J7" t="s">
        <v>56</v>
      </c>
      <c r="K7" s="33">
        <v>0.0879</v>
      </c>
      <c r="L7" t="s">
        <v>57</v>
      </c>
    </row>
    <row r="8">
      <c r="A8" t="s">
        <v>738</v>
      </c>
      <c r="B8" s="41">
        <v>41581</v>
      </c>
      <c r="C8">
        <v>1047</v>
      </c>
      <c r="D8" s="33">
        <v>0.5145</v>
      </c>
      <c r="E8" t="s">
        <v>56</v>
      </c>
      <c r="F8" s="33">
        <v>0.0004</v>
      </c>
      <c r="G8" t="s">
        <v>57</v>
      </c>
      <c r="I8" s="33">
        <v>1.0901</v>
      </c>
      <c r="J8" t="s">
        <v>56</v>
      </c>
      <c r="K8" s="33">
        <v>0.068</v>
      </c>
      <c r="L8" t="s">
        <v>57</v>
      </c>
    </row>
    <row r="9">
      <c r="A9" t="s">
        <v>739</v>
      </c>
      <c r="B9" s="41">
        <v>41519</v>
      </c>
      <c r="C9">
        <v>250</v>
      </c>
      <c r="D9" s="33">
        <v>0.5166</v>
      </c>
      <c r="E9" t="s">
        <v>56</v>
      </c>
      <c r="F9" s="33">
        <v>0.0003</v>
      </c>
      <c r="G9" t="s">
        <v>57</v>
      </c>
      <c r="I9" s="33">
        <v>1.0943</v>
      </c>
      <c r="J9" t="s">
        <v>56</v>
      </c>
      <c r="K9" s="33">
        <v>0.0665</v>
      </c>
      <c r="L9" t="s">
        <v>57</v>
      </c>
    </row>
    <row r="10">
      <c r="A10" t="s">
        <v>740</v>
      </c>
      <c r="B10" s="41">
        <v>41455</v>
      </c>
      <c r="C10">
        <v>40</v>
      </c>
      <c r="D10" s="33">
        <v>0.5214</v>
      </c>
      <c r="E10" t="s">
        <v>56</v>
      </c>
      <c r="F10" s="33">
        <v>0</v>
      </c>
      <c r="G10" t="s">
        <v>57</v>
      </c>
      <c r="I10" s="33">
        <v>1.0909</v>
      </c>
      <c r="J10" t="s">
        <v>56</v>
      </c>
      <c r="K10" s="33">
        <v>0.0666</v>
      </c>
      <c r="L10" t="s">
        <v>57</v>
      </c>
    </row>
    <row r="11">
      <c r="A11" t="s">
        <v>741</v>
      </c>
      <c r="B11" s="41">
        <v>41392</v>
      </c>
      <c r="C11">
        <v>84</v>
      </c>
      <c r="D11" s="33">
        <v>0.5235</v>
      </c>
      <c r="E11" t="s">
        <v>56</v>
      </c>
      <c r="F11" s="33">
        <v>0.0002</v>
      </c>
      <c r="G11" t="s">
        <v>57</v>
      </c>
      <c r="I11" s="33">
        <v>1.092</v>
      </c>
      <c r="J11" t="s">
        <v>56</v>
      </c>
      <c r="K11" s="33">
        <v>0.0531</v>
      </c>
      <c r="L11" t="s">
        <v>57</v>
      </c>
    </row>
    <row r="12">
      <c r="A12" t="s">
        <v>742</v>
      </c>
      <c r="B12" s="41">
        <v>41323</v>
      </c>
      <c r="C12">
        <v>113</v>
      </c>
      <c r="D12" s="33">
        <v>0.5158</v>
      </c>
      <c r="E12" t="s">
        <v>56</v>
      </c>
      <c r="F12" s="33">
        <v>0.0004</v>
      </c>
      <c r="G12" t="s">
        <v>57</v>
      </c>
      <c r="I12" s="33">
        <v>1.1217</v>
      </c>
      <c r="J12" t="s">
        <v>56</v>
      </c>
      <c r="K12" s="33">
        <v>0.0773</v>
      </c>
      <c r="L12" t="s">
        <v>57</v>
      </c>
    </row>
    <row r="13">
      <c r="A13" t="s">
        <v>743</v>
      </c>
      <c r="B13" s="41">
        <v>41253</v>
      </c>
      <c r="C13">
        <v>322</v>
      </c>
      <c r="D13" s="33">
        <v>0.5062</v>
      </c>
      <c r="E13" t="s">
        <v>56</v>
      </c>
      <c r="F13" s="33">
        <v>0.0001</v>
      </c>
      <c r="G13" t="s">
        <v>57</v>
      </c>
      <c r="I13" s="33">
        <v>1.1122</v>
      </c>
      <c r="J13" t="s">
        <v>56</v>
      </c>
      <c r="K13" s="33">
        <v>0.1714</v>
      </c>
      <c r="L13" t="s">
        <v>57</v>
      </c>
    </row>
    <row r="14">
      <c r="A14" t="s">
        <v>744</v>
      </c>
      <c r="B14" s="41">
        <v>41182</v>
      </c>
      <c r="C14">
        <v>972</v>
      </c>
      <c r="D14" s="33">
        <v>0.5101</v>
      </c>
      <c r="E14" t="s">
        <v>56</v>
      </c>
      <c r="F14" s="33">
        <v>0.0009</v>
      </c>
      <c r="G14" t="s">
        <v>57</v>
      </c>
      <c r="I14" s="33">
        <v>1.0978</v>
      </c>
      <c r="J14" t="s">
        <v>56</v>
      </c>
      <c r="K14" s="33">
        <v>0.154</v>
      </c>
      <c r="L14" t="s">
        <v>57</v>
      </c>
    </row>
    <row r="15">
      <c r="A15" t="s">
        <v>745</v>
      </c>
      <c r="B15" s="41">
        <v>41111</v>
      </c>
      <c r="C15">
        <v>402</v>
      </c>
      <c r="D15" s="33">
        <v>0.5004</v>
      </c>
      <c r="E15" t="s">
        <v>56</v>
      </c>
      <c r="F15" s="33">
        <v>0.0004</v>
      </c>
      <c r="G15" t="s">
        <v>57</v>
      </c>
      <c r="I15" s="33">
        <v>0.9411</v>
      </c>
      <c r="J15" t="s">
        <v>56</v>
      </c>
      <c r="K15" s="33">
        <v>0.1522</v>
      </c>
      <c r="L15" t="s">
        <v>57</v>
      </c>
    </row>
    <row r="16">
      <c r="A16" t="s">
        <v>746</v>
      </c>
      <c r="B16" s="41">
        <v>41049</v>
      </c>
      <c r="C16">
        <v>258</v>
      </c>
      <c r="D16" s="33">
        <v>0.5353</v>
      </c>
      <c r="E16" t="s">
        <v>56</v>
      </c>
      <c r="F16" s="33">
        <v>0.0002</v>
      </c>
      <c r="G16" t="s">
        <v>57</v>
      </c>
      <c r="I16" s="33">
        <v>1.5761</v>
      </c>
      <c r="J16" t="s">
        <v>56</v>
      </c>
      <c r="K16" s="33">
        <v>0.1176</v>
      </c>
      <c r="L16" t="s">
        <v>57</v>
      </c>
    </row>
    <row r="17">
      <c r="A17" t="s">
        <v>747</v>
      </c>
      <c r="B17" s="41">
        <v>40986</v>
      </c>
      <c r="C17">
        <v>237</v>
      </c>
      <c r="D17" s="33">
        <v>0.6225</v>
      </c>
      <c r="E17" t="s">
        <v>56</v>
      </c>
      <c r="F17" s="33">
        <v>0.0003</v>
      </c>
      <c r="G17" t="s">
        <v>57</v>
      </c>
      <c r="I17" s="33">
        <v>1.0482</v>
      </c>
      <c r="J17" t="s">
        <v>56</v>
      </c>
      <c r="K17" s="33">
        <v>0.1412</v>
      </c>
      <c r="L17" t="s">
        <v>57</v>
      </c>
    </row>
    <row r="18">
      <c r="A18" t="s">
        <v>748</v>
      </c>
      <c r="B18" s="41">
        <v>40912</v>
      </c>
      <c r="C18">
        <v>200</v>
      </c>
      <c r="D18" s="33">
        <v>0.631</v>
      </c>
      <c r="E18" t="s">
        <v>56</v>
      </c>
      <c r="F18" s="33">
        <v>0.0001</v>
      </c>
      <c r="G18" t="s">
        <v>57</v>
      </c>
      <c r="I18" s="33">
        <v>0.9844</v>
      </c>
      <c r="J18" t="s">
        <v>56</v>
      </c>
      <c r="K18" s="33">
        <v>0.1726</v>
      </c>
      <c r="L18" t="s">
        <v>57</v>
      </c>
    </row>
    <row r="19">
      <c r="A19" t="s">
        <v>749</v>
      </c>
      <c r="B19" s="41">
        <v>40840</v>
      </c>
      <c r="C19">
        <v>598</v>
      </c>
      <c r="D19" s="33">
        <v>0.6211</v>
      </c>
      <c r="E19" t="s">
        <v>56</v>
      </c>
      <c r="F19" s="33">
        <v>0.0001</v>
      </c>
      <c r="G19" t="s">
        <v>57</v>
      </c>
      <c r="I19" s="33">
        <v>0.9867</v>
      </c>
      <c r="J19" t="s">
        <v>56</v>
      </c>
      <c r="K19" s="33">
        <v>0.0376</v>
      </c>
      <c r="L19" t="s">
        <v>57</v>
      </c>
    </row>
    <row r="20">
      <c r="A20" t="s">
        <v>750</v>
      </c>
      <c r="B20" s="41">
        <v>40745</v>
      </c>
      <c r="C20">
        <v>269</v>
      </c>
      <c r="D20" s="33">
        <v>0.62</v>
      </c>
      <c r="E20" t="s">
        <v>56</v>
      </c>
      <c r="F20" s="33">
        <v>0.0002</v>
      </c>
      <c r="G20" t="s">
        <v>57</v>
      </c>
      <c r="I20" s="33">
        <v>0.9991</v>
      </c>
      <c r="J20" t="s">
        <v>56</v>
      </c>
      <c r="K20" s="33">
        <v>0.0441</v>
      </c>
      <c r="L20" t="s">
        <v>57</v>
      </c>
    </row>
    <row r="21">
      <c r="D21" s="33"/>
      <c r="F21" s="33"/>
      <c r="I21" s="33"/>
      <c r="K21" s="33"/>
    </row>
    <row r="22">
      <c r="A22" t="s">
        <v>751</v>
      </c>
      <c r="B22" s="41">
        <v>40681</v>
      </c>
      <c r="C22">
        <v>853</v>
      </c>
      <c r="D22" s="33">
        <v>0.664</v>
      </c>
      <c r="E22" t="s">
        <v>56</v>
      </c>
      <c r="F22" s="33">
        <v>0.0002</v>
      </c>
      <c r="G22" t="s">
        <v>57</v>
      </c>
      <c r="I22" s="33">
        <v>1.0532</v>
      </c>
      <c r="J22" t="s">
        <v>56</v>
      </c>
      <c r="K22" s="33">
        <v>0.021</v>
      </c>
      <c r="L22" t="s">
        <v>57</v>
      </c>
    </row>
    <row r="23">
      <c r="A23" t="s">
        <v>752</v>
      </c>
      <c r="B23" s="41">
        <v>40616</v>
      </c>
      <c r="C23">
        <v>2181</v>
      </c>
      <c r="D23" s="33">
        <v>0.8255</v>
      </c>
      <c r="E23" t="s">
        <v>56</v>
      </c>
      <c r="F23" s="33">
        <v>0.0002</v>
      </c>
      <c r="G23" t="s">
        <v>57</v>
      </c>
      <c r="I23" s="33">
        <v>1.2341</v>
      </c>
      <c r="J23" t="s">
        <v>56</v>
      </c>
      <c r="K23" s="33">
        <v>0.0199</v>
      </c>
      <c r="L23" t="s">
        <v>57</v>
      </c>
    </row>
    <row r="24">
      <c r="A24" t="s">
        <v>753</v>
      </c>
      <c r="B24" s="41">
        <v>40547</v>
      </c>
      <c r="C24">
        <v>249</v>
      </c>
      <c r="D24" s="33">
        <v>0.9328</v>
      </c>
      <c r="E24" t="s">
        <v>56</v>
      </c>
      <c r="F24" s="33">
        <v>0.0008</v>
      </c>
      <c r="G24" t="s">
        <v>57</v>
      </c>
      <c r="I24" s="33">
        <v>1.2969</v>
      </c>
      <c r="J24" t="s">
        <v>56</v>
      </c>
      <c r="K24" s="33">
        <v>0.025</v>
      </c>
      <c r="L24" t="s">
        <v>57</v>
      </c>
    </row>
    <row r="25">
      <c r="A25" t="s">
        <v>754</v>
      </c>
      <c r="B25" s="41">
        <v>40836</v>
      </c>
      <c r="C25">
        <v>311</v>
      </c>
      <c r="D25" s="33">
        <v>0.9651</v>
      </c>
      <c r="E25" t="s">
        <v>56</v>
      </c>
      <c r="F25" s="33">
        <v>0.001</v>
      </c>
      <c r="G25" t="s">
        <v>57</v>
      </c>
      <c r="I25" s="33">
        <v>1.2887</v>
      </c>
      <c r="J25" t="s">
        <v>56</v>
      </c>
      <c r="K25" s="33">
        <v>0.0235</v>
      </c>
      <c r="L25" t="s">
        <v>57</v>
      </c>
    </row>
    <row r="26">
      <c r="A26" t="s">
        <v>755</v>
      </c>
      <c r="D26" s="33"/>
      <c r="E26" t="s">
        <v>56</v>
      </c>
      <c r="F26" s="33"/>
      <c r="G26" t="s">
        <v>57</v>
      </c>
      <c r="I26" s="33"/>
      <c r="J26" t="s">
        <v>56</v>
      </c>
      <c r="K26" s="33"/>
      <c r="L26" t="s">
        <v>57</v>
      </c>
    </row>
    <row r="27">
      <c r="A27" t="s">
        <v>756</v>
      </c>
      <c r="D27" s="33"/>
      <c r="E27" t="s">
        <v>56</v>
      </c>
      <c r="F27" s="33"/>
      <c r="G27" t="s">
        <v>57</v>
      </c>
      <c r="I27" s="33"/>
      <c r="J27" t="s">
        <v>56</v>
      </c>
      <c r="K27" s="33"/>
      <c r="L27" t="s">
        <v>57</v>
      </c>
    </row>
    <row r="28">
      <c r="D28" s="33"/>
      <c r="F28" s="33"/>
      <c r="I28" s="33"/>
      <c r="K28" s="33"/>
    </row>
    <row r="29">
      <c r="D29" s="33"/>
      <c r="F29" s="33"/>
      <c r="I29" s="33"/>
      <c r="K29" s="33"/>
    </row>
    <row r="30">
      <c r="D30" s="33"/>
      <c r="F30" s="33"/>
      <c r="I30" s="33"/>
      <c r="K30" s="33"/>
    </row>
    <row r="31">
      <c r="D31" s="33"/>
      <c r="F31" s="33"/>
      <c r="I31" s="33"/>
      <c r="K31" s="33"/>
    </row>
    <row r="32">
      <c r="D32" s="33"/>
      <c r="F32" s="33"/>
      <c r="I32" s="33"/>
      <c r="K32" s="33"/>
    </row>
    <row r="33">
      <c r="D33" s="33"/>
      <c r="F33" s="33"/>
      <c r="I33" s="33"/>
      <c r="K33" s="33"/>
    </row>
    <row r="34">
      <c r="D34" s="33"/>
      <c r="F34" s="33"/>
      <c r="I34" s="33"/>
      <c r="K34" s="33"/>
    </row>
    <row r="35">
      <c r="D35" s="33"/>
      <c r="F35" s="33"/>
      <c r="I35" s="33"/>
      <c r="K35" s="33"/>
    </row>
    <row r="36">
      <c r="D36" s="33"/>
      <c r="F36" s="33"/>
      <c r="I36" s="33"/>
      <c r="K36" s="33"/>
    </row>
    <row r="37">
      <c r="D37" s="33"/>
      <c r="F37" s="33"/>
      <c r="I37" s="33"/>
      <c r="K37" s="33"/>
    </row>
    <row r="38">
      <c r="D38" s="33"/>
      <c r="F38" s="33"/>
      <c r="I38" s="33"/>
      <c r="K38" s="33"/>
    </row>
    <row r="39">
      <c r="D39" s="33"/>
      <c r="F39" s="33"/>
      <c r="I39" s="33"/>
      <c r="K39" s="33"/>
    </row>
    <row r="40">
      <c r="D40" s="33"/>
      <c r="F40" s="33"/>
      <c r="I40" s="33"/>
      <c r="K40" s="33"/>
    </row>
    <row r="41">
      <c r="D41" s="33"/>
      <c r="F41" s="33"/>
      <c r="I41" s="33"/>
      <c r="K41" s="33"/>
    </row>
    <row r="42">
      <c r="D42" s="33"/>
      <c r="F42" s="33"/>
      <c r="I42" s="33"/>
      <c r="K42" s="33"/>
    </row>
    <row r="43">
      <c r="D43" s="33"/>
      <c r="F43" s="33"/>
      <c r="I43" s="33"/>
      <c r="K43" s="33"/>
    </row>
    <row r="44">
      <c r="D44" s="33"/>
      <c r="F44" s="33"/>
      <c r="I44" s="33"/>
      <c r="K44" s="33"/>
    </row>
    <row r="45">
      <c r="D45" s="33"/>
      <c r="F45" s="33"/>
      <c r="I45" s="33"/>
      <c r="K45" s="33"/>
    </row>
    <row r="46">
      <c r="D46" s="33"/>
      <c r="F46" s="33"/>
      <c r="I46" s="33"/>
      <c r="K46" s="33"/>
    </row>
    <row r="47">
      <c r="D47" s="33"/>
      <c r="F47" s="33"/>
      <c r="I47" s="33"/>
      <c r="K47" s="33"/>
    </row>
    <row r="48">
      <c r="D48" s="33"/>
      <c r="F48" s="33"/>
      <c r="I48" s="33"/>
      <c r="K48" s="33"/>
    </row>
    <row r="49">
      <c r="D49" s="33"/>
      <c r="F49" s="33"/>
      <c r="I49" s="33"/>
      <c r="K49" s="33"/>
    </row>
    <row r="50">
      <c r="D50" s="33"/>
      <c r="F50" s="33"/>
      <c r="I50" s="33"/>
      <c r="K50" s="33"/>
    </row>
    <row r="51">
      <c r="D51" s="33"/>
      <c r="F51" s="33"/>
      <c r="I51" s="33"/>
      <c r="K51" s="33"/>
    </row>
    <row r="52">
      <c r="D52" s="33"/>
      <c r="F52" s="33"/>
      <c r="I52" s="33"/>
      <c r="K52" s="33"/>
    </row>
    <row r="53">
      <c r="D53" s="33"/>
      <c r="F53" s="33"/>
      <c r="I53" s="33"/>
      <c r="K53" s="33"/>
    </row>
    <row r="54">
      <c r="D54" s="33"/>
      <c r="F54" s="33"/>
      <c r="I54" s="33"/>
      <c r="K54" s="33"/>
    </row>
    <row r="55">
      <c r="D55" s="33"/>
      <c r="F55" s="33"/>
      <c r="I55" s="33"/>
      <c r="K55" s="33"/>
    </row>
    <row r="56">
      <c r="D56" s="33"/>
      <c r="F56" s="33"/>
      <c r="I56" s="33"/>
      <c r="K56" s="33"/>
    </row>
    <row r="57">
      <c r="D57" s="33"/>
      <c r="F57" s="33"/>
      <c r="I57" s="33"/>
      <c r="K57" s="33"/>
    </row>
    <row r="58">
      <c r="D58" s="33"/>
      <c r="F58" s="33"/>
      <c r="I58" s="33"/>
      <c r="K58" s="33"/>
    </row>
    <row r="59">
      <c r="D59" s="33"/>
      <c r="F59" s="33"/>
      <c r="I59" s="33"/>
      <c r="K59" s="33"/>
    </row>
    <row r="60">
      <c r="D60" s="33"/>
      <c r="F60" s="33"/>
      <c r="I60" s="33"/>
      <c r="K60" s="33"/>
    </row>
    <row r="61">
      <c r="D61" s="33"/>
      <c r="F61" s="33"/>
      <c r="I61" s="33"/>
      <c r="K61" s="33"/>
    </row>
    <row r="62">
      <c r="D62" s="33"/>
      <c r="F62" s="33"/>
      <c r="I62" s="33"/>
      <c r="K62" s="33"/>
    </row>
    <row r="63">
      <c r="D63" s="33"/>
      <c r="F63" s="33"/>
      <c r="I63" s="33"/>
      <c r="K63" s="33"/>
    </row>
    <row r="64">
      <c r="D64" s="33"/>
      <c r="F64" s="33"/>
      <c r="I64" s="33"/>
      <c r="K64" s="33"/>
    </row>
    <row r="65">
      <c r="D65" s="33"/>
      <c r="F65" s="33"/>
      <c r="I65" s="33"/>
      <c r="K65" s="33"/>
    </row>
    <row r="66">
      <c r="D66" s="33"/>
      <c r="F66" s="33"/>
      <c r="I66" s="33"/>
      <c r="K66" s="33"/>
    </row>
    <row r="67">
      <c r="D67" s="33"/>
      <c r="F67" s="33"/>
      <c r="I67" s="33"/>
      <c r="K67" s="33"/>
    </row>
    <row r="68">
      <c r="D68" s="33"/>
      <c r="F68" s="33"/>
      <c r="I68" s="33"/>
      <c r="K68" s="33"/>
    </row>
    <row r="69">
      <c r="D69" s="33"/>
      <c r="F69" s="33"/>
      <c r="I69" s="33"/>
      <c r="K69" s="33"/>
    </row>
    <row r="70">
      <c r="D70" s="33"/>
      <c r="F70" s="33"/>
      <c r="I70" s="33"/>
      <c r="K70" s="33"/>
    </row>
    <row r="71">
      <c r="D71" s="33"/>
      <c r="F71" s="33"/>
      <c r="I71" s="33"/>
      <c r="K71" s="33"/>
    </row>
    <row r="72">
      <c r="D72" s="33"/>
      <c r="F72" s="33"/>
      <c r="I72" s="33"/>
      <c r="K72" s="33"/>
    </row>
    <row r="73">
      <c r="D73" s="33"/>
      <c r="F73" s="33"/>
      <c r="I73" s="33"/>
      <c r="K73" s="33"/>
    </row>
    <row r="74">
      <c r="D74" s="33"/>
      <c r="F74" s="33"/>
      <c r="I74" s="33"/>
      <c r="K74" s="33"/>
    </row>
    <row r="75">
      <c r="D75" s="33"/>
      <c r="F75" s="33"/>
      <c r="I75" s="33"/>
      <c r="K75" s="33"/>
    </row>
    <row r="76">
      <c r="D76" s="33"/>
      <c r="F76" s="33"/>
      <c r="I76" s="33"/>
      <c r="K76" s="33"/>
    </row>
    <row r="77">
      <c r="D77" s="33"/>
      <c r="F77" s="33"/>
      <c r="I77" s="33"/>
      <c r="K77" s="33"/>
    </row>
    <row r="78">
      <c r="D78" s="33"/>
      <c r="F78" s="33"/>
      <c r="I78" s="33"/>
      <c r="K78" s="33"/>
    </row>
    <row r="79">
      <c r="D79" s="33"/>
      <c r="F79" s="33"/>
      <c r="I79" s="33"/>
      <c r="K79" s="33"/>
    </row>
    <row r="80">
      <c r="D80" s="33"/>
      <c r="F80" s="33"/>
      <c r="I80" s="33"/>
      <c r="K80" s="33"/>
    </row>
    <row r="81">
      <c r="D81" s="33"/>
      <c r="F81" s="33"/>
      <c r="I81" s="33"/>
      <c r="K81" s="33"/>
    </row>
    <row r="82">
      <c r="D82" s="33"/>
      <c r="F82" s="33"/>
      <c r="I82" s="33"/>
      <c r="K82" s="33"/>
    </row>
    <row r="83">
      <c r="D83" s="33"/>
      <c r="F83" s="33"/>
      <c r="I83" s="33"/>
      <c r="K83" s="33"/>
    </row>
    <row r="84">
      <c r="D84" s="33"/>
      <c r="F84" s="33"/>
      <c r="I84" s="33"/>
      <c r="K84" s="33"/>
    </row>
    <row r="85">
      <c r="D85" s="33"/>
      <c r="F85" s="33"/>
      <c r="I85" s="33"/>
      <c r="K85" s="33"/>
    </row>
    <row r="86">
      <c r="D86" s="33"/>
      <c r="F86" s="33"/>
      <c r="I86" s="33"/>
      <c r="K86" s="33"/>
    </row>
    <row r="87">
      <c r="D87" s="33"/>
      <c r="F87" s="33"/>
      <c r="I87" s="33"/>
      <c r="K87" s="33"/>
    </row>
    <row r="88">
      <c r="D88" s="33"/>
      <c r="F88" s="33"/>
      <c r="I88" s="33"/>
      <c r="K88" s="33"/>
    </row>
    <row r="89">
      <c r="D89" s="33"/>
      <c r="F89" s="33"/>
      <c r="I89" s="33"/>
      <c r="K89" s="33"/>
    </row>
    <row r="90">
      <c r="D90" s="33"/>
      <c r="F90" s="33"/>
      <c r="I90" s="33"/>
      <c r="K90" s="33"/>
    </row>
    <row r="91">
      <c r="D91" s="33"/>
      <c r="F91" s="33"/>
      <c r="I91" s="33"/>
      <c r="K91" s="33"/>
    </row>
    <row r="92">
      <c r="D92" s="33"/>
      <c r="F92" s="33"/>
      <c r="I92" s="33"/>
      <c r="K92" s="33"/>
    </row>
    <row r="93">
      <c r="D93" s="33"/>
      <c r="F93" s="33"/>
      <c r="I93" s="33"/>
      <c r="K93" s="33"/>
    </row>
    <row r="94">
      <c r="D94" s="33"/>
      <c r="F94" s="33"/>
      <c r="I94" s="33"/>
      <c r="K94" s="33"/>
    </row>
    <row r="95">
      <c r="D95" s="33"/>
      <c r="F95" s="33"/>
      <c r="I95" s="33"/>
      <c r="K95" s="33"/>
    </row>
    <row r="96">
      <c r="D96" s="33"/>
      <c r="F96" s="33"/>
      <c r="I96" s="33"/>
      <c r="K96" s="33"/>
    </row>
    <row r="97">
      <c r="D97" s="33"/>
      <c r="F97" s="33"/>
      <c r="I97" s="33"/>
      <c r="K97" s="33"/>
    </row>
    <row r="98">
      <c r="D98" s="33"/>
      <c r="F98" s="33"/>
      <c r="I98" s="33"/>
      <c r="K98" s="33"/>
    </row>
    <row r="99">
      <c r="D99" s="33"/>
      <c r="F99" s="33"/>
      <c r="I99" s="33"/>
      <c r="K99" s="33"/>
    </row>
    <row r="100">
      <c r="D100" s="33"/>
      <c r="F100" s="33"/>
      <c r="I100" s="33"/>
      <c r="K100" s="33"/>
    </row>
    <row r="101">
      <c r="D101" s="33"/>
      <c r="F101" s="33"/>
      <c r="I101" s="33"/>
      <c r="K101" s="33"/>
    </row>
    <row r="102">
      <c r="D102" s="33"/>
      <c r="F102" s="33"/>
      <c r="I102" s="33"/>
      <c r="K102" s="33"/>
    </row>
    <row r="103">
      <c r="D103" s="33"/>
      <c r="F103" s="33"/>
      <c r="I103" s="33"/>
      <c r="K103" s="33"/>
    </row>
    <row r="104">
      <c r="D104" s="33"/>
      <c r="F104" s="33"/>
      <c r="I104" s="33"/>
      <c r="K104" s="33"/>
    </row>
  </sheetData>
  <mergeCells count="2">
    <mergeCell ref="D2:G2"/>
    <mergeCell ref="I2:L2"/>
  </mergeCells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customWidth="1" min="1" max="1" width="17.29"/>
    <col customWidth="1" min="2" max="2" width="9.57"/>
    <col customWidth="1" min="3" max="3" width="50.43"/>
    <col customWidth="1" min="5" max="5" width="3.57"/>
    <col customWidth="1" min="6" max="6" width="8.0"/>
    <col customWidth="1" min="7" max="7" width="3.29"/>
    <col customWidth="1" min="8" max="8" width="7.86"/>
    <col customWidth="1" min="9" max="9" width="16.0"/>
    <col customWidth="1" min="10" max="10" width="4.29"/>
    <col customWidth="1" min="11" max="11" width="9.57"/>
    <col customWidth="1" min="12" max="12" width="9.29"/>
    <col customWidth="1" min="13" max="13" width="5.71"/>
    <col customWidth="1" min="15" max="15" width="8.0"/>
    <col customWidth="1" min="16" max="16" width="8.57"/>
    <col customWidth="1" min="17" max="17" width="11.43"/>
    <col customWidth="1" min="18" max="18" width="11.14"/>
  </cols>
  <sheetData>
    <row r="1">
      <c r="D1" s="40"/>
      <c r="F1" s="33"/>
      <c r="H1" s="33"/>
      <c r="I1" s="33"/>
      <c r="K1" s="33"/>
      <c r="M1" s="33"/>
      <c r="Q1" s="48"/>
      <c r="R1" s="48"/>
    </row>
    <row r="2">
      <c r="D2" s="40"/>
      <c r="F2" s="33"/>
      <c r="H2" s="33"/>
      <c r="I2" s="33"/>
      <c r="K2" s="33"/>
      <c r="M2" s="33"/>
      <c r="Q2" s="48"/>
      <c r="R2" s="48"/>
    </row>
    <row r="3">
      <c r="A3" t="s">
        <v>40</v>
      </c>
      <c r="B3" t="s">
        <v>41</v>
      </c>
      <c r="C3" t="s">
        <v>42</v>
      </c>
      <c r="D3" s="40" t="s">
        <v>43</v>
      </c>
      <c r="F3" s="33"/>
      <c r="H3" s="33"/>
      <c r="I3" s="33" t="s">
        <v>757</v>
      </c>
      <c r="K3" s="33"/>
      <c r="M3" s="33"/>
      <c r="N3" t="s">
        <v>45</v>
      </c>
      <c r="O3" t="s">
        <v>268</v>
      </c>
      <c r="P3" t="s">
        <v>269</v>
      </c>
      <c r="Q3" s="48" t="s">
        <v>270</v>
      </c>
      <c r="R3" s="48" t="s">
        <v>271</v>
      </c>
    </row>
    <row r="4">
      <c r="D4" s="40"/>
      <c r="F4" s="33"/>
      <c r="H4" s="33"/>
      <c r="I4" s="33"/>
      <c r="K4" s="33"/>
      <c r="M4" s="33"/>
      <c r="N4" s="48"/>
      <c r="Q4" s="48"/>
      <c r="R4" s="48"/>
    </row>
    <row r="5">
      <c r="D5" s="40"/>
      <c r="F5" s="33"/>
      <c r="H5" s="33"/>
      <c r="I5" s="33"/>
      <c r="K5" s="33"/>
      <c r="M5" s="33"/>
      <c r="N5" s="48"/>
      <c r="Q5" s="48"/>
      <c r="R5" s="48"/>
    </row>
    <row r="6">
      <c r="A6" t="s">
        <v>53</v>
      </c>
      <c r="B6" t="s">
        <v>54</v>
      </c>
      <c r="C6" t="s">
        <v>58</v>
      </c>
      <c r="D6" s="40">
        <v>0.2147</v>
      </c>
      <c r="E6" t="s">
        <v>56</v>
      </c>
      <c r="F6" s="33">
        <v>0</v>
      </c>
      <c r="G6" t="s">
        <v>57</v>
      </c>
      <c r="I6" s="33">
        <v>0.2207</v>
      </c>
      <c r="J6" t="s">
        <v>56</v>
      </c>
      <c r="K6" s="33">
        <v>0</v>
      </c>
      <c r="L6" t="s">
        <v>57</v>
      </c>
      <c r="M6" s="33"/>
      <c r="N6" s="48">
        <f>((D6-I6)*100)/D6</f>
        <v>-2.79459711224965</v>
      </c>
      <c r="Q6" s="48"/>
      <c r="R6" s="48"/>
    </row>
    <row r="7">
      <c r="A7" t="s">
        <v>53</v>
      </c>
      <c r="B7" t="s">
        <v>54</v>
      </c>
      <c r="C7" t="s">
        <v>59</v>
      </c>
      <c r="D7" s="40">
        <v>0.2693</v>
      </c>
      <c r="E7" t="s">
        <v>56</v>
      </c>
      <c r="F7" s="33">
        <v>0</v>
      </c>
      <c r="G7" t="s">
        <v>57</v>
      </c>
      <c r="I7" s="33">
        <v>0.2422</v>
      </c>
      <c r="J7" t="s">
        <v>56</v>
      </c>
      <c r="K7" s="33">
        <v>0</v>
      </c>
      <c r="L7" t="s">
        <v>57</v>
      </c>
      <c r="M7" s="33"/>
      <c r="N7" s="48">
        <f>((D7-I7)*100)/D7</f>
        <v>10.0631266245822</v>
      </c>
      <c r="Q7" s="48"/>
      <c r="R7" s="48"/>
    </row>
    <row r="8">
      <c r="A8" t="s">
        <v>53</v>
      </c>
      <c r="B8" t="s">
        <v>54</v>
      </c>
      <c r="C8" t="s">
        <v>60</v>
      </c>
      <c r="D8" s="40">
        <v>0.3763</v>
      </c>
      <c r="E8" t="s">
        <v>56</v>
      </c>
      <c r="F8" s="33">
        <v>0</v>
      </c>
      <c r="G8" t="s">
        <v>57</v>
      </c>
      <c r="I8" s="33">
        <v>0.2825</v>
      </c>
      <c r="J8" t="s">
        <v>56</v>
      </c>
      <c r="K8" s="33">
        <v>0</v>
      </c>
      <c r="L8" t="s">
        <v>57</v>
      </c>
      <c r="M8" s="33"/>
      <c r="N8" s="48">
        <f>((D8-I8)*100)/D8</f>
        <v>24.9269200106298</v>
      </c>
      <c r="Q8" s="48"/>
      <c r="R8" s="48"/>
    </row>
    <row r="9">
      <c r="A9" t="s">
        <v>53</v>
      </c>
      <c r="B9" t="s">
        <v>54</v>
      </c>
      <c r="C9" t="s">
        <v>61</v>
      </c>
      <c r="D9" s="40">
        <v>0.5579</v>
      </c>
      <c r="E9" t="s">
        <v>56</v>
      </c>
      <c r="F9" s="33">
        <v>0.0005</v>
      </c>
      <c r="G9" t="s">
        <v>57</v>
      </c>
      <c r="I9" s="33">
        <v>0.3622</v>
      </c>
      <c r="J9" t="s">
        <v>56</v>
      </c>
      <c r="K9" s="33">
        <v>0</v>
      </c>
      <c r="L9" t="s">
        <v>57</v>
      </c>
      <c r="M9" s="33"/>
      <c r="N9" s="48">
        <f>((D9-I9)*100)/D9</f>
        <v>35.0779709625381</v>
      </c>
      <c r="Q9" s="48"/>
      <c r="R9" s="48"/>
    </row>
    <row r="10">
      <c r="A10" t="s">
        <v>53</v>
      </c>
      <c r="B10" t="s">
        <v>54</v>
      </c>
      <c r="C10" t="s">
        <v>66</v>
      </c>
      <c r="D10" s="40">
        <v>0.305</v>
      </c>
      <c r="E10" t="s">
        <v>56</v>
      </c>
      <c r="F10" s="33">
        <v>0.0003</v>
      </c>
      <c r="G10" t="s">
        <v>57</v>
      </c>
      <c r="I10" s="33">
        <v>0.2664</v>
      </c>
      <c r="J10" t="s">
        <v>56</v>
      </c>
      <c r="K10" s="33">
        <v>0</v>
      </c>
      <c r="L10" t="s">
        <v>57</v>
      </c>
      <c r="M10" s="33"/>
      <c r="N10" s="48">
        <f>((D10-I10)*100)/D10</f>
        <v>12.655737704918</v>
      </c>
      <c r="Q10" s="48"/>
      <c r="R10" s="48"/>
    </row>
    <row r="11">
      <c r="A11" t="s">
        <v>53</v>
      </c>
      <c r="B11" t="s">
        <v>54</v>
      </c>
      <c r="C11" t="s">
        <v>67</v>
      </c>
      <c r="D11" s="40">
        <v>0.5077</v>
      </c>
      <c r="E11" t="s">
        <v>56</v>
      </c>
      <c r="F11" s="33">
        <v>0.0001</v>
      </c>
      <c r="G11" t="s">
        <v>57</v>
      </c>
      <c r="I11" s="33">
        <v>0.4083</v>
      </c>
      <c r="J11" t="s">
        <v>56</v>
      </c>
      <c r="K11" s="33">
        <v>0</v>
      </c>
      <c r="L11" t="s">
        <v>57</v>
      </c>
      <c r="M11" s="33"/>
      <c r="N11" s="48">
        <f>((D11-I11)*100)/D11</f>
        <v>19.5784912349813</v>
      </c>
      <c r="Q11" s="48"/>
      <c r="R11" s="48"/>
    </row>
    <row r="12">
      <c r="A12" t="s">
        <v>53</v>
      </c>
      <c r="B12" t="s">
        <v>54</v>
      </c>
      <c r="C12" t="s">
        <v>62</v>
      </c>
      <c r="D12" s="40">
        <v>0.5767</v>
      </c>
      <c r="E12" t="s">
        <v>56</v>
      </c>
      <c r="F12" s="33">
        <v>0</v>
      </c>
      <c r="G12" t="s">
        <v>57</v>
      </c>
      <c r="I12" s="33">
        <v>0</v>
      </c>
      <c r="J12" t="s">
        <v>56</v>
      </c>
      <c r="K12" s="33">
        <v>0</v>
      </c>
      <c r="L12" t="s">
        <v>57</v>
      </c>
      <c r="M12" s="33"/>
      <c r="N12" s="48">
        <f>((D12-I12)*100)/D12</f>
        <v>100</v>
      </c>
      <c r="Q12" s="48"/>
      <c r="R12" s="48"/>
    </row>
    <row r="13">
      <c r="A13" t="s">
        <v>53</v>
      </c>
      <c r="B13" t="s">
        <v>54</v>
      </c>
      <c r="C13" t="s">
        <v>63</v>
      </c>
      <c r="D13" s="40">
        <v>0.4906</v>
      </c>
      <c r="E13" t="s">
        <v>56</v>
      </c>
      <c r="F13" s="33">
        <v>0.0001</v>
      </c>
      <c r="G13" t="s">
        <v>57</v>
      </c>
      <c r="I13" s="33">
        <v>0</v>
      </c>
      <c r="J13" t="s">
        <v>56</v>
      </c>
      <c r="K13" s="33">
        <v>0</v>
      </c>
      <c r="L13" t="s">
        <v>57</v>
      </c>
      <c r="M13" s="33"/>
      <c r="N13" s="48">
        <f>((D13-I13)*100)/D13</f>
        <v>100</v>
      </c>
      <c r="Q13" s="48"/>
      <c r="R13" s="48"/>
    </row>
    <row r="14">
      <c r="D14" s="40"/>
      <c r="F14" s="33"/>
      <c r="I14" s="33"/>
      <c r="K14" s="33"/>
      <c r="M14" s="33"/>
      <c r="N14" s="48"/>
      <c r="Q14" s="48"/>
      <c r="R14" s="48"/>
    </row>
    <row r="15">
      <c r="D15" s="40"/>
      <c r="F15" s="33"/>
      <c r="I15" s="33"/>
      <c r="K15" s="33"/>
      <c r="M15" s="33"/>
      <c r="N15" s="48"/>
      <c r="Q15" s="48"/>
      <c r="R15" s="48"/>
    </row>
    <row r="16" ht="12.0" customHeight="1">
      <c r="A16" t="s">
        <v>68</v>
      </c>
      <c r="B16" t="s">
        <v>54</v>
      </c>
      <c r="C16" t="s">
        <v>58</v>
      </c>
      <c r="D16" s="40">
        <v>0.7558</v>
      </c>
      <c r="E16" t="s">
        <v>56</v>
      </c>
      <c r="F16" s="33">
        <v>0.0546</v>
      </c>
      <c r="G16" t="s">
        <v>57</v>
      </c>
      <c r="I16" s="33">
        <v>0.6346</v>
      </c>
      <c r="J16" t="s">
        <v>56</v>
      </c>
      <c r="K16" s="33">
        <v>0</v>
      </c>
      <c r="L16" t="s">
        <v>57</v>
      </c>
      <c r="M16" s="33"/>
      <c r="N16" s="48">
        <f>((D16-I16)*100)/D16</f>
        <v>16.0359883567081</v>
      </c>
      <c r="Q16" s="48"/>
      <c r="R16" s="48"/>
    </row>
    <row r="17" ht="12.0" customHeight="1">
      <c r="A17" t="s">
        <v>68</v>
      </c>
      <c r="B17" t="s">
        <v>54</v>
      </c>
      <c r="C17" t="s">
        <v>59</v>
      </c>
      <c r="D17" s="40">
        <v>0.7989</v>
      </c>
      <c r="E17" t="s">
        <v>56</v>
      </c>
      <c r="F17" s="33">
        <v>0.0558</v>
      </c>
      <c r="G17" t="s">
        <v>57</v>
      </c>
      <c r="I17" s="33">
        <v>0.6596</v>
      </c>
      <c r="J17" t="s">
        <v>56</v>
      </c>
      <c r="K17" s="33">
        <v>0</v>
      </c>
      <c r="L17" t="s">
        <v>57</v>
      </c>
      <c r="M17" s="33"/>
      <c r="N17" s="48">
        <f>((D17-I17)*100)/D17</f>
        <v>17.4364751533358</v>
      </c>
      <c r="Q17" s="48"/>
      <c r="R17" s="48"/>
    </row>
    <row r="18" ht="12.0" customHeight="1">
      <c r="A18" t="s">
        <v>68</v>
      </c>
      <c r="B18" t="s">
        <v>54</v>
      </c>
      <c r="C18" t="s">
        <v>60</v>
      </c>
      <c r="D18" s="40">
        <v>0.9023</v>
      </c>
      <c r="E18" t="s">
        <v>56</v>
      </c>
      <c r="F18" s="33">
        <v>0.0394</v>
      </c>
      <c r="G18" t="s">
        <v>57</v>
      </c>
      <c r="I18" s="33">
        <v>0.7031</v>
      </c>
      <c r="J18" t="s">
        <v>56</v>
      </c>
      <c r="K18" s="33">
        <v>0</v>
      </c>
      <c r="L18" t="s">
        <v>57</v>
      </c>
      <c r="M18" s="33"/>
      <c r="N18" s="48">
        <f>((D18-I18)*100)/D18</f>
        <v>22.0769145517012</v>
      </c>
      <c r="Q18" s="48"/>
      <c r="R18" s="48"/>
    </row>
    <row r="19" ht="12.0" customHeight="1">
      <c r="A19" t="s">
        <v>68</v>
      </c>
      <c r="B19" t="s">
        <v>54</v>
      </c>
      <c r="C19" t="s">
        <v>61</v>
      </c>
      <c r="D19" s="40">
        <v>1.0869</v>
      </c>
      <c r="E19" t="s">
        <v>56</v>
      </c>
      <c r="F19" s="33">
        <v>0.0325</v>
      </c>
      <c r="G19" t="s">
        <v>57</v>
      </c>
      <c r="I19" s="33">
        <v>0.7788</v>
      </c>
      <c r="J19" t="s">
        <v>56</v>
      </c>
      <c r="K19" s="33">
        <v>0</v>
      </c>
      <c r="L19" t="s">
        <v>57</v>
      </c>
      <c r="M19" s="33"/>
      <c r="N19" s="48">
        <f>((D19-I19)*100)/D19</f>
        <v>28.3466740270494</v>
      </c>
      <c r="Q19" s="48"/>
      <c r="R19" s="48"/>
    </row>
    <row r="20" ht="12.0" customHeight="1">
      <c r="A20" t="s">
        <v>68</v>
      </c>
      <c r="B20" t="s">
        <v>54</v>
      </c>
      <c r="C20" t="s">
        <v>66</v>
      </c>
      <c r="D20" s="40">
        <v>0.8383</v>
      </c>
      <c r="E20" t="s">
        <v>56</v>
      </c>
      <c r="F20" s="33">
        <v>0.0425</v>
      </c>
      <c r="G20" t="s">
        <v>57</v>
      </c>
      <c r="I20" s="33">
        <v>0.6943</v>
      </c>
      <c r="J20" t="s">
        <v>56</v>
      </c>
      <c r="K20" s="33">
        <v>0</v>
      </c>
      <c r="L20" t="s">
        <v>57</v>
      </c>
      <c r="M20" s="33"/>
      <c r="N20" s="48">
        <f>((D20-I20)*100)/D20</f>
        <v>17.1776213765955</v>
      </c>
      <c r="Q20" s="48"/>
      <c r="R20" s="48"/>
    </row>
    <row r="21">
      <c r="A21" t="s">
        <v>68</v>
      </c>
      <c r="B21" t="s">
        <v>54</v>
      </c>
      <c r="C21" t="s">
        <v>67</v>
      </c>
      <c r="D21" s="40">
        <v>1.0352</v>
      </c>
      <c r="E21" t="s">
        <v>56</v>
      </c>
      <c r="F21" s="33">
        <v>0.0352</v>
      </c>
      <c r="G21" t="s">
        <v>57</v>
      </c>
      <c r="I21" s="33">
        <v>0.8318</v>
      </c>
      <c r="J21" t="s">
        <v>56</v>
      </c>
      <c r="K21" s="33">
        <v>0</v>
      </c>
      <c r="L21" t="s">
        <v>57</v>
      </c>
      <c r="M21" s="33"/>
      <c r="N21" s="48">
        <f>((D21-I21)*100)/D21</f>
        <v>19.6483771251932</v>
      </c>
      <c r="Q21" s="48"/>
      <c r="R21" s="48"/>
    </row>
    <row r="22">
      <c r="A22" t="s">
        <v>68</v>
      </c>
      <c r="B22" t="s">
        <v>54</v>
      </c>
      <c r="C22" t="s">
        <v>62</v>
      </c>
      <c r="D22" s="40">
        <v>1.1161</v>
      </c>
      <c r="E22" t="s">
        <v>56</v>
      </c>
      <c r="F22" s="33">
        <v>0.0509</v>
      </c>
      <c r="G22" t="s">
        <v>57</v>
      </c>
      <c r="I22" s="33">
        <v>12</v>
      </c>
      <c r="J22" t="s">
        <v>56</v>
      </c>
      <c r="K22" s="33">
        <v>0</v>
      </c>
      <c r="L22" t="s">
        <v>57</v>
      </c>
      <c r="M22" s="33"/>
      <c r="N22" s="48">
        <f>((D22-I22)*100)/D22</f>
        <v>-975.172475584625</v>
      </c>
      <c r="Q22" s="48"/>
      <c r="R22" s="48"/>
    </row>
    <row r="23">
      <c r="A23" t="s">
        <v>68</v>
      </c>
      <c r="B23" t="s">
        <v>54</v>
      </c>
      <c r="C23" t="s">
        <v>63</v>
      </c>
      <c r="D23" s="40">
        <v>1.0267</v>
      </c>
      <c r="E23" t="s">
        <v>56</v>
      </c>
      <c r="F23" s="33">
        <v>0.0331</v>
      </c>
      <c r="G23" t="s">
        <v>57</v>
      </c>
      <c r="I23" s="33">
        <v>0</v>
      </c>
      <c r="J23" t="s">
        <v>56</v>
      </c>
      <c r="K23" s="33">
        <v>0</v>
      </c>
      <c r="L23" t="s">
        <v>57</v>
      </c>
      <c r="M23" s="33"/>
      <c r="N23" s="48">
        <f>((D23-I23)*100)/D23</f>
        <v>100</v>
      </c>
      <c r="Q23" s="48"/>
      <c r="R23" s="48"/>
    </row>
    <row r="24">
      <c r="D24" s="40"/>
      <c r="F24" s="33"/>
      <c r="I24" s="33"/>
      <c r="K24" s="33"/>
      <c r="M24" s="33"/>
      <c r="Q24" s="48"/>
      <c r="R24" s="48"/>
    </row>
    <row r="25">
      <c r="D25" s="40"/>
      <c r="F25" s="33"/>
      <c r="I25" s="33"/>
      <c r="K25" s="33"/>
      <c r="M25" s="33"/>
      <c r="Q25" s="48"/>
      <c r="R25" s="48"/>
    </row>
    <row r="26">
      <c r="A26" t="s">
        <v>73</v>
      </c>
      <c r="B26" t="s">
        <v>54</v>
      </c>
      <c r="C26" t="s">
        <v>74</v>
      </c>
      <c r="D26" s="40">
        <v>0.8087</v>
      </c>
      <c r="E26" t="s">
        <v>56</v>
      </c>
      <c r="F26" s="33">
        <v>0.0015</v>
      </c>
      <c r="G26" t="s">
        <v>57</v>
      </c>
      <c r="I26" s="33">
        <v>0.70409</v>
      </c>
      <c r="J26" t="s">
        <v>56</v>
      </c>
      <c r="K26" s="33">
        <v>0.0019</v>
      </c>
      <c r="L26" t="s">
        <v>57</v>
      </c>
      <c r="M26" s="33"/>
      <c r="N26" s="48">
        <f>((I26-D26)*100)/D26</f>
        <v>-12.9355756151849</v>
      </c>
      <c r="Q26" s="48"/>
      <c r="R26" s="48"/>
    </row>
    <row r="27">
      <c r="A27" t="s">
        <v>73</v>
      </c>
      <c r="B27" t="s">
        <v>54</v>
      </c>
      <c r="C27" t="s">
        <v>75</v>
      </c>
      <c r="D27" s="40">
        <v>0.8283</v>
      </c>
      <c r="E27" t="s">
        <v>56</v>
      </c>
      <c r="F27" s="33">
        <v>0.0035</v>
      </c>
      <c r="G27" t="s">
        <v>57</v>
      </c>
      <c r="I27" s="33">
        <v>1.2077</v>
      </c>
      <c r="J27" t="s">
        <v>56</v>
      </c>
      <c r="K27" s="33">
        <v>0.0015</v>
      </c>
      <c r="L27" t="s">
        <v>57</v>
      </c>
      <c r="M27" s="33"/>
      <c r="N27" s="48">
        <f>((I27-D27)*100)/D27</f>
        <v>45.8046601472896</v>
      </c>
      <c r="Q27" s="48"/>
      <c r="R27" s="48"/>
    </row>
    <row r="28">
      <c r="A28" t="s">
        <v>73</v>
      </c>
      <c r="B28" t="s">
        <v>54</v>
      </c>
      <c r="C28" t="s">
        <v>76</v>
      </c>
      <c r="D28" s="40">
        <v>0.8099</v>
      </c>
      <c r="E28" t="s">
        <v>56</v>
      </c>
      <c r="F28" s="33">
        <v>0.0021</v>
      </c>
      <c r="G28" t="s">
        <v>57</v>
      </c>
      <c r="I28" s="33">
        <v>3.0388</v>
      </c>
      <c r="J28" t="s">
        <v>56</v>
      </c>
      <c r="K28" s="33">
        <v>0.0021</v>
      </c>
      <c r="L28" t="s">
        <v>57</v>
      </c>
      <c r="M28" s="33"/>
      <c r="N28" s="48">
        <f>((I28-D28)*100)/D28</f>
        <v>275.206815656254</v>
      </c>
      <c r="Q28" s="48"/>
      <c r="R28" s="48"/>
    </row>
    <row r="29">
      <c r="A29" t="s">
        <v>73</v>
      </c>
      <c r="B29" t="s">
        <v>54</v>
      </c>
      <c r="C29" t="s">
        <v>77</v>
      </c>
      <c r="D29" s="40">
        <v>0.8048</v>
      </c>
      <c r="E29" t="s">
        <v>56</v>
      </c>
      <c r="F29" s="33">
        <v>0.0002</v>
      </c>
      <c r="G29" t="s">
        <v>57</v>
      </c>
      <c r="I29" s="33">
        <v>20.0441</v>
      </c>
      <c r="J29" t="s">
        <v>56</v>
      </c>
      <c r="K29" s="33">
        <v>0.0034</v>
      </c>
      <c r="L29" t="s">
        <v>57</v>
      </c>
      <c r="M29" s="33"/>
      <c r="N29" s="48">
        <f>((I29-D29)*100)/D29</f>
        <v>2390.56908548708</v>
      </c>
      <c r="Q29" s="48"/>
      <c r="R29" s="48"/>
    </row>
    <row r="30">
      <c r="A30" t="s">
        <v>73</v>
      </c>
      <c r="B30" t="s">
        <v>54</v>
      </c>
      <c r="C30" t="s">
        <v>78</v>
      </c>
      <c r="D30" s="40">
        <v>0.7873</v>
      </c>
      <c r="E30" t="s">
        <v>56</v>
      </c>
      <c r="F30" s="33">
        <v>0.0005</v>
      </c>
      <c r="G30" t="s">
        <v>57</v>
      </c>
      <c r="I30" s="33">
        <v>191.7</v>
      </c>
      <c r="J30" t="s">
        <v>56</v>
      </c>
      <c r="K30" s="33">
        <v>0.0401</v>
      </c>
      <c r="L30" t="s">
        <v>57</v>
      </c>
      <c r="M30" s="33"/>
      <c r="N30" s="48">
        <f>((I30-D30)*100)/D30</f>
        <v>24249.0410262924</v>
      </c>
      <c r="Q30" s="48"/>
      <c r="R30" s="48"/>
    </row>
    <row r="31">
      <c r="D31" s="40"/>
    </row>
    <row r="32">
      <c r="A32" t="s">
        <v>79</v>
      </c>
      <c r="B32" t="s">
        <v>54</v>
      </c>
      <c r="C32" t="s">
        <v>74</v>
      </c>
      <c r="D32" s="40">
        <v>3.7176</v>
      </c>
      <c r="E32" t="s">
        <v>56</v>
      </c>
      <c r="F32" s="33">
        <v>0.0097</v>
      </c>
      <c r="G32" t="s">
        <v>57</v>
      </c>
      <c r="I32" s="33">
        <v>3.2212</v>
      </c>
      <c r="J32" t="s">
        <v>56</v>
      </c>
      <c r="K32" s="33">
        <v>0.0042</v>
      </c>
      <c r="L32" t="s">
        <v>57</v>
      </c>
      <c r="M32" s="33"/>
      <c r="N32" s="48">
        <f>((I32-D32)*100)/D32</f>
        <v>-13.352700667097</v>
      </c>
      <c r="Q32" s="48"/>
      <c r="R32" s="48"/>
    </row>
    <row r="33">
      <c r="A33" t="s">
        <v>79</v>
      </c>
      <c r="B33" t="s">
        <v>54</v>
      </c>
      <c r="C33" t="s">
        <v>75</v>
      </c>
      <c r="D33" s="40">
        <v>4.2017</v>
      </c>
      <c r="E33" t="s">
        <v>56</v>
      </c>
      <c r="F33" s="33">
        <v>0.0203</v>
      </c>
      <c r="G33" t="s">
        <v>57</v>
      </c>
      <c r="I33" s="33">
        <v>3.867</v>
      </c>
      <c r="J33" t="s">
        <v>56</v>
      </c>
      <c r="K33" s="33">
        <v>0.0048</v>
      </c>
      <c r="L33" t="s">
        <v>57</v>
      </c>
      <c r="M33" s="33"/>
      <c r="N33" s="48">
        <f>((I33-D33)*100)/D33</f>
        <v>-7.96582335721255</v>
      </c>
      <c r="Q33" s="48"/>
      <c r="R33" s="48"/>
    </row>
    <row r="34">
      <c r="A34" t="s">
        <v>79</v>
      </c>
      <c r="B34" t="s">
        <v>54</v>
      </c>
      <c r="C34" t="s">
        <v>76</v>
      </c>
      <c r="D34" s="40">
        <v>4.2156</v>
      </c>
      <c r="E34" t="s">
        <v>56</v>
      </c>
      <c r="F34" s="33">
        <v>0.0215</v>
      </c>
      <c r="G34" t="s">
        <v>57</v>
      </c>
      <c r="I34" s="33">
        <v>5.5207</v>
      </c>
      <c r="J34" t="s">
        <v>56</v>
      </c>
      <c r="K34" s="33">
        <v>0.0046</v>
      </c>
      <c r="L34" t="s">
        <v>57</v>
      </c>
      <c r="M34" s="33"/>
      <c r="N34" s="48">
        <f>((I34-D34)*100)/D34</f>
        <v>30.958819622355</v>
      </c>
      <c r="Q34" s="48"/>
      <c r="R34" s="48"/>
    </row>
    <row r="35">
      <c r="A35" t="s">
        <v>79</v>
      </c>
      <c r="B35" t="s">
        <v>54</v>
      </c>
      <c r="C35" t="s">
        <v>77</v>
      </c>
      <c r="D35" s="40">
        <v>4.2202</v>
      </c>
      <c r="E35" t="s">
        <v>56</v>
      </c>
      <c r="F35" s="33">
        <v>0.0216</v>
      </c>
      <c r="G35" t="s">
        <v>57</v>
      </c>
      <c r="I35" s="33">
        <v>22.5284</v>
      </c>
      <c r="J35" t="s">
        <v>56</v>
      </c>
      <c r="K35" s="33">
        <v>0.0501</v>
      </c>
      <c r="L35" t="s">
        <v>57</v>
      </c>
      <c r="M35" s="33"/>
      <c r="N35" s="48">
        <f>((I35-D35)*100)/D35</f>
        <v>433.823041562011</v>
      </c>
      <c r="Q35" s="48"/>
      <c r="R35" s="48"/>
    </row>
    <row r="36">
      <c r="A36" t="s">
        <v>79</v>
      </c>
      <c r="B36" t="s">
        <v>54</v>
      </c>
      <c r="C36" t="s">
        <v>78</v>
      </c>
      <c r="D36" s="40">
        <v>4.2008</v>
      </c>
      <c r="E36" t="s">
        <v>56</v>
      </c>
      <c r="F36" s="33">
        <v>0.0203</v>
      </c>
      <c r="G36" t="s">
        <v>57</v>
      </c>
      <c r="I36" s="33">
        <v>203.64</v>
      </c>
      <c r="J36" t="s">
        <v>56</v>
      </c>
      <c r="K36" s="33">
        <v>0.0501</v>
      </c>
      <c r="L36" t="s">
        <v>57</v>
      </c>
      <c r="M36" s="33"/>
      <c r="N36" s="48">
        <f>((I36-D36)*100)/D36</f>
        <v>4747.64806703485</v>
      </c>
      <c r="Q36" s="48"/>
      <c r="R36" s="48"/>
    </row>
    <row r="37">
      <c r="D37" s="40"/>
      <c r="F37" s="33"/>
      <c r="I37" s="33"/>
      <c r="K37" s="33"/>
      <c r="M37" s="33"/>
      <c r="Q37" s="48"/>
      <c r="R37" s="48"/>
    </row>
    <row r="38">
      <c r="D38" s="40"/>
      <c r="F38" s="33"/>
      <c r="I38" s="33"/>
      <c r="K38" s="33"/>
      <c r="M38" s="33"/>
      <c r="Q38" s="48"/>
      <c r="R38" s="48"/>
    </row>
    <row r="39">
      <c r="A39" t="s">
        <v>40</v>
      </c>
      <c r="C39" t="s">
        <v>42</v>
      </c>
      <c r="D39" s="40" t="s">
        <v>43</v>
      </c>
      <c r="F39" s="33"/>
      <c r="I39" s="33" t="s">
        <v>296</v>
      </c>
      <c r="K39" s="33"/>
      <c r="M39" s="33"/>
      <c r="N39" t="s">
        <v>45</v>
      </c>
      <c r="O39" t="s">
        <v>268</v>
      </c>
      <c r="P39" t="s">
        <v>269</v>
      </c>
      <c r="Q39" s="48" t="s">
        <v>270</v>
      </c>
      <c r="R39" s="48" t="s">
        <v>271</v>
      </c>
      <c r="S39" t="s">
        <v>758</v>
      </c>
    </row>
    <row r="40">
      <c r="D40" s="40"/>
      <c r="F40" s="33"/>
      <c r="I40" s="33"/>
      <c r="K40" s="33"/>
      <c r="M40" s="33"/>
      <c r="Q40" s="48"/>
      <c r="R40" s="48"/>
      <c r="S40" s="33" t="s">
        <v>759</v>
      </c>
      <c r="U40" s="33"/>
    </row>
    <row r="41">
      <c r="D41" s="40"/>
      <c r="F41" s="33"/>
      <c r="I41" s="33"/>
      <c r="K41" s="33"/>
      <c r="M41" s="33"/>
      <c r="Q41" s="48"/>
      <c r="R41" s="48"/>
      <c r="X41" s="33" t="s">
        <v>296</v>
      </c>
      <c r="Z41" s="33"/>
    </row>
    <row r="42">
      <c r="A42" t="s">
        <v>297</v>
      </c>
      <c r="B42" t="s">
        <v>100</v>
      </c>
      <c r="C42" t="s">
        <v>760</v>
      </c>
      <c r="D42" s="40"/>
      <c r="E42" t="s">
        <v>56</v>
      </c>
      <c r="F42" s="33">
        <v>0</v>
      </c>
      <c r="G42" t="s">
        <v>57</v>
      </c>
      <c r="I42" s="33">
        <v>6.7183628</v>
      </c>
      <c r="J42" t="s">
        <v>56</v>
      </c>
      <c r="K42" s="33">
        <v>0.068225</v>
      </c>
      <c r="L42" t="s">
        <v>57</v>
      </c>
      <c r="M42" s="33"/>
      <c r="N42" s="48" t="str">
        <f>((D42-I42)*100)/D42</f>
        <v>#DIV/0!:divZero</v>
      </c>
      <c r="Q42" s="48"/>
      <c r="R42" s="48"/>
      <c r="S42" s="33">
        <v>3.98557</v>
      </c>
      <c r="T42" t="s">
        <v>56</v>
      </c>
      <c r="U42" s="33">
        <v>0.008816</v>
      </c>
      <c r="V42" t="s">
        <v>57</v>
      </c>
      <c r="X42" s="33">
        <v>6.7183628</v>
      </c>
      <c r="Y42" t="s">
        <v>56</v>
      </c>
      <c r="Z42" s="33">
        <v>0.068225</v>
      </c>
      <c r="AA42" t="s">
        <v>57</v>
      </c>
      <c r="AB42" s="33"/>
      <c r="AC42" s="48">
        <f>((S42-X42)*100)/S42</f>
        <v>-68.5671760877365</v>
      </c>
    </row>
    <row r="43">
      <c r="A43" t="s">
        <v>102</v>
      </c>
      <c r="B43" t="s">
        <v>100</v>
      </c>
      <c r="C43" t="s">
        <v>760</v>
      </c>
      <c r="D43" s="40"/>
      <c r="E43" t="s">
        <v>56</v>
      </c>
      <c r="F43" s="33">
        <v>0</v>
      </c>
      <c r="G43" t="s">
        <v>57</v>
      </c>
      <c r="I43" s="33">
        <v>2.877371</v>
      </c>
      <c r="J43" t="s">
        <v>56</v>
      </c>
      <c r="K43" s="33">
        <v>0.00719249</v>
      </c>
      <c r="L43" t="s">
        <v>57</v>
      </c>
      <c r="M43" s="33"/>
      <c r="N43" s="48" t="str">
        <f>((D43-I43)*100)/D43</f>
        <v>#DIV/0!:divZero</v>
      </c>
      <c r="Q43" s="48"/>
      <c r="R43" s="48"/>
      <c r="S43" s="33">
        <v>0.58289</v>
      </c>
      <c r="T43" t="s">
        <v>56</v>
      </c>
      <c r="U43" s="33">
        <v>0.0004</v>
      </c>
      <c r="V43" t="s">
        <v>57</v>
      </c>
      <c r="X43" s="33">
        <v>2.877371</v>
      </c>
      <c r="Y43" t="s">
        <v>56</v>
      </c>
      <c r="Z43" s="33">
        <v>0.00719249</v>
      </c>
      <c r="AA43" t="s">
        <v>57</v>
      </c>
      <c r="AB43" s="33"/>
      <c r="AC43" s="48">
        <f>((S43-X43)*100)/S43</f>
        <v>-393.638765461751</v>
      </c>
    </row>
    <row r="44">
      <c r="A44" t="s">
        <v>116</v>
      </c>
      <c r="B44" t="s">
        <v>100</v>
      </c>
      <c r="C44" t="s">
        <v>760</v>
      </c>
      <c r="D44" s="40">
        <v>726.311584</v>
      </c>
      <c r="E44" t="s">
        <v>56</v>
      </c>
      <c r="F44" s="33">
        <v>0.04083134</v>
      </c>
      <c r="G44" t="s">
        <v>57</v>
      </c>
      <c r="I44" s="33">
        <v>317.380574</v>
      </c>
      <c r="J44" t="s">
        <v>56</v>
      </c>
      <c r="K44" s="33">
        <v>0.185191</v>
      </c>
      <c r="L44" t="s">
        <v>57</v>
      </c>
      <c r="M44" s="33"/>
      <c r="N44" s="48">
        <f>((D44-I44)*100)/D44</f>
        <v>56.3024215788909</v>
      </c>
      <c r="Q44" s="48"/>
      <c r="R44" s="48"/>
      <c r="S44" s="33">
        <v>713.175</v>
      </c>
      <c r="T44" t="s">
        <v>56</v>
      </c>
      <c r="U44" s="33">
        <v>0.31658</v>
      </c>
      <c r="V44" t="s">
        <v>57</v>
      </c>
      <c r="X44" s="33">
        <v>317.380574</v>
      </c>
      <c r="Y44" t="s">
        <v>56</v>
      </c>
      <c r="Z44" s="33">
        <v>0.185191</v>
      </c>
      <c r="AA44" t="s">
        <v>57</v>
      </c>
      <c r="AB44" s="33"/>
      <c r="AC44" s="48">
        <f>((S44-X44)*100)/S44</f>
        <v>55.4975182809268</v>
      </c>
    </row>
    <row r="45">
      <c r="A45" t="s">
        <v>226</v>
      </c>
      <c r="B45" t="s">
        <v>100</v>
      </c>
      <c r="C45" t="s">
        <v>760</v>
      </c>
      <c r="D45" s="40">
        <v>228.8566475</v>
      </c>
      <c r="E45" t="s">
        <v>56</v>
      </c>
      <c r="F45" s="33">
        <v>0.070599711</v>
      </c>
      <c r="G45" t="s">
        <v>57</v>
      </c>
      <c r="I45" s="33">
        <v>107.85566</v>
      </c>
      <c r="J45" t="s">
        <v>56</v>
      </c>
      <c r="K45" s="33">
        <v>0.1728</v>
      </c>
      <c r="L45" t="s">
        <v>57</v>
      </c>
      <c r="M45" s="33"/>
      <c r="N45" s="48">
        <f>((D45-I45)*100)/D45</f>
        <v>52.8719566688575</v>
      </c>
      <c r="Q45" s="48"/>
      <c r="R45" s="48"/>
      <c r="S45" s="33">
        <v>0</v>
      </c>
      <c r="T45" t="s">
        <v>56</v>
      </c>
      <c r="U45" s="33">
        <v>0</v>
      </c>
      <c r="V45" t="s">
        <v>57</v>
      </c>
      <c r="X45" s="33">
        <v>107.85566</v>
      </c>
      <c r="Y45" t="s">
        <v>56</v>
      </c>
      <c r="Z45" s="33">
        <v>0.1728</v>
      </c>
      <c r="AA45" t="s">
        <v>57</v>
      </c>
      <c r="AB45" s="33"/>
      <c r="AC45" s="48" t="str">
        <f>((S45-X45)*100)/S45</f>
        <v>#DIV/0!:divZero</v>
      </c>
    </row>
    <row r="46">
      <c r="D46" s="40"/>
      <c r="F46" s="33"/>
      <c r="I46" s="33"/>
      <c r="K46" s="33"/>
      <c r="M46" s="33"/>
      <c r="Q46" s="48"/>
      <c r="R46" s="48"/>
      <c r="S46" s="33"/>
      <c r="U46" s="33"/>
      <c r="X46" s="33"/>
      <c r="Z46" s="33"/>
      <c r="AB46" s="33"/>
    </row>
    <row r="47">
      <c r="A47" t="s">
        <v>297</v>
      </c>
      <c r="B47" t="s">
        <v>54</v>
      </c>
      <c r="C47" t="s">
        <v>760</v>
      </c>
      <c r="D47" s="40"/>
      <c r="E47" t="s">
        <v>56</v>
      </c>
      <c r="F47" s="33">
        <v>0</v>
      </c>
      <c r="G47" t="s">
        <v>57</v>
      </c>
      <c r="H47" s="33"/>
      <c r="I47" s="33">
        <v>2.732565</v>
      </c>
      <c r="J47" t="s">
        <v>56</v>
      </c>
      <c r="K47" s="33">
        <v>0.006856</v>
      </c>
      <c r="L47" t="s">
        <v>57</v>
      </c>
      <c r="M47" s="33"/>
      <c r="N47" s="48" t="str">
        <f>((H47-I47)*100)/H47</f>
        <v>#DIV/0!:divZero</v>
      </c>
      <c r="Q47" s="48"/>
      <c r="R47" s="48"/>
      <c r="S47" s="33">
        <v>1.496</v>
      </c>
      <c r="T47" t="s">
        <v>56</v>
      </c>
      <c r="U47" s="33">
        <v>0.000756</v>
      </c>
      <c r="V47" t="s">
        <v>57</v>
      </c>
      <c r="X47" s="33">
        <v>2.732565</v>
      </c>
      <c r="Y47" t="s">
        <v>56</v>
      </c>
      <c r="Z47" s="33">
        <v>0.006856</v>
      </c>
      <c r="AA47" t="s">
        <v>57</v>
      </c>
      <c r="AB47" s="33"/>
      <c r="AC47" s="48">
        <f>((S47-X47)*100)/S47</f>
        <v>-82.6580882352941</v>
      </c>
    </row>
    <row r="48">
      <c r="A48" t="s">
        <v>102</v>
      </c>
      <c r="B48" t="s">
        <v>54</v>
      </c>
      <c r="C48" t="s">
        <v>760</v>
      </c>
      <c r="D48" s="40"/>
      <c r="E48" t="s">
        <v>56</v>
      </c>
      <c r="F48" s="33">
        <v>0</v>
      </c>
      <c r="G48" t="s">
        <v>57</v>
      </c>
      <c r="H48" s="33"/>
      <c r="I48" s="33">
        <v>0.3916105</v>
      </c>
      <c r="J48" t="s">
        <v>56</v>
      </c>
      <c r="K48" s="33">
        <v>0.0006475</v>
      </c>
      <c r="L48" t="s">
        <v>57</v>
      </c>
      <c r="M48" s="33"/>
      <c r="N48" s="48" t="str">
        <f>((H48-I48)*100)/H48</f>
        <v>#DIV/0!:divZero</v>
      </c>
      <c r="Q48" s="48"/>
      <c r="R48" s="48"/>
      <c r="S48" s="33">
        <v>0.444</v>
      </c>
      <c r="T48" t="s">
        <v>56</v>
      </c>
      <c r="U48" s="33">
        <v>0.00026</v>
      </c>
      <c r="V48" t="s">
        <v>57</v>
      </c>
      <c r="X48" s="33">
        <v>0.3916105</v>
      </c>
      <c r="Y48" t="s">
        <v>56</v>
      </c>
      <c r="Z48" s="33">
        <v>0.0006475</v>
      </c>
      <c r="AA48" t="s">
        <v>57</v>
      </c>
      <c r="AB48" s="33"/>
      <c r="AC48" s="48">
        <f>((S48-X48)*100)/S48</f>
        <v>11.7994369369369</v>
      </c>
    </row>
    <row r="49">
      <c r="A49" t="s">
        <v>116</v>
      </c>
      <c r="B49" t="s">
        <v>54</v>
      </c>
      <c r="C49" t="s">
        <v>760</v>
      </c>
      <c r="D49" s="40">
        <v>699.7430365</v>
      </c>
      <c r="E49" t="s">
        <v>56</v>
      </c>
      <c r="F49" s="33">
        <v>0.1383915702</v>
      </c>
      <c r="G49" t="s">
        <v>57</v>
      </c>
      <c r="I49" s="33">
        <v>295.737693</v>
      </c>
      <c r="J49" t="s">
        <v>56</v>
      </c>
      <c r="K49" s="33">
        <v>0.2219</v>
      </c>
      <c r="L49" t="s">
        <v>57</v>
      </c>
      <c r="M49" s="33"/>
      <c r="N49" s="48">
        <f>((D49-I49)*100)/D49</f>
        <v>57.7362435102989</v>
      </c>
      <c r="Q49" s="48"/>
      <c r="R49" s="48"/>
      <c r="S49" s="33">
        <v>0</v>
      </c>
      <c r="T49" t="s">
        <v>56</v>
      </c>
      <c r="U49" s="33">
        <v>0</v>
      </c>
      <c r="V49" t="s">
        <v>57</v>
      </c>
      <c r="X49" s="33">
        <v>295.737693</v>
      </c>
      <c r="Y49" t="s">
        <v>56</v>
      </c>
      <c r="Z49" s="33">
        <v>0.2219</v>
      </c>
      <c r="AA49" t="s">
        <v>57</v>
      </c>
      <c r="AB49" s="33"/>
      <c r="AC49" s="48" t="str">
        <f>((S49-X49)*100)/S49</f>
        <v>#DIV/0!:divZero</v>
      </c>
    </row>
    <row r="50">
      <c r="A50" t="s">
        <v>226</v>
      </c>
      <c r="B50" t="s">
        <v>54</v>
      </c>
      <c r="C50" t="s">
        <v>760</v>
      </c>
      <c r="D50" s="40">
        <v>213.523404</v>
      </c>
      <c r="E50" t="s">
        <v>56</v>
      </c>
      <c r="F50" s="33">
        <v>0.0756408621</v>
      </c>
      <c r="G50" t="s">
        <v>57</v>
      </c>
      <c r="I50" s="33">
        <v>94.158264</v>
      </c>
      <c r="J50" t="s">
        <v>56</v>
      </c>
      <c r="K50" s="33">
        <v>0.1566</v>
      </c>
      <c r="L50" t="s">
        <v>57</v>
      </c>
      <c r="M50" s="33"/>
      <c r="N50" s="48">
        <f>((D50-I50)*100)/D50</f>
        <v>55.9026026018206</v>
      </c>
      <c r="Q50" s="48"/>
      <c r="R50" s="48"/>
      <c r="S50" s="33">
        <v>0</v>
      </c>
      <c r="T50" t="s">
        <v>56</v>
      </c>
      <c r="U50" s="33">
        <v>0</v>
      </c>
      <c r="V50" t="s">
        <v>57</v>
      </c>
      <c r="X50" s="33">
        <v>94.158264</v>
      </c>
      <c r="Y50" t="s">
        <v>56</v>
      </c>
      <c r="Z50" s="33">
        <v>0.1566</v>
      </c>
      <c r="AA50" t="s">
        <v>57</v>
      </c>
      <c r="AB50" s="33"/>
      <c r="AC50" s="48" t="str">
        <f>((S50-X50)*100)/S50</f>
        <v>#DIV/0!:divZero</v>
      </c>
    </row>
    <row r="51">
      <c r="D51" s="40"/>
      <c r="F51" s="33"/>
      <c r="I51" s="33"/>
      <c r="K51" s="33"/>
      <c r="M51" s="33"/>
      <c r="Q51" s="48"/>
      <c r="R51" s="48"/>
      <c r="S51" s="33"/>
      <c r="U51" s="33"/>
      <c r="X51" s="33"/>
      <c r="Z51" s="33"/>
      <c r="AB51" s="33"/>
    </row>
    <row r="52">
      <c r="D52" s="40"/>
      <c r="F52" s="33"/>
      <c r="I52" s="33"/>
      <c r="K52" s="33"/>
      <c r="M52" s="33"/>
      <c r="Q52" s="48"/>
      <c r="R52" s="48"/>
      <c r="S52" s="33"/>
      <c r="U52" s="33"/>
      <c r="X52" s="33"/>
      <c r="Z52" s="33"/>
      <c r="AB52" s="33"/>
    </row>
    <row r="53">
      <c r="A53" t="s">
        <v>40</v>
      </c>
      <c r="C53" t="s">
        <v>42</v>
      </c>
      <c r="D53" s="40" t="s">
        <v>43</v>
      </c>
      <c r="F53" s="33"/>
      <c r="I53" s="33" t="s">
        <v>272</v>
      </c>
      <c r="K53" s="33"/>
      <c r="M53" s="33"/>
      <c r="N53" t="s">
        <v>45</v>
      </c>
      <c r="Q53" s="48"/>
      <c r="R53" s="48"/>
      <c r="S53" s="33" t="s">
        <v>759</v>
      </c>
      <c r="U53" s="33"/>
      <c r="X53" s="33" t="s">
        <v>272</v>
      </c>
      <c r="Z53" s="33"/>
      <c r="AB53" s="33"/>
      <c r="AC53" t="s">
        <v>45</v>
      </c>
    </row>
    <row r="54">
      <c r="D54" s="40"/>
      <c r="F54" s="33"/>
      <c r="I54" s="33"/>
      <c r="K54" s="33"/>
      <c r="M54" s="33"/>
      <c r="Q54" s="48"/>
      <c r="R54" s="48"/>
      <c r="S54" s="33"/>
      <c r="U54" s="33"/>
      <c r="X54" s="33"/>
      <c r="Z54" s="33"/>
      <c r="AB54" s="33"/>
    </row>
    <row r="55">
      <c r="D55" s="40"/>
      <c r="F55" s="33"/>
      <c r="I55" s="33"/>
      <c r="K55" s="33"/>
      <c r="M55" s="33"/>
      <c r="Q55" s="48"/>
      <c r="R55" s="48"/>
      <c r="S55" s="33"/>
      <c r="U55" s="33"/>
      <c r="X55" s="33"/>
      <c r="Z55" s="33"/>
      <c r="AB55" s="33"/>
    </row>
    <row r="56">
      <c r="A56" t="s">
        <v>298</v>
      </c>
      <c r="B56" t="s">
        <v>100</v>
      </c>
      <c r="C56" t="s">
        <v>761</v>
      </c>
      <c r="D56" s="40">
        <v>3.372271</v>
      </c>
      <c r="E56" t="s">
        <v>56</v>
      </c>
      <c r="F56" s="33">
        <v>0.0011428981</v>
      </c>
      <c r="G56" t="s">
        <v>57</v>
      </c>
      <c r="I56" s="33">
        <v>4.85827</v>
      </c>
      <c r="J56" t="s">
        <v>56</v>
      </c>
      <c r="K56" s="33">
        <v>0.00315</v>
      </c>
      <c r="L56" t="s">
        <v>57</v>
      </c>
      <c r="M56" s="33"/>
      <c r="N56">
        <v>27.78</v>
      </c>
      <c r="Q56" s="48"/>
      <c r="R56" s="48"/>
      <c r="S56" s="33">
        <v>5.102906</v>
      </c>
      <c r="T56" t="s">
        <v>56</v>
      </c>
      <c r="U56" s="33">
        <v>0.0058285</v>
      </c>
      <c r="V56" t="s">
        <v>57</v>
      </c>
      <c r="X56" s="33">
        <v>4.85827</v>
      </c>
      <c r="Y56" t="s">
        <v>56</v>
      </c>
      <c r="Z56" s="33">
        <v>0.00315</v>
      </c>
      <c r="AA56" t="s">
        <v>57</v>
      </c>
      <c r="AB56" s="33"/>
      <c r="AC56">
        <v>27.78</v>
      </c>
    </row>
    <row r="57">
      <c r="A57" t="s">
        <v>298</v>
      </c>
      <c r="B57" t="s">
        <v>54</v>
      </c>
      <c r="C57" t="s">
        <v>761</v>
      </c>
      <c r="D57" s="40">
        <v>0.049561</v>
      </c>
      <c r="E57" t="s">
        <v>56</v>
      </c>
      <c r="F57" s="33">
        <v>0.000012816434009</v>
      </c>
      <c r="G57" t="s">
        <v>57</v>
      </c>
      <c r="I57" s="33">
        <v>0.029203</v>
      </c>
      <c r="J57" t="s">
        <v>56</v>
      </c>
      <c r="K57" s="33">
        <v>0.000001</v>
      </c>
      <c r="L57" t="s">
        <v>57</v>
      </c>
      <c r="M57" s="33"/>
      <c r="N57" s="48">
        <f>((D57-I57)*100)/D57</f>
        <v>41.0766530134582</v>
      </c>
      <c r="Q57" s="48"/>
      <c r="R57" s="48"/>
      <c r="S57" s="33">
        <v>0.04192</v>
      </c>
      <c r="T57" t="s">
        <v>56</v>
      </c>
      <c r="U57" s="33">
        <v>0.000025</v>
      </c>
      <c r="V57" t="s">
        <v>57</v>
      </c>
      <c r="X57" s="33">
        <v>0.029203</v>
      </c>
      <c r="Y57" t="s">
        <v>56</v>
      </c>
      <c r="Z57" s="33">
        <v>0.000001</v>
      </c>
      <c r="AA57" t="s">
        <v>57</v>
      </c>
      <c r="AB57" s="33"/>
      <c r="AC57" s="48">
        <f>((S57-X57)*100)/S57</f>
        <v>30.3363549618321</v>
      </c>
    </row>
    <row r="58">
      <c r="D58" s="40"/>
      <c r="F58" s="33"/>
      <c r="I58" s="33"/>
      <c r="K58" s="33"/>
      <c r="M58" s="33"/>
      <c r="Q58" s="48"/>
      <c r="R58" s="48"/>
      <c r="S58" s="33"/>
      <c r="U58" s="33"/>
      <c r="X58" s="33"/>
      <c r="Z58" s="33"/>
      <c r="AB58" s="33"/>
    </row>
    <row r="59">
      <c r="A59" t="s">
        <v>105</v>
      </c>
      <c r="B59" t="s">
        <v>100</v>
      </c>
      <c r="C59" t="s">
        <v>760</v>
      </c>
      <c r="D59" s="40">
        <v>3.516948</v>
      </c>
      <c r="E59" t="s">
        <v>56</v>
      </c>
      <c r="F59" s="33">
        <v>0.0013552558</v>
      </c>
      <c r="G59" t="s">
        <v>57</v>
      </c>
      <c r="I59" s="33">
        <v>5.18381</v>
      </c>
      <c r="J59" t="s">
        <v>56</v>
      </c>
      <c r="K59" s="33">
        <v>0.0065154</v>
      </c>
      <c r="L59" t="s">
        <v>57</v>
      </c>
      <c r="M59" s="33"/>
      <c r="N59" s="48">
        <f>((D59-I59)*100)/D59</f>
        <v>-47.3951278210539</v>
      </c>
      <c r="Q59" s="48"/>
      <c r="R59" s="48"/>
      <c r="S59" s="33">
        <v>5.464649</v>
      </c>
      <c r="T59" t="s">
        <v>56</v>
      </c>
      <c r="U59" s="33">
        <v>0.0071685</v>
      </c>
      <c r="V59" t="s">
        <v>57</v>
      </c>
      <c r="X59" s="33">
        <v>5.18381</v>
      </c>
      <c r="Y59" t="s">
        <v>56</v>
      </c>
      <c r="Z59" s="33">
        <v>0.0065154</v>
      </c>
      <c r="AA59" t="s">
        <v>57</v>
      </c>
      <c r="AB59" s="33"/>
      <c r="AC59" s="48">
        <f>((S59-X59)*100)/S59</f>
        <v>5.13919558236951</v>
      </c>
    </row>
    <row r="60">
      <c r="B60" t="s">
        <v>54</v>
      </c>
      <c r="C60" t="s">
        <v>760</v>
      </c>
      <c r="D60" s="40">
        <v>0.058627</v>
      </c>
      <c r="E60" t="s">
        <v>56</v>
      </c>
      <c r="F60" s="33">
        <v>0.0000075444</v>
      </c>
      <c r="G60" t="s">
        <v>57</v>
      </c>
      <c r="I60" s="33">
        <v>0.0371445</v>
      </c>
      <c r="J60" t="s">
        <v>56</v>
      </c>
      <c r="K60" s="33">
        <v>0.000006</v>
      </c>
      <c r="L60" t="s">
        <v>57</v>
      </c>
      <c r="M60" s="33"/>
      <c r="N60" s="48">
        <f>((D60-I60)*100)/D60</f>
        <v>36.6426731710645</v>
      </c>
      <c r="Q60" s="48"/>
      <c r="R60" s="48"/>
      <c r="S60" s="33">
        <v>0.048007</v>
      </c>
      <c r="T60" t="s">
        <v>56</v>
      </c>
      <c r="U60" s="33">
        <v>0.0000006</v>
      </c>
      <c r="V60" t="s">
        <v>57</v>
      </c>
      <c r="X60" s="33">
        <v>0.0371445</v>
      </c>
      <c r="Y60" t="s">
        <v>56</v>
      </c>
      <c r="Z60" s="33">
        <v>0.000006</v>
      </c>
      <c r="AA60" t="s">
        <v>57</v>
      </c>
      <c r="AB60" s="33"/>
      <c r="AC60" s="48">
        <f>((S60-X60)*100)/S60</f>
        <v>22.6269085758327</v>
      </c>
    </row>
    <row r="61">
      <c r="D61" s="40"/>
      <c r="F61" s="33"/>
      <c r="I61" s="33"/>
      <c r="K61" s="33"/>
      <c r="M61" s="33"/>
      <c r="Q61" s="48"/>
      <c r="R61" s="48"/>
      <c r="S61" s="33"/>
      <c r="U61" s="33"/>
      <c r="X61" s="33"/>
      <c r="Z61" s="33"/>
      <c r="AB61" s="33"/>
    </row>
    <row r="62">
      <c r="A62" t="s">
        <v>107</v>
      </c>
      <c r="B62" t="s">
        <v>100</v>
      </c>
      <c r="C62" t="s">
        <v>108</v>
      </c>
      <c r="D62" s="40">
        <v>5.030389</v>
      </c>
      <c r="E62" t="s">
        <v>56</v>
      </c>
      <c r="F62" s="33">
        <v>0.0063376692</v>
      </c>
      <c r="G62" t="s">
        <v>57</v>
      </c>
      <c r="I62" s="33">
        <v>21.6161</v>
      </c>
      <c r="J62" t="s">
        <v>56</v>
      </c>
      <c r="K62" s="33">
        <v>0.009442</v>
      </c>
      <c r="L62" t="s">
        <v>57</v>
      </c>
      <c r="M62" s="33"/>
      <c r="N62" s="48">
        <f>((D62-I62)*100)/D62</f>
        <v>-329.710306697951</v>
      </c>
      <c r="Q62" s="48"/>
      <c r="R62" s="48"/>
      <c r="S62" s="33">
        <v>21.602043</v>
      </c>
      <c r="T62" t="s">
        <v>56</v>
      </c>
      <c r="U62" s="33">
        <v>0.00785</v>
      </c>
      <c r="V62" t="s">
        <v>57</v>
      </c>
      <c r="X62" s="33">
        <v>21.6161</v>
      </c>
      <c r="Y62" t="s">
        <v>56</v>
      </c>
      <c r="Z62" s="33">
        <v>0.009442</v>
      </c>
      <c r="AA62" t="s">
        <v>57</v>
      </c>
      <c r="AB62" s="33"/>
      <c r="AC62" s="48">
        <f>((S62-X62)*100)/S62</f>
        <v>-0.065072548925123</v>
      </c>
    </row>
    <row r="63">
      <c r="B63" t="s">
        <v>54</v>
      </c>
      <c r="C63" t="s">
        <v>108</v>
      </c>
      <c r="D63" s="40">
        <v>0.0207545</v>
      </c>
      <c r="E63" t="s">
        <v>56</v>
      </c>
      <c r="F63" s="33">
        <v>0.0000047728</v>
      </c>
      <c r="G63" t="s">
        <v>57</v>
      </c>
      <c r="I63" s="33">
        <v>0.100532</v>
      </c>
      <c r="J63" t="s">
        <v>56</v>
      </c>
      <c r="K63" s="33">
        <v>0.000013</v>
      </c>
      <c r="L63" t="s">
        <v>57</v>
      </c>
      <c r="M63" s="33"/>
      <c r="N63" s="48">
        <f>((D63-I63)*100)/D63</f>
        <v>-384.386518586331</v>
      </c>
      <c r="Q63" s="48"/>
      <c r="R63" s="48"/>
      <c r="S63" s="33">
        <v>0.142813</v>
      </c>
      <c r="T63" t="s">
        <v>56</v>
      </c>
      <c r="U63" s="33">
        <v>0.00000298</v>
      </c>
      <c r="V63" t="s">
        <v>57</v>
      </c>
      <c r="X63" s="33">
        <v>0.100532</v>
      </c>
      <c r="Y63" t="s">
        <v>56</v>
      </c>
      <c r="Z63" s="33">
        <v>0.000013</v>
      </c>
      <c r="AA63" t="s">
        <v>57</v>
      </c>
      <c r="AB63" s="33"/>
      <c r="AC63" s="48">
        <f>((S63-X63)*100)/S63</f>
        <v>29.605848207096</v>
      </c>
    </row>
    <row r="64">
      <c r="D64" s="40"/>
      <c r="F64" s="33"/>
      <c r="I64" s="33"/>
      <c r="K64" s="33"/>
      <c r="M64" s="33"/>
      <c r="Q64" s="48"/>
      <c r="R64" s="48"/>
      <c r="S64" s="33"/>
      <c r="U64" s="33"/>
      <c r="X64" s="33"/>
      <c r="Z64" s="33"/>
      <c r="AB64" s="33"/>
    </row>
    <row r="65">
      <c r="A65" t="s">
        <v>109</v>
      </c>
      <c r="B65" t="s">
        <v>100</v>
      </c>
      <c r="C65" t="s">
        <v>300</v>
      </c>
      <c r="D65" s="40">
        <v>2.528226</v>
      </c>
      <c r="E65" t="s">
        <v>56</v>
      </c>
      <c r="F65" s="33">
        <v>0.0591</v>
      </c>
      <c r="G65" t="s">
        <v>57</v>
      </c>
      <c r="I65" s="33">
        <v>2.56337</v>
      </c>
      <c r="J65" t="s">
        <v>56</v>
      </c>
      <c r="K65" s="33">
        <v>0.0959</v>
      </c>
      <c r="L65" t="s">
        <v>57</v>
      </c>
      <c r="M65" s="33"/>
      <c r="N65" s="48">
        <f>((D65-I65)*100)/D65</f>
        <v>-1.39006560331236</v>
      </c>
      <c r="Q65" s="48"/>
      <c r="R65" s="48"/>
      <c r="S65" s="33">
        <v>3.549594</v>
      </c>
      <c r="T65" t="s">
        <v>56</v>
      </c>
      <c r="U65" s="33">
        <v>0.00548255</v>
      </c>
      <c r="V65" t="s">
        <v>57</v>
      </c>
      <c r="X65" s="33">
        <v>3.155982</v>
      </c>
      <c r="Y65" t="s">
        <v>56</v>
      </c>
      <c r="Z65" s="33">
        <v>0.000757</v>
      </c>
      <c r="AA65" t="s">
        <v>57</v>
      </c>
      <c r="AB65" s="33"/>
      <c r="AC65" s="48">
        <f>((S65-X65)*100)/S65</f>
        <v>11.0889301706054</v>
      </c>
    </row>
    <row r="66">
      <c r="B66" t="s">
        <v>54</v>
      </c>
      <c r="C66" t="s">
        <v>300</v>
      </c>
      <c r="D66" s="40">
        <v>0.713</v>
      </c>
      <c r="E66" t="s">
        <v>56</v>
      </c>
      <c r="F66" s="33">
        <v>0.0251</v>
      </c>
      <c r="G66" t="s">
        <v>57</v>
      </c>
      <c r="I66" s="33">
        <v>0.68496</v>
      </c>
      <c r="J66" t="s">
        <v>56</v>
      </c>
      <c r="K66" s="33">
        <v>0.043</v>
      </c>
      <c r="L66" t="s">
        <v>57</v>
      </c>
      <c r="M66" s="33"/>
      <c r="N66" s="48">
        <f>((D66-I66)*100)/D66</f>
        <v>3.93267882187938</v>
      </c>
      <c r="Q66" s="48"/>
      <c r="R66" s="48"/>
      <c r="S66" s="33">
        <v>0.0416</v>
      </c>
      <c r="T66" t="s">
        <v>56</v>
      </c>
      <c r="U66" s="33">
        <v>0</v>
      </c>
      <c r="V66" t="s">
        <v>57</v>
      </c>
      <c r="X66" s="33">
        <v>0.039574</v>
      </c>
      <c r="Y66" t="s">
        <v>56</v>
      </c>
      <c r="Z66" s="33">
        <v>0.0001</v>
      </c>
      <c r="AA66" t="s">
        <v>57</v>
      </c>
      <c r="AB66" s="33"/>
      <c r="AC66" s="48">
        <f>((S66-X66)*100)/S66</f>
        <v>4.87019230769231</v>
      </c>
    </row>
    <row r="67">
      <c r="D67" s="40"/>
      <c r="F67" s="33"/>
      <c r="H67" s="33"/>
      <c r="I67" s="33"/>
      <c r="K67" s="33"/>
      <c r="M67" s="33"/>
      <c r="N67" s="48" t="s">
        <v>114</v>
      </c>
      <c r="Q67" s="48"/>
      <c r="R67" s="48"/>
      <c r="S67" s="33"/>
      <c r="U67" s="33"/>
      <c r="W67" s="33"/>
      <c r="X67" s="33"/>
      <c r="Z67" s="33"/>
      <c r="AB67" s="33"/>
      <c r="AC67" s="48" t="s">
        <v>114</v>
      </c>
    </row>
    <row r="68">
      <c r="A68" t="s">
        <v>109</v>
      </c>
      <c r="B68" t="s">
        <v>100</v>
      </c>
      <c r="C68" s="17" t="s">
        <v>111</v>
      </c>
      <c r="D68" s="40">
        <v>2.196417</v>
      </c>
      <c r="E68" t="s">
        <v>56</v>
      </c>
      <c r="F68" s="33">
        <v>0.0671</v>
      </c>
      <c r="G68" t="s">
        <v>57</v>
      </c>
      <c r="I68" s="33">
        <v>2.4076</v>
      </c>
      <c r="J68" t="s">
        <v>56</v>
      </c>
      <c r="K68" s="33">
        <v>0.051</v>
      </c>
      <c r="L68" t="s">
        <v>57</v>
      </c>
      <c r="M68" s="33"/>
      <c r="N68" s="48">
        <f>((D68-I68)*100)/D68</f>
        <v>-9.61488642639354</v>
      </c>
      <c r="Q68" s="48"/>
      <c r="R68" s="48"/>
      <c r="S68" s="33">
        <v>0.471932</v>
      </c>
      <c r="T68" t="s">
        <v>56</v>
      </c>
      <c r="U68" s="33">
        <v>0.001199</v>
      </c>
      <c r="V68" t="s">
        <v>57</v>
      </c>
      <c r="X68" s="33">
        <v>0.472444</v>
      </c>
      <c r="Y68" t="s">
        <v>56</v>
      </c>
      <c r="Z68" s="33">
        <v>0.000254</v>
      </c>
      <c r="AA68" t="s">
        <v>57</v>
      </c>
      <c r="AB68" s="33"/>
      <c r="AC68" s="48">
        <f>((S68-X68)*100)/S68</f>
        <v>-0.108490206216141</v>
      </c>
    </row>
    <row r="69">
      <c r="B69" t="s">
        <v>54</v>
      </c>
      <c r="C69" s="17" t="s">
        <v>111</v>
      </c>
      <c r="D69" s="40">
        <v>0.0812</v>
      </c>
      <c r="E69" t="s">
        <v>56</v>
      </c>
      <c r="F69" s="33">
        <v>0.008</v>
      </c>
      <c r="G69" t="s">
        <v>57</v>
      </c>
      <c r="I69" s="33">
        <v>0.079912</v>
      </c>
      <c r="J69" t="s">
        <v>56</v>
      </c>
      <c r="K69" s="33">
        <v>0.0109</v>
      </c>
      <c r="L69" t="s">
        <v>57</v>
      </c>
      <c r="M69" s="33"/>
      <c r="N69" s="48">
        <f>((D69-I69)*100)/D69</f>
        <v>1.58620689655172</v>
      </c>
      <c r="Q69" s="48"/>
      <c r="R69" s="48"/>
      <c r="S69" s="33">
        <v>0.00376</v>
      </c>
      <c r="T69" t="s">
        <v>56</v>
      </c>
      <c r="U69" s="33">
        <v>0.0001</v>
      </c>
      <c r="V69" t="s">
        <v>57</v>
      </c>
      <c r="X69" s="33">
        <v>0.002793</v>
      </c>
      <c r="Y69" t="s">
        <v>56</v>
      </c>
      <c r="Z69" s="33">
        <v>0.00000013</v>
      </c>
      <c r="AA69" t="s">
        <v>57</v>
      </c>
      <c r="AB69" s="33"/>
      <c r="AC69" s="48">
        <f>((S69-X69)*100)/S69</f>
        <v>25.718085106383</v>
      </c>
    </row>
    <row r="70">
      <c r="D70" s="40"/>
      <c r="F70" s="33"/>
      <c r="H70" s="33"/>
      <c r="I70" s="33"/>
      <c r="K70" s="33"/>
      <c r="M70" s="33"/>
      <c r="Q70" s="48"/>
      <c r="R70" s="48"/>
      <c r="S70" s="33"/>
      <c r="U70" s="33"/>
      <c r="W70" s="33"/>
      <c r="X70" s="33"/>
      <c r="Z70" s="33"/>
      <c r="AB70" s="33"/>
    </row>
    <row r="71">
      <c r="A71" t="s">
        <v>112</v>
      </c>
      <c r="B71" t="s">
        <v>100</v>
      </c>
      <c r="C71" t="s">
        <v>300</v>
      </c>
      <c r="D71" s="40">
        <v>11.463126</v>
      </c>
      <c r="E71" t="s">
        <v>56</v>
      </c>
      <c r="F71" s="33">
        <v>0.0022813719</v>
      </c>
      <c r="G71" t="s">
        <v>57</v>
      </c>
      <c r="I71" s="33">
        <v>11.9228</v>
      </c>
      <c r="J71" t="s">
        <v>56</v>
      </c>
      <c r="K71" s="33">
        <v>0.017</v>
      </c>
      <c r="L71" t="s">
        <v>57</v>
      </c>
      <c r="M71" s="33"/>
      <c r="N71" s="48">
        <f>((D71-I71)*100)/D71</f>
        <v>-4.01002309492192</v>
      </c>
      <c r="Q71" s="48"/>
      <c r="R71" s="48"/>
      <c r="S71" s="33">
        <v>17.206339</v>
      </c>
      <c r="T71" t="s">
        <v>56</v>
      </c>
      <c r="U71" s="33">
        <v>0.007075</v>
      </c>
      <c r="V71" t="s">
        <v>57</v>
      </c>
      <c r="X71" s="33">
        <v>17.156975</v>
      </c>
      <c r="Y71" t="s">
        <v>56</v>
      </c>
      <c r="Z71" s="33">
        <v>0.010672</v>
      </c>
      <c r="AA71" t="s">
        <v>57</v>
      </c>
      <c r="AB71" s="33"/>
      <c r="AC71" s="48">
        <f>((S71-X71)*100)/S71</f>
        <v>0.28689426611902</v>
      </c>
    </row>
    <row r="72">
      <c r="B72" t="s">
        <v>54</v>
      </c>
      <c r="C72" t="s">
        <v>300</v>
      </c>
      <c r="D72" s="40">
        <v>0.154455</v>
      </c>
      <c r="E72" t="s">
        <v>56</v>
      </c>
      <c r="F72" s="33">
        <v>0.001</v>
      </c>
      <c r="G72" t="s">
        <v>57</v>
      </c>
      <c r="I72" s="33">
        <v>0.138307</v>
      </c>
      <c r="J72" t="s">
        <v>56</v>
      </c>
      <c r="K72" s="33">
        <v>0.0019</v>
      </c>
      <c r="L72" t="s">
        <v>57</v>
      </c>
      <c r="M72" s="33"/>
      <c r="N72" s="48">
        <f>((D72-I72)*100)/D72</f>
        <v>10.454825029944</v>
      </c>
      <c r="Q72" s="48"/>
      <c r="R72" s="48"/>
      <c r="S72" s="33">
        <v>0.156277</v>
      </c>
      <c r="T72" t="s">
        <v>56</v>
      </c>
      <c r="U72" s="33">
        <v>0.000078</v>
      </c>
      <c r="V72" t="s">
        <v>57</v>
      </c>
      <c r="X72" s="33">
        <v>0.147258</v>
      </c>
      <c r="Y72" t="s">
        <v>56</v>
      </c>
      <c r="Z72" s="33">
        <v>0.000102</v>
      </c>
      <c r="AA72" t="s">
        <v>57</v>
      </c>
      <c r="AB72" s="33"/>
      <c r="AC72" s="48">
        <f>((S72-X72)*100)/S72</f>
        <v>5.771162743078</v>
      </c>
    </row>
    <row r="73">
      <c r="D73" s="40"/>
      <c r="F73" s="33"/>
      <c r="H73" s="33"/>
      <c r="I73" s="33"/>
      <c r="K73" s="33"/>
      <c r="M73" s="33"/>
      <c r="N73" s="48" t="s">
        <v>114</v>
      </c>
      <c r="Q73" s="48"/>
      <c r="R73" s="48"/>
      <c r="S73" s="33"/>
      <c r="U73" s="33"/>
      <c r="W73" s="33"/>
      <c r="X73" s="33"/>
      <c r="Z73" s="33"/>
      <c r="AB73" s="33"/>
      <c r="AC73" s="48" t="s">
        <v>114</v>
      </c>
    </row>
    <row r="74">
      <c r="A74" t="s">
        <v>112</v>
      </c>
      <c r="B74" t="s">
        <v>100</v>
      </c>
      <c r="C74" t="s">
        <v>115</v>
      </c>
      <c r="D74" s="40">
        <v>2.804582</v>
      </c>
      <c r="E74" t="s">
        <v>56</v>
      </c>
      <c r="F74" s="33">
        <v>0.004349997</v>
      </c>
      <c r="G74" t="s">
        <v>57</v>
      </c>
      <c r="I74" s="33">
        <v>2.552627</v>
      </c>
      <c r="J74" t="s">
        <v>56</v>
      </c>
      <c r="K74" s="33">
        <v>0.0365</v>
      </c>
      <c r="L74" t="s">
        <v>57</v>
      </c>
      <c r="M74" s="33"/>
      <c r="N74" s="48">
        <f>((D74-I74)*100)/D74</f>
        <v>8.9836916873887</v>
      </c>
      <c r="Q74" s="48"/>
      <c r="R74" s="48"/>
      <c r="S74" s="33">
        <v>1.048118</v>
      </c>
      <c r="T74" t="s">
        <v>56</v>
      </c>
      <c r="U74" s="33">
        <v>0.00134529</v>
      </c>
      <c r="V74" t="s">
        <v>57</v>
      </c>
      <c r="X74" s="33">
        <v>0.981541</v>
      </c>
      <c r="Y74" t="s">
        <v>56</v>
      </c>
      <c r="Z74" s="33">
        <v>0.00094473</v>
      </c>
      <c r="AA74" t="s">
        <v>57</v>
      </c>
      <c r="AB74" s="33"/>
      <c r="AC74" s="48">
        <f>((S74-X74)*100)/S74</f>
        <v>6.35205196361479</v>
      </c>
    </row>
    <row r="75">
      <c r="B75" t="s">
        <v>54</v>
      </c>
      <c r="C75" t="s">
        <v>115</v>
      </c>
      <c r="D75" s="40">
        <v>0.0893</v>
      </c>
      <c r="E75" t="s">
        <v>56</v>
      </c>
      <c r="F75" s="33">
        <v>0.001</v>
      </c>
      <c r="G75" t="s">
        <v>57</v>
      </c>
      <c r="I75" s="33">
        <v>0.084267</v>
      </c>
      <c r="J75" t="s">
        <v>56</v>
      </c>
      <c r="K75" s="33">
        <v>0.0011</v>
      </c>
      <c r="L75" t="s">
        <v>57</v>
      </c>
      <c r="M75" s="33"/>
      <c r="N75" s="48">
        <f>((D75-I75)*100)/D75</f>
        <v>5.6360582306831</v>
      </c>
      <c r="Q75" s="48"/>
      <c r="R75" s="48"/>
      <c r="S75" s="33">
        <v>0.0177875</v>
      </c>
      <c r="T75" t="s">
        <v>56</v>
      </c>
      <c r="U75" s="33">
        <v>0.000005</v>
      </c>
      <c r="V75" t="s">
        <v>57</v>
      </c>
      <c r="X75" s="33">
        <v>0.01727</v>
      </c>
      <c r="Y75" t="s">
        <v>56</v>
      </c>
      <c r="Z75" s="33">
        <v>0.0000008</v>
      </c>
      <c r="AA75" t="s">
        <v>57</v>
      </c>
      <c r="AB75" s="33"/>
      <c r="AC75" s="48">
        <f>((S75-X75)*100)/S75</f>
        <v>2.90934645115953</v>
      </c>
    </row>
    <row r="76">
      <c r="D76" s="40"/>
      <c r="F76" s="33"/>
      <c r="H76" s="33"/>
      <c r="I76" s="33"/>
      <c r="K76" s="33"/>
      <c r="M76" s="33"/>
      <c r="N76" s="48" t="s">
        <v>114</v>
      </c>
      <c r="Q76" s="48"/>
      <c r="R76" s="48"/>
      <c r="S76" s="33"/>
      <c r="U76" s="33"/>
      <c r="W76" s="33"/>
      <c r="X76" s="33"/>
      <c r="Z76" s="33"/>
      <c r="AB76" s="33"/>
      <c r="AC76" s="48" t="s">
        <v>114</v>
      </c>
    </row>
    <row r="77">
      <c r="D77" s="40"/>
      <c r="F77" s="33"/>
      <c r="H77" s="33"/>
      <c r="I77" s="33"/>
      <c r="K77" s="33"/>
      <c r="M77" s="33"/>
      <c r="N77" s="48" t="s">
        <v>114</v>
      </c>
      <c r="Q77" s="48"/>
      <c r="R77" s="48"/>
      <c r="S77" s="33"/>
      <c r="U77" s="33"/>
      <c r="W77" s="33"/>
      <c r="X77" s="33"/>
      <c r="Z77" s="33"/>
      <c r="AB77" s="33"/>
      <c r="AC77" s="48" t="s">
        <v>114</v>
      </c>
    </row>
    <row r="78">
      <c r="A78" s="22" t="s">
        <v>136</v>
      </c>
      <c r="B78" s="22">
        <v>100</v>
      </c>
      <c r="C78" s="22" t="s">
        <v>762</v>
      </c>
      <c r="D78" s="46"/>
      <c r="E78" s="22" t="s">
        <v>56</v>
      </c>
      <c r="F78" s="12"/>
      <c r="G78" s="22" t="s">
        <v>57</v>
      </c>
      <c r="H78" s="12"/>
      <c r="I78" s="12"/>
      <c r="J78" s="22" t="s">
        <v>56</v>
      </c>
      <c r="K78" s="12"/>
      <c r="L78" s="22"/>
      <c r="M78" s="12"/>
      <c r="N78" s="23" t="str">
        <f>((D78-I78)*100)/D78</f>
        <v>#DIV/0!:divZero</v>
      </c>
      <c r="O78" s="22"/>
      <c r="P78" s="22"/>
      <c r="Q78" s="23"/>
      <c r="R78" s="23"/>
      <c r="S78" s="12">
        <v>1.8708</v>
      </c>
      <c r="T78" s="22" t="s">
        <v>56</v>
      </c>
      <c r="U78" s="12">
        <v>0.175</v>
      </c>
      <c r="V78" s="22" t="s">
        <v>57</v>
      </c>
      <c r="W78" s="12"/>
      <c r="X78" s="12">
        <v>1.86</v>
      </c>
      <c r="Y78" s="22" t="s">
        <v>56</v>
      </c>
      <c r="Z78" s="12">
        <v>1.631</v>
      </c>
      <c r="AA78" s="22"/>
      <c r="AB78" s="12"/>
      <c r="AC78" s="23">
        <f>((S78-X78)*100)/S78</f>
        <v>0.577293136626038</v>
      </c>
    </row>
    <row r="79">
      <c r="A79" s="22"/>
      <c r="B79" s="22">
        <v>1000</v>
      </c>
      <c r="C79" s="22"/>
      <c r="D79" s="46"/>
      <c r="E79" s="22" t="s">
        <v>56</v>
      </c>
      <c r="F79" s="12"/>
      <c r="G79" s="22" t="s">
        <v>57</v>
      </c>
      <c r="H79" s="12"/>
      <c r="I79" s="12"/>
      <c r="J79" s="22" t="s">
        <v>56</v>
      </c>
      <c r="K79" s="12"/>
      <c r="L79" s="22"/>
      <c r="M79" s="12"/>
      <c r="N79" s="23" t="str">
        <f>((D79-I79)*100)/D79</f>
        <v>#DIV/0!:divZero</v>
      </c>
      <c r="O79" s="22"/>
      <c r="P79" s="22"/>
      <c r="Q79" s="23"/>
      <c r="R79" s="23"/>
      <c r="S79" s="12">
        <v>18.4892</v>
      </c>
      <c r="T79" s="22" t="s">
        <v>56</v>
      </c>
      <c r="U79" s="12">
        <v>0.9709</v>
      </c>
      <c r="V79" s="22" t="s">
        <v>57</v>
      </c>
      <c r="W79" s="12"/>
      <c r="X79" s="12">
        <v>18.1736</v>
      </c>
      <c r="Y79" s="22" t="s">
        <v>56</v>
      </c>
      <c r="Z79" s="12">
        <v>8.8513</v>
      </c>
      <c r="AA79" s="22"/>
      <c r="AB79" s="12"/>
      <c r="AC79" s="23">
        <f>((S79-X79)*100)/S79</f>
        <v>1.70694243125717</v>
      </c>
    </row>
    <row r="80">
      <c r="A80" s="22"/>
      <c r="B80" s="22">
        <v>10000</v>
      </c>
      <c r="C80" s="22"/>
      <c r="D80" s="46"/>
      <c r="E80" s="22" t="s">
        <v>56</v>
      </c>
      <c r="F80" s="12"/>
      <c r="G80" s="22" t="s">
        <v>57</v>
      </c>
      <c r="H80" s="12"/>
      <c r="I80" s="12"/>
      <c r="J80" s="22" t="s">
        <v>56</v>
      </c>
      <c r="K80" s="12"/>
      <c r="L80" s="22"/>
      <c r="M80" s="12"/>
      <c r="N80" s="23" t="str">
        <f>((D80-I80)*100)/D80</f>
        <v>#DIV/0!:divZero</v>
      </c>
      <c r="O80" s="22"/>
      <c r="P80" s="22"/>
      <c r="Q80" s="23"/>
      <c r="R80" s="23"/>
      <c r="S80" s="12">
        <v>39.002</v>
      </c>
      <c r="T80" s="22" t="s">
        <v>56</v>
      </c>
      <c r="U80" s="12">
        <v>1.948</v>
      </c>
      <c r="V80" s="22" t="s">
        <v>57</v>
      </c>
      <c r="W80" s="12"/>
      <c r="X80" s="12">
        <v>37.043</v>
      </c>
      <c r="Y80" s="22" t="s">
        <v>56</v>
      </c>
      <c r="Z80" s="12">
        <v>3.25</v>
      </c>
      <c r="AA80" s="22"/>
      <c r="AB80" s="12"/>
      <c r="AC80" s="23">
        <f>((S80-X80)*100)/S80</f>
        <v>5.02281934259782</v>
      </c>
    </row>
    <row r="81">
      <c r="D81" s="40"/>
      <c r="F81" s="33"/>
      <c r="H81" s="33"/>
      <c r="I81" s="33"/>
      <c r="K81" s="33"/>
      <c r="M81" s="33"/>
      <c r="Q81" s="48"/>
      <c r="R81" s="48"/>
    </row>
    <row r="82">
      <c r="D82" s="40"/>
      <c r="F82" s="33"/>
      <c r="I82" s="33"/>
      <c r="K82" s="33"/>
      <c r="M82" s="33"/>
      <c r="Q82" s="48"/>
      <c r="R82" s="48"/>
    </row>
    <row r="83">
      <c r="D83" s="40"/>
      <c r="F83" s="33"/>
      <c r="H83" s="33"/>
      <c r="I83" s="33"/>
      <c r="K83" s="33"/>
      <c r="M83" s="33"/>
      <c r="Q83" s="48"/>
      <c r="R83" s="48"/>
    </row>
    <row r="84" ht="13.5" customHeight="1">
      <c r="A84" t="s">
        <v>40</v>
      </c>
      <c r="C84" t="s">
        <v>42</v>
      </c>
      <c r="D84" s="40" t="s">
        <v>43</v>
      </c>
      <c r="F84" s="33"/>
      <c r="I84" s="33" t="s">
        <v>272</v>
      </c>
      <c r="K84" s="33"/>
      <c r="M84" s="33"/>
      <c r="N84" t="s">
        <v>45</v>
      </c>
      <c r="Q84" s="48"/>
      <c r="R84" s="48"/>
      <c r="S84" s="33" t="s">
        <v>759</v>
      </c>
      <c r="U84" s="33"/>
      <c r="X84" s="33" t="s">
        <v>272</v>
      </c>
      <c r="Z84" s="33"/>
      <c r="AB84" s="33"/>
      <c r="AC84" t="s">
        <v>45</v>
      </c>
    </row>
    <row r="85" ht="13.5" customHeight="1">
      <c r="D85" s="40"/>
    </row>
    <row r="86">
      <c r="D86" s="40"/>
      <c r="F86" s="33"/>
      <c r="H86" s="33"/>
      <c r="I86" s="33"/>
      <c r="K86" s="33"/>
      <c r="M86" s="33"/>
      <c r="Q86" s="48"/>
      <c r="R86" s="48"/>
    </row>
    <row r="87">
      <c r="A87" t="s">
        <v>87</v>
      </c>
      <c r="C87" t="s">
        <v>88</v>
      </c>
      <c r="D87" s="40">
        <v>10.856</v>
      </c>
      <c r="E87" t="s">
        <v>56</v>
      </c>
      <c r="F87" s="33">
        <v>0.9053</v>
      </c>
      <c r="G87" t="s">
        <v>57</v>
      </c>
      <c r="I87" s="33">
        <v>10.2315</v>
      </c>
      <c r="J87" t="s">
        <v>56</v>
      </c>
      <c r="K87" s="33">
        <v>0.0101</v>
      </c>
      <c r="L87" t="s">
        <v>57</v>
      </c>
      <c r="M87" s="33"/>
      <c r="N87" s="48">
        <f>((D87-I87)*100)/D87</f>
        <v>5.75257921886514</v>
      </c>
      <c r="Q87" s="48"/>
      <c r="R87" s="48"/>
    </row>
    <row r="88">
      <c r="A88" t="s">
        <v>89</v>
      </c>
      <c r="C88" t="s">
        <v>88</v>
      </c>
      <c r="D88" s="40">
        <v>9.1052</v>
      </c>
      <c r="E88" t="s">
        <v>56</v>
      </c>
      <c r="F88" s="33">
        <v>0.4607</v>
      </c>
      <c r="G88" t="s">
        <v>57</v>
      </c>
      <c r="I88" s="33">
        <v>8.5241</v>
      </c>
      <c r="J88" t="s">
        <v>56</v>
      </c>
      <c r="K88" s="33">
        <v>0.0197</v>
      </c>
      <c r="L88" t="s">
        <v>57</v>
      </c>
      <c r="M88" s="33"/>
      <c r="N88" s="48">
        <f>((D88-I88)*100)/D88</f>
        <v>6.38206739006281</v>
      </c>
      <c r="Q88" s="48"/>
      <c r="R88" s="48"/>
    </row>
    <row r="89">
      <c r="D89" s="40"/>
      <c r="F89" s="33"/>
      <c r="I89" s="33"/>
      <c r="K89" s="33"/>
      <c r="M89" s="33"/>
      <c r="Q89" s="48"/>
      <c r="R89" s="48"/>
    </row>
    <row r="90">
      <c r="D90" s="40"/>
      <c r="F90" s="33"/>
      <c r="H90" s="33"/>
      <c r="I90" s="33"/>
      <c r="K90" s="33"/>
      <c r="M90" s="33"/>
      <c r="Q90" s="48"/>
      <c r="R90" s="48"/>
    </row>
    <row r="91">
      <c r="A91" t="s">
        <v>80</v>
      </c>
      <c r="C91" t="s">
        <v>81</v>
      </c>
      <c r="D91" s="40">
        <v>8.1979</v>
      </c>
      <c r="E91" t="s">
        <v>56</v>
      </c>
      <c r="F91" s="33">
        <v>0.3177</v>
      </c>
      <c r="G91" t="s">
        <v>57</v>
      </c>
      <c r="I91" s="33">
        <v>8.1701</v>
      </c>
      <c r="J91" t="s">
        <v>56</v>
      </c>
      <c r="K91" s="33">
        <v>0.0359</v>
      </c>
      <c r="L91" t="s">
        <v>57</v>
      </c>
      <c r="M91" s="33"/>
      <c r="N91" s="48">
        <f>((D91-I91)*100)/D91</f>
        <v>0.339111235804303</v>
      </c>
      <c r="Q91" s="48"/>
      <c r="R91" s="48"/>
    </row>
    <row r="92">
      <c r="A92" t="s">
        <v>80</v>
      </c>
      <c r="C92" t="s">
        <v>82</v>
      </c>
      <c r="D92" s="40">
        <v>8.3847</v>
      </c>
      <c r="E92" t="s">
        <v>56</v>
      </c>
      <c r="F92">
        <v>0.0367</v>
      </c>
      <c r="G92" t="s">
        <v>57</v>
      </c>
      <c r="I92" s="33">
        <v>8.3023</v>
      </c>
      <c r="J92" t="s">
        <v>56</v>
      </c>
      <c r="K92" s="33">
        <v>0.035</v>
      </c>
      <c r="L92" t="s">
        <v>57</v>
      </c>
      <c r="M92" s="33"/>
      <c r="N92" s="48">
        <f>((D92-I92)*100)/D92</f>
        <v>0.982742375994368</v>
      </c>
      <c r="Q92" s="48"/>
      <c r="R92" s="48"/>
    </row>
    <row r="93">
      <c r="A93" t="s">
        <v>80</v>
      </c>
      <c r="C93" t="s">
        <v>83</v>
      </c>
      <c r="D93" s="40">
        <v>9.905</v>
      </c>
      <c r="E93" t="s">
        <v>56</v>
      </c>
      <c r="F93">
        <v>0.0363</v>
      </c>
      <c r="G93" t="s">
        <v>57</v>
      </c>
      <c r="I93" s="33">
        <v>9.5557</v>
      </c>
      <c r="J93" t="s">
        <v>56</v>
      </c>
      <c r="K93" s="33">
        <v>0.0358</v>
      </c>
      <c r="L93" t="s">
        <v>57</v>
      </c>
      <c r="M93" s="33"/>
      <c r="N93" s="48">
        <f>((D93-I93)*100)/D93</f>
        <v>3.52650176678445</v>
      </c>
      <c r="Q93" s="48"/>
      <c r="R93" s="48"/>
    </row>
    <row r="94">
      <c r="A94" t="s">
        <v>80</v>
      </c>
      <c r="C94" t="s">
        <v>84</v>
      </c>
      <c r="D94" s="40">
        <v>13.3487</v>
      </c>
      <c r="E94" t="s">
        <v>56</v>
      </c>
      <c r="F94" s="33">
        <v>0.0364</v>
      </c>
      <c r="G94" t="s">
        <v>57</v>
      </c>
      <c r="I94" s="33">
        <v>12.3507</v>
      </c>
      <c r="J94" t="s">
        <v>56</v>
      </c>
      <c r="K94" s="33">
        <v>0.0384</v>
      </c>
      <c r="L94" t="s">
        <v>57</v>
      </c>
      <c r="M94" s="33"/>
      <c r="N94" s="48">
        <f>((D94-I94)*100)/D94</f>
        <v>7.47638346805306</v>
      </c>
      <c r="Q94" s="48"/>
      <c r="R94" s="48"/>
    </row>
    <row r="95">
      <c r="A95" t="s">
        <v>80</v>
      </c>
      <c r="C95" t="s">
        <v>85</v>
      </c>
      <c r="D95" s="40">
        <v>14.3566</v>
      </c>
      <c r="E95" t="s">
        <v>56</v>
      </c>
      <c r="F95" s="33">
        <v>0.0493</v>
      </c>
      <c r="G95" t="s">
        <v>57</v>
      </c>
      <c r="I95" s="33">
        <v>13.3852</v>
      </c>
      <c r="J95" t="s">
        <v>56</v>
      </c>
      <c r="K95" s="33">
        <v>0.041</v>
      </c>
      <c r="L95" t="s">
        <v>57</v>
      </c>
      <c r="M95" s="33"/>
      <c r="N95" s="48">
        <f>((D95-I95)*100)/D95</f>
        <v>6.76622598665423</v>
      </c>
      <c r="Q95" s="48"/>
      <c r="R95" s="48"/>
    </row>
    <row r="96">
      <c r="D96" s="40"/>
      <c r="F96" s="33"/>
      <c r="I96" s="33"/>
      <c r="K96" s="33"/>
      <c r="M96" s="33"/>
      <c r="Q96" s="48"/>
      <c r="R96" s="48"/>
    </row>
    <row r="97">
      <c r="D97" s="40"/>
      <c r="F97" s="33"/>
      <c r="H97" s="33"/>
      <c r="I97" s="33"/>
      <c r="K97" s="33"/>
      <c r="M97" s="33"/>
      <c r="Q97" s="48"/>
      <c r="R97" s="48"/>
    </row>
    <row r="98">
      <c r="A98" t="s">
        <v>86</v>
      </c>
      <c r="C98" t="s">
        <v>82</v>
      </c>
      <c r="D98" s="40">
        <v>3.678</v>
      </c>
      <c r="E98" t="s">
        <v>56</v>
      </c>
      <c r="F98">
        <v>0.3504</v>
      </c>
      <c r="G98" t="s">
        <v>57</v>
      </c>
      <c r="I98" s="33">
        <v>2.0557</v>
      </c>
      <c r="J98" t="s">
        <v>56</v>
      </c>
      <c r="K98" s="33">
        <v>0.1499</v>
      </c>
      <c r="L98" t="s">
        <v>57</v>
      </c>
      <c r="M98" s="33"/>
      <c r="N98" s="48">
        <f>((D98-I98)*100)/D98</f>
        <v>44.1082109842306</v>
      </c>
      <c r="Q98" s="48"/>
      <c r="R98" s="48"/>
    </row>
    <row r="99">
      <c r="A99" t="s">
        <v>86</v>
      </c>
      <c r="C99" t="s">
        <v>83</v>
      </c>
      <c r="D99" s="40">
        <v>25.0616</v>
      </c>
      <c r="E99" t="s">
        <v>56</v>
      </c>
      <c r="F99" s="33">
        <v>0.0432</v>
      </c>
      <c r="G99" t="s">
        <v>57</v>
      </c>
      <c r="I99" s="33">
        <v>6.4086</v>
      </c>
      <c r="J99" t="s">
        <v>56</v>
      </c>
      <c r="K99" s="33">
        <v>0.017</v>
      </c>
      <c r="L99" t="s">
        <v>57</v>
      </c>
      <c r="M99" s="33"/>
      <c r="N99" s="48">
        <f>((D99-I99)*100)/D99</f>
        <v>74.4286079101095</v>
      </c>
      <c r="Q99" s="48"/>
      <c r="R99" s="48"/>
    </row>
    <row r="100">
      <c r="A100" t="s">
        <v>86</v>
      </c>
      <c r="C100" t="s">
        <v>84</v>
      </c>
      <c r="D100" s="40">
        <v>268.25</v>
      </c>
      <c r="E100" t="s">
        <v>56</v>
      </c>
      <c r="F100">
        <v>0.1007</v>
      </c>
      <c r="G100" t="s">
        <v>57</v>
      </c>
      <c r="I100" s="33">
        <v>56.102</v>
      </c>
      <c r="J100" t="s">
        <v>56</v>
      </c>
      <c r="K100" s="33">
        <v>0.0231</v>
      </c>
      <c r="L100" t="s">
        <v>57</v>
      </c>
      <c r="M100" s="33"/>
      <c r="N100" s="48">
        <f>((D100-I100)*100)/D100</f>
        <v>79.085927306617</v>
      </c>
      <c r="Q100" s="48"/>
      <c r="R100" s="48"/>
    </row>
    <row r="101">
      <c r="A101" t="s">
        <v>86</v>
      </c>
      <c r="C101" t="s">
        <v>85</v>
      </c>
      <c r="D101" s="40">
        <v>2759</v>
      </c>
      <c r="E101" t="s">
        <v>56</v>
      </c>
      <c r="F101" s="33">
        <v>1.5032</v>
      </c>
      <c r="G101" t="s">
        <v>57</v>
      </c>
      <c r="I101" s="33">
        <v>545</v>
      </c>
      <c r="J101" t="s">
        <v>56</v>
      </c>
      <c r="K101" s="33">
        <v>0.0518</v>
      </c>
      <c r="L101" t="s">
        <v>57</v>
      </c>
      <c r="M101" s="33"/>
      <c r="N101" s="48">
        <f>((D101-I101)*100)/D101</f>
        <v>80.2464661109098</v>
      </c>
      <c r="Q101" s="48"/>
      <c r="R101" s="48"/>
    </row>
    <row r="102">
      <c r="D102" s="40"/>
      <c r="F102" s="33"/>
      <c r="I102" s="33"/>
      <c r="K102" s="33"/>
      <c r="M102" s="33"/>
      <c r="N102" s="48"/>
      <c r="Q102" s="48"/>
      <c r="R102" s="48"/>
    </row>
    <row r="103">
      <c r="D103" s="40"/>
      <c r="F103" s="33"/>
      <c r="H103" s="33"/>
      <c r="I103" s="33"/>
      <c r="K103" s="33"/>
      <c r="M103" s="33"/>
      <c r="N103" s="48" t="str">
        <f>((D103-I103)*100)/D103</f>
        <v>#DIV/0!:divZero</v>
      </c>
      <c r="Q103" s="48"/>
      <c r="R103" s="48"/>
    </row>
    <row r="104">
      <c r="D104" s="40"/>
      <c r="F104" s="33"/>
      <c r="H104" s="33"/>
      <c r="I104" s="33"/>
      <c r="K104" s="33"/>
      <c r="M104" s="33"/>
      <c r="Q104" s="48"/>
      <c r="R104" s="48"/>
    </row>
    <row r="105">
      <c r="A105" t="s">
        <v>119</v>
      </c>
      <c r="C105" t="s">
        <v>628</v>
      </c>
      <c r="D105" s="33" t="s">
        <v>301</v>
      </c>
      <c r="F105" s="33"/>
      <c r="I105" s="33" t="s">
        <v>302</v>
      </c>
      <c r="K105" s="33"/>
      <c r="M105" s="33"/>
      <c r="N105" t="s">
        <v>121</v>
      </c>
      <c r="Q105" s="48"/>
      <c r="R105" s="48"/>
    </row>
    <row r="106">
      <c r="D106" s="33"/>
      <c r="F106" s="33"/>
      <c r="H106" s="33"/>
      <c r="I106" s="33"/>
      <c r="K106" s="33"/>
      <c r="M106" s="33"/>
      <c r="Q106" s="48"/>
      <c r="R106" s="48"/>
    </row>
    <row r="107">
      <c r="A107" t="s">
        <v>124</v>
      </c>
      <c r="C107" t="s">
        <v>763</v>
      </c>
      <c r="D107" s="33">
        <v>0.331</v>
      </c>
      <c r="E107" t="s">
        <v>56</v>
      </c>
      <c r="F107" s="33">
        <v>0</v>
      </c>
      <c r="G107" t="s">
        <v>57</v>
      </c>
      <c r="I107" s="33">
        <v>0.279</v>
      </c>
      <c r="J107" t="s">
        <v>56</v>
      </c>
      <c r="K107" s="33">
        <v>0</v>
      </c>
      <c r="L107" t="s">
        <v>57</v>
      </c>
      <c r="M107" s="33"/>
      <c r="N107" s="48">
        <f>((D107-I107)*100)/D107</f>
        <v>15.7099697885196</v>
      </c>
      <c r="Q107" s="48"/>
      <c r="R107" s="48"/>
    </row>
    <row r="108">
      <c r="A108" t="s">
        <v>124</v>
      </c>
      <c r="C108" t="s">
        <v>83</v>
      </c>
      <c r="D108" s="33">
        <v>2.305</v>
      </c>
      <c r="E108" t="s">
        <v>56</v>
      </c>
      <c r="F108" s="33">
        <v>0</v>
      </c>
      <c r="G108" t="s">
        <v>57</v>
      </c>
      <c r="I108" s="33">
        <v>2.11</v>
      </c>
      <c r="J108" t="s">
        <v>56</v>
      </c>
      <c r="K108" s="33">
        <v>0</v>
      </c>
      <c r="L108" t="s">
        <v>57</v>
      </c>
      <c r="M108" s="33"/>
      <c r="N108" s="48">
        <f>((D108-I108)*100)/D108</f>
        <v>8.45986984815619</v>
      </c>
      <c r="Q108" s="48"/>
      <c r="R108" s="48"/>
    </row>
    <row r="109">
      <c r="A109" t="s">
        <v>124</v>
      </c>
      <c r="C109" t="s">
        <v>84</v>
      </c>
      <c r="D109" s="33">
        <v>21.331</v>
      </c>
      <c r="E109" t="s">
        <v>56</v>
      </c>
      <c r="F109" s="33">
        <v>0</v>
      </c>
      <c r="G109" t="s">
        <v>57</v>
      </c>
      <c r="I109" s="33">
        <v>20.336</v>
      </c>
      <c r="J109" t="s">
        <v>56</v>
      </c>
      <c r="K109" s="33">
        <v>0.1</v>
      </c>
      <c r="L109" t="s">
        <v>57</v>
      </c>
      <c r="M109" s="33"/>
      <c r="N109" s="48">
        <f>((D109-I109)*100)/D109</f>
        <v>4.66457268763772</v>
      </c>
      <c r="Q109" s="48"/>
      <c r="R109" s="48"/>
    </row>
    <row r="110">
      <c r="A110" t="s">
        <v>124</v>
      </c>
      <c r="C110" t="s">
        <v>85</v>
      </c>
      <c r="D110" s="33">
        <v>210.715</v>
      </c>
      <c r="E110" t="s">
        <v>56</v>
      </c>
      <c r="F110" s="33">
        <v>0.8</v>
      </c>
      <c r="G110" t="s">
        <v>57</v>
      </c>
      <c r="I110" s="33">
        <v>205.67</v>
      </c>
      <c r="J110" t="s">
        <v>56</v>
      </c>
      <c r="K110" s="33">
        <v>0.5</v>
      </c>
      <c r="L110" t="s">
        <v>57</v>
      </c>
      <c r="M110" s="33"/>
      <c r="N110" s="48">
        <f>((D110-I110)*100)/D110</f>
        <v>2.39422917210451</v>
      </c>
      <c r="Q110" s="48"/>
      <c r="R110" s="48"/>
    </row>
    <row r="111">
      <c r="D111" s="40"/>
      <c r="F111" s="33"/>
      <c r="H111" s="33"/>
      <c r="I111" s="33"/>
      <c r="K111" s="33"/>
      <c r="M111" s="33"/>
      <c r="Q111" s="48"/>
      <c r="R111" s="48"/>
    </row>
    <row r="112">
      <c r="D112" s="40"/>
      <c r="F112" s="33"/>
      <c r="H112" s="33"/>
      <c r="I112" s="33"/>
      <c r="K112" s="33"/>
      <c r="M112" s="33"/>
      <c r="Q112" s="48"/>
      <c r="R112" s="48"/>
    </row>
    <row r="113">
      <c r="A113" t="s">
        <v>303</v>
      </c>
      <c r="C113" t="s">
        <v>229</v>
      </c>
      <c r="D113" s="40" t="s">
        <v>304</v>
      </c>
      <c r="F113" s="33"/>
      <c r="H113" s="33"/>
      <c r="I113" s="33"/>
      <c r="K113" s="33"/>
      <c r="M113" s="33"/>
      <c r="Q113" s="48"/>
      <c r="R113" s="48"/>
    </row>
    <row r="114">
      <c r="A114" t="s">
        <v>114</v>
      </c>
      <c r="C114" t="s">
        <v>126</v>
      </c>
      <c r="D114" s="40">
        <v>3.154573</v>
      </c>
      <c r="E114" t="s">
        <v>56</v>
      </c>
      <c r="F114" s="33">
        <v>0.571816</v>
      </c>
      <c r="G114" t="s">
        <v>57</v>
      </c>
      <c r="H114" s="33"/>
      <c r="I114" s="33"/>
      <c r="K114" s="33"/>
      <c r="M114" s="33"/>
      <c r="Q114" s="48"/>
      <c r="R114" s="48"/>
    </row>
    <row r="115">
      <c r="C115" t="s">
        <v>127</v>
      </c>
      <c r="D115" s="40">
        <v>4.119409</v>
      </c>
      <c r="E115" t="s">
        <v>56</v>
      </c>
      <c r="F115" s="33">
        <v>0.494526</v>
      </c>
      <c r="G115" t="s">
        <v>57</v>
      </c>
      <c r="H115" s="33"/>
      <c r="I115" s="33"/>
      <c r="K115" s="33"/>
      <c r="M115" s="33"/>
      <c r="Q115" s="48"/>
      <c r="R115" s="48"/>
    </row>
    <row r="116">
      <c r="C116" t="s">
        <v>129</v>
      </c>
      <c r="D116" s="40">
        <v>5.300467</v>
      </c>
      <c r="E116" t="s">
        <v>56</v>
      </c>
      <c r="F116" s="33">
        <v>0.544107</v>
      </c>
      <c r="G116" t="s">
        <v>57</v>
      </c>
      <c r="H116" s="33"/>
      <c r="I116" s="33"/>
      <c r="K116" s="33"/>
      <c r="M116" s="33"/>
      <c r="Q116" s="48"/>
      <c r="R116" s="48"/>
    </row>
    <row r="117">
      <c r="C117" t="s">
        <v>130</v>
      </c>
      <c r="D117" s="40">
        <v>6.40808</v>
      </c>
      <c r="E117" t="s">
        <v>56</v>
      </c>
      <c r="F117" s="33">
        <v>0.615089</v>
      </c>
      <c r="G117" t="s">
        <v>57</v>
      </c>
      <c r="H117" s="33"/>
      <c r="I117" s="33"/>
      <c r="K117" s="33"/>
      <c r="M117" s="33"/>
      <c r="Q117" s="48"/>
      <c r="R117" s="48"/>
    </row>
    <row r="118">
      <c r="C118" t="s">
        <v>131</v>
      </c>
      <c r="D118" s="40">
        <v>7.607383</v>
      </c>
      <c r="E118" t="s">
        <v>56</v>
      </c>
      <c r="F118" s="33">
        <v>0.703998</v>
      </c>
      <c r="G118" t="s">
        <v>57</v>
      </c>
      <c r="H118" s="33"/>
      <c r="I118" s="33"/>
      <c r="K118" s="33"/>
      <c r="M118" s="33"/>
      <c r="Q118" s="48"/>
      <c r="R118" s="48"/>
    </row>
    <row r="119">
      <c r="C119" t="s">
        <v>132</v>
      </c>
      <c r="D119" s="40">
        <v>8.868255</v>
      </c>
      <c r="E119" t="s">
        <v>56</v>
      </c>
      <c r="F119" s="33">
        <v>0.734846</v>
      </c>
      <c r="G119" t="s">
        <v>57</v>
      </c>
      <c r="H119" s="33"/>
      <c r="I119" s="33"/>
      <c r="K119" s="33"/>
      <c r="M119" s="33"/>
      <c r="Q119" s="48"/>
      <c r="R119" s="48"/>
    </row>
    <row r="120">
      <c r="D120" s="40"/>
      <c r="F120" s="33"/>
      <c r="H120" s="33"/>
      <c r="I120" s="33"/>
      <c r="K120" s="33"/>
      <c r="M120" s="33"/>
      <c r="Q120" s="48"/>
      <c r="R120" s="48"/>
    </row>
    <row r="121">
      <c r="A121" t="s">
        <v>228</v>
      </c>
      <c r="C121" t="s">
        <v>229</v>
      </c>
      <c r="D121" s="40" t="s">
        <v>306</v>
      </c>
      <c r="F121" s="33"/>
      <c r="H121" s="33"/>
      <c r="I121" s="33"/>
      <c r="K121" s="33"/>
      <c r="M121" s="33"/>
      <c r="Q121" s="48"/>
      <c r="R121" s="48"/>
    </row>
    <row r="122">
      <c r="C122" t="s">
        <v>126</v>
      </c>
      <c r="D122" s="40">
        <v>328.016642</v>
      </c>
      <c r="E122" t="s">
        <v>56</v>
      </c>
      <c r="F122" s="33">
        <v>62.010915</v>
      </c>
      <c r="G122" t="s">
        <v>57</v>
      </c>
      <c r="H122" s="33"/>
      <c r="I122" s="33"/>
      <c r="K122" s="33"/>
      <c r="M122" s="33"/>
      <c r="Q122" s="48"/>
      <c r="R122" s="48"/>
    </row>
    <row r="123">
      <c r="C123" t="s">
        <v>127</v>
      </c>
      <c r="D123" s="40">
        <v>246.245803</v>
      </c>
      <c r="E123" t="s">
        <v>56</v>
      </c>
      <c r="F123" s="33">
        <v>29.319383</v>
      </c>
      <c r="G123" t="s">
        <v>57</v>
      </c>
      <c r="H123" s="33"/>
      <c r="I123" s="33"/>
      <c r="K123" s="33"/>
      <c r="M123" s="33"/>
      <c r="Q123" s="48"/>
      <c r="R123" s="48"/>
    </row>
    <row r="124">
      <c r="C124" t="s">
        <v>129</v>
      </c>
      <c r="D124" s="40">
        <v>190.641494</v>
      </c>
      <c r="E124" t="s">
        <v>56</v>
      </c>
      <c r="F124" s="33">
        <v>19.392315</v>
      </c>
      <c r="G124" t="s">
        <v>57</v>
      </c>
      <c r="H124" s="33"/>
      <c r="I124" s="33"/>
      <c r="K124" s="33"/>
      <c r="M124" s="33"/>
      <c r="Q124" s="48"/>
      <c r="R124" s="48"/>
    </row>
    <row r="125">
      <c r="C125" t="s">
        <v>130</v>
      </c>
      <c r="D125" s="40">
        <v>157.43381</v>
      </c>
      <c r="E125" t="s">
        <v>56</v>
      </c>
      <c r="F125" s="33">
        <v>14.519084</v>
      </c>
      <c r="G125" t="s">
        <v>57</v>
      </c>
      <c r="H125" s="33"/>
      <c r="I125" s="33"/>
      <c r="K125" s="33"/>
      <c r="M125" s="33"/>
      <c r="Q125" s="48"/>
      <c r="R125" s="48"/>
    </row>
    <row r="126">
      <c r="C126" t="s">
        <v>131</v>
      </c>
      <c r="D126" s="40">
        <v>132.526933</v>
      </c>
      <c r="E126" t="s">
        <v>56</v>
      </c>
      <c r="F126" s="33">
        <v>11.698261</v>
      </c>
      <c r="G126" t="s">
        <v>57</v>
      </c>
      <c r="H126" s="33"/>
      <c r="I126" s="33"/>
      <c r="K126" s="33"/>
      <c r="M126" s="33"/>
      <c r="Q126" s="48"/>
      <c r="R126" s="48"/>
    </row>
    <row r="127">
      <c r="C127" t="s">
        <v>132</v>
      </c>
      <c r="D127" s="40">
        <v>113.512929</v>
      </c>
      <c r="E127" t="s">
        <v>56</v>
      </c>
      <c r="F127" s="33">
        <v>9.108584</v>
      </c>
      <c r="G127" t="s">
        <v>57</v>
      </c>
      <c r="H127" s="33"/>
      <c r="I127" s="33"/>
      <c r="K127" s="33"/>
      <c r="M127" s="33"/>
      <c r="Q127" s="48"/>
      <c r="R127" s="48"/>
    </row>
  </sheetData>
  <mergeCells count="21">
    <mergeCell ref="D3:G3"/>
    <mergeCell ref="I3:L3"/>
    <mergeCell ref="D39:G39"/>
    <mergeCell ref="I39:L39"/>
    <mergeCell ref="S40:V40"/>
    <mergeCell ref="X41:AA41"/>
    <mergeCell ref="D53:G53"/>
    <mergeCell ref="I53:L53"/>
    <mergeCell ref="S53:V53"/>
    <mergeCell ref="X53:AA53"/>
    <mergeCell ref="D82:G82"/>
    <mergeCell ref="I82:L82"/>
    <mergeCell ref="D84:G84"/>
    <mergeCell ref="I84:L84"/>
    <mergeCell ref="S84:V84"/>
    <mergeCell ref="X84:AA84"/>
    <mergeCell ref="D105:G105"/>
    <mergeCell ref="I105:L105"/>
    <mergeCell ref="A113:B113"/>
    <mergeCell ref="D113:G113"/>
    <mergeCell ref="D121:G121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customWidth="1" min="1" max="1" width="7.43"/>
    <col customWidth="1" min="2" max="2" width="75.43"/>
    <col customWidth="1" min="3" max="3" width="8.57"/>
    <col customWidth="1" min="4" max="4" width="12.29"/>
    <col customWidth="1" min="6" max="6" width="33.0"/>
  </cols>
  <sheetData>
    <row r="1">
      <c r="C1" t="s">
        <v>149</v>
      </c>
      <c r="D1" t="s">
        <v>2</v>
      </c>
      <c r="E1" t="s">
        <v>150</v>
      </c>
      <c r="F1" t="s">
        <v>151</v>
      </c>
    </row>
    <row r="3">
      <c r="A3" t="s">
        <v>152</v>
      </c>
    </row>
    <row r="4">
      <c r="B4" t="s">
        <v>153</v>
      </c>
      <c r="C4" t="s">
        <v>154</v>
      </c>
      <c r="D4" t="s">
        <v>14</v>
      </c>
      <c r="F4" t="s">
        <v>155</v>
      </c>
    </row>
    <row r="5">
      <c r="B5" t="s">
        <v>156</v>
      </c>
      <c r="C5" t="s">
        <v>157</v>
      </c>
      <c r="D5" t="s">
        <v>14</v>
      </c>
    </row>
    <row r="6">
      <c r="B6" t="s">
        <v>158</v>
      </c>
      <c r="C6" t="s">
        <v>157</v>
      </c>
      <c r="D6" t="s">
        <v>21</v>
      </c>
    </row>
    <row r="7">
      <c r="B7" t="s">
        <v>159</v>
      </c>
      <c r="C7" t="s">
        <v>154</v>
      </c>
      <c r="D7" t="s">
        <v>14</v>
      </c>
      <c r="F7" t="s">
        <v>155</v>
      </c>
    </row>
    <row r="8">
      <c r="B8" t="s">
        <v>160</v>
      </c>
      <c r="C8" t="s">
        <v>157</v>
      </c>
    </row>
    <row r="10">
      <c r="A10" t="s">
        <v>161</v>
      </c>
    </row>
    <row r="11">
      <c r="B11" t="s">
        <v>162</v>
      </c>
      <c r="C11" t="s">
        <v>154</v>
      </c>
      <c r="D11" t="s">
        <v>28</v>
      </c>
      <c r="E11" t="s">
        <v>163</v>
      </c>
    </row>
    <row r="12">
      <c r="B12" t="s">
        <v>164</v>
      </c>
      <c r="C12" t="s">
        <v>157</v>
      </c>
      <c r="D12" t="s">
        <v>28</v>
      </c>
    </row>
    <row r="13">
      <c r="B13" t="s">
        <v>165</v>
      </c>
      <c r="C13" t="s">
        <v>157</v>
      </c>
      <c r="D13" t="s">
        <v>28</v>
      </c>
    </row>
    <row r="14">
      <c r="B14" t="s">
        <v>166</v>
      </c>
      <c r="C14" t="s">
        <v>154</v>
      </c>
      <c r="D14" t="s">
        <v>28</v>
      </c>
      <c r="F14" t="s">
        <v>155</v>
      </c>
    </row>
    <row r="15">
      <c r="B15" t="s">
        <v>167</v>
      </c>
      <c r="C15" t="s">
        <v>168</v>
      </c>
      <c r="D15" t="s">
        <v>28</v>
      </c>
    </row>
    <row r="17">
      <c r="B17" t="s">
        <v>169</v>
      </c>
      <c r="C17" t="s">
        <v>168</v>
      </c>
      <c r="D17" t="s">
        <v>7</v>
      </c>
      <c r="E17" t="s">
        <v>170</v>
      </c>
    </row>
    <row r="18">
      <c r="B18" t="s">
        <v>171</v>
      </c>
      <c r="C18" t="s">
        <v>157</v>
      </c>
      <c r="D18" t="s">
        <v>7</v>
      </c>
      <c r="E18" t="s">
        <v>170</v>
      </c>
    </row>
    <row r="21">
      <c r="A21" t="s">
        <v>172</v>
      </c>
    </row>
    <row r="22">
      <c r="B22" t="s">
        <v>173</v>
      </c>
      <c r="C22" t="s">
        <v>154</v>
      </c>
      <c r="D22" t="s">
        <v>14</v>
      </c>
      <c r="E22" t="s">
        <v>174</v>
      </c>
      <c r="F22" t="s">
        <v>175</v>
      </c>
    </row>
    <row r="23">
      <c r="B23" t="s">
        <v>176</v>
      </c>
      <c r="C23" t="s">
        <v>154</v>
      </c>
      <c r="D23" t="s">
        <v>14</v>
      </c>
      <c r="E23" t="s">
        <v>174</v>
      </c>
      <c r="F23" t="s">
        <v>175</v>
      </c>
    </row>
    <row r="24">
      <c r="B24" t="s">
        <v>177</v>
      </c>
      <c r="C24" t="s">
        <v>154</v>
      </c>
      <c r="D24" t="s">
        <v>14</v>
      </c>
      <c r="E24" t="s">
        <v>178</v>
      </c>
      <c r="F24" t="s">
        <v>175</v>
      </c>
    </row>
    <row r="27">
      <c r="B27" t="s">
        <v>179</v>
      </c>
      <c r="C27" t="s">
        <v>154</v>
      </c>
      <c r="D27" t="s">
        <v>14</v>
      </c>
      <c r="E27" t="s">
        <v>174</v>
      </c>
      <c r="F27" t="s">
        <v>175</v>
      </c>
    </row>
    <row r="28">
      <c r="B28" t="s">
        <v>180</v>
      </c>
      <c r="C28" t="s">
        <v>154</v>
      </c>
      <c r="D28" t="s">
        <v>14</v>
      </c>
      <c r="E28" t="s">
        <v>174</v>
      </c>
      <c r="F28" t="s">
        <v>175</v>
      </c>
    </row>
    <row r="29">
      <c r="B29" t="s">
        <v>181</v>
      </c>
      <c r="C29" t="s">
        <v>154</v>
      </c>
      <c r="D29" t="s">
        <v>14</v>
      </c>
      <c r="E29" t="s">
        <v>178</v>
      </c>
      <c r="F29" t="s">
        <v>175</v>
      </c>
    </row>
    <row r="31">
      <c r="B31" t="s">
        <v>182</v>
      </c>
      <c r="C31" t="s">
        <v>168</v>
      </c>
      <c r="D31" t="s">
        <v>7</v>
      </c>
      <c r="E31" t="s">
        <v>174</v>
      </c>
    </row>
    <row r="33">
      <c r="B33" t="s">
        <v>183</v>
      </c>
      <c r="C33" t="s">
        <v>154</v>
      </c>
      <c r="D33" t="s">
        <v>14</v>
      </c>
    </row>
    <row r="34">
      <c r="B34" t="s">
        <v>184</v>
      </c>
      <c r="C34" t="s">
        <v>154</v>
      </c>
      <c r="D34" t="s">
        <v>14</v>
      </c>
    </row>
    <row r="35">
      <c r="B35" t="s">
        <v>185</v>
      </c>
      <c r="C35" t="s">
        <v>154</v>
      </c>
      <c r="D35" t="s">
        <v>14</v>
      </c>
    </row>
    <row r="37">
      <c r="B37" t="s">
        <v>186</v>
      </c>
      <c r="C37" t="s">
        <v>154</v>
      </c>
      <c r="D37" t="s">
        <v>14</v>
      </c>
    </row>
    <row r="38">
      <c r="B38" t="s">
        <v>187</v>
      </c>
      <c r="C38" t="s">
        <v>154</v>
      </c>
      <c r="D38" t="s">
        <v>14</v>
      </c>
    </row>
    <row r="39">
      <c r="B39" t="s">
        <v>188</v>
      </c>
      <c r="C39" t="s">
        <v>154</v>
      </c>
      <c r="D39" t="s">
        <v>14</v>
      </c>
    </row>
    <row r="41">
      <c r="B41" t="s">
        <v>189</v>
      </c>
      <c r="C41" t="s">
        <v>154</v>
      </c>
      <c r="D41" t="s">
        <v>14</v>
      </c>
    </row>
    <row r="42">
      <c r="B42" t="s">
        <v>190</v>
      </c>
      <c r="C42" t="s">
        <v>154</v>
      </c>
      <c r="D42" t="s">
        <v>14</v>
      </c>
    </row>
    <row r="43">
      <c r="B43" t="s">
        <v>191</v>
      </c>
      <c r="C43" t="s">
        <v>154</v>
      </c>
      <c r="D43" t="s">
        <v>14</v>
      </c>
    </row>
    <row r="45">
      <c r="B45" t="s">
        <v>192</v>
      </c>
      <c r="C45" t="s">
        <v>193</v>
      </c>
      <c r="D45" t="s">
        <v>14</v>
      </c>
    </row>
    <row r="47">
      <c r="B47" t="s">
        <v>194</v>
      </c>
      <c r="C47" t="s">
        <v>168</v>
      </c>
      <c r="D47" t="s">
        <v>14</v>
      </c>
    </row>
    <row r="48">
      <c r="B48" t="s">
        <v>195</v>
      </c>
      <c r="C48" t="s">
        <v>168</v>
      </c>
      <c r="D48" t="s">
        <v>14</v>
      </c>
    </row>
    <row r="50">
      <c r="B50" t="s">
        <v>196</v>
      </c>
      <c r="C50" t="s">
        <v>168</v>
      </c>
      <c r="D50" t="s">
        <v>14</v>
      </c>
    </row>
    <row r="51">
      <c r="B51" t="s">
        <v>197</v>
      </c>
      <c r="C51" t="s">
        <v>168</v>
      </c>
      <c r="D51" t="s">
        <v>14</v>
      </c>
    </row>
    <row r="53">
      <c r="B53" t="s">
        <v>198</v>
      </c>
      <c r="C53" t="s">
        <v>168</v>
      </c>
      <c r="D53" t="s">
        <v>14</v>
      </c>
      <c r="F53" t="s">
        <v>175</v>
      </c>
    </row>
    <row r="54">
      <c r="B54" t="s">
        <v>199</v>
      </c>
      <c r="C54" t="s">
        <v>168</v>
      </c>
      <c r="D54" t="s">
        <v>14</v>
      </c>
      <c r="F54" t="s">
        <v>175</v>
      </c>
    </row>
    <row r="55">
      <c r="B55" t="s">
        <v>200</v>
      </c>
      <c r="C55" t="s">
        <v>168</v>
      </c>
      <c r="D55" t="s">
        <v>14</v>
      </c>
    </row>
    <row r="56">
      <c r="B56" t="s">
        <v>201</v>
      </c>
      <c r="C56" t="s">
        <v>168</v>
      </c>
      <c r="D56" t="s">
        <v>14</v>
      </c>
    </row>
    <row r="59">
      <c r="A59" t="s">
        <v>202</v>
      </c>
    </row>
    <row r="60">
      <c r="B60" t="s">
        <v>203</v>
      </c>
      <c r="C60" t="s">
        <v>154</v>
      </c>
      <c r="D60" t="s">
        <v>21</v>
      </c>
      <c r="E60" t="s">
        <v>174</v>
      </c>
      <c r="F60" t="s">
        <v>155</v>
      </c>
    </row>
    <row r="61">
      <c r="B61" t="s">
        <v>204</v>
      </c>
      <c r="C61" t="s">
        <v>154</v>
      </c>
      <c r="D61" t="s">
        <v>21</v>
      </c>
      <c r="E61" t="s">
        <v>174</v>
      </c>
      <c r="F61" t="s">
        <v>155</v>
      </c>
    </row>
    <row r="62">
      <c r="B62" t="s">
        <v>205</v>
      </c>
      <c r="C62" t="s">
        <v>154</v>
      </c>
      <c r="D62" t="s">
        <v>21</v>
      </c>
      <c r="E62" t="s">
        <v>174</v>
      </c>
      <c r="F62" t="s">
        <v>155</v>
      </c>
    </row>
    <row r="64">
      <c r="B64" t="s">
        <v>206</v>
      </c>
      <c r="C64" t="s">
        <v>154</v>
      </c>
      <c r="D64" t="s">
        <v>21</v>
      </c>
      <c r="F64" t="s">
        <v>155</v>
      </c>
    </row>
    <row r="66">
      <c r="B66" t="s">
        <v>207</v>
      </c>
      <c r="C66" t="s">
        <v>154</v>
      </c>
      <c r="D66" t="s">
        <v>21</v>
      </c>
      <c r="F66" t="s">
        <v>155</v>
      </c>
    </row>
    <row r="68">
      <c r="B68" t="s">
        <v>208</v>
      </c>
      <c r="C68" t="s">
        <v>154</v>
      </c>
      <c r="D68" t="s">
        <v>21</v>
      </c>
      <c r="F68" t="s">
        <v>155</v>
      </c>
    </row>
    <row r="69">
      <c r="B69" t="s">
        <v>209</v>
      </c>
      <c r="C69" t="s">
        <v>154</v>
      </c>
      <c r="D69" t="s">
        <v>21</v>
      </c>
      <c r="F69" t="s">
        <v>155</v>
      </c>
    </row>
    <row r="70">
      <c r="B70" t="s">
        <v>210</v>
      </c>
      <c r="C70" t="s">
        <v>154</v>
      </c>
      <c r="D70" t="s">
        <v>21</v>
      </c>
    </row>
    <row r="72">
      <c r="B72" t="s">
        <v>211</v>
      </c>
      <c r="C72" t="s">
        <v>154</v>
      </c>
      <c r="D72" t="s">
        <v>21</v>
      </c>
      <c r="F72" t="s">
        <v>212</v>
      </c>
    </row>
    <row r="74">
      <c r="B74" t="s">
        <v>213</v>
      </c>
      <c r="C74" t="s">
        <v>154</v>
      </c>
      <c r="D74" t="s">
        <v>21</v>
      </c>
      <c r="F74" t="s">
        <v>212</v>
      </c>
    </row>
    <row r="76">
      <c r="B76" t="s">
        <v>214</v>
      </c>
      <c r="C76" t="s">
        <v>154</v>
      </c>
      <c r="D76" t="s">
        <v>21</v>
      </c>
      <c r="F76" t="s">
        <v>215</v>
      </c>
    </row>
    <row r="78">
      <c r="B78" t="s">
        <v>216</v>
      </c>
      <c r="C78" t="s">
        <v>154</v>
      </c>
      <c r="D78" t="s">
        <v>21</v>
      </c>
      <c r="F78" t="s">
        <v>215</v>
      </c>
    </row>
    <row r="79">
      <c r="B79" t="s">
        <v>217</v>
      </c>
      <c r="C79" t="s">
        <v>157</v>
      </c>
    </row>
    <row r="80">
      <c r="B80" t="s">
        <v>218</v>
      </c>
      <c r="C80" t="s">
        <v>157</v>
      </c>
      <c r="D80" t="s">
        <v>21</v>
      </c>
      <c r="F80" t="s">
        <v>155</v>
      </c>
    </row>
    <row r="84">
      <c r="B84" t="s">
        <v>219</v>
      </c>
      <c r="C84" t="s">
        <v>168</v>
      </c>
      <c r="D84" t="s">
        <v>21</v>
      </c>
    </row>
    <row r="85">
      <c r="B85" t="s">
        <v>220</v>
      </c>
    </row>
    <row r="86">
      <c r="B86" t="s">
        <v>221</v>
      </c>
    </row>
  </sheetData>
  <mergeCells count="4">
    <mergeCell ref="A3:B3"/>
    <mergeCell ref="A10:B10"/>
    <mergeCell ref="A21:B21"/>
    <mergeCell ref="A59:B59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topLeftCell="E1" activePane="topRight" state="frozen"/>
      <selection activeCell="E1" sqref="E1" pane="topRight"/>
    </sheetView>
  </sheetViews>
  <sheetFormatPr customHeight="1" defaultColWidth="17.14" defaultRowHeight="12.75"/>
  <cols>
    <col customWidth="1" min="1" max="1" width="14.86"/>
    <col customWidth="1" min="2" max="2" width="6.0"/>
    <col customWidth="1" min="3" max="3" width="34.86"/>
    <col customWidth="1" min="4" max="4" width="18.29"/>
    <col customWidth="1" min="5" max="5" width="4.14"/>
    <col customWidth="1" min="6" max="6" width="8.0"/>
    <col customWidth="1" min="7" max="7" width="1.71"/>
    <col customWidth="1" hidden="1" min="8" max="8" width="2.86"/>
    <col customWidth="1" hidden="1" min="9" max="9" width="17.0"/>
    <col customWidth="1" hidden="1" min="10" max="10" width="3.86"/>
    <col customWidth="1" hidden="1" min="11" max="11" width="8.86"/>
    <col customWidth="1" hidden="1" min="12" max="12" width="2.29"/>
    <col customWidth="1" hidden="1" min="13" max="13" width="2.43"/>
    <col customWidth="1" hidden="1" min="14" max="14" width="7.71"/>
    <col customWidth="1" hidden="1" min="15" max="15" width="3.14"/>
    <col customWidth="1" hidden="1" min="16" max="16" width="9.57"/>
    <col customWidth="1" hidden="1" min="17" max="17" width="4.14"/>
    <col customWidth="1" hidden="1" min="18" max="18" width="8.0"/>
    <col customWidth="1" hidden="1" min="19" max="20" width="2.43"/>
    <col customWidth="1" hidden="1" min="21" max="21" width="6.86"/>
    <col customWidth="1" min="22" max="22" width="3.86"/>
    <col customWidth="1" min="23" max="23" width="9.29"/>
    <col customWidth="1" min="24" max="24" width="4.0"/>
    <col customWidth="1" min="25" max="25" width="6.71"/>
    <col customWidth="1" min="26" max="26" width="2.57"/>
    <col customWidth="1" min="27" max="27" width="2.29"/>
    <col customWidth="1" min="28" max="28" width="8.43"/>
    <col customWidth="1" min="29" max="29" width="3.0"/>
    <col customWidth="1" min="30" max="30" width="10.0"/>
    <col customWidth="1" min="31" max="31" width="3.86"/>
    <col customWidth="1" min="32" max="32" width="8.71"/>
    <col customWidth="1" min="33" max="33" width="2.0"/>
    <col customWidth="1" min="34" max="34" width="2.29"/>
    <col customWidth="1" min="35" max="35" width="7.0"/>
    <col customWidth="1" min="36" max="36" width="3.57"/>
    <col customWidth="1" min="37" max="37" width="9.57"/>
    <col customWidth="1" min="38" max="38" width="3.71"/>
    <col customWidth="1" min="39" max="39" width="8.86"/>
    <col customWidth="1" min="40" max="40" width="2.43"/>
    <col customWidth="1" min="41" max="41" width="3.43"/>
    <col customWidth="1" min="42" max="42" width="7.57"/>
  </cols>
  <sheetData>
    <row r="1">
      <c r="D1" s="33"/>
      <c r="F1" s="40"/>
      <c r="H1" s="33"/>
      <c r="I1" s="33"/>
      <c r="K1" s="48"/>
      <c r="M1" s="33"/>
      <c r="P1" s="48"/>
      <c r="R1" s="40"/>
      <c r="U1" s="48"/>
      <c r="W1" s="48"/>
      <c r="Y1" s="40"/>
      <c r="AB1" s="48"/>
      <c r="AC1" s="33"/>
      <c r="AD1" s="33"/>
      <c r="AF1" s="48"/>
      <c r="AH1" s="33"/>
      <c r="AJ1" s="33"/>
      <c r="AK1" s="33"/>
      <c r="AM1" s="48"/>
      <c r="AO1" s="33"/>
    </row>
    <row r="2">
      <c r="D2" s="33"/>
      <c r="F2" s="40"/>
      <c r="H2" s="33"/>
      <c r="I2" s="33"/>
      <c r="K2" s="48"/>
      <c r="M2" s="33"/>
      <c r="P2" s="48"/>
      <c r="R2" s="40"/>
      <c r="U2" s="48"/>
      <c r="W2" s="48"/>
      <c r="Y2" s="40"/>
      <c r="AB2" s="48"/>
      <c r="AC2" s="33"/>
      <c r="AD2" s="33"/>
      <c r="AF2" s="48"/>
      <c r="AH2" s="33"/>
      <c r="AJ2" s="33"/>
      <c r="AK2" s="33"/>
      <c r="AM2" s="48"/>
      <c r="AO2" s="33"/>
    </row>
    <row r="3">
      <c r="A3" t="s">
        <v>40</v>
      </c>
      <c r="B3" t="s">
        <v>41</v>
      </c>
      <c r="C3" t="s">
        <v>42</v>
      </c>
      <c r="D3" s="33" t="s">
        <v>43</v>
      </c>
      <c r="F3" s="40"/>
      <c r="H3" s="33"/>
      <c r="I3" s="33" t="s">
        <v>44</v>
      </c>
      <c r="K3" s="48"/>
      <c r="M3" s="33"/>
      <c r="N3" t="s">
        <v>45</v>
      </c>
      <c r="P3" s="48" t="s">
        <v>46</v>
      </c>
      <c r="R3" s="40"/>
      <c r="U3" s="48" t="s">
        <v>45</v>
      </c>
      <c r="W3" s="48" t="s">
        <v>222</v>
      </c>
      <c r="Y3" s="40"/>
      <c r="AB3" s="48" t="s">
        <v>45</v>
      </c>
      <c r="AC3" s="33"/>
      <c r="AD3" s="33" t="s">
        <v>223</v>
      </c>
      <c r="AF3" s="48"/>
      <c r="AH3" s="33"/>
      <c r="AI3" t="s">
        <v>45</v>
      </c>
      <c r="AJ3" s="33"/>
      <c r="AK3" s="33" t="s">
        <v>224</v>
      </c>
      <c r="AM3" s="48"/>
      <c r="AO3" s="33"/>
      <c r="AP3" t="s">
        <v>45</v>
      </c>
    </row>
    <row r="4">
      <c r="D4" s="33"/>
      <c r="F4" s="40"/>
      <c r="H4" s="33"/>
      <c r="I4" s="33"/>
      <c r="K4" s="48"/>
      <c r="M4" s="33"/>
      <c r="N4" s="48"/>
      <c r="P4" s="48"/>
      <c r="R4" s="40"/>
      <c r="U4" s="48"/>
      <c r="W4" s="48"/>
      <c r="Y4" s="40"/>
      <c r="AB4" s="48"/>
      <c r="AC4" s="33"/>
      <c r="AD4" s="33"/>
      <c r="AF4" s="48"/>
      <c r="AH4" s="33"/>
      <c r="AI4" s="48"/>
      <c r="AJ4" s="33"/>
      <c r="AK4" s="33"/>
      <c r="AM4" s="48"/>
      <c r="AO4" s="33"/>
      <c r="AP4" s="48"/>
    </row>
    <row r="5">
      <c r="D5" s="33"/>
      <c r="F5" s="40"/>
      <c r="H5" s="33"/>
      <c r="I5" s="33"/>
      <c r="K5" s="48"/>
      <c r="M5" s="33"/>
      <c r="N5" s="48"/>
      <c r="P5" s="48"/>
      <c r="R5" s="40"/>
      <c r="U5" s="48"/>
      <c r="W5" s="48"/>
      <c r="Y5" s="40"/>
      <c r="AB5" s="48"/>
      <c r="AC5" s="33"/>
      <c r="AD5" s="33"/>
      <c r="AF5" s="48"/>
      <c r="AH5" s="33"/>
      <c r="AI5" s="48"/>
      <c r="AJ5" s="33"/>
      <c r="AK5" s="33"/>
      <c r="AM5" s="48"/>
      <c r="AO5" s="33"/>
      <c r="AP5" s="48"/>
    </row>
    <row r="6">
      <c r="A6" t="s">
        <v>53</v>
      </c>
      <c r="B6" t="s">
        <v>54</v>
      </c>
      <c r="C6" t="s">
        <v>58</v>
      </c>
      <c r="D6" s="33">
        <v>0.2847</v>
      </c>
      <c r="E6" t="s">
        <v>56</v>
      </c>
      <c r="F6" s="40">
        <v>0.0001</v>
      </c>
      <c r="G6" t="s">
        <v>57</v>
      </c>
      <c r="I6" s="36"/>
      <c r="J6" t="s">
        <v>56</v>
      </c>
      <c r="K6" s="40"/>
      <c r="L6" t="s">
        <v>57</v>
      </c>
      <c r="M6" s="33"/>
      <c r="N6" s="48">
        <f>((D6-I6)*100)/D6</f>
        <v>100</v>
      </c>
      <c r="P6" s="48"/>
      <c r="Q6" t="s">
        <v>56</v>
      </c>
      <c r="R6" s="40"/>
      <c r="S6" t="s">
        <v>57</v>
      </c>
      <c r="U6" s="48">
        <f>((D6-P6)*100)/D6</f>
        <v>100</v>
      </c>
      <c r="W6" s="48"/>
      <c r="X6" t="s">
        <v>56</v>
      </c>
      <c r="Y6" s="40"/>
      <c r="Z6" t="s">
        <v>57</v>
      </c>
      <c r="AB6" s="48">
        <f>((D6-W6)*100)/D6</f>
        <v>100</v>
      </c>
      <c r="AD6" s="36"/>
      <c r="AE6" t="s">
        <v>56</v>
      </c>
      <c r="AF6" s="40"/>
      <c r="AG6" t="s">
        <v>57</v>
      </c>
      <c r="AH6" s="33"/>
      <c r="AI6" s="48">
        <f>((D6-AD6)*100)/D6</f>
        <v>100</v>
      </c>
      <c r="AK6" s="36"/>
      <c r="AL6" t="s">
        <v>56</v>
      </c>
      <c r="AM6" s="40"/>
      <c r="AN6" t="s">
        <v>57</v>
      </c>
      <c r="AO6" s="33"/>
      <c r="AP6" s="48">
        <f>((D6-AK6)*100)/D6</f>
        <v>100</v>
      </c>
    </row>
    <row r="7">
      <c r="A7" t="s">
        <v>53</v>
      </c>
      <c r="B7" t="s">
        <v>54</v>
      </c>
      <c r="C7" t="s">
        <v>59</v>
      </c>
      <c r="D7" s="33">
        <v>0.328</v>
      </c>
      <c r="E7" t="s">
        <v>56</v>
      </c>
      <c r="F7" s="40">
        <v>0</v>
      </c>
      <c r="G7" t="s">
        <v>57</v>
      </c>
      <c r="I7" s="36"/>
      <c r="J7" t="s">
        <v>56</v>
      </c>
      <c r="K7" s="40"/>
      <c r="L7" t="s">
        <v>57</v>
      </c>
      <c r="M7" s="33"/>
      <c r="N7" s="48">
        <f>((D7-I7)*100)/D7</f>
        <v>100</v>
      </c>
      <c r="P7" s="48"/>
      <c r="Q7" t="s">
        <v>56</v>
      </c>
      <c r="R7" s="40"/>
      <c r="S7" t="s">
        <v>57</v>
      </c>
      <c r="U7" s="48">
        <f>((D7-P7)*100)/D7</f>
        <v>100</v>
      </c>
      <c r="W7" s="48"/>
      <c r="X7" t="s">
        <v>56</v>
      </c>
      <c r="Y7" s="40"/>
      <c r="Z7" t="s">
        <v>57</v>
      </c>
      <c r="AB7" s="48">
        <f>((D7-W7)*100)/D7</f>
        <v>100</v>
      </c>
      <c r="AD7" s="36"/>
      <c r="AE7" t="s">
        <v>56</v>
      </c>
      <c r="AF7" s="40"/>
      <c r="AG7" t="s">
        <v>57</v>
      </c>
      <c r="AH7" s="33"/>
      <c r="AI7" s="48">
        <f>((D7-AD7)*100)/D7</f>
        <v>100</v>
      </c>
      <c r="AK7" s="36"/>
      <c r="AL7" t="s">
        <v>56</v>
      </c>
      <c r="AM7" s="40"/>
      <c r="AN7" t="s">
        <v>57</v>
      </c>
      <c r="AO7" s="33"/>
      <c r="AP7" s="48">
        <f>((D7-AK7)*100)/D7</f>
        <v>100</v>
      </c>
    </row>
    <row r="8">
      <c r="A8" t="s">
        <v>53</v>
      </c>
      <c r="B8" t="s">
        <v>54</v>
      </c>
      <c r="C8" t="s">
        <v>60</v>
      </c>
      <c r="D8" s="33">
        <v>0.4115</v>
      </c>
      <c r="E8" t="s">
        <v>56</v>
      </c>
      <c r="F8" s="40">
        <v>0.0001</v>
      </c>
      <c r="G8" t="s">
        <v>57</v>
      </c>
      <c r="I8" s="36"/>
      <c r="J8" t="s">
        <v>56</v>
      </c>
      <c r="K8" s="40"/>
      <c r="L8" t="s">
        <v>57</v>
      </c>
      <c r="M8" s="33"/>
      <c r="N8" s="48">
        <f>((D8-I8)*100)/D8</f>
        <v>100</v>
      </c>
      <c r="P8" s="48"/>
      <c r="Q8" t="s">
        <v>56</v>
      </c>
      <c r="R8" s="40"/>
      <c r="S8" t="s">
        <v>57</v>
      </c>
      <c r="U8" s="48">
        <f>((D8-P8)*100)/D8</f>
        <v>100</v>
      </c>
      <c r="W8" s="48"/>
      <c r="X8" t="s">
        <v>56</v>
      </c>
      <c r="Y8" s="40"/>
      <c r="Z8" t="s">
        <v>57</v>
      </c>
      <c r="AB8" s="48">
        <f>((D8-W8)*100)/D8</f>
        <v>100</v>
      </c>
      <c r="AD8" s="36"/>
      <c r="AE8" t="s">
        <v>56</v>
      </c>
      <c r="AF8" s="40"/>
      <c r="AG8" t="s">
        <v>57</v>
      </c>
      <c r="AH8" s="33"/>
      <c r="AI8" s="48">
        <f>((D8-AD8)*100)/D8</f>
        <v>100</v>
      </c>
      <c r="AK8" s="36"/>
      <c r="AL8" t="s">
        <v>56</v>
      </c>
      <c r="AM8" s="40"/>
      <c r="AN8" t="s">
        <v>57</v>
      </c>
      <c r="AO8" s="33"/>
      <c r="AP8" s="48">
        <f>((D8-AK8)*100)/D8</f>
        <v>100</v>
      </c>
    </row>
    <row r="9">
      <c r="A9" t="s">
        <v>53</v>
      </c>
      <c r="B9" t="s">
        <v>54</v>
      </c>
      <c r="C9" t="s">
        <v>61</v>
      </c>
      <c r="D9" s="33">
        <v>0.6198</v>
      </c>
      <c r="E9" t="s">
        <v>56</v>
      </c>
      <c r="F9" s="40">
        <v>0.0001</v>
      </c>
      <c r="G9" t="s">
        <v>57</v>
      </c>
      <c r="I9" s="36"/>
      <c r="J9" t="s">
        <v>56</v>
      </c>
      <c r="K9" s="40"/>
      <c r="L9" t="s">
        <v>57</v>
      </c>
      <c r="M9" s="33"/>
      <c r="N9" s="48">
        <f>((D9-I9)*100)/D9</f>
        <v>100</v>
      </c>
      <c r="P9" s="48"/>
      <c r="Q9" t="s">
        <v>56</v>
      </c>
      <c r="R9" s="40"/>
      <c r="S9" t="s">
        <v>57</v>
      </c>
      <c r="U9" s="48">
        <f>((D9-P9)*100)/D9</f>
        <v>100</v>
      </c>
      <c r="W9" s="48"/>
      <c r="X9" t="s">
        <v>56</v>
      </c>
      <c r="Y9" s="40"/>
      <c r="Z9" t="s">
        <v>57</v>
      </c>
      <c r="AB9" s="48">
        <f>((D9-W9)*100)/D9</f>
        <v>100</v>
      </c>
      <c r="AD9" s="36"/>
      <c r="AE9" t="s">
        <v>56</v>
      </c>
      <c r="AF9" s="40"/>
      <c r="AG9" t="s">
        <v>57</v>
      </c>
      <c r="AH9" s="33"/>
      <c r="AI9" s="48">
        <f>((D9-AD9)*100)/D9</f>
        <v>100</v>
      </c>
      <c r="AK9" s="36"/>
      <c r="AL9" t="s">
        <v>56</v>
      </c>
      <c r="AM9" s="40"/>
      <c r="AN9" t="s">
        <v>57</v>
      </c>
      <c r="AO9" s="33"/>
      <c r="AP9" s="48">
        <f>((D9-AK9)*100)/D9</f>
        <v>100</v>
      </c>
    </row>
    <row r="10">
      <c r="A10" t="s">
        <v>53</v>
      </c>
      <c r="B10" t="s">
        <v>54</v>
      </c>
      <c r="C10" t="s">
        <v>66</v>
      </c>
      <c r="D10" s="33">
        <v>0.6077</v>
      </c>
      <c r="E10" t="s">
        <v>56</v>
      </c>
      <c r="F10" s="40">
        <v>0.0001</v>
      </c>
      <c r="G10" t="s">
        <v>57</v>
      </c>
      <c r="I10" s="36"/>
      <c r="J10" t="s">
        <v>56</v>
      </c>
      <c r="K10" s="40"/>
      <c r="L10" t="s">
        <v>57</v>
      </c>
      <c r="M10" s="33"/>
      <c r="N10" s="48">
        <f>((D10-I10)*100)/D10</f>
        <v>100</v>
      </c>
      <c r="P10" s="48"/>
      <c r="Q10" t="s">
        <v>56</v>
      </c>
      <c r="R10" s="40"/>
      <c r="S10" t="s">
        <v>57</v>
      </c>
      <c r="U10" s="48">
        <f>((D10-P10)*100)/D10</f>
        <v>100</v>
      </c>
      <c r="W10" s="48"/>
      <c r="X10" t="s">
        <v>56</v>
      </c>
      <c r="Y10" s="40"/>
      <c r="Z10" t="s">
        <v>57</v>
      </c>
      <c r="AB10" s="48">
        <f>((D10-W10)*100)/D10</f>
        <v>100</v>
      </c>
      <c r="AD10" s="36"/>
      <c r="AE10" t="s">
        <v>56</v>
      </c>
      <c r="AF10" s="40"/>
      <c r="AG10" t="s">
        <v>57</v>
      </c>
      <c r="AH10" s="33"/>
      <c r="AI10" s="48">
        <f>((D10-AD10)*100)/D10</f>
        <v>100</v>
      </c>
      <c r="AK10" s="36"/>
      <c r="AL10" t="s">
        <v>56</v>
      </c>
      <c r="AM10" s="40"/>
      <c r="AN10" t="s">
        <v>57</v>
      </c>
      <c r="AO10" s="33"/>
      <c r="AP10" s="48">
        <f>((D10-AK10)*100)/D10</f>
        <v>100</v>
      </c>
    </row>
    <row r="11">
      <c r="A11" t="s">
        <v>53</v>
      </c>
      <c r="B11" t="s">
        <v>54</v>
      </c>
      <c r="C11" t="s">
        <v>67</v>
      </c>
      <c r="D11" s="33">
        <v>1.0798</v>
      </c>
      <c r="E11" t="s">
        <v>56</v>
      </c>
      <c r="F11" s="40">
        <v>0.0001</v>
      </c>
      <c r="G11" t="s">
        <v>57</v>
      </c>
      <c r="I11" s="36"/>
      <c r="J11" t="s">
        <v>56</v>
      </c>
      <c r="K11" s="40"/>
      <c r="L11" t="s">
        <v>57</v>
      </c>
      <c r="M11" s="33"/>
      <c r="N11" s="48">
        <f>((D11-I11)*100)/D11</f>
        <v>100</v>
      </c>
      <c r="P11" s="48"/>
      <c r="Q11" t="s">
        <v>56</v>
      </c>
      <c r="R11" s="40"/>
      <c r="S11" t="s">
        <v>57</v>
      </c>
      <c r="U11" s="48">
        <f>((D11-P11)*100)/D11</f>
        <v>100</v>
      </c>
      <c r="W11" s="48"/>
      <c r="X11" t="s">
        <v>56</v>
      </c>
      <c r="Y11" s="40"/>
      <c r="Z11" t="s">
        <v>57</v>
      </c>
      <c r="AB11" s="48">
        <f>((D11-W11)*100)/D11</f>
        <v>100</v>
      </c>
      <c r="AD11" s="36"/>
      <c r="AE11" t="s">
        <v>56</v>
      </c>
      <c r="AF11" s="40"/>
      <c r="AG11" t="s">
        <v>57</v>
      </c>
      <c r="AH11" s="33"/>
      <c r="AI11" s="48">
        <f>((D11-AD11)*100)/D11</f>
        <v>100</v>
      </c>
      <c r="AK11" s="36"/>
      <c r="AL11" t="s">
        <v>56</v>
      </c>
      <c r="AM11" s="40"/>
      <c r="AN11" t="s">
        <v>57</v>
      </c>
      <c r="AO11" s="33"/>
      <c r="AP11" s="48">
        <f>((D11-AK11)*100)/D11</f>
        <v>100</v>
      </c>
    </row>
    <row r="12">
      <c r="A12" t="s">
        <v>53</v>
      </c>
      <c r="B12" t="s">
        <v>54</v>
      </c>
      <c r="C12" t="s">
        <v>62</v>
      </c>
      <c r="D12" s="33">
        <v>0.7347</v>
      </c>
      <c r="E12" t="s">
        <v>56</v>
      </c>
      <c r="F12" s="40">
        <v>0.0001</v>
      </c>
      <c r="G12" t="s">
        <v>57</v>
      </c>
      <c r="I12" s="36"/>
      <c r="J12" t="s">
        <v>56</v>
      </c>
      <c r="K12" s="40"/>
      <c r="L12" t="s">
        <v>57</v>
      </c>
      <c r="M12" s="33"/>
      <c r="N12" s="48">
        <f>((D12-I12)*100)/D12</f>
        <v>100</v>
      </c>
      <c r="P12" s="48"/>
      <c r="Q12" t="s">
        <v>56</v>
      </c>
      <c r="R12" s="40"/>
      <c r="S12" t="s">
        <v>57</v>
      </c>
      <c r="U12" s="48">
        <f>((D12-P12)*100)/D12</f>
        <v>100</v>
      </c>
      <c r="W12" s="48"/>
      <c r="X12" t="s">
        <v>56</v>
      </c>
      <c r="Y12" s="40"/>
      <c r="Z12" t="s">
        <v>57</v>
      </c>
      <c r="AB12" s="48">
        <f>((D12-W12)*100)/D12</f>
        <v>100</v>
      </c>
      <c r="AD12" s="36"/>
      <c r="AE12" t="s">
        <v>56</v>
      </c>
      <c r="AF12" s="40"/>
      <c r="AG12" t="s">
        <v>57</v>
      </c>
      <c r="AH12" s="33"/>
      <c r="AI12" s="48">
        <f>((D12-AD12)*100)/D12</f>
        <v>100</v>
      </c>
      <c r="AK12" s="36"/>
      <c r="AL12" t="s">
        <v>56</v>
      </c>
      <c r="AM12" s="40"/>
      <c r="AN12" t="s">
        <v>57</v>
      </c>
      <c r="AO12" s="33"/>
      <c r="AP12" s="48">
        <f>((D12-AK12)*100)/D12</f>
        <v>100</v>
      </c>
    </row>
    <row r="13">
      <c r="A13" t="s">
        <v>53</v>
      </c>
      <c r="B13" t="s">
        <v>54</v>
      </c>
      <c r="C13" t="s">
        <v>63</v>
      </c>
      <c r="D13" s="33">
        <v>0.6708</v>
      </c>
      <c r="E13" t="s">
        <v>56</v>
      </c>
      <c r="F13" s="40">
        <v>0.0001</v>
      </c>
      <c r="G13" t="s">
        <v>57</v>
      </c>
      <c r="I13" s="36"/>
      <c r="J13" t="s">
        <v>56</v>
      </c>
      <c r="K13" s="40"/>
      <c r="L13" t="s">
        <v>57</v>
      </c>
      <c r="M13" s="33"/>
      <c r="N13" s="48">
        <f>((D13-I13)*100)/D13</f>
        <v>100</v>
      </c>
      <c r="P13" s="48"/>
      <c r="Q13" t="s">
        <v>56</v>
      </c>
      <c r="R13" s="40"/>
      <c r="S13" t="s">
        <v>57</v>
      </c>
      <c r="U13" s="48">
        <f>((D13-P13)*100)/D13</f>
        <v>100</v>
      </c>
      <c r="W13" s="48"/>
      <c r="X13" t="s">
        <v>56</v>
      </c>
      <c r="Y13" s="40"/>
      <c r="Z13" t="s">
        <v>57</v>
      </c>
      <c r="AB13" s="48">
        <f>((D13-W13)*100)/D13</f>
        <v>100</v>
      </c>
      <c r="AD13" s="36"/>
      <c r="AE13" t="s">
        <v>56</v>
      </c>
      <c r="AF13" s="40"/>
      <c r="AG13" t="s">
        <v>57</v>
      </c>
      <c r="AH13" s="33"/>
      <c r="AI13" s="48">
        <f>((D13-AD13)*100)/D13</f>
        <v>100</v>
      </c>
      <c r="AK13" s="36"/>
      <c r="AL13" t="s">
        <v>56</v>
      </c>
      <c r="AM13" s="40"/>
      <c r="AN13" t="s">
        <v>57</v>
      </c>
      <c r="AO13" s="33"/>
      <c r="AP13" s="48">
        <f>((D13-AK13)*100)/D13</f>
        <v>100</v>
      </c>
    </row>
    <row r="14">
      <c r="A14" t="s">
        <v>53</v>
      </c>
      <c r="B14" t="s">
        <v>54</v>
      </c>
      <c r="C14" t="s">
        <v>225</v>
      </c>
      <c r="D14" s="33">
        <v>0.5253</v>
      </c>
      <c r="E14" t="s">
        <v>56</v>
      </c>
      <c r="F14" s="40">
        <v>0.0001</v>
      </c>
      <c r="G14" t="s">
        <v>57</v>
      </c>
      <c r="I14" s="36"/>
      <c r="J14" t="s">
        <v>56</v>
      </c>
      <c r="K14" s="40"/>
      <c r="L14" t="s">
        <v>57</v>
      </c>
      <c r="M14" s="33"/>
      <c r="N14" s="48">
        <f>((D14-I14)*100)/D14</f>
        <v>100</v>
      </c>
      <c r="P14" s="48"/>
      <c r="Q14" t="s">
        <v>56</v>
      </c>
      <c r="R14" s="40"/>
      <c r="S14" t="s">
        <v>57</v>
      </c>
      <c r="U14" s="48">
        <f>((D14-P14)*100)/D14</f>
        <v>100</v>
      </c>
      <c r="W14" s="48"/>
      <c r="X14" t="s">
        <v>56</v>
      </c>
      <c r="Y14" s="40"/>
      <c r="Z14" t="s">
        <v>57</v>
      </c>
      <c r="AB14" s="48">
        <f>((D14-W14)*100)/D14</f>
        <v>100</v>
      </c>
      <c r="AD14" s="36"/>
      <c r="AE14" t="s">
        <v>56</v>
      </c>
      <c r="AF14" s="40"/>
      <c r="AG14" t="s">
        <v>57</v>
      </c>
      <c r="AH14" s="33"/>
      <c r="AI14" s="48">
        <f>((D14-AD14)*100)/D14</f>
        <v>100</v>
      </c>
      <c r="AK14" s="36"/>
      <c r="AL14" t="s">
        <v>56</v>
      </c>
      <c r="AM14" s="40"/>
      <c r="AN14" t="s">
        <v>57</v>
      </c>
      <c r="AO14" s="33"/>
      <c r="AP14" s="48">
        <f>((D14-AK14)*100)/D14</f>
        <v>100</v>
      </c>
    </row>
    <row r="15">
      <c r="A15" t="s">
        <v>53</v>
      </c>
      <c r="B15" t="s">
        <v>54</v>
      </c>
      <c r="C15" t="s">
        <v>64</v>
      </c>
      <c r="D15" s="33">
        <v>0.3023</v>
      </c>
      <c r="E15" t="s">
        <v>56</v>
      </c>
      <c r="F15" s="40">
        <v>0.0001</v>
      </c>
      <c r="G15" t="s">
        <v>57</v>
      </c>
      <c r="I15" s="36"/>
      <c r="J15" t="s">
        <v>56</v>
      </c>
      <c r="K15" s="40"/>
      <c r="L15" t="s">
        <v>57</v>
      </c>
      <c r="M15" s="33"/>
      <c r="N15" s="48">
        <f>((D15-I15)*100)/D15</f>
        <v>100</v>
      </c>
      <c r="P15" s="48"/>
      <c r="Q15" t="s">
        <v>56</v>
      </c>
      <c r="R15" s="40"/>
      <c r="S15" t="s">
        <v>57</v>
      </c>
      <c r="U15" s="48">
        <f>((D15-P15)*100)/D15</f>
        <v>100</v>
      </c>
      <c r="W15" s="48"/>
      <c r="X15" t="s">
        <v>56</v>
      </c>
      <c r="Y15" s="40"/>
      <c r="Z15" t="s">
        <v>57</v>
      </c>
      <c r="AB15" s="48">
        <f>((D15-W15)*100)/D15</f>
        <v>100</v>
      </c>
      <c r="AD15" s="36"/>
      <c r="AE15" t="s">
        <v>56</v>
      </c>
      <c r="AF15" s="40"/>
      <c r="AG15" t="s">
        <v>57</v>
      </c>
      <c r="AH15" s="33"/>
      <c r="AI15" s="48">
        <f>((D15-AD15)*100)/D15</f>
        <v>100</v>
      </c>
      <c r="AK15" s="36"/>
      <c r="AL15" t="s">
        <v>56</v>
      </c>
      <c r="AM15" s="40"/>
      <c r="AN15" t="s">
        <v>57</v>
      </c>
      <c r="AO15" s="33"/>
      <c r="AP15" s="48">
        <f>((D15-AK15)*100)/D15</f>
        <v>100</v>
      </c>
    </row>
    <row r="16">
      <c r="A16" t="s">
        <v>53</v>
      </c>
      <c r="B16" t="s">
        <v>54</v>
      </c>
      <c r="C16" t="s">
        <v>65</v>
      </c>
      <c r="D16" s="33">
        <v>0.1716</v>
      </c>
      <c r="E16" t="s">
        <v>56</v>
      </c>
      <c r="F16" s="40">
        <v>0.0001</v>
      </c>
      <c r="G16" t="s">
        <v>57</v>
      </c>
      <c r="I16" s="36"/>
      <c r="J16" t="s">
        <v>56</v>
      </c>
      <c r="K16" s="40"/>
      <c r="L16" t="s">
        <v>57</v>
      </c>
      <c r="M16" s="33"/>
      <c r="N16" s="48">
        <f>((D16-I16)*100)/D16</f>
        <v>100</v>
      </c>
      <c r="P16" s="48"/>
      <c r="Q16" t="s">
        <v>56</v>
      </c>
      <c r="R16" s="40"/>
      <c r="S16" t="s">
        <v>57</v>
      </c>
      <c r="U16" s="48">
        <f>((D16-P16)*100)/D16</f>
        <v>100</v>
      </c>
      <c r="W16" s="48"/>
      <c r="X16" t="s">
        <v>56</v>
      </c>
      <c r="Y16" s="40"/>
      <c r="Z16" t="s">
        <v>57</v>
      </c>
      <c r="AB16" s="48">
        <f>((D16-W16)*100)/D16</f>
        <v>100</v>
      </c>
      <c r="AD16" s="36"/>
      <c r="AE16" t="s">
        <v>56</v>
      </c>
      <c r="AF16" s="40"/>
      <c r="AG16" t="s">
        <v>57</v>
      </c>
      <c r="AH16" s="33"/>
      <c r="AI16" s="48">
        <f>((D16-AD16)*100)/D16</f>
        <v>100</v>
      </c>
      <c r="AK16" s="36"/>
      <c r="AL16" t="s">
        <v>56</v>
      </c>
      <c r="AM16" s="40"/>
      <c r="AN16" t="s">
        <v>57</v>
      </c>
      <c r="AO16" s="33"/>
      <c r="AP16" s="48">
        <f>((D16-AK16)*100)/D16</f>
        <v>100</v>
      </c>
    </row>
    <row r="17">
      <c r="D17" s="33"/>
      <c r="F17" s="40"/>
      <c r="I17" s="36"/>
      <c r="K17" s="40"/>
      <c r="M17" s="33"/>
      <c r="N17" s="48"/>
      <c r="P17" s="48"/>
      <c r="R17" s="40"/>
      <c r="U17" s="48"/>
      <c r="W17" s="48"/>
      <c r="Y17" s="40"/>
      <c r="AB17" s="48"/>
      <c r="AD17" s="36"/>
      <c r="AF17" s="40"/>
      <c r="AH17" s="33"/>
      <c r="AI17" s="48"/>
      <c r="AK17" s="36"/>
      <c r="AM17" s="40"/>
      <c r="AO17" s="33"/>
      <c r="AP17" s="48"/>
    </row>
    <row r="18">
      <c r="A18" t="s">
        <v>68</v>
      </c>
      <c r="B18" t="s">
        <v>54</v>
      </c>
      <c r="C18" t="s">
        <v>58</v>
      </c>
      <c r="D18" s="33">
        <v>1.0686</v>
      </c>
      <c r="E18" t="s">
        <v>56</v>
      </c>
      <c r="F18" s="40">
        <v>0.0013</v>
      </c>
      <c r="G18" t="s">
        <v>57</v>
      </c>
      <c r="I18" s="36"/>
      <c r="J18" t="s">
        <v>56</v>
      </c>
      <c r="K18" s="40"/>
      <c r="L18" t="s">
        <v>57</v>
      </c>
      <c r="M18" s="33"/>
      <c r="N18" s="48">
        <f>((D18-I18)*100)/D18</f>
        <v>100</v>
      </c>
      <c r="P18" s="48"/>
      <c r="Q18" t="s">
        <v>56</v>
      </c>
      <c r="R18" s="40"/>
      <c r="S18" t="s">
        <v>57</v>
      </c>
      <c r="U18" s="48">
        <f>((D18-P18)*100)/D18</f>
        <v>100</v>
      </c>
      <c r="W18" s="48"/>
      <c r="X18" t="s">
        <v>56</v>
      </c>
      <c r="Y18" s="40"/>
      <c r="Z18" t="s">
        <v>57</v>
      </c>
      <c r="AB18" s="48">
        <f>((D18-W18)*100)/D18</f>
        <v>100</v>
      </c>
      <c r="AD18" s="36"/>
      <c r="AE18" t="s">
        <v>56</v>
      </c>
      <c r="AF18" s="40"/>
      <c r="AG18" t="s">
        <v>57</v>
      </c>
      <c r="AH18" s="33"/>
      <c r="AI18" s="48">
        <f>((D18-AD18)*100)/D18</f>
        <v>100</v>
      </c>
      <c r="AK18" s="36"/>
      <c r="AL18" t="s">
        <v>56</v>
      </c>
      <c r="AM18" s="40"/>
      <c r="AN18" t="s">
        <v>57</v>
      </c>
      <c r="AO18" s="33"/>
      <c r="AP18" s="48">
        <f>((D18-AK18)*100)/D18</f>
        <v>100</v>
      </c>
    </row>
    <row r="19">
      <c r="A19" t="s">
        <v>68</v>
      </c>
      <c r="B19" t="s">
        <v>54</v>
      </c>
      <c r="C19" t="s">
        <v>59</v>
      </c>
      <c r="D19" s="33">
        <v>1.1037</v>
      </c>
      <c r="E19" t="s">
        <v>56</v>
      </c>
      <c r="F19" s="40">
        <v>0.0014</v>
      </c>
      <c r="G19" t="s">
        <v>57</v>
      </c>
      <c r="I19" s="36"/>
      <c r="J19" t="s">
        <v>56</v>
      </c>
      <c r="K19" s="40"/>
      <c r="L19" t="s">
        <v>57</v>
      </c>
      <c r="M19" s="33"/>
      <c r="N19" s="48">
        <f>((D19-I19)*100)/D19</f>
        <v>100</v>
      </c>
      <c r="P19" s="48"/>
      <c r="Q19" t="s">
        <v>56</v>
      </c>
      <c r="R19" s="40"/>
      <c r="S19" t="s">
        <v>57</v>
      </c>
      <c r="U19" s="48">
        <f>((D19-P19)*100)/D19</f>
        <v>100</v>
      </c>
      <c r="W19" s="48"/>
      <c r="X19" t="s">
        <v>56</v>
      </c>
      <c r="Y19" s="40"/>
      <c r="Z19" t="s">
        <v>57</v>
      </c>
      <c r="AB19" s="48">
        <f>((D19-W19)*100)/D19</f>
        <v>100</v>
      </c>
      <c r="AD19" s="36"/>
      <c r="AE19" t="s">
        <v>56</v>
      </c>
      <c r="AF19" s="40"/>
      <c r="AG19" t="s">
        <v>57</v>
      </c>
      <c r="AH19" s="33"/>
      <c r="AI19" s="48">
        <f>((D19-AD19)*100)/D19</f>
        <v>100</v>
      </c>
      <c r="AK19" s="36"/>
      <c r="AL19" t="s">
        <v>56</v>
      </c>
      <c r="AM19" s="40"/>
      <c r="AN19" t="s">
        <v>57</v>
      </c>
      <c r="AO19" s="33"/>
      <c r="AP19" s="48">
        <f>((D19-AK19)*100)/D19</f>
        <v>100</v>
      </c>
    </row>
    <row r="20">
      <c r="A20" t="s">
        <v>68</v>
      </c>
      <c r="B20" t="s">
        <v>54</v>
      </c>
      <c r="C20" t="s">
        <v>60</v>
      </c>
      <c r="D20" s="33">
        <v>1.4175</v>
      </c>
      <c r="E20" t="s">
        <v>56</v>
      </c>
      <c r="F20" s="40">
        <v>0.009</v>
      </c>
      <c r="G20" t="s">
        <v>57</v>
      </c>
      <c r="I20" s="36"/>
      <c r="J20" t="s">
        <v>56</v>
      </c>
      <c r="K20" s="40"/>
      <c r="L20" t="s">
        <v>57</v>
      </c>
      <c r="M20" s="33"/>
      <c r="N20" s="48">
        <f>((D20-I20)*100)/D20</f>
        <v>100</v>
      </c>
      <c r="P20" s="48"/>
      <c r="Q20" t="s">
        <v>56</v>
      </c>
      <c r="R20" s="40"/>
      <c r="S20" t="s">
        <v>57</v>
      </c>
      <c r="U20" s="48">
        <f>((D20-P20)*100)/D20</f>
        <v>100</v>
      </c>
      <c r="W20" s="48"/>
      <c r="X20" t="s">
        <v>56</v>
      </c>
      <c r="Y20" s="40"/>
      <c r="Z20" t="s">
        <v>57</v>
      </c>
      <c r="AB20" s="48">
        <f>((D20-W20)*100)/D20</f>
        <v>100</v>
      </c>
      <c r="AD20" s="36"/>
      <c r="AE20" t="s">
        <v>56</v>
      </c>
      <c r="AF20" s="40"/>
      <c r="AG20" t="s">
        <v>57</v>
      </c>
      <c r="AH20" s="33"/>
      <c r="AI20" s="48">
        <f>((D20-AD20)*100)/D20</f>
        <v>100</v>
      </c>
      <c r="AK20" s="36"/>
      <c r="AL20" t="s">
        <v>56</v>
      </c>
      <c r="AM20" s="40"/>
      <c r="AN20" t="s">
        <v>57</v>
      </c>
      <c r="AO20" s="33"/>
      <c r="AP20" s="48">
        <f>((D20-AK20)*100)/D20</f>
        <v>100</v>
      </c>
    </row>
    <row r="21">
      <c r="A21" t="s">
        <v>68</v>
      </c>
      <c r="B21" t="s">
        <v>54</v>
      </c>
      <c r="C21" t="s">
        <v>61</v>
      </c>
      <c r="D21" s="33">
        <v>1.6366</v>
      </c>
      <c r="E21" t="s">
        <v>56</v>
      </c>
      <c r="F21" s="40">
        <v>0.0111</v>
      </c>
      <c r="G21" t="s">
        <v>57</v>
      </c>
      <c r="I21" s="36"/>
      <c r="J21" t="s">
        <v>56</v>
      </c>
      <c r="K21" s="40"/>
      <c r="L21" t="s">
        <v>57</v>
      </c>
      <c r="M21" s="33"/>
      <c r="N21" s="48">
        <f>((D21-I21)*100)/D21</f>
        <v>100</v>
      </c>
      <c r="P21" s="48"/>
      <c r="Q21" t="s">
        <v>56</v>
      </c>
      <c r="R21" s="40"/>
      <c r="S21" t="s">
        <v>57</v>
      </c>
      <c r="U21" s="48">
        <f>((D21-P21)*100)/D21</f>
        <v>100</v>
      </c>
      <c r="W21" s="48"/>
      <c r="X21" t="s">
        <v>56</v>
      </c>
      <c r="Y21" s="40"/>
      <c r="Z21" t="s">
        <v>57</v>
      </c>
      <c r="AB21" s="48">
        <f>((D21-W21)*100)/D21</f>
        <v>100</v>
      </c>
      <c r="AD21" s="36"/>
      <c r="AE21" t="s">
        <v>56</v>
      </c>
      <c r="AF21" s="40"/>
      <c r="AG21" t="s">
        <v>57</v>
      </c>
      <c r="AH21" s="33"/>
      <c r="AI21" s="48">
        <f>((D21-AD21)*100)/D21</f>
        <v>100</v>
      </c>
      <c r="AK21" s="36"/>
      <c r="AL21" t="s">
        <v>56</v>
      </c>
      <c r="AM21" s="40"/>
      <c r="AN21" t="s">
        <v>57</v>
      </c>
      <c r="AO21" s="33"/>
      <c r="AP21" s="48">
        <f>((D21-AK21)*100)/D21</f>
        <v>100</v>
      </c>
    </row>
    <row r="22">
      <c r="A22" t="s">
        <v>68</v>
      </c>
      <c r="B22" t="s">
        <v>54</v>
      </c>
      <c r="C22" t="s">
        <v>66</v>
      </c>
      <c r="D22" s="33">
        <v>1.604</v>
      </c>
      <c r="E22" t="s">
        <v>56</v>
      </c>
      <c r="F22" s="40">
        <v>0.0023</v>
      </c>
      <c r="G22" t="s">
        <v>57</v>
      </c>
      <c r="I22" s="36"/>
      <c r="J22" t="s">
        <v>56</v>
      </c>
      <c r="K22" s="40"/>
      <c r="L22" t="s">
        <v>57</v>
      </c>
      <c r="M22" s="33"/>
      <c r="N22" s="48">
        <f>((D22-I22)*100)/D22</f>
        <v>100</v>
      </c>
      <c r="P22" s="48"/>
      <c r="Q22" t="s">
        <v>56</v>
      </c>
      <c r="R22" s="40"/>
      <c r="S22" t="s">
        <v>57</v>
      </c>
      <c r="U22" s="48">
        <f>((D22-P22)*100)/D22</f>
        <v>100</v>
      </c>
      <c r="W22" s="48"/>
      <c r="X22" t="s">
        <v>56</v>
      </c>
      <c r="Y22" s="40"/>
      <c r="Z22" t="s">
        <v>57</v>
      </c>
      <c r="AB22" s="48">
        <f>((D22-W22)*100)/D22</f>
        <v>100</v>
      </c>
      <c r="AD22" s="36"/>
      <c r="AE22" t="s">
        <v>56</v>
      </c>
      <c r="AF22" s="40"/>
      <c r="AG22" t="s">
        <v>57</v>
      </c>
      <c r="AH22" s="33"/>
      <c r="AI22" s="48">
        <f>((D22-AD22)*100)/D22</f>
        <v>100</v>
      </c>
      <c r="AK22" s="36"/>
      <c r="AL22" t="s">
        <v>56</v>
      </c>
      <c r="AM22" s="40"/>
      <c r="AN22" t="s">
        <v>57</v>
      </c>
      <c r="AO22" s="33"/>
      <c r="AP22" s="48">
        <f>((D22-AK22)*100)/D22</f>
        <v>100</v>
      </c>
    </row>
    <row r="23">
      <c r="A23" t="s">
        <v>68</v>
      </c>
      <c r="B23" t="s">
        <v>54</v>
      </c>
      <c r="C23" t="s">
        <v>67</v>
      </c>
      <c r="D23" s="33">
        <v>2.0924</v>
      </c>
      <c r="E23" t="s">
        <v>56</v>
      </c>
      <c r="F23" s="40">
        <v>0.0027</v>
      </c>
      <c r="G23" t="s">
        <v>57</v>
      </c>
      <c r="I23" s="36"/>
      <c r="J23" t="s">
        <v>56</v>
      </c>
      <c r="K23" s="40"/>
      <c r="L23" t="s">
        <v>57</v>
      </c>
      <c r="M23" s="33"/>
      <c r="N23" s="48">
        <f>((D23-I23)*100)/D23</f>
        <v>100</v>
      </c>
      <c r="P23" s="48"/>
      <c r="Q23" t="s">
        <v>56</v>
      </c>
      <c r="R23" s="40"/>
      <c r="S23" t="s">
        <v>57</v>
      </c>
      <c r="U23" s="48">
        <f>((D23-P23)*100)/D23</f>
        <v>100</v>
      </c>
      <c r="W23" s="48"/>
      <c r="X23" t="s">
        <v>56</v>
      </c>
      <c r="Y23" s="40"/>
      <c r="Z23" t="s">
        <v>57</v>
      </c>
      <c r="AB23" s="48">
        <f>((D23-W23)*100)/D23</f>
        <v>100</v>
      </c>
      <c r="AD23" s="36"/>
      <c r="AE23" t="s">
        <v>56</v>
      </c>
      <c r="AF23" s="40"/>
      <c r="AG23" t="s">
        <v>57</v>
      </c>
      <c r="AH23" s="33"/>
      <c r="AI23" s="48">
        <f>((D23-AD23)*100)/D23</f>
        <v>100</v>
      </c>
      <c r="AK23" s="36"/>
      <c r="AL23" t="s">
        <v>56</v>
      </c>
      <c r="AM23" s="40"/>
      <c r="AN23" t="s">
        <v>57</v>
      </c>
      <c r="AO23" s="33"/>
      <c r="AP23" s="48">
        <f>((D23-AK23)*100)/D23</f>
        <v>100</v>
      </c>
    </row>
    <row r="24">
      <c r="A24" t="s">
        <v>68</v>
      </c>
      <c r="B24" t="s">
        <v>54</v>
      </c>
      <c r="C24" t="s">
        <v>62</v>
      </c>
      <c r="D24" s="33">
        <v>1.5247</v>
      </c>
      <c r="E24" t="s">
        <v>56</v>
      </c>
      <c r="F24" s="40">
        <v>0.0017</v>
      </c>
      <c r="G24" t="s">
        <v>57</v>
      </c>
      <c r="I24" s="36"/>
      <c r="J24" t="s">
        <v>56</v>
      </c>
      <c r="K24" s="40"/>
      <c r="L24" t="s">
        <v>57</v>
      </c>
      <c r="M24" s="33"/>
      <c r="N24" s="48">
        <f>((D24-I24)*100)/D24</f>
        <v>100</v>
      </c>
      <c r="P24" s="48"/>
      <c r="Q24" t="s">
        <v>56</v>
      </c>
      <c r="R24" s="40"/>
      <c r="S24" t="s">
        <v>57</v>
      </c>
      <c r="U24" s="48">
        <f>((D24-P24)*100)/D24</f>
        <v>100</v>
      </c>
      <c r="W24" s="48"/>
      <c r="X24" t="s">
        <v>56</v>
      </c>
      <c r="Y24" s="40"/>
      <c r="Z24" t="s">
        <v>57</v>
      </c>
      <c r="AB24" s="48">
        <f>((D24-W24)*100)/D24</f>
        <v>100</v>
      </c>
      <c r="AD24" s="36"/>
      <c r="AE24" t="s">
        <v>56</v>
      </c>
      <c r="AF24" s="40"/>
      <c r="AG24" t="s">
        <v>57</v>
      </c>
      <c r="AH24" s="33"/>
      <c r="AI24" s="48">
        <f>((D24-AD24)*100)/D24</f>
        <v>100</v>
      </c>
      <c r="AK24" s="36"/>
      <c r="AL24" t="s">
        <v>56</v>
      </c>
      <c r="AM24" s="40"/>
      <c r="AN24" t="s">
        <v>57</v>
      </c>
      <c r="AO24" s="33"/>
      <c r="AP24" s="48">
        <f>((D24-AK24)*100)/D24</f>
        <v>100</v>
      </c>
    </row>
    <row r="25">
      <c r="A25" t="s">
        <v>68</v>
      </c>
      <c r="B25" t="s">
        <v>54</v>
      </c>
      <c r="C25" t="s">
        <v>63</v>
      </c>
      <c r="D25" s="33">
        <v>1.4482</v>
      </c>
      <c r="E25" t="s">
        <v>56</v>
      </c>
      <c r="F25" s="40">
        <v>0.0031</v>
      </c>
      <c r="G25" t="s">
        <v>57</v>
      </c>
      <c r="I25" s="36"/>
      <c r="J25" t="s">
        <v>56</v>
      </c>
      <c r="K25" s="40"/>
      <c r="L25" t="s">
        <v>57</v>
      </c>
      <c r="M25" s="33"/>
      <c r="N25" s="48">
        <f>((D25-I25)*100)/D25</f>
        <v>100</v>
      </c>
      <c r="P25" s="48"/>
      <c r="Q25" t="s">
        <v>56</v>
      </c>
      <c r="R25" s="40"/>
      <c r="S25" t="s">
        <v>57</v>
      </c>
      <c r="U25" s="48">
        <f>((D25-P25)*100)/D25</f>
        <v>100</v>
      </c>
      <c r="W25" s="48"/>
      <c r="X25" t="s">
        <v>56</v>
      </c>
      <c r="Y25" s="40"/>
      <c r="Z25" t="s">
        <v>57</v>
      </c>
      <c r="AB25" s="48">
        <f>((D25-W25)*100)/D25</f>
        <v>100</v>
      </c>
      <c r="AD25" s="36"/>
      <c r="AE25" t="s">
        <v>56</v>
      </c>
      <c r="AF25" s="40"/>
      <c r="AG25" t="s">
        <v>57</v>
      </c>
      <c r="AH25" s="33"/>
      <c r="AI25" s="48">
        <f>((D25-AD25)*100)/D25</f>
        <v>100</v>
      </c>
      <c r="AK25" s="36"/>
      <c r="AL25" t="s">
        <v>56</v>
      </c>
      <c r="AM25" s="40"/>
      <c r="AN25" t="s">
        <v>57</v>
      </c>
      <c r="AO25" s="33"/>
      <c r="AP25" s="48">
        <f>((D25-AK25)*100)/D25</f>
        <v>100</v>
      </c>
    </row>
    <row r="26">
      <c r="A26" t="s">
        <v>68</v>
      </c>
      <c r="B26" t="s">
        <v>54</v>
      </c>
      <c r="C26" t="s">
        <v>225</v>
      </c>
      <c r="D26" s="33">
        <v>1.3306</v>
      </c>
      <c r="E26" t="s">
        <v>56</v>
      </c>
      <c r="F26" s="40">
        <v>0.001</v>
      </c>
      <c r="G26" t="s">
        <v>57</v>
      </c>
      <c r="I26" s="36"/>
      <c r="J26" t="s">
        <v>56</v>
      </c>
      <c r="K26" s="40"/>
      <c r="L26" t="s">
        <v>57</v>
      </c>
      <c r="M26" s="33"/>
      <c r="N26" s="48">
        <f>((D26-I26)*100)/D26</f>
        <v>100</v>
      </c>
      <c r="P26" s="48"/>
      <c r="Q26" t="s">
        <v>56</v>
      </c>
      <c r="R26" s="40"/>
      <c r="S26" t="s">
        <v>57</v>
      </c>
      <c r="U26" s="48">
        <f>((D26-P26)*100)/D26</f>
        <v>100</v>
      </c>
      <c r="W26" s="48"/>
      <c r="X26" t="s">
        <v>56</v>
      </c>
      <c r="Y26" s="40"/>
      <c r="Z26" t="s">
        <v>57</v>
      </c>
      <c r="AB26" s="48">
        <f>((D26-W26)*100)/D26</f>
        <v>100</v>
      </c>
      <c r="AD26" s="36"/>
      <c r="AE26" t="s">
        <v>56</v>
      </c>
      <c r="AF26" s="40"/>
      <c r="AG26" t="s">
        <v>57</v>
      </c>
      <c r="AH26" s="33"/>
      <c r="AI26" s="48">
        <f>((D26-AD26)*100)/D26</f>
        <v>100</v>
      </c>
      <c r="AK26" s="36"/>
      <c r="AL26" t="s">
        <v>56</v>
      </c>
      <c r="AM26" s="40"/>
      <c r="AN26" t="s">
        <v>57</v>
      </c>
      <c r="AO26" s="33"/>
      <c r="AP26" s="48">
        <f>((D26-AK26)*100)/D26</f>
        <v>100</v>
      </c>
    </row>
    <row r="27">
      <c r="A27" t="s">
        <v>68</v>
      </c>
      <c r="B27" t="s">
        <v>54</v>
      </c>
      <c r="C27" t="s">
        <v>64</v>
      </c>
      <c r="D27" s="33">
        <v>0.624</v>
      </c>
      <c r="E27" t="s">
        <v>56</v>
      </c>
      <c r="F27" s="40">
        <v>0.0106</v>
      </c>
      <c r="G27" t="s">
        <v>57</v>
      </c>
      <c r="I27" s="36"/>
      <c r="J27" t="s">
        <v>56</v>
      </c>
      <c r="K27" s="40"/>
      <c r="L27" t="s">
        <v>57</v>
      </c>
      <c r="M27" s="33"/>
      <c r="N27" s="48">
        <f>((D27-I27)*100)/D27</f>
        <v>100</v>
      </c>
      <c r="P27" s="48"/>
      <c r="Q27" t="s">
        <v>56</v>
      </c>
      <c r="R27" s="40"/>
      <c r="S27" t="s">
        <v>57</v>
      </c>
      <c r="U27" s="48">
        <f>((D27-P27)*100)/D27</f>
        <v>100</v>
      </c>
      <c r="W27" s="48"/>
      <c r="X27" t="s">
        <v>56</v>
      </c>
      <c r="Y27" s="40"/>
      <c r="Z27" t="s">
        <v>57</v>
      </c>
      <c r="AB27" s="48">
        <f>((D27-W27)*100)/D27</f>
        <v>100</v>
      </c>
      <c r="AD27" s="36"/>
      <c r="AE27" t="s">
        <v>56</v>
      </c>
      <c r="AF27" s="40"/>
      <c r="AG27" t="s">
        <v>57</v>
      </c>
      <c r="AH27" s="33"/>
      <c r="AI27" s="48">
        <f>((D27-AD27)*100)/D27</f>
        <v>100</v>
      </c>
      <c r="AK27" s="36"/>
      <c r="AL27" t="s">
        <v>56</v>
      </c>
      <c r="AM27" s="40"/>
      <c r="AN27" t="s">
        <v>57</v>
      </c>
      <c r="AO27" s="33"/>
      <c r="AP27" s="48">
        <f>((D27-AK27)*100)/D27</f>
        <v>100</v>
      </c>
    </row>
    <row r="28">
      <c r="A28" t="s">
        <v>68</v>
      </c>
      <c r="B28" t="s">
        <v>54</v>
      </c>
      <c r="C28" t="s">
        <v>65</v>
      </c>
      <c r="D28" s="33">
        <v>0.464</v>
      </c>
      <c r="E28" t="s">
        <v>56</v>
      </c>
      <c r="F28" s="40">
        <v>0.0096</v>
      </c>
      <c r="G28" t="s">
        <v>57</v>
      </c>
      <c r="I28" s="36"/>
      <c r="J28" t="s">
        <v>56</v>
      </c>
      <c r="K28" s="40"/>
      <c r="L28" t="s">
        <v>57</v>
      </c>
      <c r="M28" s="33"/>
      <c r="N28" s="48">
        <f>((D28-I28)*100)/D28</f>
        <v>100</v>
      </c>
      <c r="P28" s="48"/>
      <c r="Q28" t="s">
        <v>56</v>
      </c>
      <c r="R28" s="40"/>
      <c r="S28" t="s">
        <v>57</v>
      </c>
      <c r="U28" s="48">
        <f>((D28-P28)*100)/D28</f>
        <v>100</v>
      </c>
      <c r="W28" s="48"/>
      <c r="X28" t="s">
        <v>56</v>
      </c>
      <c r="Y28" s="40"/>
      <c r="Z28" t="s">
        <v>57</v>
      </c>
      <c r="AB28" s="48">
        <f>((D28-W28)*100)/D28</f>
        <v>100</v>
      </c>
      <c r="AD28" s="36"/>
      <c r="AE28" t="s">
        <v>56</v>
      </c>
      <c r="AF28" s="40"/>
      <c r="AG28" t="s">
        <v>57</v>
      </c>
      <c r="AH28" s="33"/>
      <c r="AI28" s="48">
        <f>((D28-AD28)*100)/D28</f>
        <v>100</v>
      </c>
      <c r="AK28" s="36"/>
      <c r="AL28" t="s">
        <v>56</v>
      </c>
      <c r="AM28" s="40"/>
      <c r="AN28" t="s">
        <v>57</v>
      </c>
      <c r="AO28" s="33"/>
      <c r="AP28" s="48">
        <f>((D28-AK28)*100)/D28</f>
        <v>100</v>
      </c>
    </row>
    <row r="29">
      <c r="D29" s="33"/>
      <c r="F29" s="40"/>
      <c r="I29" s="36"/>
      <c r="K29" s="40"/>
      <c r="M29" s="33"/>
      <c r="P29" s="48"/>
      <c r="R29" s="40"/>
      <c r="U29" s="48"/>
      <c r="W29" s="48"/>
      <c r="Y29" s="40"/>
      <c r="AB29" s="48"/>
      <c r="AD29" s="36"/>
      <c r="AF29" s="40"/>
      <c r="AH29" s="33"/>
      <c r="AI29" s="48"/>
      <c r="AK29" s="36"/>
      <c r="AM29" s="40"/>
      <c r="AO29" s="33"/>
      <c r="AP29" s="48"/>
    </row>
    <row r="30">
      <c r="A30" t="s">
        <v>73</v>
      </c>
      <c r="B30" t="s">
        <v>54</v>
      </c>
      <c r="C30" t="s">
        <v>74</v>
      </c>
      <c r="D30" s="33">
        <v>1.6369</v>
      </c>
      <c r="E30" t="s">
        <v>56</v>
      </c>
      <c r="F30" s="40">
        <v>0.0005</v>
      </c>
      <c r="G30" t="s">
        <v>57</v>
      </c>
      <c r="I30" s="36"/>
      <c r="J30" t="s">
        <v>56</v>
      </c>
      <c r="K30" s="40"/>
      <c r="L30" t="s">
        <v>57</v>
      </c>
      <c r="M30" s="33"/>
      <c r="N30" s="48">
        <f>((D30-I30)*100)/D30</f>
        <v>100</v>
      </c>
      <c r="P30" s="48"/>
      <c r="Q30" t="s">
        <v>56</v>
      </c>
      <c r="R30" s="40"/>
      <c r="S30" t="s">
        <v>57</v>
      </c>
      <c r="U30" s="48">
        <f>((D30-P30)*100)/D30</f>
        <v>100</v>
      </c>
      <c r="W30" s="48"/>
      <c r="X30" t="s">
        <v>56</v>
      </c>
      <c r="Y30" s="40"/>
      <c r="Z30" t="s">
        <v>57</v>
      </c>
      <c r="AB30" s="48">
        <f>((D30-W30)*100)/D30</f>
        <v>100</v>
      </c>
      <c r="AD30" s="36"/>
      <c r="AE30" t="s">
        <v>56</v>
      </c>
      <c r="AF30" s="40"/>
      <c r="AG30" t="s">
        <v>57</v>
      </c>
      <c r="AH30" s="33"/>
      <c r="AI30" s="48">
        <f>((D30-AD30)*100)/D30</f>
        <v>100</v>
      </c>
      <c r="AK30" s="36"/>
      <c r="AL30" t="s">
        <v>56</v>
      </c>
      <c r="AM30" s="40"/>
      <c r="AN30" t="s">
        <v>57</v>
      </c>
      <c r="AO30" s="33"/>
      <c r="AP30" s="48">
        <f>((D30-AK30)*100)/D30</f>
        <v>100</v>
      </c>
    </row>
    <row r="31">
      <c r="A31" t="s">
        <v>73</v>
      </c>
      <c r="B31" t="s">
        <v>54</v>
      </c>
      <c r="C31" t="s">
        <v>75</v>
      </c>
      <c r="D31" s="33">
        <v>1.0868</v>
      </c>
      <c r="E31" t="s">
        <v>56</v>
      </c>
      <c r="F31" s="40">
        <v>0.0002</v>
      </c>
      <c r="G31" t="s">
        <v>57</v>
      </c>
      <c r="I31" s="36"/>
      <c r="J31" t="s">
        <v>56</v>
      </c>
      <c r="K31" s="40"/>
      <c r="L31" t="s">
        <v>57</v>
      </c>
      <c r="M31" s="33"/>
      <c r="N31" s="48">
        <f>((D31-I31)*100)/D31</f>
        <v>100</v>
      </c>
      <c r="P31" s="48"/>
      <c r="Q31" t="s">
        <v>56</v>
      </c>
      <c r="R31" s="40"/>
      <c r="S31" t="s">
        <v>57</v>
      </c>
      <c r="U31" s="48">
        <f>((D31-P31)*100)/D31</f>
        <v>100</v>
      </c>
      <c r="W31" s="48"/>
      <c r="X31" t="s">
        <v>56</v>
      </c>
      <c r="Y31" s="40"/>
      <c r="Z31" t="s">
        <v>57</v>
      </c>
      <c r="AB31" s="48">
        <f>((D31-W31)*100)/D31</f>
        <v>100</v>
      </c>
      <c r="AD31" s="36"/>
      <c r="AE31" t="s">
        <v>56</v>
      </c>
      <c r="AF31" s="40"/>
      <c r="AG31" t="s">
        <v>57</v>
      </c>
      <c r="AH31" s="33"/>
      <c r="AI31" s="48">
        <f>((D31-AD31)*100)/D31</f>
        <v>100</v>
      </c>
      <c r="AK31" s="36"/>
      <c r="AL31" t="s">
        <v>56</v>
      </c>
      <c r="AM31" s="40"/>
      <c r="AN31" t="s">
        <v>57</v>
      </c>
      <c r="AO31" s="33"/>
      <c r="AP31" s="48">
        <f>((D31-AK31)*100)/D31</f>
        <v>100</v>
      </c>
    </row>
    <row r="32">
      <c r="A32" t="s">
        <v>73</v>
      </c>
      <c r="B32" t="s">
        <v>54</v>
      </c>
      <c r="C32" t="s">
        <v>76</v>
      </c>
      <c r="D32" s="33">
        <v>1.0847</v>
      </c>
      <c r="E32" t="s">
        <v>56</v>
      </c>
      <c r="F32" s="40">
        <v>0.0002</v>
      </c>
      <c r="G32" t="s">
        <v>57</v>
      </c>
      <c r="I32" s="36"/>
      <c r="J32" t="s">
        <v>56</v>
      </c>
      <c r="K32" s="40"/>
      <c r="L32" t="s">
        <v>57</v>
      </c>
      <c r="M32" s="33"/>
      <c r="N32" s="48">
        <f>((D32-I32)*100)/D32</f>
        <v>100</v>
      </c>
      <c r="P32" s="48"/>
      <c r="Q32" t="s">
        <v>56</v>
      </c>
      <c r="R32" s="40"/>
      <c r="S32" t="s">
        <v>57</v>
      </c>
      <c r="U32" s="48">
        <f>((D32-P32)*100)/D32</f>
        <v>100</v>
      </c>
      <c r="W32" s="48"/>
      <c r="X32" t="s">
        <v>56</v>
      </c>
      <c r="Y32" s="40"/>
      <c r="Z32" t="s">
        <v>57</v>
      </c>
      <c r="AB32" s="48">
        <f>((D32-W32)*100)/D32</f>
        <v>100</v>
      </c>
      <c r="AD32" s="36"/>
      <c r="AE32" t="s">
        <v>56</v>
      </c>
      <c r="AF32" s="40"/>
      <c r="AG32" t="s">
        <v>57</v>
      </c>
      <c r="AH32" s="33"/>
      <c r="AI32" s="48">
        <f>((D32-AD32)*100)/D32</f>
        <v>100</v>
      </c>
      <c r="AK32" s="36"/>
      <c r="AL32" t="s">
        <v>56</v>
      </c>
      <c r="AM32" s="40"/>
      <c r="AN32" t="s">
        <v>57</v>
      </c>
      <c r="AO32" s="33"/>
      <c r="AP32" s="48">
        <f>((D32-AK32)*100)/D32</f>
        <v>100</v>
      </c>
    </row>
    <row r="33">
      <c r="A33" t="s">
        <v>73</v>
      </c>
      <c r="B33" t="s">
        <v>54</v>
      </c>
      <c r="C33" t="s">
        <v>77</v>
      </c>
      <c r="D33" s="33">
        <v>1.0865</v>
      </c>
      <c r="E33" t="s">
        <v>56</v>
      </c>
      <c r="F33" s="40">
        <v>0.0003</v>
      </c>
      <c r="G33" t="s">
        <v>57</v>
      </c>
      <c r="I33" s="36"/>
      <c r="J33" t="s">
        <v>56</v>
      </c>
      <c r="K33" s="40"/>
      <c r="L33" t="s">
        <v>57</v>
      </c>
      <c r="M33" s="33"/>
      <c r="N33" s="48">
        <f>((D33-I33)*100)/D33</f>
        <v>100</v>
      </c>
      <c r="P33" s="48"/>
      <c r="Q33" t="s">
        <v>56</v>
      </c>
      <c r="R33" s="40"/>
      <c r="S33" t="s">
        <v>57</v>
      </c>
      <c r="U33" s="48">
        <f>((D33-P33)*100)/D33</f>
        <v>100</v>
      </c>
      <c r="W33" s="48"/>
      <c r="X33" t="s">
        <v>56</v>
      </c>
      <c r="Y33" s="40"/>
      <c r="Z33" t="s">
        <v>57</v>
      </c>
      <c r="AB33" s="48">
        <f>((D33-W33)*100)/D33</f>
        <v>100</v>
      </c>
      <c r="AD33" s="36"/>
      <c r="AE33" t="s">
        <v>56</v>
      </c>
      <c r="AF33" s="40"/>
      <c r="AG33" t="s">
        <v>57</v>
      </c>
      <c r="AH33" s="33"/>
      <c r="AI33" s="48">
        <f>((D33-AD33)*100)/D33</f>
        <v>100</v>
      </c>
      <c r="AK33" s="36"/>
      <c r="AL33" t="s">
        <v>56</v>
      </c>
      <c r="AM33" s="40"/>
      <c r="AN33" t="s">
        <v>57</v>
      </c>
      <c r="AO33" s="33"/>
      <c r="AP33" s="48">
        <f>((D33-AK33)*100)/D33</f>
        <v>100</v>
      </c>
    </row>
    <row r="34">
      <c r="A34" t="s">
        <v>73</v>
      </c>
      <c r="B34" t="s">
        <v>54</v>
      </c>
      <c r="C34" t="s">
        <v>78</v>
      </c>
      <c r="D34" s="33">
        <v>1.0856</v>
      </c>
      <c r="E34" t="s">
        <v>56</v>
      </c>
      <c r="F34" s="40">
        <v>0.0002</v>
      </c>
      <c r="G34" t="s">
        <v>57</v>
      </c>
      <c r="I34" s="36"/>
      <c r="J34" t="s">
        <v>56</v>
      </c>
      <c r="K34" s="40"/>
      <c r="L34" t="s">
        <v>57</v>
      </c>
      <c r="M34" s="33"/>
      <c r="N34" s="48">
        <f>((D34-I34)*100)/D34</f>
        <v>100</v>
      </c>
      <c r="P34" s="48"/>
      <c r="Q34" t="s">
        <v>56</v>
      </c>
      <c r="R34" s="40"/>
      <c r="S34" t="s">
        <v>57</v>
      </c>
      <c r="U34" s="48">
        <f>((D34-P34)*100)/D34</f>
        <v>100</v>
      </c>
      <c r="W34" s="48"/>
      <c r="X34" t="s">
        <v>56</v>
      </c>
      <c r="Y34" s="40"/>
      <c r="Z34" t="s">
        <v>57</v>
      </c>
      <c r="AB34" s="48">
        <f>((D34-W34)*100)/D34</f>
        <v>100</v>
      </c>
      <c r="AD34" s="36"/>
      <c r="AE34" t="s">
        <v>56</v>
      </c>
      <c r="AF34" s="40"/>
      <c r="AG34" t="s">
        <v>57</v>
      </c>
      <c r="AH34" s="33"/>
      <c r="AI34" s="48">
        <f>((D34-AD34)*100)/D34</f>
        <v>100</v>
      </c>
      <c r="AK34" s="36"/>
      <c r="AL34" t="s">
        <v>56</v>
      </c>
      <c r="AM34" s="40"/>
      <c r="AN34" t="s">
        <v>57</v>
      </c>
      <c r="AO34" s="33"/>
      <c r="AP34" s="48">
        <f>((D34-AK34)*100)/D34</f>
        <v>100</v>
      </c>
    </row>
    <row r="35">
      <c r="D35" s="33"/>
      <c r="F35" s="40"/>
      <c r="I35" s="36"/>
      <c r="K35" s="40"/>
      <c r="P35" s="48"/>
      <c r="R35" s="40"/>
      <c r="U35" s="48"/>
      <c r="W35" s="48"/>
      <c r="Y35" s="40"/>
      <c r="AB35" s="48"/>
      <c r="AD35" s="36"/>
      <c r="AF35" s="40"/>
      <c r="AI35" s="48"/>
      <c r="AK35" s="36"/>
      <c r="AM35" s="40"/>
      <c r="AP35" s="48"/>
    </row>
    <row r="36">
      <c r="A36" t="s">
        <v>79</v>
      </c>
      <c r="B36" t="s">
        <v>54</v>
      </c>
      <c r="C36" t="s">
        <v>74</v>
      </c>
      <c r="D36" s="33">
        <v>3.7949</v>
      </c>
      <c r="E36" t="s">
        <v>56</v>
      </c>
      <c r="F36" s="40">
        <v>0.0057</v>
      </c>
      <c r="G36" t="s">
        <v>57</v>
      </c>
      <c r="I36" s="36"/>
      <c r="J36" t="s">
        <v>56</v>
      </c>
      <c r="K36" s="40"/>
      <c r="L36" t="s">
        <v>57</v>
      </c>
      <c r="M36" s="33"/>
      <c r="N36" s="48">
        <f>((D36-I36)*100)/D36</f>
        <v>100</v>
      </c>
      <c r="P36" s="48"/>
      <c r="Q36" t="s">
        <v>56</v>
      </c>
      <c r="R36" s="40"/>
      <c r="S36" t="s">
        <v>57</v>
      </c>
      <c r="U36" s="48">
        <f>((D36-P36)*100)/D36</f>
        <v>100</v>
      </c>
      <c r="W36" s="48"/>
      <c r="X36" t="s">
        <v>56</v>
      </c>
      <c r="Y36" s="40"/>
      <c r="Z36" t="s">
        <v>57</v>
      </c>
      <c r="AB36" s="48">
        <f>((D36-W36)*100)/D36</f>
        <v>100</v>
      </c>
      <c r="AD36" s="36"/>
      <c r="AE36" t="s">
        <v>56</v>
      </c>
      <c r="AF36" s="40"/>
      <c r="AG36" t="s">
        <v>57</v>
      </c>
      <c r="AH36" s="33"/>
      <c r="AI36" s="48">
        <f>((D36-AD36)*100)/D36</f>
        <v>100</v>
      </c>
      <c r="AK36" s="36"/>
      <c r="AL36" t="s">
        <v>56</v>
      </c>
      <c r="AM36" s="40"/>
      <c r="AN36" t="s">
        <v>57</v>
      </c>
      <c r="AO36" s="33"/>
      <c r="AP36" s="48">
        <f>((D36-AK36)*100)/D36</f>
        <v>100</v>
      </c>
    </row>
    <row r="37">
      <c r="A37" t="s">
        <v>79</v>
      </c>
      <c r="B37" t="s">
        <v>54</v>
      </c>
      <c r="C37" t="s">
        <v>75</v>
      </c>
      <c r="D37" s="33">
        <v>4.4619</v>
      </c>
      <c r="E37" t="s">
        <v>56</v>
      </c>
      <c r="F37" s="40">
        <v>0.0065</v>
      </c>
      <c r="G37" t="s">
        <v>57</v>
      </c>
      <c r="I37" s="36"/>
      <c r="J37" t="s">
        <v>56</v>
      </c>
      <c r="K37" s="40"/>
      <c r="L37" t="s">
        <v>57</v>
      </c>
      <c r="M37" s="33"/>
      <c r="N37" s="48">
        <f>((D37-I37)*100)/D37</f>
        <v>100</v>
      </c>
      <c r="P37" s="48"/>
      <c r="Q37" t="s">
        <v>56</v>
      </c>
      <c r="R37" s="40"/>
      <c r="S37" t="s">
        <v>57</v>
      </c>
      <c r="U37" s="48">
        <f>((D37-P37)*100)/D37</f>
        <v>100</v>
      </c>
      <c r="W37" s="48"/>
      <c r="X37" t="s">
        <v>56</v>
      </c>
      <c r="Y37" s="40"/>
      <c r="Z37" t="s">
        <v>57</v>
      </c>
      <c r="AB37" s="48">
        <f>((D37-W37)*100)/D37</f>
        <v>100</v>
      </c>
      <c r="AD37" s="36"/>
      <c r="AE37" t="s">
        <v>56</v>
      </c>
      <c r="AF37" s="40"/>
      <c r="AG37" t="s">
        <v>57</v>
      </c>
      <c r="AH37" s="33"/>
      <c r="AI37" s="48">
        <f>((D37-AD37)*100)/D37</f>
        <v>100</v>
      </c>
      <c r="AK37" s="36"/>
      <c r="AL37" t="s">
        <v>56</v>
      </c>
      <c r="AM37" s="40"/>
      <c r="AN37" t="s">
        <v>57</v>
      </c>
      <c r="AO37" s="33"/>
      <c r="AP37" s="48">
        <f>((D37-AK37)*100)/D37</f>
        <v>100</v>
      </c>
    </row>
    <row r="38">
      <c r="A38" t="s">
        <v>79</v>
      </c>
      <c r="B38" t="s">
        <v>54</v>
      </c>
      <c r="C38" t="s">
        <v>76</v>
      </c>
      <c r="D38" s="33">
        <v>4.4319</v>
      </c>
      <c r="E38" t="s">
        <v>56</v>
      </c>
      <c r="F38" s="40">
        <v>0.0043</v>
      </c>
      <c r="G38" t="s">
        <v>57</v>
      </c>
      <c r="I38" s="36"/>
      <c r="J38" t="s">
        <v>56</v>
      </c>
      <c r="K38" s="40"/>
      <c r="L38" t="s">
        <v>57</v>
      </c>
      <c r="M38" s="33"/>
      <c r="N38" s="48">
        <f>((D38-I38)*100)/D38</f>
        <v>100</v>
      </c>
      <c r="P38" s="48"/>
      <c r="Q38" t="s">
        <v>56</v>
      </c>
      <c r="R38" s="40"/>
      <c r="S38" t="s">
        <v>57</v>
      </c>
      <c r="U38" s="48">
        <f>((D38-P38)*100)/D38</f>
        <v>100</v>
      </c>
      <c r="W38" s="48"/>
      <c r="X38" t="s">
        <v>56</v>
      </c>
      <c r="Y38" s="40"/>
      <c r="Z38" t="s">
        <v>57</v>
      </c>
      <c r="AB38" s="48">
        <f>((D38-W38)*100)/D38</f>
        <v>100</v>
      </c>
      <c r="AD38" s="36"/>
      <c r="AE38" t="s">
        <v>56</v>
      </c>
      <c r="AF38" s="40"/>
      <c r="AG38" t="s">
        <v>57</v>
      </c>
      <c r="AH38" s="33"/>
      <c r="AI38" s="48">
        <f>((D38-AD38)*100)/D38</f>
        <v>100</v>
      </c>
      <c r="AK38" s="36"/>
      <c r="AL38" t="s">
        <v>56</v>
      </c>
      <c r="AM38" s="40"/>
      <c r="AN38" t="s">
        <v>57</v>
      </c>
      <c r="AO38" s="33"/>
      <c r="AP38" s="48">
        <f>((D38-AK38)*100)/D38</f>
        <v>100</v>
      </c>
    </row>
    <row r="39">
      <c r="A39" t="s">
        <v>79</v>
      </c>
      <c r="B39" t="s">
        <v>54</v>
      </c>
      <c r="C39" t="s">
        <v>77</v>
      </c>
      <c r="D39" s="33">
        <v>4.4568</v>
      </c>
      <c r="E39" t="s">
        <v>56</v>
      </c>
      <c r="F39" s="40">
        <v>0.0309</v>
      </c>
      <c r="G39" t="s">
        <v>57</v>
      </c>
      <c r="I39" s="36"/>
      <c r="J39" t="s">
        <v>56</v>
      </c>
      <c r="K39" s="40"/>
      <c r="L39" t="s">
        <v>57</v>
      </c>
      <c r="M39" s="33"/>
      <c r="N39" s="48">
        <f>((D39-I39)*100)/D39</f>
        <v>100</v>
      </c>
      <c r="P39" s="48"/>
      <c r="Q39" t="s">
        <v>56</v>
      </c>
      <c r="R39" s="40"/>
      <c r="S39" t="s">
        <v>57</v>
      </c>
      <c r="U39" s="48">
        <f>((D39-P39)*100)/D39</f>
        <v>100</v>
      </c>
      <c r="W39" s="48"/>
      <c r="X39" t="s">
        <v>56</v>
      </c>
      <c r="Y39" s="40"/>
      <c r="Z39" t="s">
        <v>57</v>
      </c>
      <c r="AB39" s="48">
        <f>((D39-W39)*100)/D39</f>
        <v>100</v>
      </c>
      <c r="AD39" s="36"/>
      <c r="AE39" t="s">
        <v>56</v>
      </c>
      <c r="AF39" s="40"/>
      <c r="AG39" t="s">
        <v>57</v>
      </c>
      <c r="AH39" s="33"/>
      <c r="AI39" s="48">
        <f>((D39-AD39)*100)/D39</f>
        <v>100</v>
      </c>
      <c r="AK39" s="36"/>
      <c r="AL39" t="s">
        <v>56</v>
      </c>
      <c r="AM39" s="40"/>
      <c r="AN39" t="s">
        <v>57</v>
      </c>
      <c r="AO39" s="33"/>
      <c r="AP39" s="48">
        <f>((D39-AK39)*100)/D39</f>
        <v>100</v>
      </c>
    </row>
    <row r="40">
      <c r="A40" t="s">
        <v>79</v>
      </c>
      <c r="B40" t="s">
        <v>54</v>
      </c>
      <c r="C40" t="s">
        <v>78</v>
      </c>
      <c r="D40" s="33">
        <v>4.4399</v>
      </c>
      <c r="E40" t="s">
        <v>56</v>
      </c>
      <c r="F40" s="40">
        <v>0.0034</v>
      </c>
      <c r="G40" t="s">
        <v>57</v>
      </c>
      <c r="I40" s="36"/>
      <c r="J40" t="s">
        <v>56</v>
      </c>
      <c r="K40" s="40"/>
      <c r="L40" t="s">
        <v>57</v>
      </c>
      <c r="M40" s="33"/>
      <c r="N40" s="48">
        <f>((D40-I40)*100)/D40</f>
        <v>100</v>
      </c>
      <c r="P40" s="48"/>
      <c r="Q40" t="s">
        <v>56</v>
      </c>
      <c r="R40" s="40"/>
      <c r="S40" t="s">
        <v>57</v>
      </c>
      <c r="U40" s="48">
        <f>((D40-P40)*100)/D40</f>
        <v>100</v>
      </c>
      <c r="W40" s="48"/>
      <c r="X40" t="s">
        <v>56</v>
      </c>
      <c r="Y40" s="40"/>
      <c r="Z40" t="s">
        <v>57</v>
      </c>
      <c r="AB40" s="48">
        <f>((D40-W40)*100)/D40</f>
        <v>100</v>
      </c>
      <c r="AD40" s="36"/>
      <c r="AE40" t="s">
        <v>56</v>
      </c>
      <c r="AF40" s="40"/>
      <c r="AG40" t="s">
        <v>57</v>
      </c>
      <c r="AH40" s="33"/>
      <c r="AI40" s="48">
        <f>((D40-AD40)*100)/D40</f>
        <v>100</v>
      </c>
      <c r="AK40" s="36"/>
      <c r="AL40" t="s">
        <v>56</v>
      </c>
      <c r="AM40" s="40"/>
      <c r="AN40" t="s">
        <v>57</v>
      </c>
      <c r="AO40" s="33"/>
      <c r="AP40" s="48">
        <f>((D40-AK40)*100)/D40</f>
        <v>100</v>
      </c>
    </row>
    <row r="41">
      <c r="D41" s="33"/>
      <c r="F41" s="40"/>
      <c r="I41" s="36"/>
      <c r="K41" s="48"/>
      <c r="M41" s="33"/>
      <c r="P41" s="48"/>
      <c r="R41" s="40"/>
      <c r="U41" s="48"/>
      <c r="W41" s="48"/>
      <c r="Y41" s="40"/>
      <c r="AB41" s="48"/>
      <c r="AD41" s="36"/>
      <c r="AF41" s="48"/>
      <c r="AH41" s="33"/>
      <c r="AI41" s="48"/>
      <c r="AK41" s="36"/>
      <c r="AM41" s="48"/>
      <c r="AO41" s="33"/>
      <c r="AP41" s="48"/>
    </row>
    <row r="42">
      <c r="A42" t="s">
        <v>40</v>
      </c>
      <c r="C42" t="s">
        <v>42</v>
      </c>
      <c r="D42" s="33" t="s">
        <v>43</v>
      </c>
      <c r="F42" s="40"/>
      <c r="I42" s="33" t="s">
        <v>44</v>
      </c>
      <c r="K42" s="48"/>
      <c r="M42" s="33"/>
      <c r="N42" t="s">
        <v>45</v>
      </c>
      <c r="P42" s="48" t="s">
        <v>46</v>
      </c>
      <c r="R42" s="40"/>
      <c r="U42" t="s">
        <v>45</v>
      </c>
      <c r="W42" s="48" t="s">
        <v>222</v>
      </c>
      <c r="Y42" s="40"/>
      <c r="AB42" t="s">
        <v>45</v>
      </c>
      <c r="AD42" s="33" t="s">
        <v>223</v>
      </c>
      <c r="AF42" s="48"/>
      <c r="AH42" s="33"/>
      <c r="AI42" t="s">
        <v>45</v>
      </c>
      <c r="AK42" s="33" t="s">
        <v>224</v>
      </c>
      <c r="AM42" s="48"/>
      <c r="AO42" s="33"/>
      <c r="AP42" t="s">
        <v>45</v>
      </c>
    </row>
    <row r="43">
      <c r="D43" s="33"/>
      <c r="F43" s="40"/>
      <c r="H43" s="33"/>
      <c r="I43" s="33"/>
      <c r="K43" s="48"/>
      <c r="M43" s="33"/>
      <c r="P43" s="48"/>
      <c r="R43" s="40"/>
      <c r="U43" s="48"/>
      <c r="W43" s="48"/>
      <c r="Y43" s="40"/>
      <c r="AB43" s="48"/>
      <c r="AC43" s="33"/>
      <c r="AD43" s="33"/>
      <c r="AF43" s="48"/>
      <c r="AH43" s="33"/>
      <c r="AI43" s="48"/>
      <c r="AJ43" s="33"/>
      <c r="AK43" s="33"/>
      <c r="AM43" s="48"/>
      <c r="AO43" s="33"/>
      <c r="AP43" s="48"/>
    </row>
    <row r="44">
      <c r="A44" t="s">
        <v>80</v>
      </c>
      <c r="B44" t="s">
        <v>54</v>
      </c>
      <c r="C44" t="s">
        <v>81</v>
      </c>
      <c r="D44" s="33">
        <v>11.4529</v>
      </c>
      <c r="E44" t="s">
        <v>56</v>
      </c>
      <c r="F44" s="40">
        <v>0.0283</v>
      </c>
      <c r="G44" t="s">
        <v>57</v>
      </c>
      <c r="I44" s="33"/>
      <c r="J44" t="s">
        <v>56</v>
      </c>
      <c r="K44" s="40"/>
      <c r="L44" t="s">
        <v>57</v>
      </c>
      <c r="M44" s="33"/>
      <c r="N44" s="48">
        <f>((D44-I44)*100)/D44</f>
        <v>100</v>
      </c>
      <c r="P44" s="48"/>
      <c r="Q44" t="s">
        <v>56</v>
      </c>
      <c r="R44" s="40"/>
      <c r="S44" t="s">
        <v>57</v>
      </c>
      <c r="U44" s="48">
        <f>((D44-P44)*100)/D44</f>
        <v>100</v>
      </c>
      <c r="W44" s="48"/>
      <c r="X44" t="s">
        <v>56</v>
      </c>
      <c r="Y44" s="40"/>
      <c r="Z44" t="s">
        <v>57</v>
      </c>
      <c r="AB44" s="48">
        <f>((D44-W44)*100)/D44</f>
        <v>100</v>
      </c>
      <c r="AD44" s="33"/>
      <c r="AE44" t="s">
        <v>56</v>
      </c>
      <c r="AF44" s="40"/>
      <c r="AG44" t="s">
        <v>57</v>
      </c>
      <c r="AH44" s="33"/>
      <c r="AI44" s="48">
        <f>((D44-AD44)*100)/D44</f>
        <v>100</v>
      </c>
      <c r="AK44" s="33"/>
      <c r="AL44" t="s">
        <v>56</v>
      </c>
      <c r="AM44" s="40"/>
      <c r="AN44" t="s">
        <v>57</v>
      </c>
      <c r="AO44" s="33"/>
      <c r="AP44" s="48">
        <f>((D44-AK44)*100)/D44</f>
        <v>100</v>
      </c>
    </row>
    <row r="45">
      <c r="A45" t="s">
        <v>80</v>
      </c>
      <c r="B45" t="s">
        <v>54</v>
      </c>
      <c r="C45" t="s">
        <v>82</v>
      </c>
      <c r="D45" s="33">
        <v>11.5217</v>
      </c>
      <c r="E45" t="s">
        <v>56</v>
      </c>
      <c r="F45" s="40">
        <v>0.0171</v>
      </c>
      <c r="G45" t="s">
        <v>57</v>
      </c>
      <c r="I45" s="33"/>
      <c r="J45" t="s">
        <v>56</v>
      </c>
      <c r="K45" s="40"/>
      <c r="L45" t="s">
        <v>57</v>
      </c>
      <c r="M45" s="33"/>
      <c r="N45" s="48">
        <f>((D45-I45)*100)/D45</f>
        <v>100</v>
      </c>
      <c r="P45" s="48"/>
      <c r="Q45" t="s">
        <v>56</v>
      </c>
      <c r="R45" s="40"/>
      <c r="S45" t="s">
        <v>57</v>
      </c>
      <c r="U45" s="48">
        <f>((D45-P45)*100)/D45</f>
        <v>100</v>
      </c>
      <c r="W45" s="48"/>
      <c r="X45" t="s">
        <v>56</v>
      </c>
      <c r="Y45" s="40"/>
      <c r="Z45" t="s">
        <v>57</v>
      </c>
      <c r="AB45" s="48">
        <f>((D45-W45)*100)/D45</f>
        <v>100</v>
      </c>
      <c r="AD45" s="33"/>
      <c r="AE45" t="s">
        <v>56</v>
      </c>
      <c r="AF45" s="40"/>
      <c r="AG45" t="s">
        <v>57</v>
      </c>
      <c r="AH45" s="33"/>
      <c r="AI45" s="48">
        <f>((D45-AD45)*100)/D45</f>
        <v>100</v>
      </c>
      <c r="AK45" s="33"/>
      <c r="AL45" t="s">
        <v>56</v>
      </c>
      <c r="AM45" s="40"/>
      <c r="AN45" t="s">
        <v>57</v>
      </c>
      <c r="AO45" s="33"/>
      <c r="AP45" s="48">
        <f>((D45-AK45)*100)/D45</f>
        <v>100</v>
      </c>
    </row>
    <row r="46">
      <c r="A46" t="s">
        <v>80</v>
      </c>
      <c r="B46" t="s">
        <v>54</v>
      </c>
      <c r="C46" t="s">
        <v>83</v>
      </c>
      <c r="D46" s="33">
        <v>13.4655</v>
      </c>
      <c r="E46" t="s">
        <v>56</v>
      </c>
      <c r="F46" s="40">
        <v>0.019</v>
      </c>
      <c r="G46" t="s">
        <v>57</v>
      </c>
      <c r="I46" s="33"/>
      <c r="J46" t="s">
        <v>56</v>
      </c>
      <c r="K46" s="40"/>
      <c r="L46" t="s">
        <v>57</v>
      </c>
      <c r="M46" s="33"/>
      <c r="N46" s="48">
        <f>((D46-I46)*100)/D46</f>
        <v>100</v>
      </c>
      <c r="P46" s="48"/>
      <c r="Q46" t="s">
        <v>56</v>
      </c>
      <c r="R46" s="40"/>
      <c r="S46" t="s">
        <v>57</v>
      </c>
      <c r="U46" s="48">
        <f>((D46-P46)*100)/D46</f>
        <v>100</v>
      </c>
      <c r="W46" s="48"/>
      <c r="X46" t="s">
        <v>56</v>
      </c>
      <c r="Y46" s="40"/>
      <c r="Z46" t="s">
        <v>57</v>
      </c>
      <c r="AB46" s="48">
        <f>((D46-W46)*100)/D46</f>
        <v>100</v>
      </c>
      <c r="AD46" s="33"/>
      <c r="AE46" t="s">
        <v>56</v>
      </c>
      <c r="AF46" s="40"/>
      <c r="AG46" t="s">
        <v>57</v>
      </c>
      <c r="AH46" s="33"/>
      <c r="AI46" s="48">
        <f>((D46-AD46)*100)/D46</f>
        <v>100</v>
      </c>
      <c r="AK46" s="33"/>
      <c r="AL46" t="s">
        <v>56</v>
      </c>
      <c r="AM46" s="40"/>
      <c r="AN46" t="s">
        <v>57</v>
      </c>
      <c r="AO46" s="33"/>
      <c r="AP46" s="48">
        <f>((D46-AK46)*100)/D46</f>
        <v>100</v>
      </c>
    </row>
    <row r="47">
      <c r="A47" t="s">
        <v>80</v>
      </c>
      <c r="B47" t="s">
        <v>54</v>
      </c>
      <c r="C47" t="s">
        <v>84</v>
      </c>
      <c r="D47" s="33">
        <v>17.1178</v>
      </c>
      <c r="E47" t="s">
        <v>56</v>
      </c>
      <c r="F47" s="40">
        <v>0.024</v>
      </c>
      <c r="G47" t="s">
        <v>57</v>
      </c>
      <c r="I47" s="33"/>
      <c r="J47" t="s">
        <v>56</v>
      </c>
      <c r="K47" s="40"/>
      <c r="L47" t="s">
        <v>57</v>
      </c>
      <c r="M47" s="33"/>
      <c r="N47" s="48">
        <f>((D47-I47)*100)/D47</f>
        <v>100</v>
      </c>
      <c r="P47" s="48"/>
      <c r="Q47" t="s">
        <v>56</v>
      </c>
      <c r="R47" s="40"/>
      <c r="S47" t="s">
        <v>57</v>
      </c>
      <c r="U47" s="48">
        <f>((D47-P47)*100)/D47</f>
        <v>100</v>
      </c>
      <c r="W47" s="48"/>
      <c r="X47" t="s">
        <v>56</v>
      </c>
      <c r="Y47" s="40"/>
      <c r="Z47" t="s">
        <v>57</v>
      </c>
      <c r="AB47" s="48">
        <f>((D47-W47)*100)/D47</f>
        <v>100</v>
      </c>
      <c r="AD47" s="33"/>
      <c r="AE47" t="s">
        <v>56</v>
      </c>
      <c r="AF47" s="40"/>
      <c r="AG47" t="s">
        <v>57</v>
      </c>
      <c r="AH47" s="33"/>
      <c r="AI47" s="48">
        <f>((D47-AD47)*100)/D47</f>
        <v>100</v>
      </c>
      <c r="AK47" s="33"/>
      <c r="AL47" t="s">
        <v>56</v>
      </c>
      <c r="AM47" s="40"/>
      <c r="AN47" t="s">
        <v>57</v>
      </c>
      <c r="AO47" s="33"/>
      <c r="AP47" s="48">
        <f>((D47-AK47)*100)/D47</f>
        <v>100</v>
      </c>
    </row>
    <row r="48">
      <c r="A48" t="s">
        <v>80</v>
      </c>
      <c r="B48" t="s">
        <v>54</v>
      </c>
      <c r="C48" t="s">
        <v>85</v>
      </c>
      <c r="D48" s="33">
        <v>17.8279</v>
      </c>
      <c r="E48" t="s">
        <v>56</v>
      </c>
      <c r="F48" s="40">
        <v>0.0683</v>
      </c>
      <c r="G48" t="s">
        <v>57</v>
      </c>
      <c r="I48" s="33"/>
      <c r="J48" t="s">
        <v>56</v>
      </c>
      <c r="K48" s="40"/>
      <c r="L48" t="s">
        <v>57</v>
      </c>
      <c r="M48" s="33"/>
      <c r="N48" s="48">
        <f>((D48-I48)*100)/D48</f>
        <v>100</v>
      </c>
      <c r="P48" s="48"/>
      <c r="Q48" t="s">
        <v>56</v>
      </c>
      <c r="R48" s="40"/>
      <c r="S48" t="s">
        <v>57</v>
      </c>
      <c r="U48" s="48">
        <f>((D48-P48)*100)/D48</f>
        <v>100</v>
      </c>
      <c r="W48" s="48"/>
      <c r="X48" t="s">
        <v>56</v>
      </c>
      <c r="Y48" s="40"/>
      <c r="Z48" t="s">
        <v>57</v>
      </c>
      <c r="AB48" s="48">
        <f>((D48-W48)*100)/D48</f>
        <v>100</v>
      </c>
      <c r="AD48" s="33"/>
      <c r="AE48" t="s">
        <v>56</v>
      </c>
      <c r="AF48" s="40"/>
      <c r="AG48" t="s">
        <v>57</v>
      </c>
      <c r="AH48" s="33"/>
      <c r="AI48" s="48">
        <f>((D48-AD48)*100)/D48</f>
        <v>100</v>
      </c>
      <c r="AK48" s="33"/>
      <c r="AL48" t="s">
        <v>56</v>
      </c>
      <c r="AM48" s="40"/>
      <c r="AN48" t="s">
        <v>57</v>
      </c>
      <c r="AO48" s="33"/>
      <c r="AP48" s="48">
        <f>((D48-AK48)*100)/D48</f>
        <v>100</v>
      </c>
    </row>
    <row r="49">
      <c r="D49" s="33"/>
      <c r="F49" s="40"/>
      <c r="H49" s="33"/>
      <c r="I49" s="33"/>
      <c r="K49" s="40"/>
      <c r="M49" s="33"/>
      <c r="P49" s="48"/>
      <c r="R49" s="40"/>
      <c r="U49" s="48"/>
      <c r="W49" s="48"/>
      <c r="Y49" s="40"/>
      <c r="AB49" s="48"/>
      <c r="AC49" s="33"/>
      <c r="AD49" s="33"/>
      <c r="AF49" s="40"/>
      <c r="AH49" s="33"/>
      <c r="AI49" s="48"/>
      <c r="AJ49" s="33"/>
      <c r="AK49" s="33"/>
      <c r="AM49" s="40"/>
      <c r="AO49" s="33"/>
      <c r="AP49" s="48"/>
    </row>
    <row r="50">
      <c r="A50" t="s">
        <v>86</v>
      </c>
      <c r="B50" t="s">
        <v>54</v>
      </c>
      <c r="C50" t="s">
        <v>82</v>
      </c>
      <c r="D50" s="33">
        <v>4.1106</v>
      </c>
      <c r="E50" t="s">
        <v>56</v>
      </c>
      <c r="F50" s="40">
        <v>0.0013</v>
      </c>
      <c r="G50" t="s">
        <v>57</v>
      </c>
      <c r="I50" s="43"/>
      <c r="J50" t="s">
        <v>56</v>
      </c>
      <c r="K50" s="40"/>
      <c r="L50" t="s">
        <v>57</v>
      </c>
      <c r="M50" s="33"/>
      <c r="N50" s="48">
        <f>((D50-I50)*100)/D50</f>
        <v>100</v>
      </c>
      <c r="P50" s="48"/>
      <c r="Q50" t="s">
        <v>56</v>
      </c>
      <c r="R50" s="40"/>
      <c r="S50" t="s">
        <v>57</v>
      </c>
      <c r="U50" s="48">
        <f>((D50-P50)*100)/D50</f>
        <v>100</v>
      </c>
      <c r="W50" s="48"/>
      <c r="X50" t="s">
        <v>56</v>
      </c>
      <c r="Y50" s="40"/>
      <c r="Z50" t="s">
        <v>57</v>
      </c>
      <c r="AB50" s="48">
        <f>((D50-W50)*100)/D50</f>
        <v>100</v>
      </c>
      <c r="AD50" s="43"/>
      <c r="AE50" t="s">
        <v>56</v>
      </c>
      <c r="AF50" s="40"/>
      <c r="AG50" t="s">
        <v>57</v>
      </c>
      <c r="AH50" s="33"/>
      <c r="AI50" s="48">
        <f>((D50-AD50)*100)/D50</f>
        <v>100</v>
      </c>
      <c r="AK50" s="43"/>
      <c r="AL50" t="s">
        <v>56</v>
      </c>
      <c r="AM50" s="40"/>
      <c r="AN50" t="s">
        <v>57</v>
      </c>
      <c r="AO50" s="33"/>
      <c r="AP50" s="48">
        <f>((D50-AK50)*100)/D50</f>
        <v>100</v>
      </c>
    </row>
    <row r="51">
      <c r="A51" t="s">
        <v>86</v>
      </c>
      <c r="B51" t="s">
        <v>54</v>
      </c>
      <c r="C51" t="s">
        <v>83</v>
      </c>
      <c r="D51" s="33">
        <v>24.9874</v>
      </c>
      <c r="E51" t="s">
        <v>56</v>
      </c>
      <c r="F51" s="40">
        <v>0.0148</v>
      </c>
      <c r="G51" t="s">
        <v>57</v>
      </c>
      <c r="I51" s="43"/>
      <c r="J51" t="s">
        <v>56</v>
      </c>
      <c r="K51" s="40"/>
      <c r="L51" t="s">
        <v>57</v>
      </c>
      <c r="M51" s="33"/>
      <c r="N51" s="48">
        <f>((D51-I51)*100)/D51</f>
        <v>100</v>
      </c>
      <c r="P51" s="48"/>
      <c r="Q51" t="s">
        <v>56</v>
      </c>
      <c r="R51" s="40"/>
      <c r="S51" t="s">
        <v>57</v>
      </c>
      <c r="U51" s="48">
        <f>((D51-P51)*100)/D51</f>
        <v>100</v>
      </c>
      <c r="W51" s="48"/>
      <c r="X51" t="s">
        <v>56</v>
      </c>
      <c r="Y51" s="40"/>
      <c r="Z51" t="s">
        <v>57</v>
      </c>
      <c r="AB51" s="48">
        <f>((D51-W51)*100)/D51</f>
        <v>100</v>
      </c>
      <c r="AD51" s="43"/>
      <c r="AE51" t="s">
        <v>56</v>
      </c>
      <c r="AF51" s="40"/>
      <c r="AG51" t="s">
        <v>57</v>
      </c>
      <c r="AH51" s="33"/>
      <c r="AI51" s="48">
        <f>((D51-AD51)*100)/D51</f>
        <v>100</v>
      </c>
      <c r="AK51" s="43"/>
      <c r="AL51" t="s">
        <v>56</v>
      </c>
      <c r="AM51" s="40"/>
      <c r="AN51" t="s">
        <v>57</v>
      </c>
      <c r="AO51" s="33"/>
      <c r="AP51" s="48">
        <f>((D51-AK51)*100)/D51</f>
        <v>100</v>
      </c>
    </row>
    <row r="52">
      <c r="A52" t="s">
        <v>86</v>
      </c>
      <c r="B52" t="s">
        <v>54</v>
      </c>
      <c r="C52" t="s">
        <v>84</v>
      </c>
      <c r="D52" s="33">
        <v>283.6728</v>
      </c>
      <c r="E52" t="s">
        <v>56</v>
      </c>
      <c r="F52" s="40">
        <v>0.1055</v>
      </c>
      <c r="G52" t="s">
        <v>57</v>
      </c>
      <c r="I52" s="43"/>
      <c r="J52" t="s">
        <v>56</v>
      </c>
      <c r="K52" s="40"/>
      <c r="L52" t="s">
        <v>57</v>
      </c>
      <c r="M52" s="33"/>
      <c r="N52" s="48">
        <f>((D52-I52)*100)/D52</f>
        <v>100</v>
      </c>
      <c r="P52" s="48"/>
      <c r="Q52" t="s">
        <v>56</v>
      </c>
      <c r="R52" s="40"/>
      <c r="S52" t="s">
        <v>57</v>
      </c>
      <c r="U52" s="48">
        <f>((D52-P52)*100)/D52</f>
        <v>100</v>
      </c>
      <c r="W52" s="48"/>
      <c r="X52" t="s">
        <v>56</v>
      </c>
      <c r="Y52" s="40"/>
      <c r="Z52" t="s">
        <v>57</v>
      </c>
      <c r="AB52" s="48">
        <f>((D52-W52)*100)/D52</f>
        <v>100</v>
      </c>
      <c r="AD52" s="43"/>
      <c r="AE52" t="s">
        <v>56</v>
      </c>
      <c r="AF52" s="40"/>
      <c r="AG52" t="s">
        <v>57</v>
      </c>
      <c r="AH52" s="33"/>
      <c r="AI52" s="48">
        <f>((D52-AD52)*100)/D52</f>
        <v>100</v>
      </c>
      <c r="AK52" s="43"/>
      <c r="AL52" t="s">
        <v>56</v>
      </c>
      <c r="AM52" s="40"/>
      <c r="AN52" t="s">
        <v>57</v>
      </c>
      <c r="AO52" s="33"/>
      <c r="AP52" s="48">
        <f>((D52-AK52)*100)/D52</f>
        <v>100</v>
      </c>
    </row>
    <row r="53">
      <c r="A53" t="s">
        <v>86</v>
      </c>
      <c r="B53" t="s">
        <v>54</v>
      </c>
      <c r="C53" t="s">
        <v>85</v>
      </c>
      <c r="D53" s="33">
        <v>2890.1583</v>
      </c>
      <c r="E53" t="s">
        <v>56</v>
      </c>
      <c r="F53" s="40">
        <v>1.2935</v>
      </c>
      <c r="G53" t="s">
        <v>57</v>
      </c>
      <c r="I53" s="43"/>
      <c r="J53" t="s">
        <v>56</v>
      </c>
      <c r="K53" s="40"/>
      <c r="L53" t="s">
        <v>57</v>
      </c>
      <c r="M53" s="33"/>
      <c r="N53" s="48">
        <f>((D53-I53)*100)/D53</f>
        <v>100</v>
      </c>
      <c r="P53" s="48"/>
      <c r="Q53" t="s">
        <v>56</v>
      </c>
      <c r="R53" s="40"/>
      <c r="S53" t="s">
        <v>57</v>
      </c>
      <c r="U53" s="48">
        <f>((D53-P53)*100)/D53</f>
        <v>100</v>
      </c>
      <c r="W53" s="48"/>
      <c r="X53" t="s">
        <v>56</v>
      </c>
      <c r="Y53" s="40"/>
      <c r="Z53" t="s">
        <v>57</v>
      </c>
      <c r="AB53" s="48">
        <f>((D53-W53)*100)/D53</f>
        <v>100</v>
      </c>
      <c r="AD53" s="43"/>
      <c r="AE53" t="s">
        <v>56</v>
      </c>
      <c r="AF53" s="40"/>
      <c r="AG53" t="s">
        <v>57</v>
      </c>
      <c r="AH53" s="33"/>
      <c r="AI53" s="48">
        <f>((D53-AD53)*100)/D53</f>
        <v>100</v>
      </c>
      <c r="AK53" s="43"/>
      <c r="AL53" t="s">
        <v>56</v>
      </c>
      <c r="AM53" s="40"/>
      <c r="AN53" t="s">
        <v>57</v>
      </c>
      <c r="AO53" s="33"/>
      <c r="AP53" s="48">
        <f>((D53-AK53)*100)/D53</f>
        <v>100</v>
      </c>
    </row>
    <row r="54">
      <c r="D54" s="33"/>
      <c r="F54" s="40"/>
      <c r="H54" s="33"/>
      <c r="I54" s="33"/>
      <c r="K54" s="40"/>
      <c r="M54" s="33"/>
      <c r="N54" s="48"/>
      <c r="P54" s="48"/>
      <c r="R54" s="40"/>
      <c r="U54" s="48"/>
      <c r="W54" s="48"/>
      <c r="Y54" s="40"/>
      <c r="AB54" s="48"/>
      <c r="AC54" s="33"/>
      <c r="AD54" s="33"/>
      <c r="AF54" s="40"/>
      <c r="AH54" s="33"/>
      <c r="AI54" s="48"/>
      <c r="AJ54" s="33"/>
      <c r="AK54" s="33"/>
      <c r="AM54" s="40"/>
      <c r="AO54" s="33"/>
      <c r="AP54" s="48"/>
    </row>
    <row r="55">
      <c r="A55" t="s">
        <v>69</v>
      </c>
      <c r="B55" t="s">
        <v>54</v>
      </c>
      <c r="C55" t="s">
        <v>70</v>
      </c>
      <c r="D55" s="33">
        <v>0.3476</v>
      </c>
      <c r="E55" t="s">
        <v>56</v>
      </c>
      <c r="F55" s="40">
        <v>0</v>
      </c>
      <c r="G55" t="s">
        <v>57</v>
      </c>
      <c r="I55" s="36"/>
      <c r="J55" t="s">
        <v>56</v>
      </c>
      <c r="K55" s="40"/>
      <c r="L55" t="s">
        <v>57</v>
      </c>
      <c r="M55" s="33"/>
      <c r="N55" s="48">
        <f>((D55-I55)*100)/D55</f>
        <v>100</v>
      </c>
      <c r="P55" s="48"/>
      <c r="Q55" t="s">
        <v>56</v>
      </c>
      <c r="R55" s="40"/>
      <c r="S55" t="s">
        <v>57</v>
      </c>
      <c r="U55" s="48">
        <f>((D55-P55)*100)/D55</f>
        <v>100</v>
      </c>
      <c r="W55" s="48"/>
      <c r="X55" t="s">
        <v>56</v>
      </c>
      <c r="Y55" s="40"/>
      <c r="Z55" t="s">
        <v>57</v>
      </c>
      <c r="AB55" s="48">
        <f>((D55-W55)*100)/D55</f>
        <v>100</v>
      </c>
      <c r="AD55" s="36"/>
      <c r="AE55" t="s">
        <v>56</v>
      </c>
      <c r="AF55" s="40"/>
      <c r="AG55" t="s">
        <v>57</v>
      </c>
      <c r="AH55" s="33"/>
      <c r="AI55" s="48">
        <f>((D55-AD55)*100)/D55</f>
        <v>100</v>
      </c>
      <c r="AK55" s="36"/>
      <c r="AL55" t="s">
        <v>56</v>
      </c>
      <c r="AM55" s="40"/>
      <c r="AN55" t="s">
        <v>57</v>
      </c>
      <c r="AO55" s="33"/>
      <c r="AP55" s="48">
        <f>((D55-AK55)*100)/D55</f>
        <v>100</v>
      </c>
    </row>
    <row r="56">
      <c r="A56" t="s">
        <v>71</v>
      </c>
      <c r="B56" t="s">
        <v>54</v>
      </c>
      <c r="C56" t="s">
        <v>72</v>
      </c>
      <c r="D56" s="33">
        <v>1.1249</v>
      </c>
      <c r="E56" t="s">
        <v>56</v>
      </c>
      <c r="F56" s="40">
        <v>0.0007</v>
      </c>
      <c r="G56" t="s">
        <v>57</v>
      </c>
      <c r="I56" s="36"/>
      <c r="J56" t="s">
        <v>56</v>
      </c>
      <c r="K56" s="40"/>
      <c r="L56" t="s">
        <v>57</v>
      </c>
      <c r="M56" s="33"/>
      <c r="N56" s="48">
        <f>((D56-I56)*100)/D56</f>
        <v>100</v>
      </c>
      <c r="P56" s="48"/>
      <c r="Q56" t="s">
        <v>56</v>
      </c>
      <c r="R56" s="40"/>
      <c r="S56" t="s">
        <v>57</v>
      </c>
      <c r="U56" s="48">
        <f>((D56-P56)*100)/D56</f>
        <v>100</v>
      </c>
      <c r="W56" s="48"/>
      <c r="X56" t="s">
        <v>56</v>
      </c>
      <c r="Y56" s="40"/>
      <c r="Z56" t="s">
        <v>57</v>
      </c>
      <c r="AB56" s="48">
        <f>((D56-W56)*100)/D56</f>
        <v>100</v>
      </c>
      <c r="AD56" s="36"/>
      <c r="AE56" t="s">
        <v>56</v>
      </c>
      <c r="AF56" s="40"/>
      <c r="AG56" t="s">
        <v>57</v>
      </c>
      <c r="AH56" s="33"/>
      <c r="AI56" s="48">
        <f>((D56-AD56)*100)/D56</f>
        <v>100</v>
      </c>
      <c r="AK56" s="36"/>
      <c r="AL56" t="s">
        <v>56</v>
      </c>
      <c r="AM56" s="40"/>
      <c r="AN56" t="s">
        <v>57</v>
      </c>
      <c r="AO56" s="33"/>
      <c r="AP56" s="48">
        <f>((D56-AK56)*100)/D56</f>
        <v>100</v>
      </c>
    </row>
    <row r="57">
      <c r="D57" s="33"/>
      <c r="F57" s="40"/>
      <c r="I57" s="33"/>
      <c r="K57" s="40"/>
      <c r="M57" s="33"/>
      <c r="P57" s="48"/>
      <c r="R57" s="40"/>
      <c r="U57" s="48"/>
      <c r="W57" s="48"/>
      <c r="Y57" s="40"/>
      <c r="AB57" s="48"/>
      <c r="AD57" s="33"/>
      <c r="AF57" s="40"/>
      <c r="AH57" s="33"/>
      <c r="AI57" s="48"/>
      <c r="AK57" s="33"/>
      <c r="AM57" s="40"/>
      <c r="AO57" s="33"/>
      <c r="AP57" s="48"/>
    </row>
    <row r="58">
      <c r="A58" t="s">
        <v>87</v>
      </c>
      <c r="C58" t="s">
        <v>88</v>
      </c>
      <c r="D58" s="33">
        <v>13.1332</v>
      </c>
      <c r="E58" t="s">
        <v>56</v>
      </c>
      <c r="F58" s="40">
        <v>0.0257</v>
      </c>
      <c r="G58" t="s">
        <v>57</v>
      </c>
      <c r="I58" s="33"/>
      <c r="J58" t="s">
        <v>56</v>
      </c>
      <c r="K58" s="40"/>
      <c r="L58" t="s">
        <v>57</v>
      </c>
      <c r="M58" s="33"/>
      <c r="N58" s="48">
        <f>((D58-I58)*100)/D58</f>
        <v>100</v>
      </c>
      <c r="P58" s="48"/>
      <c r="Q58" t="s">
        <v>56</v>
      </c>
      <c r="R58" s="40"/>
      <c r="S58" t="s">
        <v>57</v>
      </c>
      <c r="U58" s="48">
        <f>((D58-P58)*100)/D58</f>
        <v>100</v>
      </c>
      <c r="W58" s="48"/>
      <c r="X58" t="s">
        <v>56</v>
      </c>
      <c r="Y58" s="40"/>
      <c r="Z58" t="s">
        <v>57</v>
      </c>
      <c r="AB58" s="48">
        <f>((D58-W58)*100)/D58</f>
        <v>100</v>
      </c>
      <c r="AD58" s="33"/>
      <c r="AE58" t="s">
        <v>56</v>
      </c>
      <c r="AF58" s="40"/>
      <c r="AG58" t="s">
        <v>57</v>
      </c>
      <c r="AH58" s="33"/>
      <c r="AI58" s="48">
        <f>((D58-AD58)*100)/D58</f>
        <v>100</v>
      </c>
      <c r="AK58" s="33"/>
      <c r="AL58" t="s">
        <v>56</v>
      </c>
      <c r="AM58" s="40"/>
      <c r="AN58" t="s">
        <v>57</v>
      </c>
      <c r="AO58" s="33"/>
      <c r="AP58" s="48">
        <f>((D58-AK58)*100)/D58</f>
        <v>100</v>
      </c>
    </row>
    <row r="59">
      <c r="D59" s="33"/>
      <c r="F59" s="40"/>
      <c r="I59" s="33"/>
      <c r="K59" s="40"/>
      <c r="M59" s="33"/>
      <c r="P59" s="48"/>
      <c r="R59" s="40"/>
      <c r="U59" s="48"/>
      <c r="W59" s="48"/>
      <c r="Y59" s="40"/>
      <c r="AB59" s="48"/>
      <c r="AD59" s="33"/>
      <c r="AF59" s="40"/>
      <c r="AH59" s="33"/>
      <c r="AI59" s="48"/>
      <c r="AK59" s="33"/>
      <c r="AM59" s="40"/>
      <c r="AO59" s="33"/>
      <c r="AP59" s="48"/>
    </row>
    <row r="60">
      <c r="A60" t="s">
        <v>89</v>
      </c>
      <c r="C60" t="s">
        <v>88</v>
      </c>
      <c r="D60" s="33">
        <v>10.9389</v>
      </c>
      <c r="E60" t="s">
        <v>56</v>
      </c>
      <c r="F60" s="40">
        <v>0.009</v>
      </c>
      <c r="G60" t="s">
        <v>57</v>
      </c>
      <c r="I60" s="33"/>
      <c r="J60" t="s">
        <v>56</v>
      </c>
      <c r="K60" s="40"/>
      <c r="L60" t="s">
        <v>57</v>
      </c>
      <c r="M60" s="33"/>
      <c r="N60" s="48">
        <f>((D60-I60)*100)/D60</f>
        <v>100</v>
      </c>
      <c r="P60" s="48"/>
      <c r="Q60" t="s">
        <v>56</v>
      </c>
      <c r="R60" s="40"/>
      <c r="S60" t="s">
        <v>57</v>
      </c>
      <c r="U60" s="48">
        <f>((D60-P60)*100)/D60</f>
        <v>100</v>
      </c>
      <c r="W60" s="48"/>
      <c r="X60" t="s">
        <v>56</v>
      </c>
      <c r="Y60" s="40"/>
      <c r="Z60" t="s">
        <v>57</v>
      </c>
      <c r="AB60" s="48">
        <f>((D60-W60)*100)/D60</f>
        <v>100</v>
      </c>
      <c r="AD60" s="33"/>
      <c r="AE60" t="s">
        <v>56</v>
      </c>
      <c r="AF60" s="40"/>
      <c r="AG60" t="s">
        <v>57</v>
      </c>
      <c r="AH60" s="33"/>
      <c r="AI60" s="48">
        <f>((D60-AD60)*100)/D60</f>
        <v>100</v>
      </c>
      <c r="AK60" s="33"/>
      <c r="AL60" t="s">
        <v>56</v>
      </c>
      <c r="AM60" s="40"/>
      <c r="AN60" t="s">
        <v>57</v>
      </c>
      <c r="AO60" s="33"/>
      <c r="AP60" s="48">
        <f>((D60-AK60)*100)/D60</f>
        <v>100</v>
      </c>
    </row>
    <row r="61">
      <c r="D61" s="33"/>
      <c r="F61" s="40"/>
      <c r="I61" s="33"/>
      <c r="K61" s="40"/>
      <c r="M61" s="33"/>
      <c r="P61" s="48"/>
      <c r="R61" s="40"/>
      <c r="U61" s="48"/>
      <c r="W61" s="48"/>
      <c r="Y61" s="40"/>
      <c r="AB61" s="48"/>
      <c r="AD61" s="33"/>
      <c r="AF61" s="40"/>
      <c r="AH61" s="33"/>
      <c r="AI61" s="48"/>
      <c r="AK61" s="33"/>
      <c r="AM61" s="40"/>
      <c r="AO61" s="33"/>
      <c r="AP61" s="48"/>
    </row>
    <row r="62">
      <c r="A62" t="s">
        <v>90</v>
      </c>
      <c r="C62" t="s">
        <v>91</v>
      </c>
      <c r="D62" s="33">
        <v>9.2882</v>
      </c>
      <c r="E62" t="s">
        <v>56</v>
      </c>
      <c r="F62" s="40">
        <v>0.0059</v>
      </c>
      <c r="G62" t="s">
        <v>57</v>
      </c>
      <c r="I62" s="33"/>
      <c r="J62" t="s">
        <v>56</v>
      </c>
      <c r="K62" s="40"/>
      <c r="L62" t="s">
        <v>57</v>
      </c>
      <c r="M62" s="33"/>
      <c r="N62" s="48">
        <f>((D62-I62)*100)/D62</f>
        <v>100</v>
      </c>
      <c r="P62" s="48"/>
      <c r="Q62" t="s">
        <v>56</v>
      </c>
      <c r="R62" s="40"/>
      <c r="S62" t="s">
        <v>57</v>
      </c>
      <c r="U62" s="48">
        <f>((D62-P62)*100)/D62</f>
        <v>100</v>
      </c>
      <c r="W62" s="48"/>
      <c r="X62" t="s">
        <v>56</v>
      </c>
      <c r="Y62" s="40"/>
      <c r="Z62" t="s">
        <v>57</v>
      </c>
      <c r="AB62" s="48">
        <f>((D62-W62)*100)/D62</f>
        <v>100</v>
      </c>
      <c r="AD62" s="33"/>
      <c r="AE62" t="s">
        <v>56</v>
      </c>
      <c r="AF62" s="40"/>
      <c r="AG62" t="s">
        <v>57</v>
      </c>
      <c r="AH62" s="33"/>
      <c r="AI62" s="48">
        <f>((D62-AD62)*100)/D62</f>
        <v>100</v>
      </c>
      <c r="AK62" s="33"/>
      <c r="AL62" t="s">
        <v>56</v>
      </c>
      <c r="AM62" s="40"/>
      <c r="AN62" t="s">
        <v>57</v>
      </c>
      <c r="AO62" s="33"/>
      <c r="AP62" s="48">
        <f>((D62-AK62)*100)/D62</f>
        <v>100</v>
      </c>
    </row>
    <row r="63">
      <c r="D63" s="33"/>
      <c r="F63" s="40"/>
      <c r="I63" s="33"/>
      <c r="K63" s="48"/>
      <c r="M63" s="33"/>
      <c r="P63" s="48"/>
      <c r="R63" s="40"/>
      <c r="U63" s="48"/>
      <c r="W63" s="48"/>
      <c r="Y63" s="40"/>
      <c r="AB63" s="48"/>
      <c r="AD63" s="33"/>
      <c r="AF63" s="48"/>
      <c r="AH63" s="33"/>
      <c r="AI63" s="48"/>
      <c r="AK63" s="33"/>
      <c r="AM63" s="48"/>
      <c r="AO63" s="33"/>
      <c r="AP63" s="48"/>
    </row>
    <row r="64">
      <c r="D64" s="33"/>
      <c r="F64" s="40"/>
      <c r="I64" s="33"/>
      <c r="K64" s="48"/>
      <c r="M64" s="33"/>
      <c r="P64" s="48"/>
      <c r="R64" s="40"/>
      <c r="U64" s="48"/>
      <c r="W64" s="48"/>
      <c r="Y64" s="40"/>
      <c r="AB64" s="48"/>
      <c r="AD64" s="33"/>
      <c r="AF64" s="48"/>
      <c r="AH64" s="33"/>
      <c r="AI64" s="48"/>
      <c r="AK64" s="33"/>
      <c r="AM64" s="48"/>
      <c r="AO64" s="33"/>
      <c r="AP64" s="48"/>
    </row>
    <row r="65">
      <c r="A65" t="s">
        <v>40</v>
      </c>
      <c r="C65" t="s">
        <v>42</v>
      </c>
      <c r="D65" s="33" t="s">
        <v>92</v>
      </c>
      <c r="F65" s="40"/>
      <c r="I65" s="33" t="s">
        <v>44</v>
      </c>
      <c r="K65" s="48"/>
      <c r="M65" s="33"/>
      <c r="N65" t="s">
        <v>45</v>
      </c>
      <c r="P65" s="48" t="s">
        <v>46</v>
      </c>
      <c r="R65" s="40"/>
      <c r="U65" t="s">
        <v>45</v>
      </c>
      <c r="W65" s="48" t="s">
        <v>222</v>
      </c>
      <c r="Y65" s="40"/>
      <c r="AB65" t="s">
        <v>45</v>
      </c>
      <c r="AD65" s="33" t="s">
        <v>223</v>
      </c>
      <c r="AF65" s="48"/>
      <c r="AH65" s="33"/>
      <c r="AI65" t="s">
        <v>45</v>
      </c>
      <c r="AK65" s="33" t="s">
        <v>224</v>
      </c>
      <c r="AM65" s="48"/>
      <c r="AO65" s="33"/>
      <c r="AP65" t="s">
        <v>45</v>
      </c>
    </row>
    <row r="66">
      <c r="D66" s="33"/>
      <c r="E66" t="s">
        <v>98</v>
      </c>
      <c r="F66" s="40"/>
      <c r="I66" s="33"/>
      <c r="K66" s="48"/>
      <c r="M66" s="33"/>
      <c r="P66" s="48"/>
      <c r="R66" s="40"/>
      <c r="U66" s="48"/>
      <c r="W66" s="48"/>
      <c r="Y66" s="40"/>
      <c r="AB66" s="48"/>
      <c r="AD66" s="33"/>
      <c r="AF66" s="48"/>
      <c r="AH66" s="33"/>
      <c r="AI66" s="48"/>
      <c r="AK66" s="33"/>
      <c r="AM66" s="48"/>
      <c r="AO66" s="33"/>
      <c r="AP66" s="48"/>
    </row>
    <row r="67">
      <c r="A67" t="s">
        <v>99</v>
      </c>
      <c r="B67" t="s">
        <v>100</v>
      </c>
      <c r="C67" t="s">
        <v>101</v>
      </c>
      <c r="D67" s="48">
        <v>3950.756</v>
      </c>
      <c r="E67" t="s">
        <v>56</v>
      </c>
      <c r="F67" s="40">
        <v>431.499778</v>
      </c>
      <c r="G67" t="s">
        <v>57</v>
      </c>
      <c r="I67" s="48"/>
      <c r="J67" t="s">
        <v>56</v>
      </c>
      <c r="K67" s="40"/>
      <c r="L67" t="s">
        <v>57</v>
      </c>
      <c r="M67" s="33"/>
      <c r="N67" s="48">
        <f>((D67-I67)*100)/D67</f>
        <v>100</v>
      </c>
      <c r="P67" s="48"/>
      <c r="Q67" t="s">
        <v>56</v>
      </c>
      <c r="R67" s="40"/>
      <c r="S67" t="s">
        <v>57</v>
      </c>
      <c r="U67" s="48">
        <f>((D67-P67)*100)/D67</f>
        <v>100</v>
      </c>
      <c r="W67" s="48"/>
      <c r="X67" t="s">
        <v>56</v>
      </c>
      <c r="Y67" s="40"/>
      <c r="Z67" t="s">
        <v>57</v>
      </c>
      <c r="AB67" s="48">
        <f>((D67-W67)*100)/D67</f>
        <v>100</v>
      </c>
      <c r="AD67" s="48"/>
      <c r="AE67" t="s">
        <v>56</v>
      </c>
      <c r="AF67" s="40"/>
      <c r="AG67" t="s">
        <v>57</v>
      </c>
      <c r="AH67" s="33"/>
      <c r="AI67" s="48">
        <f>((D67-AD67)*100)/D67</f>
        <v>100</v>
      </c>
      <c r="AK67" s="48"/>
      <c r="AL67" t="s">
        <v>56</v>
      </c>
      <c r="AM67" s="40"/>
      <c r="AN67" t="s">
        <v>57</v>
      </c>
      <c r="AO67" s="33"/>
      <c r="AP67" s="48">
        <f>((D67-AK67)*100)/D67</f>
        <v>100</v>
      </c>
    </row>
    <row r="68">
      <c r="B68" t="s">
        <v>54</v>
      </c>
      <c r="C68" t="s">
        <v>101</v>
      </c>
      <c r="D68" s="48">
        <v>4057.989</v>
      </c>
      <c r="E68" t="s">
        <v>56</v>
      </c>
      <c r="F68" s="40">
        <v>139.613569</v>
      </c>
      <c r="G68" t="s">
        <v>57</v>
      </c>
      <c r="I68" s="48">
        <v>3968.627</v>
      </c>
      <c r="J68" t="s">
        <v>56</v>
      </c>
      <c r="K68" s="40">
        <v>15.654974</v>
      </c>
      <c r="L68" t="s">
        <v>57</v>
      </c>
      <c r="M68" s="33"/>
      <c r="N68" s="48">
        <f>((D68-I68)*100)/D68</f>
        <v>2.20212523986635</v>
      </c>
      <c r="P68" s="48">
        <v>4039.775</v>
      </c>
      <c r="Q68" t="s">
        <v>56</v>
      </c>
      <c r="R68" s="40">
        <v>43.236132</v>
      </c>
      <c r="S68" t="s">
        <v>57</v>
      </c>
      <c r="U68" s="48">
        <f>((D68-P68)*100)/D68</f>
        <v>0.448843010663655</v>
      </c>
      <c r="W68" s="48">
        <v>3940.299</v>
      </c>
      <c r="X68" t="s">
        <v>56</v>
      </c>
      <c r="Y68" s="40">
        <v>42.710572</v>
      </c>
      <c r="Z68" t="s">
        <v>57</v>
      </c>
      <c r="AB68" s="48">
        <f>((D68-W68)*100)/D68</f>
        <v>2.90020500301997</v>
      </c>
      <c r="AD68" s="48">
        <v>4034.169</v>
      </c>
      <c r="AE68" t="s">
        <v>56</v>
      </c>
      <c r="AF68" s="40">
        <v>157.137156</v>
      </c>
      <c r="AG68" t="s">
        <v>57</v>
      </c>
      <c r="AH68" s="33"/>
      <c r="AI68" s="48">
        <f>((D68-AD68)*100)/D68</f>
        <v>0.586990255518193</v>
      </c>
      <c r="AK68" s="48">
        <v>4035.217</v>
      </c>
      <c r="AL68" t="s">
        <v>56</v>
      </c>
      <c r="AM68" s="40">
        <v>115.244196</v>
      </c>
      <c r="AN68" t="s">
        <v>57</v>
      </c>
      <c r="AO68" s="33"/>
      <c r="AP68" s="48">
        <f>((D68-AK68)*100)/D68</f>
        <v>0.561164655695221</v>
      </c>
    </row>
    <row r="69">
      <c r="D69" s="48"/>
      <c r="F69" s="40"/>
      <c r="I69" s="48"/>
      <c r="K69" s="40"/>
      <c r="M69" s="33"/>
      <c r="N69" s="48"/>
      <c r="P69" s="48"/>
      <c r="R69" s="40"/>
      <c r="U69" s="48"/>
      <c r="W69" s="48"/>
      <c r="Y69" s="40"/>
      <c r="AB69" s="48"/>
      <c r="AD69" s="48"/>
      <c r="AF69" s="40"/>
      <c r="AH69" s="33"/>
      <c r="AI69" s="48"/>
      <c r="AK69" s="48"/>
      <c r="AM69" s="40"/>
      <c r="AO69" s="33"/>
      <c r="AP69" s="48"/>
    </row>
    <row r="70">
      <c r="A70" t="s">
        <v>102</v>
      </c>
      <c r="B70" t="s">
        <v>100</v>
      </c>
      <c r="C70" t="s">
        <v>101</v>
      </c>
      <c r="D70" s="48">
        <v>7707.023</v>
      </c>
      <c r="E70" t="s">
        <v>56</v>
      </c>
      <c r="F70" s="40">
        <v>163.29004</v>
      </c>
      <c r="G70" t="s">
        <v>57</v>
      </c>
      <c r="I70" s="48"/>
      <c r="J70" t="s">
        <v>56</v>
      </c>
      <c r="K70" s="40"/>
      <c r="L70" t="s">
        <v>57</v>
      </c>
      <c r="M70" s="33"/>
      <c r="N70" s="48">
        <f>((D70-I70)*100)/D70</f>
        <v>100</v>
      </c>
      <c r="P70" s="48"/>
      <c r="Q70" t="s">
        <v>56</v>
      </c>
      <c r="R70" s="40"/>
      <c r="S70" t="s">
        <v>57</v>
      </c>
      <c r="U70" s="48">
        <f>((D70-P70)*100)/D70</f>
        <v>100</v>
      </c>
      <c r="W70" s="48"/>
      <c r="X70" t="s">
        <v>56</v>
      </c>
      <c r="Y70" s="40"/>
      <c r="Z70" t="s">
        <v>57</v>
      </c>
      <c r="AB70" s="48">
        <f>((D70-W70)*100)/D70</f>
        <v>100</v>
      </c>
      <c r="AD70" s="48"/>
      <c r="AE70" t="s">
        <v>56</v>
      </c>
      <c r="AF70" s="40"/>
      <c r="AG70" t="s">
        <v>57</v>
      </c>
      <c r="AH70" s="33"/>
      <c r="AI70" s="48">
        <f>((D70-AD70)*100)/D70</f>
        <v>100</v>
      </c>
      <c r="AK70" s="48"/>
      <c r="AL70" t="s">
        <v>56</v>
      </c>
      <c r="AM70" s="40"/>
      <c r="AN70" t="s">
        <v>57</v>
      </c>
      <c r="AO70" s="33"/>
      <c r="AP70" s="48">
        <f>((D70-AK70)*100)/D70</f>
        <v>100</v>
      </c>
    </row>
    <row r="71">
      <c r="B71" t="s">
        <v>54</v>
      </c>
      <c r="C71" t="s">
        <v>101</v>
      </c>
      <c r="D71" s="48">
        <v>592.034</v>
      </c>
      <c r="E71" t="s">
        <v>56</v>
      </c>
      <c r="F71" s="40">
        <v>34.170484</v>
      </c>
      <c r="G71" t="s">
        <v>57</v>
      </c>
      <c r="I71" s="48">
        <v>581.384</v>
      </c>
      <c r="J71" t="s">
        <v>56</v>
      </c>
      <c r="K71" s="40">
        <v>50.057704</v>
      </c>
      <c r="L71" t="s">
        <v>57</v>
      </c>
      <c r="M71" s="33"/>
      <c r="N71" s="48">
        <f>((D71-I71)*100)/D71</f>
        <v>1.79888317225024</v>
      </c>
      <c r="P71" s="48">
        <v>601.042</v>
      </c>
      <c r="Q71" t="s">
        <v>56</v>
      </c>
      <c r="R71" s="40">
        <v>19.258418</v>
      </c>
      <c r="S71" t="s">
        <v>57</v>
      </c>
      <c r="U71" s="48">
        <f>((D71-P71)*100)/D71</f>
        <v>-1.52153423620941</v>
      </c>
      <c r="W71" s="48">
        <v>575.522</v>
      </c>
      <c r="X71" t="s">
        <v>56</v>
      </c>
      <c r="Y71" s="40">
        <v>44.981379</v>
      </c>
      <c r="Z71" t="s">
        <v>57</v>
      </c>
      <c r="AB71" s="48">
        <f>((D71-W71)*100)/D71</f>
        <v>2.7890290084691</v>
      </c>
      <c r="AD71" s="48">
        <v>579.275</v>
      </c>
      <c r="AE71" t="s">
        <v>56</v>
      </c>
      <c r="AF71" s="40">
        <v>22.029855</v>
      </c>
      <c r="AG71" t="s">
        <v>57</v>
      </c>
      <c r="AH71" s="33"/>
      <c r="AI71" s="48">
        <f>((D71-AD71)*100)/D71</f>
        <v>2.15511271312121</v>
      </c>
      <c r="AK71" s="48">
        <v>600.032</v>
      </c>
      <c r="AL71" t="s">
        <v>56</v>
      </c>
      <c r="AM71" s="40">
        <v>3.46983</v>
      </c>
      <c r="AN71" t="s">
        <v>57</v>
      </c>
      <c r="AO71" s="33"/>
      <c r="AP71" s="48">
        <f>((D71-AK71)*100)/D71</f>
        <v>-1.35093592597723</v>
      </c>
    </row>
    <row r="72">
      <c r="D72" s="48"/>
      <c r="F72" s="40"/>
      <c r="I72" s="48"/>
      <c r="K72" s="40"/>
      <c r="M72" s="33"/>
      <c r="N72" s="48"/>
      <c r="P72" s="48"/>
      <c r="R72" s="40"/>
      <c r="U72" s="48"/>
      <c r="W72" s="48"/>
      <c r="Y72" s="40"/>
      <c r="AB72" s="48"/>
      <c r="AD72" s="48"/>
      <c r="AF72" s="40"/>
      <c r="AH72" s="33"/>
      <c r="AI72" s="48"/>
      <c r="AK72" s="48"/>
      <c r="AM72" s="40"/>
      <c r="AO72" s="33"/>
      <c r="AP72" s="48"/>
    </row>
    <row r="73">
      <c r="A73" t="s">
        <v>103</v>
      </c>
      <c r="B73" t="s">
        <v>100</v>
      </c>
      <c r="C73" t="s">
        <v>104</v>
      </c>
      <c r="D73" s="48">
        <v>5952.412</v>
      </c>
      <c r="E73" t="s">
        <v>56</v>
      </c>
      <c r="F73" s="40">
        <v>35.667366</v>
      </c>
      <c r="G73" t="s">
        <v>57</v>
      </c>
      <c r="I73" s="48"/>
      <c r="J73" t="s">
        <v>56</v>
      </c>
      <c r="K73" s="40"/>
      <c r="L73" t="s">
        <v>57</v>
      </c>
      <c r="M73" s="33"/>
      <c r="N73" s="48">
        <f>((D73-I73)*100)/D73</f>
        <v>100</v>
      </c>
      <c r="P73" s="48"/>
      <c r="Q73" t="s">
        <v>56</v>
      </c>
      <c r="R73" s="40"/>
      <c r="S73" t="s">
        <v>57</v>
      </c>
      <c r="U73" s="48">
        <f>((D73-P73)*100)/D73</f>
        <v>100</v>
      </c>
      <c r="W73" s="48"/>
      <c r="X73" t="s">
        <v>56</v>
      </c>
      <c r="Y73" s="40"/>
      <c r="Z73" t="s">
        <v>57</v>
      </c>
      <c r="AB73" s="48">
        <f>((D73-W73)*100)/D73</f>
        <v>100</v>
      </c>
      <c r="AD73" s="48"/>
      <c r="AE73" t="s">
        <v>56</v>
      </c>
      <c r="AF73" s="40"/>
      <c r="AG73" t="s">
        <v>57</v>
      </c>
      <c r="AH73" s="33"/>
      <c r="AI73" s="48">
        <f>((D73-AD73)*100)/D73</f>
        <v>100</v>
      </c>
      <c r="AK73" s="48"/>
      <c r="AL73" t="s">
        <v>56</v>
      </c>
      <c r="AM73" s="40"/>
      <c r="AN73" t="s">
        <v>57</v>
      </c>
      <c r="AO73" s="33"/>
      <c r="AP73" s="48">
        <f>((D73-AK73)*100)/D73</f>
        <v>100</v>
      </c>
    </row>
    <row r="74">
      <c r="B74" t="s">
        <v>54</v>
      </c>
      <c r="C74" t="s">
        <v>104</v>
      </c>
      <c r="D74" s="48">
        <v>55.929</v>
      </c>
      <c r="E74" t="s">
        <v>56</v>
      </c>
      <c r="F74" s="40">
        <v>0.080036</v>
      </c>
      <c r="G74" t="s">
        <v>57</v>
      </c>
      <c r="I74" s="48">
        <v>48.376</v>
      </c>
      <c r="J74" t="s">
        <v>56</v>
      </c>
      <c r="K74" s="40">
        <v>0.035398</v>
      </c>
      <c r="L74" t="s">
        <v>57</v>
      </c>
      <c r="M74" s="33"/>
      <c r="N74" s="48">
        <f>((D74-I74)*100)/D74</f>
        <v>13.5046219313773</v>
      </c>
      <c r="P74" s="48">
        <v>54.9305</v>
      </c>
      <c r="Q74" t="s">
        <v>56</v>
      </c>
      <c r="R74" s="40">
        <v>0.065726</v>
      </c>
      <c r="S74" t="s">
        <v>57</v>
      </c>
      <c r="U74" s="48">
        <f>((D74-P74)*100)/D74</f>
        <v>1.78529921865222</v>
      </c>
      <c r="W74" s="48">
        <v>48.2525</v>
      </c>
      <c r="X74" t="s">
        <v>56</v>
      </c>
      <c r="Y74" s="40">
        <v>0.042358</v>
      </c>
      <c r="Z74" t="s">
        <v>57</v>
      </c>
      <c r="AB74" s="48">
        <f>((D74-W74)*100)/D74</f>
        <v>13.7254376083964</v>
      </c>
      <c r="AD74" s="48">
        <v>47.039</v>
      </c>
      <c r="AE74" t="s">
        <v>56</v>
      </c>
      <c r="AF74" s="40">
        <v>0.045237</v>
      </c>
      <c r="AG74" t="s">
        <v>57</v>
      </c>
      <c r="AH74" s="33"/>
      <c r="AI74" s="48">
        <f>((D74-AD74)*100)/D74</f>
        <v>15.8951527829927</v>
      </c>
      <c r="AK74" s="48">
        <v>55.048</v>
      </c>
      <c r="AL74" t="s">
        <v>56</v>
      </c>
      <c r="AM74" s="40">
        <v>0.062787</v>
      </c>
      <c r="AN74" t="s">
        <v>57</v>
      </c>
      <c r="AO74" s="33"/>
      <c r="AP74" s="48">
        <f>((D74-AK74)*100)/D74</f>
        <v>1.57521142877577</v>
      </c>
    </row>
    <row r="75">
      <c r="D75" s="48"/>
      <c r="F75" s="40"/>
      <c r="I75" s="48"/>
      <c r="K75" s="40"/>
      <c r="M75" s="33"/>
      <c r="N75" s="48"/>
      <c r="P75" s="48"/>
      <c r="R75" s="40"/>
      <c r="U75" s="48"/>
      <c r="W75" s="48"/>
      <c r="Y75" s="40"/>
      <c r="AB75" s="48"/>
      <c r="AD75" s="48"/>
      <c r="AF75" s="40"/>
      <c r="AH75" s="33"/>
      <c r="AI75" s="48"/>
      <c r="AK75" s="48"/>
      <c r="AM75" s="40"/>
      <c r="AO75" s="33"/>
      <c r="AP75" s="48"/>
    </row>
    <row r="76">
      <c r="A76" t="s">
        <v>105</v>
      </c>
      <c r="B76" t="s">
        <v>100</v>
      </c>
      <c r="C76" t="s">
        <v>106</v>
      </c>
      <c r="D76" s="48">
        <v>5961.974</v>
      </c>
      <c r="E76" t="s">
        <v>56</v>
      </c>
      <c r="F76" s="40">
        <v>42.53169</v>
      </c>
      <c r="G76" t="s">
        <v>57</v>
      </c>
      <c r="I76" s="48"/>
      <c r="J76" t="s">
        <v>56</v>
      </c>
      <c r="K76" s="40"/>
      <c r="L76" t="s">
        <v>57</v>
      </c>
      <c r="M76" s="33"/>
      <c r="N76" s="48">
        <f>((D76-I76)*100)/D76</f>
        <v>100</v>
      </c>
      <c r="P76" s="48"/>
      <c r="Q76" t="s">
        <v>56</v>
      </c>
      <c r="R76" s="40"/>
      <c r="S76" t="s">
        <v>57</v>
      </c>
      <c r="U76" s="48">
        <f>((D76-P76)*100)/D76</f>
        <v>100</v>
      </c>
      <c r="W76" s="48"/>
      <c r="X76" t="s">
        <v>56</v>
      </c>
      <c r="Y76" s="40"/>
      <c r="Z76" t="s">
        <v>57</v>
      </c>
      <c r="AB76" s="48">
        <f>((D76-W76)*100)/D76</f>
        <v>100</v>
      </c>
      <c r="AD76" s="48"/>
      <c r="AE76" t="s">
        <v>56</v>
      </c>
      <c r="AF76" s="40"/>
      <c r="AG76" t="s">
        <v>57</v>
      </c>
      <c r="AH76" s="33"/>
      <c r="AI76" s="48">
        <f>((D76-AD76)*100)/D76</f>
        <v>100</v>
      </c>
      <c r="AK76" s="48"/>
      <c r="AL76" t="s">
        <v>56</v>
      </c>
      <c r="AM76" s="40"/>
      <c r="AN76" t="s">
        <v>57</v>
      </c>
      <c r="AO76" s="33"/>
      <c r="AP76" s="48">
        <f>((D76-AK76)*100)/D76</f>
        <v>100</v>
      </c>
    </row>
    <row r="77">
      <c r="B77" t="s">
        <v>54</v>
      </c>
      <c r="C77" t="s">
        <v>106</v>
      </c>
      <c r="D77" s="48">
        <v>72.988</v>
      </c>
      <c r="E77" t="s">
        <v>56</v>
      </c>
      <c r="F77" s="40">
        <v>0.066542</v>
      </c>
      <c r="G77" t="s">
        <v>57</v>
      </c>
      <c r="I77" s="48">
        <v>58.017</v>
      </c>
      <c r="J77" t="s">
        <v>56</v>
      </c>
      <c r="K77" s="40">
        <v>0.061711</v>
      </c>
      <c r="L77" t="s">
        <v>57</v>
      </c>
      <c r="M77" s="33"/>
      <c r="N77" s="48">
        <f>((D77-I77)*100)/D77</f>
        <v>20.5115909464569</v>
      </c>
      <c r="P77" s="48">
        <v>72.097</v>
      </c>
      <c r="Q77" t="s">
        <v>56</v>
      </c>
      <c r="R77" s="40">
        <v>0.062</v>
      </c>
      <c r="S77" t="s">
        <v>57</v>
      </c>
      <c r="U77" s="48">
        <f>((D77-P77)*100)/D77</f>
        <v>1.22074861621089</v>
      </c>
      <c r="W77" s="48">
        <v>57.359</v>
      </c>
      <c r="X77" t="s">
        <v>56</v>
      </c>
      <c r="Y77" s="40">
        <v>0.055871</v>
      </c>
      <c r="Z77" t="s">
        <v>57</v>
      </c>
      <c r="AB77" s="48">
        <f>((D77-W77)*100)/D77</f>
        <v>21.4131090042199</v>
      </c>
      <c r="AD77" s="48">
        <v>56.486</v>
      </c>
      <c r="AE77" t="s">
        <v>56</v>
      </c>
      <c r="AF77" s="40">
        <v>0.054631</v>
      </c>
      <c r="AG77" t="s">
        <v>57</v>
      </c>
      <c r="AH77" s="33"/>
      <c r="AI77" s="48">
        <f>((D77-AD77)*100)/D77</f>
        <v>22.6091960322245</v>
      </c>
      <c r="AK77" s="48">
        <v>71.4395</v>
      </c>
      <c r="AL77" t="s">
        <v>56</v>
      </c>
      <c r="AM77" s="40">
        <v>0.056798</v>
      </c>
      <c r="AN77" t="s">
        <v>57</v>
      </c>
      <c r="AO77" s="33"/>
      <c r="AP77" s="48">
        <f>((D77-AK77)*100)/D77</f>
        <v>2.12158162985697</v>
      </c>
    </row>
    <row r="78">
      <c r="D78" s="48"/>
      <c r="F78" s="40"/>
      <c r="I78" s="48"/>
      <c r="K78" s="40"/>
      <c r="M78" s="33"/>
      <c r="P78" s="48"/>
      <c r="R78" s="40"/>
      <c r="U78" s="48"/>
      <c r="W78" s="48"/>
      <c r="Y78" s="40"/>
      <c r="AB78" s="48"/>
      <c r="AD78" s="48"/>
      <c r="AF78" s="40"/>
      <c r="AH78" s="33"/>
      <c r="AI78" s="48"/>
      <c r="AK78" s="48"/>
      <c r="AM78" s="40"/>
      <c r="AO78" s="33"/>
      <c r="AP78" s="48"/>
    </row>
    <row r="79">
      <c r="A79" t="s">
        <v>107</v>
      </c>
      <c r="B79" t="s">
        <v>100</v>
      </c>
      <c r="C79" t="s">
        <v>108</v>
      </c>
      <c r="D79" s="48">
        <v>705.2855</v>
      </c>
      <c r="E79" t="s">
        <v>56</v>
      </c>
      <c r="F79" s="40">
        <v>14.989155</v>
      </c>
      <c r="G79" t="s">
        <v>57</v>
      </c>
      <c r="J79" t="s">
        <v>56</v>
      </c>
      <c r="L79" s="15" t="s">
        <v>57</v>
      </c>
      <c r="M79" s="33"/>
      <c r="N79" s="48">
        <f>((D79-AD79)*100)/D79</f>
        <v>1.77885409525645</v>
      </c>
      <c r="P79" s="48"/>
      <c r="Q79" t="s">
        <v>56</v>
      </c>
      <c r="R79" s="40"/>
      <c r="S79" t="s">
        <v>57</v>
      </c>
      <c r="U79" s="48">
        <f>((D79-P79)*100)/D79</f>
        <v>100</v>
      </c>
      <c r="W79" s="48">
        <v>712.677</v>
      </c>
      <c r="X79" t="s">
        <v>56</v>
      </c>
      <c r="Y79" s="40">
        <v>7.559835</v>
      </c>
      <c r="Z79" t="s">
        <v>57</v>
      </c>
      <c r="AB79" s="48">
        <f>((D79-W79)*100)/D79</f>
        <v>-1.04801530727628</v>
      </c>
      <c r="AD79" s="48">
        <v>692.7395</v>
      </c>
      <c r="AE79" t="s">
        <v>56</v>
      </c>
      <c r="AF79" s="40">
        <v>11.420172</v>
      </c>
      <c r="AG79" s="15" t="s">
        <v>57</v>
      </c>
      <c r="AH79" s="33"/>
      <c r="AI79" s="48">
        <f>((D79-AD79)*100)/D79</f>
        <v>1.77885409525645</v>
      </c>
      <c r="AK79" s="48"/>
      <c r="AL79" t="s">
        <v>56</v>
      </c>
      <c r="AM79" s="40"/>
      <c r="AN79" s="15" t="s">
        <v>57</v>
      </c>
      <c r="AO79" s="33"/>
      <c r="AP79" s="48">
        <f>((D79-AK79)*100)/D79</f>
        <v>100</v>
      </c>
    </row>
    <row r="80">
      <c r="B80" t="s">
        <v>54</v>
      </c>
      <c r="C80" t="s">
        <v>108</v>
      </c>
      <c r="D80" s="48">
        <v>11.2935</v>
      </c>
      <c r="E80" t="s">
        <v>56</v>
      </c>
      <c r="F80" s="40">
        <v>0.009916</v>
      </c>
      <c r="G80" t="s">
        <v>57</v>
      </c>
      <c r="J80" t="s">
        <v>56</v>
      </c>
      <c r="L80" t="s">
        <v>57</v>
      </c>
      <c r="M80" s="33"/>
      <c r="N80" s="48">
        <f>((D80-AD80)*100)/D80</f>
        <v>29.9729933147386</v>
      </c>
      <c r="P80" s="48">
        <v>136.977</v>
      </c>
      <c r="Q80" t="s">
        <v>56</v>
      </c>
      <c r="R80" s="40">
        <v>0.162773</v>
      </c>
      <c r="S80" t="s">
        <v>57</v>
      </c>
      <c r="U80" s="48">
        <f>((D80-P80)*100)/D80</f>
        <v>-1112.88351706734</v>
      </c>
      <c r="W80" s="48">
        <v>7.797</v>
      </c>
      <c r="X80" t="s">
        <v>56</v>
      </c>
      <c r="Y80" s="40">
        <v>0.007124</v>
      </c>
      <c r="Z80" t="s">
        <v>57</v>
      </c>
      <c r="AB80" s="48">
        <f>((D80-W80)*100)/D80</f>
        <v>30.9602868906893</v>
      </c>
      <c r="AD80" s="48">
        <v>7.9085</v>
      </c>
      <c r="AE80" t="s">
        <v>56</v>
      </c>
      <c r="AF80" s="40">
        <v>0.005943</v>
      </c>
      <c r="AG80" t="s">
        <v>57</v>
      </c>
      <c r="AH80" s="33"/>
      <c r="AI80" s="48">
        <f>((D80-AD80)*100)/D80</f>
        <v>29.9729933147386</v>
      </c>
      <c r="AK80" s="48">
        <v>136.615</v>
      </c>
      <c r="AL80" t="s">
        <v>56</v>
      </c>
      <c r="AM80" s="40">
        <v>0.194879</v>
      </c>
      <c r="AN80" t="s">
        <v>57</v>
      </c>
      <c r="AO80" s="33"/>
      <c r="AP80" s="48">
        <f>((D80-AK80)*100)/D80</f>
        <v>-1109.67813343959</v>
      </c>
    </row>
    <row r="81">
      <c r="D81" s="48"/>
      <c r="F81" s="40"/>
      <c r="I81" s="48"/>
      <c r="K81" s="40"/>
      <c r="M81" s="33"/>
      <c r="P81" s="48"/>
      <c r="R81" s="40"/>
      <c r="U81" s="48"/>
      <c r="W81" s="48"/>
      <c r="Y81" s="40"/>
      <c r="AB81" s="48"/>
      <c r="AD81" s="48"/>
      <c r="AF81" s="40"/>
      <c r="AH81" s="33"/>
      <c r="AI81" s="48"/>
      <c r="AK81" s="48"/>
      <c r="AM81" s="40"/>
      <c r="AO81" s="33"/>
      <c r="AP81" s="48"/>
    </row>
    <row r="82">
      <c r="A82" t="s">
        <v>109</v>
      </c>
      <c r="B82" t="s">
        <v>100</v>
      </c>
      <c r="C82" t="s">
        <v>110</v>
      </c>
      <c r="D82" s="44">
        <v>2985.646</v>
      </c>
      <c r="E82" t="s">
        <v>56</v>
      </c>
      <c r="F82" s="40">
        <v>15.826824</v>
      </c>
      <c r="G82" t="s">
        <v>57</v>
      </c>
      <c r="I82" s="44"/>
      <c r="J82" t="s">
        <v>56</v>
      </c>
      <c r="K82" s="40"/>
      <c r="L82" t="s">
        <v>57</v>
      </c>
      <c r="M82" s="33"/>
      <c r="N82" s="48">
        <f>((D82-I82)*100)/D82</f>
        <v>100</v>
      </c>
      <c r="P82" s="48"/>
      <c r="Q82" t="s">
        <v>56</v>
      </c>
      <c r="R82" s="40"/>
      <c r="S82" t="s">
        <v>57</v>
      </c>
      <c r="U82" s="48">
        <f>((D82-P82)*100)/D82</f>
        <v>100</v>
      </c>
      <c r="W82" s="48"/>
      <c r="X82" t="s">
        <v>56</v>
      </c>
      <c r="Y82" s="40"/>
      <c r="Z82" t="s">
        <v>57</v>
      </c>
      <c r="AB82" s="48">
        <f>((D82-W82)*100)/D82</f>
        <v>100</v>
      </c>
      <c r="AD82" s="44"/>
      <c r="AE82" t="s">
        <v>56</v>
      </c>
      <c r="AF82" s="40"/>
      <c r="AG82" t="s">
        <v>57</v>
      </c>
      <c r="AH82" s="33"/>
      <c r="AI82" s="48">
        <f>((D82-AD82)*100)/D82</f>
        <v>100</v>
      </c>
      <c r="AK82" s="44"/>
      <c r="AL82" t="s">
        <v>56</v>
      </c>
      <c r="AM82" s="40"/>
      <c r="AN82" t="s">
        <v>57</v>
      </c>
      <c r="AO82" s="33"/>
      <c r="AP82" s="48">
        <f>((D82-AK82)*100)/D82</f>
        <v>100</v>
      </c>
    </row>
    <row r="83">
      <c r="B83" t="s">
        <v>54</v>
      </c>
      <c r="C83" t="s">
        <v>110</v>
      </c>
      <c r="D83" s="21">
        <v>54.005</v>
      </c>
      <c r="E83" t="s">
        <v>56</v>
      </c>
      <c r="F83" s="40">
        <v>0.023663</v>
      </c>
      <c r="G83" t="s">
        <v>57</v>
      </c>
      <c r="I83" s="48">
        <v>53.083</v>
      </c>
      <c r="J83" t="s">
        <v>56</v>
      </c>
      <c r="K83" s="40">
        <v>0.023722</v>
      </c>
      <c r="L83" t="s">
        <v>57</v>
      </c>
      <c r="M83" s="33"/>
      <c r="N83" s="48">
        <f>((D83-I83)*100)/D83</f>
        <v>1.70724932876586</v>
      </c>
      <c r="P83" s="48">
        <v>51.606</v>
      </c>
      <c r="Q83" t="s">
        <v>56</v>
      </c>
      <c r="R83" s="40">
        <v>0.023812</v>
      </c>
      <c r="S83" t="s">
        <v>57</v>
      </c>
      <c r="U83" s="48">
        <f>((D83-P83)*100)/D83</f>
        <v>4.44218127951116</v>
      </c>
      <c r="W83" s="48">
        <v>54.316</v>
      </c>
      <c r="X83" t="s">
        <v>56</v>
      </c>
      <c r="Y83" s="40">
        <v>0.023991</v>
      </c>
      <c r="Z83" t="s">
        <v>57</v>
      </c>
      <c r="AB83" s="48">
        <f>((D83-W83)*100)/D83</f>
        <v>-0.575872604388482</v>
      </c>
      <c r="AD83" s="48">
        <v>52.6475</v>
      </c>
      <c r="AE83" t="s">
        <v>56</v>
      </c>
      <c r="AF83" s="40">
        <v>0.025788</v>
      </c>
      <c r="AG83" t="s">
        <v>57</v>
      </c>
      <c r="AH83" s="33"/>
      <c r="AI83" s="48">
        <f>((D83-AD83)*100)/D83</f>
        <v>2.51365614294973</v>
      </c>
      <c r="AK83" s="48">
        <v>51.404</v>
      </c>
      <c r="AL83" t="s">
        <v>56</v>
      </c>
      <c r="AM83" s="40">
        <v>0.026312</v>
      </c>
      <c r="AN83" t="s">
        <v>57</v>
      </c>
      <c r="AO83" s="33"/>
      <c r="AP83" s="48">
        <f>((D83-AK83)*100)/D83</f>
        <v>4.81622072030367</v>
      </c>
    </row>
    <row r="84">
      <c r="D84" s="48"/>
      <c r="F84" s="40"/>
      <c r="H84" s="33"/>
      <c r="I84" s="48"/>
      <c r="K84" s="40"/>
      <c r="M84" s="33"/>
      <c r="N84" s="48"/>
      <c r="P84" s="48"/>
      <c r="R84" s="40"/>
      <c r="U84" s="48"/>
      <c r="W84" s="48"/>
      <c r="Y84" s="40"/>
      <c r="AB84" s="48"/>
      <c r="AC84" s="33"/>
      <c r="AD84" s="48"/>
      <c r="AF84" s="40"/>
      <c r="AH84" s="33"/>
      <c r="AI84" s="48"/>
      <c r="AJ84" s="33"/>
      <c r="AK84" s="48"/>
      <c r="AM84" s="40"/>
      <c r="AO84" s="33"/>
      <c r="AP84" s="48"/>
    </row>
    <row r="85">
      <c r="A85" t="s">
        <v>109</v>
      </c>
      <c r="B85" t="s">
        <v>100</v>
      </c>
      <c r="C85" s="17" t="s">
        <v>111</v>
      </c>
      <c r="D85" s="44">
        <v>604.8265</v>
      </c>
      <c r="E85" t="s">
        <v>56</v>
      </c>
      <c r="F85" s="40">
        <v>4.166309</v>
      </c>
      <c r="G85" t="s">
        <v>57</v>
      </c>
      <c r="I85" s="44"/>
      <c r="J85" t="s">
        <v>56</v>
      </c>
      <c r="K85" s="40"/>
      <c r="L85" t="s">
        <v>57</v>
      </c>
      <c r="M85" s="33"/>
      <c r="N85" s="48">
        <f>((D85-I85)*100)/D85</f>
        <v>100</v>
      </c>
      <c r="P85" s="48"/>
      <c r="Q85" t="s">
        <v>56</v>
      </c>
      <c r="R85" s="40"/>
      <c r="S85" t="s">
        <v>57</v>
      </c>
      <c r="U85" s="48">
        <f>((D85-P85)*100)/D85</f>
        <v>100</v>
      </c>
      <c r="W85" s="48"/>
      <c r="X85" t="s">
        <v>56</v>
      </c>
      <c r="Y85" s="40"/>
      <c r="Z85" t="s">
        <v>57</v>
      </c>
      <c r="AB85" s="48">
        <f>((D85-W85)*100)/D85</f>
        <v>100</v>
      </c>
      <c r="AD85" s="44"/>
      <c r="AE85" t="s">
        <v>56</v>
      </c>
      <c r="AF85" s="40"/>
      <c r="AG85" t="s">
        <v>57</v>
      </c>
      <c r="AH85" s="33"/>
      <c r="AI85" s="48">
        <f>((D85-AD85)*100)/D85</f>
        <v>100</v>
      </c>
      <c r="AK85" s="44"/>
      <c r="AL85" t="s">
        <v>56</v>
      </c>
      <c r="AM85" s="40"/>
      <c r="AN85" t="s">
        <v>57</v>
      </c>
      <c r="AO85" s="33"/>
      <c r="AP85" s="48">
        <f>((D85-AK85)*100)/D85</f>
        <v>100</v>
      </c>
    </row>
    <row r="86">
      <c r="B86" t="s">
        <v>54</v>
      </c>
      <c r="C86" s="17" t="s">
        <v>111</v>
      </c>
      <c r="D86" s="48">
        <v>3.519</v>
      </c>
      <c r="E86" t="s">
        <v>56</v>
      </c>
      <c r="F86" s="40">
        <v>0.003274</v>
      </c>
      <c r="G86" t="s">
        <v>57</v>
      </c>
      <c r="I86" s="48"/>
      <c r="J86" t="s">
        <v>56</v>
      </c>
      <c r="K86" s="40"/>
      <c r="L86" t="s">
        <v>57</v>
      </c>
      <c r="M86" s="33"/>
      <c r="N86" s="48">
        <f>((D86-I86)*100)/D86</f>
        <v>100</v>
      </c>
      <c r="P86" s="48"/>
      <c r="Q86" t="s">
        <v>56</v>
      </c>
      <c r="R86" s="40"/>
      <c r="S86" t="s">
        <v>57</v>
      </c>
      <c r="U86" s="48">
        <f>((D86-P86)*100)/D86</f>
        <v>100</v>
      </c>
      <c r="W86" s="48"/>
      <c r="X86" t="s">
        <v>56</v>
      </c>
      <c r="Y86" s="40"/>
      <c r="Z86" t="s">
        <v>57</v>
      </c>
      <c r="AB86" s="48">
        <f>((D86-W86)*100)/D86</f>
        <v>100</v>
      </c>
      <c r="AD86" s="48"/>
      <c r="AE86" t="s">
        <v>56</v>
      </c>
      <c r="AF86" s="40"/>
      <c r="AG86" t="s">
        <v>57</v>
      </c>
      <c r="AH86" s="33"/>
      <c r="AI86" s="48">
        <f>((D86-AD86)*100)/D86</f>
        <v>100</v>
      </c>
      <c r="AK86" s="48"/>
      <c r="AL86" t="s">
        <v>56</v>
      </c>
      <c r="AM86" s="40"/>
      <c r="AN86" t="s">
        <v>57</v>
      </c>
      <c r="AO86" s="33"/>
      <c r="AP86" s="48">
        <f>((D86-AK86)*100)/D86</f>
        <v>100</v>
      </c>
    </row>
    <row r="87">
      <c r="D87" s="48"/>
      <c r="F87" s="40"/>
      <c r="H87" s="33"/>
      <c r="I87" s="48"/>
      <c r="K87" s="40"/>
      <c r="M87" s="33"/>
      <c r="P87" s="48"/>
      <c r="R87" s="40"/>
      <c r="U87" s="48"/>
      <c r="W87" s="48"/>
      <c r="Y87" s="40"/>
      <c r="AB87" s="48"/>
      <c r="AC87" s="33"/>
      <c r="AD87" s="48"/>
      <c r="AF87" s="40"/>
      <c r="AH87" s="33"/>
      <c r="AI87" s="48"/>
      <c r="AJ87" s="33"/>
      <c r="AK87" s="48"/>
      <c r="AM87" s="40"/>
      <c r="AO87" s="33"/>
      <c r="AP87" s="48"/>
    </row>
    <row r="88">
      <c r="A88" t="s">
        <v>112</v>
      </c>
      <c r="B88" t="s">
        <v>100</v>
      </c>
      <c r="C88" t="s">
        <v>113</v>
      </c>
      <c r="D88" s="48">
        <v>6671.6</v>
      </c>
      <c r="E88" t="s">
        <v>56</v>
      </c>
      <c r="F88" s="40">
        <v>258.248874</v>
      </c>
      <c r="G88" t="s">
        <v>57</v>
      </c>
      <c r="J88" t="s">
        <v>56</v>
      </c>
      <c r="L88" t="s">
        <v>57</v>
      </c>
      <c r="M88" s="33"/>
      <c r="N88" s="48">
        <f>((D88-'sosp-latest-latest'!I88)*100)/D88</f>
        <v>37.9325649019726</v>
      </c>
      <c r="P88" s="48"/>
      <c r="Q88" t="s">
        <v>56</v>
      </c>
      <c r="R88" s="40"/>
      <c r="S88" t="s">
        <v>57</v>
      </c>
      <c r="U88" s="48">
        <f>((D88-P88)*100)/D88</f>
        <v>100</v>
      </c>
      <c r="W88" s="48"/>
      <c r="X88" t="s">
        <v>56</v>
      </c>
      <c r="Y88" s="40"/>
      <c r="Z88" t="s">
        <v>57</v>
      </c>
      <c r="AB88" s="48">
        <f>((D88-W88)*100)/D88</f>
        <v>100</v>
      </c>
      <c r="AE88" t="s">
        <v>56</v>
      </c>
      <c r="AG88" t="s">
        <v>57</v>
      </c>
      <c r="AH88" s="33"/>
      <c r="AI88" s="48">
        <f>((D88-AD88)*100)/D88</f>
        <v>100</v>
      </c>
      <c r="AL88" t="s">
        <v>56</v>
      </c>
      <c r="AN88" t="s">
        <v>57</v>
      </c>
      <c r="AO88" s="33"/>
      <c r="AP88" s="48">
        <f>((D88-AK88)*100)/D88</f>
        <v>100</v>
      </c>
    </row>
    <row r="89">
      <c r="B89" t="s">
        <v>54</v>
      </c>
      <c r="C89" t="s">
        <v>113</v>
      </c>
      <c r="D89" s="48">
        <v>150.69</v>
      </c>
      <c r="E89" t="s">
        <v>56</v>
      </c>
      <c r="F89" s="40">
        <v>0.402591</v>
      </c>
      <c r="G89" t="s">
        <v>57</v>
      </c>
      <c r="I89" s="48">
        <v>144.317</v>
      </c>
      <c r="J89" t="s">
        <v>56</v>
      </c>
      <c r="K89" s="40">
        <v>0.198966</v>
      </c>
      <c r="L89" t="s">
        <v>57</v>
      </c>
      <c r="M89" s="33"/>
      <c r="N89" s="48">
        <f>((D89-I89)*100)/D89</f>
        <v>4.22921229013205</v>
      </c>
      <c r="P89" s="48">
        <v>148.587</v>
      </c>
      <c r="Q89" t="s">
        <v>56</v>
      </c>
      <c r="R89" s="40">
        <v>0.091731</v>
      </c>
      <c r="S89" t="s">
        <v>57</v>
      </c>
      <c r="U89" s="48">
        <f>((D89-P89)*100)/D89</f>
        <v>1.3955803304798</v>
      </c>
      <c r="W89" s="48">
        <v>144.61</v>
      </c>
      <c r="X89" t="s">
        <v>56</v>
      </c>
      <c r="Y89" s="40">
        <v>0.089686</v>
      </c>
      <c r="Z89" t="s">
        <v>57</v>
      </c>
      <c r="AB89" s="48">
        <f>((D89-W89)*100)/D89</f>
        <v>4.03477337580462</v>
      </c>
      <c r="AD89" s="48">
        <v>141.282</v>
      </c>
      <c r="AE89" t="s">
        <v>56</v>
      </c>
      <c r="AF89" s="40">
        <v>0.090647</v>
      </c>
      <c r="AG89" t="s">
        <v>57</v>
      </c>
      <c r="AH89" s="33"/>
      <c r="AI89" s="48">
        <f>((D89-AD89)*100)/D89</f>
        <v>6.243280907824</v>
      </c>
      <c r="AK89" s="48">
        <v>148.007</v>
      </c>
      <c r="AL89" t="s">
        <v>56</v>
      </c>
      <c r="AM89" s="40">
        <v>0.091249</v>
      </c>
      <c r="AN89" t="s">
        <v>57</v>
      </c>
      <c r="AO89" s="33"/>
      <c r="AP89" s="48">
        <f>((D89-AK89)*100)/D89</f>
        <v>1.7804764748822</v>
      </c>
    </row>
    <row r="90">
      <c r="D90" s="48"/>
      <c r="F90" s="40"/>
      <c r="H90" s="33"/>
      <c r="I90" s="48"/>
      <c r="K90" s="40"/>
      <c r="M90" s="33"/>
      <c r="N90" s="48" t="s">
        <v>114</v>
      </c>
      <c r="P90" s="48"/>
      <c r="R90" s="40"/>
      <c r="U90" s="48"/>
      <c r="W90" s="48"/>
      <c r="Y90" s="40"/>
      <c r="AB90" s="48"/>
      <c r="AC90" s="33"/>
      <c r="AD90" s="48"/>
      <c r="AF90" s="40"/>
      <c r="AH90" s="33"/>
      <c r="AI90" s="48"/>
      <c r="AJ90" s="33"/>
      <c r="AK90" s="48"/>
      <c r="AM90" s="40"/>
      <c r="AO90" s="33"/>
      <c r="AP90" s="48"/>
    </row>
    <row r="91">
      <c r="A91" t="s">
        <v>112</v>
      </c>
      <c r="B91" t="s">
        <v>100</v>
      </c>
      <c r="C91" t="s">
        <v>115</v>
      </c>
      <c r="D91" s="48">
        <v>926.176</v>
      </c>
      <c r="E91" t="s">
        <v>56</v>
      </c>
      <c r="F91" s="40">
        <v>64.953982</v>
      </c>
      <c r="G91" t="s">
        <v>57</v>
      </c>
      <c r="I91" s="48"/>
      <c r="J91" t="s">
        <v>56</v>
      </c>
      <c r="K91" s="40"/>
      <c r="L91" t="s">
        <v>57</v>
      </c>
      <c r="M91" s="33"/>
      <c r="N91" s="48">
        <f>((D91-I91)*100)/D91</f>
        <v>100</v>
      </c>
      <c r="P91" s="48"/>
      <c r="Q91" t="s">
        <v>56</v>
      </c>
      <c r="R91" s="40"/>
      <c r="S91" t="s">
        <v>57</v>
      </c>
      <c r="U91" s="48">
        <f>((D91-P91)*100)/D91</f>
        <v>100</v>
      </c>
      <c r="W91" s="48"/>
      <c r="X91" t="s">
        <v>56</v>
      </c>
      <c r="Y91" s="40"/>
      <c r="Z91" t="s">
        <v>57</v>
      </c>
      <c r="AB91" s="48">
        <f>((D91-W91)*100)/D91</f>
        <v>100</v>
      </c>
      <c r="AD91" s="48"/>
      <c r="AE91" t="s">
        <v>56</v>
      </c>
      <c r="AF91" s="40"/>
      <c r="AG91" t="s">
        <v>57</v>
      </c>
      <c r="AH91" s="33"/>
      <c r="AI91" s="48">
        <f>((D91-AD91)*100)/D91</f>
        <v>100</v>
      </c>
      <c r="AK91" s="48"/>
      <c r="AL91" t="s">
        <v>56</v>
      </c>
      <c r="AM91" s="40"/>
      <c r="AN91" t="s">
        <v>57</v>
      </c>
      <c r="AO91" s="33"/>
      <c r="AP91" s="48">
        <f>((D91-AK91)*100)/D91</f>
        <v>100</v>
      </c>
    </row>
    <row r="92">
      <c r="B92" t="s">
        <v>54</v>
      </c>
      <c r="C92" t="s">
        <v>115</v>
      </c>
      <c r="D92" s="48">
        <v>10.938</v>
      </c>
      <c r="E92" t="s">
        <v>56</v>
      </c>
      <c r="F92" s="40">
        <v>0.009592</v>
      </c>
      <c r="G92" t="s">
        <v>57</v>
      </c>
      <c r="I92" s="48"/>
      <c r="J92" t="s">
        <v>56</v>
      </c>
      <c r="K92" s="40"/>
      <c r="L92" t="s">
        <v>57</v>
      </c>
      <c r="M92" s="33"/>
      <c r="N92" s="48">
        <f>((D92-I92)*100)/D92</f>
        <v>100</v>
      </c>
      <c r="P92" s="48"/>
      <c r="Q92" t="s">
        <v>56</v>
      </c>
      <c r="R92" s="40"/>
      <c r="S92" t="s">
        <v>57</v>
      </c>
      <c r="U92" s="48">
        <f>((D92-P92)*100)/D92</f>
        <v>100</v>
      </c>
      <c r="W92" s="48"/>
      <c r="X92" t="s">
        <v>56</v>
      </c>
      <c r="Y92" s="40"/>
      <c r="Z92" t="s">
        <v>57</v>
      </c>
      <c r="AB92" s="48">
        <f>((D92-W92)*100)/D92</f>
        <v>100</v>
      </c>
      <c r="AD92" s="48"/>
      <c r="AE92" t="s">
        <v>56</v>
      </c>
      <c r="AF92" s="40"/>
      <c r="AG92" t="s">
        <v>57</v>
      </c>
      <c r="AH92" s="33"/>
      <c r="AI92" s="48">
        <f>((D92-AD92)*100)/D92</f>
        <v>100</v>
      </c>
      <c r="AK92" s="48"/>
      <c r="AL92" t="s">
        <v>56</v>
      </c>
      <c r="AM92" s="40"/>
      <c r="AN92" t="s">
        <v>57</v>
      </c>
      <c r="AO92" s="33"/>
      <c r="AP92" s="48">
        <f>((D92-AK92)*100)/D92</f>
        <v>100</v>
      </c>
    </row>
    <row r="93">
      <c r="D93" s="33"/>
      <c r="F93" s="40"/>
      <c r="H93" s="33"/>
      <c r="I93" s="33"/>
      <c r="K93" s="40"/>
      <c r="M93" s="33"/>
      <c r="N93" s="48"/>
      <c r="P93" s="48"/>
      <c r="R93" s="40"/>
      <c r="U93" s="48"/>
      <c r="W93" s="48"/>
      <c r="Y93" s="40"/>
      <c r="AB93" s="48"/>
      <c r="AC93" s="33"/>
      <c r="AD93" s="33"/>
      <c r="AF93" s="40"/>
      <c r="AH93" s="33"/>
      <c r="AI93" s="48"/>
      <c r="AJ93" s="33"/>
      <c r="AK93" s="33"/>
      <c r="AM93" s="40"/>
      <c r="AO93" s="33"/>
      <c r="AP93" s="48"/>
    </row>
    <row r="94">
      <c r="A94" t="s">
        <v>116</v>
      </c>
      <c r="B94" t="s">
        <v>100</v>
      </c>
      <c r="C94" t="s">
        <v>117</v>
      </c>
      <c r="D94" s="48">
        <v>881662.543</v>
      </c>
      <c r="E94" t="s">
        <v>56</v>
      </c>
      <c r="F94" s="40">
        <v>767.564307</v>
      </c>
      <c r="G94" t="s">
        <v>57</v>
      </c>
      <c r="H94" s="33"/>
      <c r="I94" s="33"/>
      <c r="J94" t="s">
        <v>56</v>
      </c>
      <c r="K94" s="40"/>
      <c r="L94" t="s">
        <v>57</v>
      </c>
      <c r="M94" s="33"/>
      <c r="N94" s="48">
        <f>((D94-I94)*100)/D94</f>
        <v>100</v>
      </c>
      <c r="P94" s="48"/>
      <c r="Q94" t="s">
        <v>56</v>
      </c>
      <c r="R94" s="40"/>
      <c r="S94" t="s">
        <v>57</v>
      </c>
      <c r="U94" s="48">
        <f>((D94-P94)*100)/D94</f>
        <v>100</v>
      </c>
      <c r="W94" s="48"/>
      <c r="X94" t="s">
        <v>56</v>
      </c>
      <c r="Y94" s="40"/>
      <c r="Z94" t="s">
        <v>57</v>
      </c>
      <c r="AB94" s="48">
        <f>((D94-W94)*100)/D94</f>
        <v>100</v>
      </c>
      <c r="AC94" s="33"/>
      <c r="AD94" s="33"/>
      <c r="AE94" t="s">
        <v>56</v>
      </c>
      <c r="AF94" s="40"/>
      <c r="AG94" t="s">
        <v>57</v>
      </c>
      <c r="AH94" s="33"/>
      <c r="AI94" s="48">
        <f>((D94-AD94)*100)/D94</f>
        <v>100</v>
      </c>
      <c r="AJ94" s="33"/>
      <c r="AK94" s="33"/>
      <c r="AL94" t="s">
        <v>56</v>
      </c>
      <c r="AM94" s="40"/>
      <c r="AN94" t="s">
        <v>57</v>
      </c>
      <c r="AO94" s="33"/>
      <c r="AP94" s="48">
        <f>((D94-AK94)*100)/D94</f>
        <v>100</v>
      </c>
    </row>
    <row r="95">
      <c r="A95" t="s">
        <v>226</v>
      </c>
      <c r="B95" t="s">
        <v>100</v>
      </c>
      <c r="C95" t="s">
        <v>117</v>
      </c>
      <c r="D95" s="48">
        <v>242844.238</v>
      </c>
      <c r="E95" t="s">
        <v>56</v>
      </c>
      <c r="F95" s="40">
        <v>267.693523</v>
      </c>
      <c r="G95" t="s">
        <v>57</v>
      </c>
      <c r="H95" s="33"/>
      <c r="I95" s="33"/>
      <c r="J95" t="s">
        <v>56</v>
      </c>
      <c r="K95" s="40"/>
      <c r="L95" t="s">
        <v>57</v>
      </c>
      <c r="M95" s="33"/>
      <c r="N95" s="48">
        <f>((D95-I95)*100)/D95</f>
        <v>100</v>
      </c>
      <c r="P95" s="48"/>
      <c r="Q95" t="s">
        <v>56</v>
      </c>
      <c r="R95" s="40"/>
      <c r="S95" t="s">
        <v>57</v>
      </c>
      <c r="U95" s="48">
        <f>((D95-P95)*100)/D95</f>
        <v>100</v>
      </c>
      <c r="W95" s="48"/>
      <c r="X95" t="s">
        <v>56</v>
      </c>
      <c r="Y95" s="40"/>
      <c r="Z95" t="s">
        <v>57</v>
      </c>
      <c r="AB95" s="48">
        <f>((D95-W95)*100)/D95</f>
        <v>100</v>
      </c>
      <c r="AC95" s="33"/>
      <c r="AD95" s="33"/>
      <c r="AE95" t="s">
        <v>56</v>
      </c>
      <c r="AF95" s="40"/>
      <c r="AG95" t="s">
        <v>57</v>
      </c>
      <c r="AH95" s="33"/>
      <c r="AI95" s="48">
        <f>((D95-AD95)*100)/D95</f>
        <v>100</v>
      </c>
      <c r="AJ95" s="33"/>
      <c r="AK95" s="33"/>
      <c r="AL95" t="s">
        <v>56</v>
      </c>
      <c r="AM95" s="40"/>
      <c r="AN95" t="s">
        <v>57</v>
      </c>
      <c r="AO95" s="33"/>
      <c r="AP95" s="48">
        <f>((D95-AK95)*100)/D95</f>
        <v>100</v>
      </c>
    </row>
    <row r="96">
      <c r="D96" s="48"/>
      <c r="F96" s="40"/>
      <c r="H96" s="33"/>
      <c r="I96" s="33"/>
      <c r="K96" s="40"/>
      <c r="M96" s="33"/>
      <c r="N96" s="48"/>
      <c r="P96" s="48"/>
      <c r="R96" s="40"/>
      <c r="U96" s="48"/>
      <c r="W96" s="48"/>
      <c r="Y96" s="40"/>
      <c r="AB96" s="48"/>
      <c r="AC96" s="33"/>
      <c r="AD96" s="33"/>
      <c r="AF96" s="40"/>
      <c r="AH96" s="33"/>
      <c r="AI96" s="48"/>
      <c r="AJ96" s="33"/>
      <c r="AK96" s="33"/>
      <c r="AM96" s="40"/>
      <c r="AO96" s="33"/>
      <c r="AP96" s="48"/>
    </row>
    <row r="97">
      <c r="A97" t="s">
        <v>116</v>
      </c>
      <c r="B97" t="s">
        <v>54</v>
      </c>
      <c r="C97" t="s">
        <v>117</v>
      </c>
      <c r="D97" s="48">
        <v>866400.142</v>
      </c>
      <c r="E97" t="s">
        <v>56</v>
      </c>
      <c r="F97" s="40">
        <v>300.689842</v>
      </c>
      <c r="G97" t="s">
        <v>57</v>
      </c>
      <c r="H97" s="33"/>
      <c r="I97" s="48">
        <v>865397.351</v>
      </c>
      <c r="J97" t="s">
        <v>56</v>
      </c>
      <c r="K97" s="40">
        <v>7264.354932</v>
      </c>
      <c r="L97" t="s">
        <v>57</v>
      </c>
      <c r="M97" s="33"/>
      <c r="N97" s="48">
        <f>((D97-I97)*100)/D97</f>
        <v>0.115742247881576</v>
      </c>
      <c r="P97" s="48">
        <v>867130.77</v>
      </c>
      <c r="Q97" t="s">
        <v>56</v>
      </c>
      <c r="R97" s="40">
        <v>7252.944178</v>
      </c>
      <c r="S97" t="s">
        <v>57</v>
      </c>
      <c r="U97" s="48">
        <f>((D97-P97)*100)/D97</f>
        <v>-0.084329164387421</v>
      </c>
      <c r="W97" s="48">
        <v>868103.042</v>
      </c>
      <c r="X97" t="s">
        <v>56</v>
      </c>
      <c r="Y97" s="40">
        <v>359.940895</v>
      </c>
      <c r="Z97" t="s">
        <v>57</v>
      </c>
      <c r="AB97" s="48">
        <f>((D97-W97)*100)/D97</f>
        <v>-0.196548905921119</v>
      </c>
      <c r="AC97" s="33"/>
      <c r="AD97" s="48">
        <v>867259.52</v>
      </c>
      <c r="AE97" t="s">
        <v>56</v>
      </c>
      <c r="AF97" s="40">
        <v>8019.84663</v>
      </c>
      <c r="AG97" t="s">
        <v>57</v>
      </c>
      <c r="AH97" s="33"/>
      <c r="AI97" s="48">
        <f>((D97-AD97)*100)/D97</f>
        <v>-0.099189503595444</v>
      </c>
      <c r="AJ97" s="33"/>
      <c r="AK97" s="48">
        <v>866764.675</v>
      </c>
      <c r="AL97" t="s">
        <v>56</v>
      </c>
      <c r="AM97" s="40">
        <v>1812.963173</v>
      </c>
      <c r="AN97" t="s">
        <v>57</v>
      </c>
      <c r="AO97" s="33"/>
      <c r="AP97" s="48">
        <f>((D97-AK97)*100)/D97</f>
        <v>-0.042074439087529</v>
      </c>
    </row>
    <row r="98">
      <c r="A98" t="s">
        <v>226</v>
      </c>
      <c r="B98" t="s">
        <v>54</v>
      </c>
      <c r="C98" t="s">
        <v>117</v>
      </c>
      <c r="D98" s="48">
        <v>231024.618</v>
      </c>
      <c r="E98" t="s">
        <v>56</v>
      </c>
      <c r="F98" s="40">
        <v>553.698752</v>
      </c>
      <c r="G98" t="s">
        <v>57</v>
      </c>
      <c r="H98" s="33"/>
      <c r="I98" s="48">
        <v>231753.09</v>
      </c>
      <c r="J98" t="s">
        <v>56</v>
      </c>
      <c r="K98" s="40">
        <v>535.514371</v>
      </c>
      <c r="L98" t="s">
        <v>57</v>
      </c>
      <c r="M98" s="33"/>
      <c r="N98" s="48">
        <f>((D98-I98)*100)/D98</f>
        <v>-0.315322239814291</v>
      </c>
      <c r="P98" s="48">
        <v>230968.651</v>
      </c>
      <c r="Q98" t="s">
        <v>56</v>
      </c>
      <c r="R98" s="40">
        <v>362.582361</v>
      </c>
      <c r="S98" t="s">
        <v>57</v>
      </c>
      <c r="U98" s="48">
        <f>((D98-P98)*100)/D98</f>
        <v>0.024225556775934</v>
      </c>
      <c r="W98" s="48">
        <v>231137.167</v>
      </c>
      <c r="X98" t="s">
        <v>56</v>
      </c>
      <c r="Y98" s="40">
        <v>377.658372</v>
      </c>
      <c r="Z98" t="s">
        <v>57</v>
      </c>
      <c r="AB98" s="48">
        <f>((D98-W98)*100)/D98</f>
        <v>-0.048717318948234</v>
      </c>
      <c r="AC98" s="33"/>
      <c r="AD98" s="48">
        <v>231294.119</v>
      </c>
      <c r="AE98" t="s">
        <v>56</v>
      </c>
      <c r="AF98" s="40">
        <v>163.370496</v>
      </c>
      <c r="AG98" t="s">
        <v>57</v>
      </c>
      <c r="AH98" s="33"/>
      <c r="AI98" s="48">
        <f>((D98-AD98)*100)/D98</f>
        <v>-0.116654667512541</v>
      </c>
      <c r="AJ98" s="33"/>
      <c r="AK98" s="48">
        <v>230734.359</v>
      </c>
      <c r="AL98" t="s">
        <v>56</v>
      </c>
      <c r="AM98" s="40">
        <v>418.406599</v>
      </c>
      <c r="AN98" t="s">
        <v>57</v>
      </c>
      <c r="AO98" s="33"/>
      <c r="AP98" s="48">
        <f>((D98-AK98)*100)/D98</f>
        <v>0.125639857134183</v>
      </c>
    </row>
    <row r="99">
      <c r="A99" t="s">
        <v>118</v>
      </c>
      <c r="B99" t="s">
        <v>54</v>
      </c>
      <c r="C99" t="s">
        <v>117</v>
      </c>
      <c r="D99" s="48">
        <v>102871.091</v>
      </c>
      <c r="E99" t="s">
        <v>56</v>
      </c>
      <c r="F99" s="40">
        <v>530.475426</v>
      </c>
      <c r="G99" t="s">
        <v>57</v>
      </c>
      <c r="H99" s="33"/>
      <c r="I99" s="33"/>
      <c r="K99" s="48"/>
      <c r="M99" s="33"/>
      <c r="N99" s="48"/>
      <c r="P99" s="48"/>
      <c r="R99" s="40"/>
      <c r="U99" s="48"/>
      <c r="W99" s="48">
        <v>103355.635</v>
      </c>
      <c r="X99" t="s">
        <v>56</v>
      </c>
      <c r="Y99" s="40">
        <v>525.458951</v>
      </c>
      <c r="Z99" t="s">
        <v>57</v>
      </c>
      <c r="AB99" s="48">
        <f>((D99-W99)*100)/D99</f>
        <v>-0.471020570784064</v>
      </c>
      <c r="AC99" s="33"/>
      <c r="AD99" s="48">
        <v>103156.999</v>
      </c>
      <c r="AE99" t="s">
        <v>56</v>
      </c>
      <c r="AF99" s="48">
        <v>377.329244</v>
      </c>
      <c r="AG99" t="s">
        <v>57</v>
      </c>
      <c r="AH99" s="33"/>
      <c r="AI99" s="48">
        <f>((D99-AD99)*100)/D99</f>
        <v>-0.277928422087014</v>
      </c>
      <c r="AJ99" s="33"/>
      <c r="AK99" s="48">
        <v>103005.639</v>
      </c>
      <c r="AL99" t="s">
        <v>56</v>
      </c>
      <c r="AM99" s="48">
        <v>550.342662</v>
      </c>
      <c r="AN99" t="s">
        <v>57</v>
      </c>
      <c r="AO99" s="33"/>
      <c r="AP99" s="48">
        <f>((D99-AK99)*100)/D99</f>
        <v>-0.130792819140992</v>
      </c>
    </row>
    <row r="100">
      <c r="D100" s="33"/>
      <c r="F100" s="40"/>
      <c r="H100" s="33"/>
      <c r="I100" s="33"/>
      <c r="K100" s="48"/>
      <c r="M100" s="33"/>
      <c r="N100" s="48"/>
      <c r="P100" s="48"/>
      <c r="R100" s="40"/>
      <c r="U100" s="48"/>
      <c r="W100" s="48"/>
      <c r="Y100" s="40"/>
      <c r="AB100" s="48"/>
      <c r="AC100" s="33"/>
      <c r="AD100" s="33"/>
      <c r="AF100" s="48"/>
      <c r="AH100" s="33"/>
      <c r="AI100" s="48"/>
      <c r="AJ100" s="33"/>
      <c r="AK100" s="33"/>
      <c r="AM100" s="48"/>
      <c r="AO100" s="33"/>
      <c r="AP100" s="48"/>
    </row>
    <row r="101">
      <c r="D101" s="33"/>
      <c r="F101" s="40"/>
      <c r="H101" s="33"/>
      <c r="I101" s="33"/>
      <c r="K101" s="48"/>
      <c r="M101" s="33"/>
      <c r="N101" s="48"/>
      <c r="P101" s="48"/>
      <c r="R101" s="40"/>
      <c r="U101" s="48"/>
      <c r="W101" s="48"/>
      <c r="Y101" s="40"/>
      <c r="AB101" s="48"/>
      <c r="AC101" s="33"/>
      <c r="AD101" s="33"/>
      <c r="AF101" s="48"/>
      <c r="AH101" s="33"/>
      <c r="AI101" s="48"/>
      <c r="AJ101" s="33"/>
      <c r="AK101" s="33"/>
      <c r="AM101" s="48"/>
      <c r="AO101" s="33"/>
      <c r="AP101" s="48"/>
    </row>
    <row r="102">
      <c r="D102" s="33"/>
      <c r="F102" s="40"/>
      <c r="H102" s="33"/>
      <c r="I102" s="33"/>
      <c r="K102" s="48"/>
      <c r="M102" s="33"/>
      <c r="N102" s="48" t="s">
        <v>114</v>
      </c>
      <c r="P102" s="48"/>
      <c r="R102" s="40"/>
      <c r="U102" s="48"/>
      <c r="W102" s="48"/>
      <c r="Y102" s="40"/>
      <c r="AB102" s="48"/>
      <c r="AC102" s="33"/>
      <c r="AD102" s="33"/>
      <c r="AF102" s="48"/>
      <c r="AH102" s="33"/>
      <c r="AI102" s="48"/>
      <c r="AJ102" s="33"/>
      <c r="AK102" s="33"/>
      <c r="AM102" s="48"/>
      <c r="AO102" s="33"/>
      <c r="AP102" s="48"/>
    </row>
    <row r="103">
      <c r="A103" t="s">
        <v>119</v>
      </c>
      <c r="C103" t="s">
        <v>42</v>
      </c>
      <c r="D103" s="33" t="s">
        <v>43</v>
      </c>
      <c r="F103" s="40"/>
      <c r="H103" s="12"/>
      <c r="I103" s="33" t="s">
        <v>44</v>
      </c>
      <c r="K103" s="48"/>
      <c r="M103" s="33"/>
      <c r="N103" t="s">
        <v>45</v>
      </c>
      <c r="P103" s="48" t="s">
        <v>46</v>
      </c>
      <c r="R103" s="40"/>
      <c r="U103" t="s">
        <v>45</v>
      </c>
      <c r="W103" s="48" t="s">
        <v>222</v>
      </c>
      <c r="Y103" s="40"/>
      <c r="AB103" t="s">
        <v>45</v>
      </c>
      <c r="AC103" s="12"/>
      <c r="AD103" s="33" t="s">
        <v>223</v>
      </c>
      <c r="AF103" s="48"/>
      <c r="AH103" s="33"/>
      <c r="AI103" t="s">
        <v>45</v>
      </c>
      <c r="AJ103" s="12"/>
      <c r="AK103" s="33" t="s">
        <v>224</v>
      </c>
      <c r="AM103" s="48"/>
      <c r="AO103" s="33"/>
      <c r="AP103" t="s">
        <v>45</v>
      </c>
    </row>
    <row r="104">
      <c r="D104" s="33"/>
      <c r="F104" s="40"/>
      <c r="H104" s="12"/>
      <c r="I104" s="33"/>
      <c r="K104" s="48"/>
      <c r="M104" s="12"/>
      <c r="P104" s="48"/>
      <c r="R104" s="40"/>
      <c r="U104" s="48"/>
      <c r="W104" s="48"/>
      <c r="Y104" s="40"/>
      <c r="AB104" s="48"/>
      <c r="AC104" s="12"/>
      <c r="AD104" s="33"/>
      <c r="AF104" s="48"/>
      <c r="AH104" s="12"/>
      <c r="AI104" s="48"/>
      <c r="AJ104" s="12"/>
      <c r="AK104" s="33"/>
      <c r="AM104" s="48"/>
      <c r="AO104" s="12"/>
      <c r="AP104" s="48"/>
    </row>
    <row r="105">
      <c r="A105" s="22" t="s">
        <v>136</v>
      </c>
      <c r="B105" s="22"/>
      <c r="C105" t="s">
        <v>227</v>
      </c>
      <c r="D105" s="33"/>
      <c r="E105" t="s">
        <v>56</v>
      </c>
      <c r="F105" s="40">
        <v>0.00874918734251</v>
      </c>
      <c r="G105" s="22" t="s">
        <v>57</v>
      </c>
      <c r="H105" s="12"/>
      <c r="I105" s="33"/>
      <c r="J105" t="s">
        <v>56</v>
      </c>
      <c r="K105" s="48"/>
      <c r="L105" s="22" t="s">
        <v>57</v>
      </c>
      <c r="M105" s="12"/>
      <c r="N105" s="23" t="str">
        <f>((D105-I105)*100)/D105</f>
        <v>#DIV/0!:divZero</v>
      </c>
      <c r="P105" s="48"/>
      <c r="Q105" t="s">
        <v>56</v>
      </c>
      <c r="R105" s="40"/>
      <c r="S105" t="s">
        <v>57</v>
      </c>
      <c r="U105" s="48" t="str">
        <f>((D105-P105)*100)/D105</f>
        <v>#DIV/0!:divZero</v>
      </c>
      <c r="W105" s="48"/>
      <c r="X105" t="s">
        <v>56</v>
      </c>
      <c r="Y105" s="40"/>
      <c r="Z105" t="s">
        <v>57</v>
      </c>
      <c r="AB105" s="48" t="str">
        <f>((D105-W105)*100)/D105</f>
        <v>#DIV/0!:divZero</v>
      </c>
      <c r="AC105" s="12"/>
      <c r="AD105" s="33"/>
      <c r="AE105" t="s">
        <v>56</v>
      </c>
      <c r="AF105" s="48"/>
      <c r="AG105" s="22" t="s">
        <v>57</v>
      </c>
      <c r="AH105" s="12"/>
      <c r="AI105" s="48" t="str">
        <f>((D105-AD105)*100)/D105</f>
        <v>#DIV/0!:divZero</v>
      </c>
      <c r="AJ105" s="12"/>
      <c r="AK105" s="33"/>
      <c r="AL105" t="s">
        <v>56</v>
      </c>
      <c r="AM105" s="48"/>
      <c r="AN105" s="22" t="s">
        <v>57</v>
      </c>
      <c r="AO105" s="12"/>
      <c r="AP105" s="48" t="str">
        <f>((D105-AK105)*100)/D105</f>
        <v>#DIV/0!:divZero</v>
      </c>
    </row>
    <row r="106">
      <c r="A106" s="22"/>
      <c r="B106" s="22"/>
      <c r="C106" t="s">
        <v>138</v>
      </c>
      <c r="D106" s="33"/>
      <c r="E106" t="s">
        <v>56</v>
      </c>
      <c r="F106" s="40">
        <v>0.00575604631819</v>
      </c>
      <c r="G106" s="22" t="s">
        <v>57</v>
      </c>
      <c r="H106" s="12"/>
      <c r="I106" s="33"/>
      <c r="J106" t="s">
        <v>56</v>
      </c>
      <c r="K106" s="48"/>
      <c r="L106" s="22" t="s">
        <v>57</v>
      </c>
      <c r="M106" s="12"/>
      <c r="N106" s="23" t="str">
        <f>((D106-I106)*100)/D106</f>
        <v>#DIV/0!:divZero</v>
      </c>
      <c r="P106" s="48"/>
      <c r="Q106" t="s">
        <v>56</v>
      </c>
      <c r="R106" s="40"/>
      <c r="S106" t="s">
        <v>57</v>
      </c>
      <c r="U106" s="48" t="str">
        <f>((D106-P106)*100)/D106</f>
        <v>#DIV/0!:divZero</v>
      </c>
      <c r="W106" s="48"/>
      <c r="X106" t="s">
        <v>56</v>
      </c>
      <c r="Y106" s="40"/>
      <c r="Z106" t="s">
        <v>57</v>
      </c>
      <c r="AB106" s="48" t="str">
        <f>((D106-W106)*100)/D106</f>
        <v>#DIV/0!:divZero</v>
      </c>
      <c r="AC106" s="12"/>
      <c r="AD106" s="33"/>
      <c r="AE106" t="s">
        <v>56</v>
      </c>
      <c r="AF106" s="48"/>
      <c r="AG106" s="22" t="s">
        <v>57</v>
      </c>
      <c r="AH106" s="12"/>
      <c r="AI106" s="48" t="str">
        <f>((D106-AD106)*100)/D106</f>
        <v>#DIV/0!:divZero</v>
      </c>
      <c r="AJ106" s="12"/>
      <c r="AK106" s="33"/>
      <c r="AL106" t="s">
        <v>56</v>
      </c>
      <c r="AM106" s="48"/>
      <c r="AN106" s="22" t="s">
        <v>57</v>
      </c>
      <c r="AO106" s="12"/>
      <c r="AP106" s="48" t="str">
        <f>((D106-AK106)*100)/D106</f>
        <v>#DIV/0!:divZero</v>
      </c>
    </row>
    <row r="107">
      <c r="A107" s="22"/>
      <c r="B107" s="22"/>
      <c r="C107" t="s">
        <v>139</v>
      </c>
      <c r="D107" s="33"/>
      <c r="E107" t="s">
        <v>56</v>
      </c>
      <c r="F107" s="40">
        <v>0.00549079649464</v>
      </c>
      <c r="G107" s="22" t="s">
        <v>57</v>
      </c>
      <c r="H107" s="12"/>
      <c r="I107" s="12"/>
      <c r="J107" t="s">
        <v>56</v>
      </c>
      <c r="K107" s="23"/>
      <c r="L107" s="22" t="s">
        <v>57</v>
      </c>
      <c r="M107" s="12"/>
      <c r="N107" s="23" t="str">
        <f>((D107-I107)*100)/D107</f>
        <v>#DIV/0!:divZero</v>
      </c>
      <c r="O107" s="22"/>
      <c r="P107" s="23"/>
      <c r="Q107" t="s">
        <v>56</v>
      </c>
      <c r="R107" s="40"/>
      <c r="S107" t="s">
        <v>57</v>
      </c>
      <c r="U107" s="48" t="str">
        <f>((D107-P107)*100)/D107</f>
        <v>#DIV/0!:divZero</v>
      </c>
      <c r="V107" s="22"/>
      <c r="W107" s="23"/>
      <c r="X107" t="s">
        <v>56</v>
      </c>
      <c r="Y107" s="40"/>
      <c r="Z107" t="s">
        <v>57</v>
      </c>
      <c r="AB107" s="48" t="str">
        <f>((D107-W107)*100)/D107</f>
        <v>#DIV/0!:divZero</v>
      </c>
      <c r="AC107" s="12"/>
      <c r="AD107" s="12"/>
      <c r="AE107" t="s">
        <v>56</v>
      </c>
      <c r="AF107" s="23"/>
      <c r="AG107" s="22" t="s">
        <v>57</v>
      </c>
      <c r="AH107" s="12"/>
      <c r="AI107" s="48" t="str">
        <f>((D107-AD107)*100)/D107</f>
        <v>#DIV/0!:divZero</v>
      </c>
      <c r="AJ107" s="12"/>
      <c r="AK107" s="12"/>
      <c r="AL107" t="s">
        <v>56</v>
      </c>
      <c r="AM107" s="23"/>
      <c r="AN107" s="22" t="s">
        <v>57</v>
      </c>
      <c r="AO107" s="12"/>
      <c r="AP107" s="48" t="str">
        <f>((D107-AK107)*100)/D107</f>
        <v>#DIV/0!:divZero</v>
      </c>
    </row>
    <row r="108">
      <c r="A108" s="22"/>
      <c r="B108" s="22"/>
      <c r="C108" t="s">
        <v>140</v>
      </c>
      <c r="D108" s="33"/>
      <c r="E108" t="s">
        <v>56</v>
      </c>
      <c r="F108" s="40">
        <v>0.00523528193891</v>
      </c>
      <c r="G108" s="22" t="s">
        <v>57</v>
      </c>
      <c r="H108" s="12"/>
      <c r="I108" s="12"/>
      <c r="J108" t="s">
        <v>56</v>
      </c>
      <c r="K108" s="23"/>
      <c r="L108" s="22" t="s">
        <v>57</v>
      </c>
      <c r="M108" s="12"/>
      <c r="N108" s="23" t="str">
        <f>((D108-I108)*100)/D108</f>
        <v>#DIV/0!:divZero</v>
      </c>
      <c r="O108" s="22"/>
      <c r="P108" s="23"/>
      <c r="Q108" t="s">
        <v>56</v>
      </c>
      <c r="R108" s="40"/>
      <c r="S108" t="s">
        <v>57</v>
      </c>
      <c r="U108" s="48" t="str">
        <f>((D108-P108)*100)/D108</f>
        <v>#DIV/0!:divZero</v>
      </c>
      <c r="V108" s="22"/>
      <c r="W108" s="23"/>
      <c r="X108" t="s">
        <v>56</v>
      </c>
      <c r="Y108" s="40"/>
      <c r="Z108" t="s">
        <v>57</v>
      </c>
      <c r="AB108" s="48" t="str">
        <f>((D108-W108)*100)/D108</f>
        <v>#DIV/0!:divZero</v>
      </c>
      <c r="AC108" s="12"/>
      <c r="AD108" s="12"/>
      <c r="AE108" t="s">
        <v>56</v>
      </c>
      <c r="AF108" s="23"/>
      <c r="AG108" s="22" t="s">
        <v>57</v>
      </c>
      <c r="AH108" s="12"/>
      <c r="AI108" s="48" t="str">
        <f>((D108-AD108)*100)/D108</f>
        <v>#DIV/0!:divZero</v>
      </c>
      <c r="AJ108" s="12"/>
      <c r="AK108" s="12"/>
      <c r="AL108" t="s">
        <v>56</v>
      </c>
      <c r="AM108" s="23"/>
      <c r="AN108" s="22" t="s">
        <v>57</v>
      </c>
      <c r="AO108" s="12"/>
      <c r="AP108" s="48" t="str">
        <f>((D108-AK108)*100)/D108</f>
        <v>#DIV/0!:divZero</v>
      </c>
    </row>
    <row r="109">
      <c r="D109" s="33"/>
      <c r="F109" s="40"/>
      <c r="H109" s="33"/>
      <c r="I109" s="33"/>
      <c r="K109" s="48"/>
      <c r="M109" s="33"/>
      <c r="P109" s="48"/>
      <c r="R109" s="40"/>
      <c r="U109" s="48"/>
      <c r="W109" s="48"/>
      <c r="Y109" s="40"/>
      <c r="AB109" s="48"/>
      <c r="AC109" s="33"/>
      <c r="AD109" s="33"/>
      <c r="AF109" s="48"/>
      <c r="AH109" s="33"/>
      <c r="AI109" s="48"/>
      <c r="AJ109" s="33"/>
      <c r="AK109" s="33"/>
      <c r="AM109" s="48"/>
      <c r="AO109" s="33"/>
      <c r="AP109" s="48"/>
    </row>
    <row r="110">
      <c r="D110" s="33"/>
      <c r="F110" s="40"/>
      <c r="I110" s="33"/>
      <c r="K110" s="48"/>
      <c r="M110" s="33"/>
      <c r="P110" s="48"/>
      <c r="R110" s="40"/>
      <c r="U110" s="48"/>
      <c r="W110" s="48"/>
      <c r="Y110" s="40"/>
      <c r="AB110" s="48"/>
      <c r="AD110" s="33"/>
      <c r="AF110" s="48"/>
      <c r="AH110" s="33"/>
      <c r="AI110" s="48"/>
      <c r="AK110" s="33"/>
      <c r="AM110" s="48"/>
      <c r="AO110" s="33"/>
      <c r="AP110" s="48"/>
    </row>
    <row r="111">
      <c r="D111" s="33"/>
      <c r="F111" s="40"/>
      <c r="H111" s="33"/>
      <c r="I111" s="33"/>
      <c r="K111" s="48"/>
      <c r="M111" s="33"/>
      <c r="P111" s="48"/>
      <c r="R111" s="40"/>
      <c r="U111" s="48"/>
      <c r="W111" s="48"/>
      <c r="Y111" s="40"/>
      <c r="AB111" s="48"/>
      <c r="AC111" s="33"/>
      <c r="AD111" s="33"/>
      <c r="AF111" s="48"/>
      <c r="AH111" s="33"/>
      <c r="AI111" s="48"/>
      <c r="AJ111" s="33"/>
      <c r="AK111" s="33"/>
      <c r="AM111" s="48"/>
      <c r="AO111" s="33"/>
      <c r="AP111" s="48"/>
    </row>
    <row r="112">
      <c r="A112" t="s">
        <v>119</v>
      </c>
      <c r="C112" t="s">
        <v>42</v>
      </c>
      <c r="D112" s="33" t="s">
        <v>120</v>
      </c>
      <c r="F112" s="40"/>
      <c r="I112" s="33" t="s">
        <v>44</v>
      </c>
      <c r="K112" s="48"/>
      <c r="M112" s="33"/>
      <c r="N112" t="s">
        <v>121</v>
      </c>
      <c r="P112" s="48" t="s">
        <v>46</v>
      </c>
      <c r="R112" s="40"/>
      <c r="U112" s="48"/>
      <c r="W112" s="48" t="s">
        <v>222</v>
      </c>
      <c r="Y112" s="40"/>
      <c r="AB112" t="s">
        <v>45</v>
      </c>
      <c r="AD112" s="33" t="s">
        <v>223</v>
      </c>
      <c r="AF112" s="48"/>
      <c r="AH112" s="33"/>
      <c r="AI112" t="s">
        <v>45</v>
      </c>
      <c r="AK112" s="33" t="s">
        <v>224</v>
      </c>
      <c r="AM112" s="48"/>
      <c r="AO112" s="33"/>
      <c r="AP112" t="s">
        <v>45</v>
      </c>
    </row>
    <row r="113">
      <c r="C113" s="50"/>
      <c r="D113" s="33"/>
      <c r="F113" s="40"/>
      <c r="H113" s="33"/>
      <c r="I113" s="33"/>
      <c r="K113" s="48"/>
      <c r="M113" s="33"/>
      <c r="P113" s="48"/>
      <c r="R113" s="40"/>
      <c r="U113" s="48"/>
      <c r="W113" s="48"/>
      <c r="Y113" s="40"/>
      <c r="AB113" s="48"/>
      <c r="AC113" s="33"/>
      <c r="AD113" s="33"/>
      <c r="AF113" s="48"/>
      <c r="AH113" s="33"/>
      <c r="AI113" s="48"/>
      <c r="AJ113" s="33"/>
      <c r="AK113" s="33"/>
      <c r="AM113" s="48"/>
      <c r="AO113" s="33"/>
      <c r="AP113" s="48"/>
    </row>
    <row r="114">
      <c r="A114" t="s">
        <v>124</v>
      </c>
      <c r="C114" t="s">
        <v>82</v>
      </c>
      <c r="D114" s="33">
        <v>28028.87</v>
      </c>
      <c r="E114" t="s">
        <v>56</v>
      </c>
      <c r="F114" s="40">
        <v>97.179</v>
      </c>
      <c r="G114" t="s">
        <v>57</v>
      </c>
      <c r="I114" s="33">
        <v>30963.35</v>
      </c>
      <c r="J114" t="s">
        <v>56</v>
      </c>
      <c r="K114" s="48">
        <v>77.558</v>
      </c>
      <c r="L114" t="s">
        <v>57</v>
      </c>
      <c r="M114" s="33"/>
      <c r="N114" s="48">
        <f>((I114-D114)*100)/I114</f>
        <v>9.47726909394494</v>
      </c>
      <c r="P114" s="48"/>
      <c r="Q114" t="s">
        <v>56</v>
      </c>
      <c r="R114" s="40"/>
      <c r="S114" t="s">
        <v>57</v>
      </c>
      <c r="U114" s="48">
        <f>((D114-P114)*100)/D114</f>
        <v>100</v>
      </c>
      <c r="W114" s="48"/>
      <c r="X114" t="s">
        <v>56</v>
      </c>
      <c r="Y114" s="40"/>
      <c r="Z114" t="s">
        <v>57</v>
      </c>
      <c r="AB114" s="48">
        <f>((D114-W114)*100)/D114</f>
        <v>100</v>
      </c>
      <c r="AD114" s="33"/>
      <c r="AE114" t="s">
        <v>56</v>
      </c>
      <c r="AF114" s="48"/>
      <c r="AG114" t="s">
        <v>57</v>
      </c>
      <c r="AH114" s="33"/>
      <c r="AI114" s="48">
        <f>((D114-AD114)*100)/D114</f>
        <v>100</v>
      </c>
      <c r="AK114" s="33"/>
      <c r="AL114" t="s">
        <v>56</v>
      </c>
      <c r="AM114" s="48"/>
      <c r="AN114" t="s">
        <v>57</v>
      </c>
      <c r="AO114" s="33"/>
      <c r="AP114" s="48">
        <f>((D114-AK114)*100)/D114</f>
        <v>100</v>
      </c>
    </row>
    <row r="115">
      <c r="A115" t="s">
        <v>124</v>
      </c>
      <c r="C115" t="s">
        <v>83</v>
      </c>
      <c r="D115" s="33">
        <v>7452.025</v>
      </c>
      <c r="E115" t="s">
        <v>56</v>
      </c>
      <c r="F115" s="40">
        <v>11.572</v>
      </c>
      <c r="G115" t="s">
        <v>57</v>
      </c>
      <c r="I115" s="33">
        <v>7793.38</v>
      </c>
      <c r="J115" t="s">
        <v>56</v>
      </c>
      <c r="K115" s="48">
        <v>23.194</v>
      </c>
      <c r="L115" t="s">
        <v>57</v>
      </c>
      <c r="M115" s="33"/>
      <c r="N115" s="48">
        <f>((I115-D115)*100)/I115</f>
        <v>4.38006359243358</v>
      </c>
      <c r="P115" s="48"/>
      <c r="Q115" t="s">
        <v>56</v>
      </c>
      <c r="R115" s="40"/>
      <c r="U115" s="48">
        <f>((D115-P115)*100)/D115</f>
        <v>100</v>
      </c>
      <c r="W115" s="48"/>
      <c r="X115" t="s">
        <v>56</v>
      </c>
      <c r="Y115" s="40"/>
      <c r="AB115" s="48">
        <f>((D115-W115)*100)/D115</f>
        <v>100</v>
      </c>
      <c r="AD115" s="33"/>
      <c r="AE115" t="s">
        <v>56</v>
      </c>
      <c r="AF115" s="48"/>
      <c r="AH115" s="33"/>
      <c r="AI115" s="48">
        <f>((D115-AD115)*100)/D115</f>
        <v>100</v>
      </c>
      <c r="AK115" s="33"/>
      <c r="AL115" t="s">
        <v>56</v>
      </c>
      <c r="AM115" s="48"/>
      <c r="AO115" s="33"/>
      <c r="AP115" s="48">
        <f>((D115-AK115)*100)/D115</f>
        <v>100</v>
      </c>
    </row>
    <row r="116">
      <c r="A116" t="s">
        <v>124</v>
      </c>
      <c r="C116" t="s">
        <v>84</v>
      </c>
      <c r="D116" s="33">
        <v>979</v>
      </c>
      <c r="E116" t="s">
        <v>56</v>
      </c>
      <c r="F116" s="40"/>
      <c r="G116" t="s">
        <v>57</v>
      </c>
      <c r="I116" s="33">
        <v>1014.04</v>
      </c>
      <c r="J116" t="s">
        <v>56</v>
      </c>
      <c r="K116" s="48">
        <v>4.996</v>
      </c>
      <c r="L116" t="s">
        <v>57</v>
      </c>
      <c r="M116" s="33"/>
      <c r="N116" s="48">
        <f>((I116-D116)*100)/I116</f>
        <v>3.45548499073014</v>
      </c>
      <c r="P116" s="48"/>
      <c r="Q116" t="s">
        <v>56</v>
      </c>
      <c r="R116" s="40"/>
      <c r="S116" t="s">
        <v>57</v>
      </c>
      <c r="U116" s="48">
        <f>((D116-P116)*100)/D116</f>
        <v>100</v>
      </c>
      <c r="W116" s="48"/>
      <c r="X116" t="s">
        <v>56</v>
      </c>
      <c r="Y116" s="40"/>
      <c r="Z116" t="s">
        <v>57</v>
      </c>
      <c r="AB116" s="48">
        <f>((D116-W116)*100)/D116</f>
        <v>100</v>
      </c>
      <c r="AD116" s="33"/>
      <c r="AE116" t="s">
        <v>56</v>
      </c>
      <c r="AF116" s="48"/>
      <c r="AG116" t="s">
        <v>57</v>
      </c>
      <c r="AH116" s="33"/>
      <c r="AI116" s="48">
        <f>((D116-AD116)*100)/D116</f>
        <v>100</v>
      </c>
      <c r="AK116" s="33"/>
      <c r="AL116" t="s">
        <v>56</v>
      </c>
      <c r="AM116" s="48"/>
      <c r="AN116" t="s">
        <v>57</v>
      </c>
      <c r="AO116" s="33"/>
      <c r="AP116" s="48">
        <f>((D116-AK116)*100)/D116</f>
        <v>100</v>
      </c>
    </row>
    <row r="117">
      <c r="A117" t="s">
        <v>124</v>
      </c>
      <c r="C117" t="s">
        <v>85</v>
      </c>
      <c r="D117" s="33"/>
      <c r="E117" t="s">
        <v>56</v>
      </c>
      <c r="F117" s="40"/>
      <c r="G117" t="s">
        <v>57</v>
      </c>
      <c r="I117" s="33"/>
      <c r="J117" t="s">
        <v>56</v>
      </c>
      <c r="K117" s="48"/>
      <c r="L117" t="s">
        <v>57</v>
      </c>
      <c r="M117" s="33"/>
      <c r="N117" s="48"/>
      <c r="P117" s="48"/>
      <c r="Q117" t="s">
        <v>56</v>
      </c>
      <c r="R117" s="40"/>
      <c r="S117" t="s">
        <v>57</v>
      </c>
      <c r="U117" s="48" t="str">
        <f>((D117-P117)*100)/D117</f>
        <v>#DIV/0!:divZero</v>
      </c>
      <c r="W117" s="48"/>
      <c r="X117" t="s">
        <v>56</v>
      </c>
      <c r="Y117" s="40"/>
      <c r="Z117" t="s">
        <v>57</v>
      </c>
      <c r="AB117" s="48" t="str">
        <f>((D117-W117)*100)/D117</f>
        <v>#DIV/0!:divZero</v>
      </c>
      <c r="AD117" s="33"/>
      <c r="AE117" t="s">
        <v>56</v>
      </c>
      <c r="AF117" s="48"/>
      <c r="AG117" t="s">
        <v>57</v>
      </c>
      <c r="AH117" s="33"/>
      <c r="AI117" s="48" t="str">
        <f>((D117-AD117)*100)/D117</f>
        <v>#DIV/0!:divZero</v>
      </c>
      <c r="AK117" s="33"/>
      <c r="AL117" t="s">
        <v>56</v>
      </c>
      <c r="AM117" s="48"/>
      <c r="AN117" t="s">
        <v>57</v>
      </c>
      <c r="AO117" s="33"/>
      <c r="AP117" s="48" t="str">
        <f>((D117-AK117)*100)/D117</f>
        <v>#DIV/0!:divZero</v>
      </c>
    </row>
    <row r="118">
      <c r="C118" t="s">
        <v>114</v>
      </c>
      <c r="D118" s="33"/>
      <c r="F118" s="40"/>
      <c r="H118" s="33"/>
      <c r="I118" s="33"/>
      <c r="K118" s="48"/>
      <c r="M118" s="33"/>
      <c r="P118" s="48"/>
      <c r="R118" s="40"/>
      <c r="U118" s="48"/>
      <c r="W118" s="48"/>
      <c r="Y118" s="40"/>
      <c r="AB118" s="48"/>
      <c r="AC118" s="33"/>
      <c r="AD118" s="33"/>
      <c r="AF118" s="48"/>
      <c r="AH118" s="33"/>
      <c r="AI118" s="48"/>
      <c r="AJ118" s="33"/>
      <c r="AK118" s="33"/>
      <c r="AM118" s="48"/>
      <c r="AO118" s="33"/>
      <c r="AP118" s="48"/>
    </row>
    <row r="119">
      <c r="A119" t="s">
        <v>228</v>
      </c>
      <c r="C119" t="s">
        <v>229</v>
      </c>
      <c r="D119" s="33" t="s">
        <v>120</v>
      </c>
      <c r="F119" s="40"/>
      <c r="H119" s="33"/>
      <c r="I119" s="33" t="s">
        <v>44</v>
      </c>
      <c r="K119" s="48"/>
      <c r="M119" s="33"/>
      <c r="P119" s="48" t="s">
        <v>46</v>
      </c>
      <c r="R119" s="40"/>
      <c r="U119" s="48"/>
      <c r="W119" s="48" t="s">
        <v>222</v>
      </c>
      <c r="Y119" s="40"/>
      <c r="AB119" s="48"/>
      <c r="AC119" s="33"/>
      <c r="AD119" s="33" t="s">
        <v>223</v>
      </c>
      <c r="AF119" s="48"/>
      <c r="AH119" s="33"/>
      <c r="AI119" s="48"/>
      <c r="AJ119" s="33"/>
      <c r="AK119" s="33" t="s">
        <v>224</v>
      </c>
      <c r="AM119" s="48"/>
      <c r="AO119" s="33"/>
      <c r="AP119" t="s">
        <v>45</v>
      </c>
    </row>
    <row r="120">
      <c r="C120" t="s">
        <v>126</v>
      </c>
      <c r="D120" s="33">
        <v>290.630432</v>
      </c>
      <c r="E120" t="s">
        <v>56</v>
      </c>
      <c r="F120" s="40">
        <v>10.649499</v>
      </c>
      <c r="G120" t="s">
        <v>57</v>
      </c>
      <c r="H120" s="33"/>
      <c r="I120" s="33">
        <v>307.526604</v>
      </c>
      <c r="J120" t="s">
        <v>56</v>
      </c>
      <c r="K120" s="48">
        <v>12.428703</v>
      </c>
      <c r="L120" t="s">
        <v>57</v>
      </c>
      <c r="M120" s="33"/>
      <c r="N120" s="48">
        <f>((I120-D120)*100)/I120</f>
        <v>5.49421473792233</v>
      </c>
      <c r="P120" s="48"/>
      <c r="Q120" t="s">
        <v>56</v>
      </c>
      <c r="R120" s="40"/>
      <c r="S120" t="s">
        <v>57</v>
      </c>
      <c r="U120" s="48">
        <f>((D120-P120)*100)/D120</f>
        <v>100</v>
      </c>
      <c r="W120" s="48"/>
      <c r="X120" t="s">
        <v>56</v>
      </c>
      <c r="Y120" s="40"/>
      <c r="Z120" t="s">
        <v>57</v>
      </c>
      <c r="AB120" s="48">
        <f>((D120-W120)*100)/D120</f>
        <v>100</v>
      </c>
      <c r="AC120" s="33"/>
      <c r="AD120" s="33"/>
      <c r="AE120" t="s">
        <v>56</v>
      </c>
      <c r="AF120" s="48"/>
      <c r="AG120" t="s">
        <v>57</v>
      </c>
      <c r="AH120" s="33"/>
      <c r="AI120" s="48">
        <f>((D120-AD120)*100)/D120</f>
        <v>100</v>
      </c>
      <c r="AJ120" s="33"/>
      <c r="AK120" s="33"/>
      <c r="AL120" t="s">
        <v>56</v>
      </c>
      <c r="AM120" s="48"/>
      <c r="AN120" t="s">
        <v>57</v>
      </c>
      <c r="AO120" s="33"/>
      <c r="AP120" s="48">
        <f>((D120-AK120)*100)/D120</f>
        <v>100</v>
      </c>
    </row>
    <row r="121">
      <c r="C121" t="s">
        <v>127</v>
      </c>
      <c r="D121" s="33">
        <v>214.444318</v>
      </c>
      <c r="E121" t="s">
        <v>56</v>
      </c>
      <c r="F121" s="40">
        <v>4.41742</v>
      </c>
      <c r="G121" t="s">
        <v>57</v>
      </c>
      <c r="H121" s="33"/>
      <c r="I121" s="33">
        <v>231.241996</v>
      </c>
      <c r="J121" t="s">
        <v>56</v>
      </c>
      <c r="K121" s="48">
        <v>5.548733</v>
      </c>
      <c r="L121" t="s">
        <v>128</v>
      </c>
      <c r="M121" s="33"/>
      <c r="N121" s="48">
        <f>((I121-D121)*100)/I121</f>
        <v>7.26411218142227</v>
      </c>
      <c r="P121" s="48"/>
      <c r="Q121" t="s">
        <v>56</v>
      </c>
      <c r="R121" s="40"/>
      <c r="S121" t="s">
        <v>128</v>
      </c>
      <c r="U121" s="48">
        <f>((D121-P121)*100)/D121</f>
        <v>100</v>
      </c>
      <c r="W121" s="48"/>
      <c r="X121" t="s">
        <v>56</v>
      </c>
      <c r="Y121" s="40"/>
      <c r="Z121" t="s">
        <v>128</v>
      </c>
      <c r="AB121" s="48">
        <f>((D121-W121)*100)/D121</f>
        <v>100</v>
      </c>
      <c r="AC121" s="33"/>
      <c r="AD121" s="33"/>
      <c r="AE121" t="s">
        <v>56</v>
      </c>
      <c r="AF121" s="48"/>
      <c r="AG121" t="s">
        <v>128</v>
      </c>
      <c r="AH121" s="33"/>
      <c r="AI121" s="48">
        <f>((D121-AD121)*100)/D121</f>
        <v>100</v>
      </c>
      <c r="AJ121" s="33"/>
      <c r="AK121" s="33"/>
      <c r="AL121" t="s">
        <v>56</v>
      </c>
      <c r="AM121" s="48"/>
      <c r="AN121" t="s">
        <v>128</v>
      </c>
      <c r="AO121" s="33"/>
      <c r="AP121" s="48">
        <f>((D121-AK121)*100)/D121</f>
        <v>100</v>
      </c>
    </row>
    <row r="122">
      <c r="C122" t="s">
        <v>129</v>
      </c>
      <c r="D122" s="33">
        <v>159.290307</v>
      </c>
      <c r="E122" t="s">
        <v>56</v>
      </c>
      <c r="F122" s="40">
        <v>2.523117</v>
      </c>
      <c r="G122" t="s">
        <v>57</v>
      </c>
      <c r="H122" s="33"/>
      <c r="I122" s="33">
        <v>181.551685</v>
      </c>
      <c r="J122" t="s">
        <v>56</v>
      </c>
      <c r="K122" s="48">
        <v>3.444993</v>
      </c>
      <c r="L122" t="s">
        <v>128</v>
      </c>
      <c r="M122" s="33"/>
      <c r="N122" s="48">
        <f>((I122-D122)*100)/I122</f>
        <v>12.2617303166313</v>
      </c>
      <c r="P122" s="48"/>
      <c r="Q122" t="s">
        <v>56</v>
      </c>
      <c r="R122" s="40"/>
      <c r="S122" t="s">
        <v>128</v>
      </c>
      <c r="U122" s="48">
        <f>((D122-P122)*100)/D122</f>
        <v>100</v>
      </c>
      <c r="W122" s="48"/>
      <c r="X122" t="s">
        <v>56</v>
      </c>
      <c r="Y122" s="40"/>
      <c r="Z122" t="s">
        <v>128</v>
      </c>
      <c r="AB122" s="48">
        <f>((D122-W122)*100)/D122</f>
        <v>100</v>
      </c>
      <c r="AC122" s="33"/>
      <c r="AD122" s="33"/>
      <c r="AE122" t="s">
        <v>56</v>
      </c>
      <c r="AF122" s="48"/>
      <c r="AG122" t="s">
        <v>128</v>
      </c>
      <c r="AH122" s="33"/>
      <c r="AI122" s="48">
        <f>((D122-AD122)*100)/D122</f>
        <v>100</v>
      </c>
      <c r="AJ122" s="33"/>
      <c r="AK122" s="33"/>
      <c r="AL122" t="s">
        <v>56</v>
      </c>
      <c r="AM122" s="48"/>
      <c r="AN122" t="s">
        <v>128</v>
      </c>
      <c r="AO122" s="33"/>
      <c r="AP122" s="48">
        <f>((D122-AK122)*100)/D122</f>
        <v>100</v>
      </c>
    </row>
    <row r="123">
      <c r="C123" t="s">
        <v>130</v>
      </c>
      <c r="D123" s="33">
        <v>137.07541</v>
      </c>
      <c r="E123" t="s">
        <v>56</v>
      </c>
      <c r="F123" s="40">
        <v>1.99462</v>
      </c>
      <c r="G123" t="s">
        <v>57</v>
      </c>
      <c r="H123" s="33"/>
      <c r="I123" s="33">
        <v>152.456032</v>
      </c>
      <c r="J123" t="s">
        <v>56</v>
      </c>
      <c r="K123" s="48">
        <v>2.42056</v>
      </c>
      <c r="L123" t="s">
        <v>128</v>
      </c>
      <c r="M123" s="33"/>
      <c r="N123" s="48">
        <f>((I123-D123)*100)/I123</f>
        <v>10.0885624518943</v>
      </c>
      <c r="P123" s="48"/>
      <c r="Q123" t="s">
        <v>56</v>
      </c>
      <c r="R123" s="40"/>
      <c r="S123" t="s">
        <v>128</v>
      </c>
      <c r="U123" s="48">
        <f>((D123-P123)*100)/D123</f>
        <v>100</v>
      </c>
      <c r="W123" s="48"/>
      <c r="X123" t="s">
        <v>56</v>
      </c>
      <c r="Y123" s="40"/>
      <c r="Z123" t="s">
        <v>128</v>
      </c>
      <c r="AB123" s="48">
        <f>((D123-W123)*100)/D123</f>
        <v>100</v>
      </c>
      <c r="AC123" s="33"/>
      <c r="AD123" s="33"/>
      <c r="AE123" t="s">
        <v>56</v>
      </c>
      <c r="AF123" s="48"/>
      <c r="AG123" t="s">
        <v>128</v>
      </c>
      <c r="AH123" s="33"/>
      <c r="AI123" s="48">
        <f>((D123-AD123)*100)/D123</f>
        <v>100</v>
      </c>
      <c r="AJ123" s="33"/>
      <c r="AK123" s="33"/>
      <c r="AL123" t="s">
        <v>56</v>
      </c>
      <c r="AM123" s="48"/>
      <c r="AN123" t="s">
        <v>128</v>
      </c>
      <c r="AO123" s="33"/>
      <c r="AP123" s="48">
        <f>((D123-AK123)*100)/D123</f>
        <v>100</v>
      </c>
    </row>
    <row r="124">
      <c r="C124" t="s">
        <v>131</v>
      </c>
      <c r="D124" s="33">
        <v>110.678208</v>
      </c>
      <c r="E124" t="s">
        <v>56</v>
      </c>
      <c r="F124" s="40">
        <v>1.302567</v>
      </c>
      <c r="G124" t="s">
        <v>57</v>
      </c>
      <c r="H124" s="33"/>
      <c r="I124" s="33">
        <v>127.723232</v>
      </c>
      <c r="J124" t="s">
        <v>56</v>
      </c>
      <c r="K124" s="48">
        <v>1.556702</v>
      </c>
      <c r="L124" t="s">
        <v>128</v>
      </c>
      <c r="M124" s="33"/>
      <c r="N124" s="48">
        <f>((I124-D124)*100)/I124</f>
        <v>13.3452808334822</v>
      </c>
      <c r="P124" s="48"/>
      <c r="Q124" t="s">
        <v>56</v>
      </c>
      <c r="R124" s="40"/>
      <c r="S124" t="s">
        <v>128</v>
      </c>
      <c r="U124" s="48">
        <f>((D124-P124)*100)/D124</f>
        <v>100</v>
      </c>
      <c r="W124" s="48"/>
      <c r="X124" t="s">
        <v>56</v>
      </c>
      <c r="Y124" s="40"/>
      <c r="Z124" t="s">
        <v>128</v>
      </c>
      <c r="AB124" s="48">
        <f>((D124-W124)*100)/D124</f>
        <v>100</v>
      </c>
      <c r="AC124" s="33"/>
      <c r="AD124" s="33"/>
      <c r="AE124" t="s">
        <v>56</v>
      </c>
      <c r="AF124" s="48"/>
      <c r="AG124" t="s">
        <v>128</v>
      </c>
      <c r="AH124" s="33"/>
      <c r="AI124" s="48">
        <f>((D124-AD124)*100)/D124</f>
        <v>100</v>
      </c>
      <c r="AJ124" s="33"/>
      <c r="AK124" s="33"/>
      <c r="AL124" t="s">
        <v>56</v>
      </c>
      <c r="AM124" s="48"/>
      <c r="AN124" t="s">
        <v>128</v>
      </c>
      <c r="AO124" s="33"/>
      <c r="AP124" s="48">
        <f>((D124-AK124)*100)/D124</f>
        <v>100</v>
      </c>
    </row>
    <row r="125">
      <c r="C125" t="s">
        <v>132</v>
      </c>
      <c r="D125" s="33">
        <v>97.317327</v>
      </c>
      <c r="E125" t="s">
        <v>56</v>
      </c>
      <c r="F125" s="40">
        <v>1.065156</v>
      </c>
      <c r="G125" t="s">
        <v>57</v>
      </c>
      <c r="H125" s="33"/>
      <c r="I125" s="33">
        <v>109.614575</v>
      </c>
      <c r="J125" t="s">
        <v>56</v>
      </c>
      <c r="K125" s="48">
        <v>1.177678</v>
      </c>
      <c r="L125" t="s">
        <v>128</v>
      </c>
      <c r="M125" s="33"/>
      <c r="N125" s="48">
        <f>((I125-D125)*100)/I125</f>
        <v>11.2186248954576</v>
      </c>
      <c r="P125" s="48"/>
      <c r="Q125" t="s">
        <v>56</v>
      </c>
      <c r="R125" s="40"/>
      <c r="S125" t="s">
        <v>128</v>
      </c>
      <c r="U125" s="48">
        <f>((D125-P125)*100)/D125</f>
        <v>100</v>
      </c>
      <c r="W125" s="48"/>
      <c r="X125" t="s">
        <v>56</v>
      </c>
      <c r="Y125" s="40"/>
      <c r="Z125" t="s">
        <v>128</v>
      </c>
      <c r="AB125" s="48">
        <f>((D125-W125)*100)/D125</f>
        <v>100</v>
      </c>
      <c r="AC125" s="33"/>
      <c r="AD125" s="33"/>
      <c r="AE125" t="s">
        <v>56</v>
      </c>
      <c r="AF125" s="48"/>
      <c r="AG125" t="s">
        <v>128</v>
      </c>
      <c r="AH125" s="33"/>
      <c r="AI125" s="48">
        <f>((D125-AD125)*100)/D125</f>
        <v>100</v>
      </c>
      <c r="AJ125" s="33"/>
      <c r="AK125" s="33"/>
      <c r="AL125" t="s">
        <v>56</v>
      </c>
      <c r="AM125" s="48"/>
      <c r="AN125" t="s">
        <v>128</v>
      </c>
      <c r="AO125" s="33"/>
      <c r="AP125" s="48">
        <f>((D125-AK125)*100)/D125</f>
        <v>100</v>
      </c>
    </row>
  </sheetData>
  <mergeCells count="33">
    <mergeCell ref="I3:L3"/>
    <mergeCell ref="P3:S3"/>
    <mergeCell ref="W3:Z3"/>
    <mergeCell ref="AD3:AG3"/>
    <mergeCell ref="AK3:AN3"/>
    <mergeCell ref="I42:L42"/>
    <mergeCell ref="P42:S42"/>
    <mergeCell ref="W42:Z42"/>
    <mergeCell ref="AD42:AG42"/>
    <mergeCell ref="AK42:AN42"/>
    <mergeCell ref="I65:L65"/>
    <mergeCell ref="P65:S65"/>
    <mergeCell ref="W65:Z65"/>
    <mergeCell ref="AD65:AG65"/>
    <mergeCell ref="AK65:AN65"/>
    <mergeCell ref="I103:L103"/>
    <mergeCell ref="P103:S103"/>
    <mergeCell ref="W103:Z103"/>
    <mergeCell ref="AD103:AG103"/>
    <mergeCell ref="AK103:AN103"/>
    <mergeCell ref="I110:L110"/>
    <mergeCell ref="AD110:AG110"/>
    <mergeCell ref="AK110:AN110"/>
    <mergeCell ref="I112:L112"/>
    <mergeCell ref="P112:S112"/>
    <mergeCell ref="W112:Z112"/>
    <mergeCell ref="AD112:AG112"/>
    <mergeCell ref="AK112:AN112"/>
    <mergeCell ref="I119:L119"/>
    <mergeCell ref="P119:S119"/>
    <mergeCell ref="W119:Z119"/>
    <mergeCell ref="AD119:AG119"/>
    <mergeCell ref="AK119:AN119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customWidth="1" min="1" max="1" width="35.86"/>
  </cols>
  <sheetData>
    <row r="1">
      <c r="A1" t="s">
        <v>230</v>
      </c>
      <c r="B1" t="s">
        <v>231</v>
      </c>
      <c r="C1" t="s">
        <v>232</v>
      </c>
      <c r="D1" t="s">
        <v>233</v>
      </c>
      <c r="E1" s="4" t="s">
        <v>234</v>
      </c>
      <c r="F1" s="4" t="s">
        <v>235</v>
      </c>
      <c r="G1" t="s">
        <v>236</v>
      </c>
      <c r="H1" s="4" t="s">
        <v>237</v>
      </c>
      <c r="I1" s="4" t="s">
        <v>238</v>
      </c>
      <c r="J1" t="s">
        <v>239</v>
      </c>
      <c r="K1" s="4" t="s">
        <v>240</v>
      </c>
      <c r="L1" t="s">
        <v>241</v>
      </c>
      <c r="M1" s="14" t="s">
        <v>242</v>
      </c>
    </row>
    <row r="2">
      <c r="A2" t="s">
        <v>58</v>
      </c>
      <c r="C2">
        <f>sum(E2:K2)</f>
        <v>140</v>
      </c>
      <c r="E2">
        <v>16</v>
      </c>
      <c r="F2">
        <v>72</v>
      </c>
      <c r="H2">
        <v>8</v>
      </c>
      <c r="I2">
        <v>8</v>
      </c>
      <c r="K2">
        <v>36</v>
      </c>
      <c r="M2" s="14">
        <f>SUM(E2:L2)</f>
        <v>140</v>
      </c>
    </row>
    <row r="3">
      <c r="A3" t="s">
        <v>59</v>
      </c>
      <c r="C3">
        <f>sum(E3:K3)</f>
        <v>212</v>
      </c>
      <c r="E3">
        <v>20</v>
      </c>
      <c r="F3">
        <v>136</v>
      </c>
      <c r="H3">
        <v>8</v>
      </c>
      <c r="I3">
        <v>8</v>
      </c>
      <c r="K3">
        <v>40</v>
      </c>
      <c r="M3" s="14">
        <f>SUM(E3:L3)</f>
        <v>212</v>
      </c>
    </row>
    <row r="4">
      <c r="A4" t="s">
        <v>60</v>
      </c>
      <c r="C4">
        <f>sum(E4:K4)</f>
        <v>344</v>
      </c>
      <c r="E4">
        <v>16</v>
      </c>
      <c r="F4">
        <v>276</v>
      </c>
      <c r="H4">
        <v>4</v>
      </c>
      <c r="I4">
        <v>8</v>
      </c>
      <c r="K4">
        <v>40</v>
      </c>
      <c r="M4" s="14">
        <f>SUM(E4:L4)</f>
        <v>344</v>
      </c>
    </row>
    <row r="5">
      <c r="A5" t="s">
        <v>61</v>
      </c>
      <c r="C5">
        <f>sum(E5:K5)</f>
        <v>592</v>
      </c>
      <c r="E5">
        <v>16</v>
      </c>
      <c r="F5">
        <v>528</v>
      </c>
      <c r="H5">
        <v>4</v>
      </c>
      <c r="I5">
        <v>8</v>
      </c>
      <c r="K5">
        <v>36</v>
      </c>
      <c r="M5" s="14">
        <f>SUM(E5:L5)</f>
        <v>592</v>
      </c>
    </row>
    <row r="6">
      <c r="A6" s="50" t="s">
        <v>243</v>
      </c>
      <c r="C6">
        <f>sum(E6:K6)</f>
        <v>0</v>
      </c>
      <c r="M6" s="14"/>
    </row>
    <row r="7">
      <c r="C7" s="50"/>
      <c r="D7" s="50"/>
      <c r="E7" s="50"/>
      <c r="F7" s="50"/>
      <c r="G7" s="50"/>
      <c r="H7" s="50"/>
      <c r="I7" s="50"/>
      <c r="J7" s="50"/>
      <c r="M7" s="14"/>
    </row>
    <row r="8">
      <c r="M8" s="14"/>
    </row>
    <row r="9">
      <c r="A9" t="s">
        <v>244</v>
      </c>
      <c r="B9" t="s">
        <v>231</v>
      </c>
      <c r="C9" t="s">
        <v>232</v>
      </c>
      <c r="D9" t="s">
        <v>233</v>
      </c>
      <c r="E9" s="4" t="s">
        <v>234</v>
      </c>
      <c r="F9" s="4" t="s">
        <v>235</v>
      </c>
      <c r="G9" t="s">
        <v>236</v>
      </c>
      <c r="H9" s="4" t="s">
        <v>237</v>
      </c>
      <c r="I9" s="4" t="s">
        <v>238</v>
      </c>
      <c r="J9" t="s">
        <v>239</v>
      </c>
      <c r="K9" s="4" t="s">
        <v>240</v>
      </c>
      <c r="L9" t="s">
        <v>241</v>
      </c>
      <c r="M9" s="14" t="s">
        <v>242</v>
      </c>
    </row>
    <row r="10">
      <c r="A10" t="s">
        <v>58</v>
      </c>
      <c r="C10">
        <f>sum(E10:K10)</f>
        <v>224</v>
      </c>
      <c r="E10">
        <v>28</v>
      </c>
      <c r="F10">
        <v>16</v>
      </c>
      <c r="H10">
        <v>112</v>
      </c>
      <c r="I10">
        <v>28</v>
      </c>
      <c r="K10">
        <v>40</v>
      </c>
      <c r="M10" s="14">
        <f>SUM(E10:L10)</f>
        <v>224</v>
      </c>
    </row>
    <row r="11">
      <c r="A11" t="s">
        <v>59</v>
      </c>
      <c r="C11">
        <f>sum(E11:K11)</f>
        <v>388</v>
      </c>
      <c r="E11">
        <v>24</v>
      </c>
      <c r="F11">
        <v>36</v>
      </c>
      <c r="H11">
        <v>224</v>
      </c>
      <c r="I11">
        <v>60</v>
      </c>
      <c r="K11">
        <v>44</v>
      </c>
      <c r="M11" s="14">
        <f>SUM(E11:L11)</f>
        <v>388</v>
      </c>
    </row>
    <row r="12">
      <c r="A12" t="s">
        <v>60</v>
      </c>
      <c r="C12">
        <f>sum(E12:K12)</f>
        <v>712</v>
      </c>
      <c r="E12">
        <v>28</v>
      </c>
      <c r="F12">
        <v>76</v>
      </c>
      <c r="H12">
        <v>444</v>
      </c>
      <c r="I12">
        <v>124</v>
      </c>
      <c r="K12">
        <v>40</v>
      </c>
      <c r="M12" s="14">
        <f>SUM(E12:L12)</f>
        <v>712</v>
      </c>
    </row>
    <row r="13">
      <c r="A13" t="s">
        <v>61</v>
      </c>
      <c r="C13">
        <f>sum(E13:K13)</f>
        <v>1360</v>
      </c>
      <c r="E13">
        <v>28</v>
      </c>
      <c r="F13">
        <v>152</v>
      </c>
      <c r="H13">
        <v>900</v>
      </c>
      <c r="I13">
        <v>240</v>
      </c>
      <c r="K13">
        <v>40</v>
      </c>
      <c r="M13" s="14">
        <f>SUM(E13:L13)</f>
        <v>1360</v>
      </c>
    </row>
    <row r="14">
      <c r="A14" s="50" t="s">
        <v>243</v>
      </c>
      <c r="M14" s="14"/>
    </row>
    <row r="15">
      <c r="M15" s="14"/>
    </row>
    <row r="16">
      <c r="M16" s="14"/>
    </row>
    <row r="17">
      <c r="M17" s="14"/>
    </row>
    <row r="18">
      <c r="M18" s="14"/>
    </row>
    <row r="19">
      <c r="M19" s="14"/>
    </row>
    <row r="20">
      <c r="M20" s="14"/>
    </row>
    <row r="21">
      <c r="M21" s="14"/>
    </row>
    <row r="22">
      <c r="M22" s="14"/>
    </row>
    <row r="23">
      <c r="M23" s="14"/>
    </row>
    <row r="24">
      <c r="M24" s="14"/>
    </row>
    <row r="25">
      <c r="M25" s="14"/>
    </row>
    <row r="26">
      <c r="M26" s="14"/>
    </row>
    <row r="27">
      <c r="M27" s="14"/>
    </row>
    <row r="28">
      <c r="M28" s="14"/>
    </row>
    <row r="29">
      <c r="M29" s="14"/>
    </row>
    <row r="30">
      <c r="M30" s="14"/>
    </row>
    <row r="31">
      <c r="M31" s="14"/>
    </row>
    <row r="32">
      <c r="M32" s="14"/>
    </row>
    <row r="33">
      <c r="M33" s="14"/>
    </row>
    <row r="34">
      <c r="M34" s="14"/>
    </row>
    <row r="35">
      <c r="M35" s="14"/>
    </row>
    <row r="36">
      <c r="M36" s="14"/>
    </row>
    <row r="37">
      <c r="M37" s="14"/>
    </row>
    <row r="38">
      <c r="M38" s="14"/>
    </row>
    <row r="39">
      <c r="M39" s="14"/>
    </row>
    <row r="40">
      <c r="M40" s="14"/>
    </row>
    <row r="41">
      <c r="M41" s="14"/>
    </row>
    <row r="42">
      <c r="M42" s="14"/>
    </row>
    <row r="43">
      <c r="M43" s="14"/>
    </row>
    <row r="44">
      <c r="M44" s="14"/>
    </row>
    <row r="45">
      <c r="M45" s="14"/>
    </row>
    <row r="46">
      <c r="M46" s="14"/>
    </row>
    <row r="47">
      <c r="M47" s="14"/>
    </row>
    <row r="48">
      <c r="M48" s="14"/>
    </row>
    <row r="49">
      <c r="M49" s="14"/>
    </row>
    <row r="50">
      <c r="M50" s="14"/>
    </row>
    <row r="51">
      <c r="M51" s="14"/>
    </row>
    <row r="52">
      <c r="M52" s="14"/>
    </row>
    <row r="53">
      <c r="M53" s="14"/>
    </row>
    <row r="54">
      <c r="M54" s="14"/>
    </row>
    <row r="55">
      <c r="M55" s="14"/>
    </row>
    <row r="56">
      <c r="M56" s="14"/>
    </row>
    <row r="57">
      <c r="M57" s="14"/>
    </row>
    <row r="58">
      <c r="M58" s="14"/>
    </row>
    <row r="59">
      <c r="M59" s="14"/>
    </row>
    <row r="60">
      <c r="M60" s="14"/>
    </row>
    <row r="61">
      <c r="M61" s="14"/>
    </row>
  </sheetData>
  <mergeCells count="1">
    <mergeCell ref="C7:J7"/>
  </mergeCell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topLeftCell="E1" activePane="topRight" state="frozen"/>
      <selection activeCell="E1" sqref="E1" pane="topRight"/>
    </sheetView>
  </sheetViews>
  <sheetFormatPr customHeight="1" defaultColWidth="17.14" defaultRowHeight="12.75"/>
  <cols>
    <col customWidth="1" min="1" max="1" width="21.86"/>
    <col customWidth="1" min="2" max="2" width="9.57"/>
    <col customWidth="1" min="3" max="3" width="41.71"/>
    <col customWidth="1" min="4" max="4" width="23.14"/>
    <col customWidth="1" min="5" max="5" width="3.57"/>
    <col customWidth="1" min="6" max="6" width="8.0"/>
    <col customWidth="1" min="7" max="7" width="2.43"/>
    <col customWidth="1" min="8" max="8" width="2.57"/>
    <col customWidth="1" min="9" max="9" width="16.0"/>
    <col customWidth="1" min="10" max="10" width="4.29"/>
    <col customWidth="1" min="11" max="11" width="9.57"/>
    <col customWidth="1" min="12" max="12" width="3.57"/>
    <col customWidth="1" min="13" max="13" width="1.71"/>
    <col customWidth="1" min="14" max="14" width="11.86"/>
    <col customWidth="1" min="15" max="15" width="2.29"/>
    <col customWidth="1" min="17" max="17" width="4.14"/>
    <col customWidth="1" min="18" max="18" width="5.43"/>
    <col customWidth="1" min="19" max="19" width="3.29"/>
    <col customWidth="1" min="20" max="20" width="1.86"/>
    <col customWidth="1" min="22" max="22" width="2.14"/>
    <col customWidth="1" min="24" max="24" width="3.71"/>
    <col customWidth="1" min="25" max="25" width="5.86"/>
    <col customWidth="1" min="26" max="26" width="1.57"/>
    <col customWidth="1" min="27" max="27" width="1.0"/>
    <col customWidth="1" min="29" max="29" width="2.57"/>
    <col customWidth="1" min="30" max="30" width="10.57"/>
    <col customWidth="1" min="31" max="31" width="11.0"/>
    <col customWidth="1" min="32" max="32" width="22.0"/>
    <col customWidth="1" min="33" max="33" width="3.71"/>
    <col customWidth="1" min="34" max="34" width="10.0"/>
    <col customWidth="1" min="35" max="35" width="2.43"/>
    <col customWidth="1" min="36" max="36" width="1.29"/>
    <col customWidth="1" min="37" max="37" width="15.14"/>
    <col customWidth="1" min="38" max="38" width="4.0"/>
    <col customWidth="1" min="40" max="40" width="5.0"/>
    <col customWidth="1" min="41" max="41" width="9.43"/>
    <col customWidth="1" min="42" max="43" width="2.43"/>
    <col customWidth="1" min="44" max="44" width="12.43"/>
  </cols>
  <sheetData>
    <row r="1">
      <c r="D1" s="33"/>
      <c r="F1" s="40"/>
      <c r="H1" s="33"/>
      <c r="I1" s="33"/>
      <c r="K1" s="48"/>
      <c r="M1" s="33"/>
      <c r="P1" s="33"/>
      <c r="R1" s="48"/>
      <c r="T1" s="33"/>
      <c r="W1" s="33"/>
      <c r="Y1" s="48"/>
      <c r="AA1" s="33"/>
    </row>
    <row r="2">
      <c r="D2" s="33"/>
      <c r="F2" s="40"/>
      <c r="H2" s="33"/>
      <c r="I2" s="33"/>
      <c r="K2" s="48"/>
      <c r="M2" s="33"/>
      <c r="P2" s="33"/>
      <c r="R2" s="48"/>
      <c r="T2" s="33"/>
      <c r="W2" s="33"/>
      <c r="Y2" s="48"/>
      <c r="AA2" s="33"/>
    </row>
    <row r="3">
      <c r="A3" t="s">
        <v>40</v>
      </c>
      <c r="B3" t="s">
        <v>41</v>
      </c>
      <c r="C3" t="s">
        <v>42</v>
      </c>
      <c r="D3" s="33" t="s">
        <v>245</v>
      </c>
      <c r="F3" s="40"/>
      <c r="H3" s="33"/>
      <c r="I3" s="33" t="s">
        <v>246</v>
      </c>
      <c r="K3" s="48"/>
      <c r="M3" s="33"/>
      <c r="N3" t="s">
        <v>45</v>
      </c>
      <c r="P3" s="33" t="s">
        <v>247</v>
      </c>
      <c r="R3" s="48"/>
      <c r="T3" s="33"/>
      <c r="U3" t="s">
        <v>45</v>
      </c>
      <c r="W3" s="33" t="s">
        <v>248</v>
      </c>
      <c r="Y3" s="48"/>
      <c r="AA3" s="33"/>
      <c r="AB3" t="s">
        <v>45</v>
      </c>
      <c r="AF3" s="33" t="s">
        <v>249</v>
      </c>
      <c r="AH3" s="48"/>
      <c r="AJ3" s="33"/>
      <c r="AK3" t="s">
        <v>45</v>
      </c>
      <c r="AM3" s="33"/>
      <c r="AO3" s="48"/>
      <c r="AQ3" s="33"/>
      <c r="AR3" t="s">
        <v>45</v>
      </c>
    </row>
    <row r="4">
      <c r="D4" s="33"/>
      <c r="F4" s="40"/>
      <c r="H4" s="33"/>
      <c r="I4" s="33"/>
      <c r="K4" s="48"/>
      <c r="M4" s="33"/>
      <c r="N4" s="48"/>
      <c r="P4" s="33"/>
      <c r="R4" s="48"/>
      <c r="T4" s="33"/>
      <c r="U4" s="48"/>
      <c r="W4" s="33"/>
      <c r="Y4" s="48"/>
      <c r="AA4" s="33"/>
      <c r="AB4" s="48"/>
      <c r="AF4" s="33"/>
      <c r="AH4" s="48"/>
      <c r="AJ4" s="33"/>
      <c r="AK4" s="48"/>
      <c r="AM4" s="33"/>
      <c r="AO4" s="48"/>
      <c r="AQ4" s="33"/>
      <c r="AR4" s="48"/>
    </row>
    <row r="5">
      <c r="D5" s="33"/>
      <c r="F5" s="40"/>
      <c r="H5" s="33"/>
      <c r="I5" s="33"/>
      <c r="K5" s="48"/>
      <c r="M5" s="33"/>
      <c r="N5" s="48"/>
      <c r="P5" s="33"/>
      <c r="R5" s="48"/>
      <c r="T5" s="33"/>
      <c r="U5" s="48"/>
      <c r="W5" s="33"/>
      <c r="Y5" s="48"/>
      <c r="AA5" s="33"/>
      <c r="AB5" s="48"/>
      <c r="AF5" s="33"/>
      <c r="AH5" s="48"/>
      <c r="AJ5" s="33"/>
      <c r="AK5" s="48"/>
      <c r="AM5" s="33"/>
      <c r="AO5" s="48"/>
      <c r="AQ5" s="33"/>
      <c r="AR5" s="48"/>
    </row>
    <row r="6">
      <c r="A6" t="s">
        <v>53</v>
      </c>
      <c r="B6" t="s">
        <v>54</v>
      </c>
      <c r="C6" t="s">
        <v>58</v>
      </c>
      <c r="D6" s="33">
        <v>0.2819</v>
      </c>
      <c r="E6" t="s">
        <v>56</v>
      </c>
      <c r="F6" s="40">
        <v>0</v>
      </c>
      <c r="G6" t="s">
        <v>57</v>
      </c>
      <c r="I6" s="36">
        <v>0.2915</v>
      </c>
      <c r="J6" t="s">
        <v>56</v>
      </c>
      <c r="K6" s="48">
        <v>0</v>
      </c>
      <c r="L6" t="s">
        <v>57</v>
      </c>
      <c r="M6" s="33"/>
      <c r="N6" s="48">
        <f>((D6-I6)*100)/D6</f>
        <v>-3.40546293011706</v>
      </c>
      <c r="P6" s="36">
        <v>0.2748</v>
      </c>
      <c r="Q6" t="s">
        <v>56</v>
      </c>
      <c r="R6" s="48">
        <v>0</v>
      </c>
      <c r="S6" t="s">
        <v>57</v>
      </c>
      <c r="T6" s="33"/>
      <c r="U6" s="48">
        <f>((D6-P6)*100)/D6</f>
        <v>2.51862362539908</v>
      </c>
      <c r="W6" s="36">
        <v>0.2901</v>
      </c>
      <c r="X6" t="s">
        <v>56</v>
      </c>
      <c r="Y6" s="48">
        <v>0.0001</v>
      </c>
      <c r="Z6" t="s">
        <v>57</v>
      </c>
      <c r="AA6" s="33"/>
      <c r="AB6" s="48">
        <f>((D6-W6)*100)/D6</f>
        <v>-2.90883291947501</v>
      </c>
      <c r="AF6" s="36"/>
      <c r="AG6" t="s">
        <v>56</v>
      </c>
      <c r="AH6" s="48"/>
      <c r="AI6" t="s">
        <v>57</v>
      </c>
      <c r="AJ6" s="33"/>
      <c r="AK6" s="48">
        <f>((D6-AF6)*100)/D6</f>
        <v>100</v>
      </c>
      <c r="AM6" s="36"/>
      <c r="AN6" t="s">
        <v>56</v>
      </c>
      <c r="AO6" s="48"/>
      <c r="AP6" t="s">
        <v>57</v>
      </c>
      <c r="AQ6" s="33"/>
      <c r="AR6" s="48" t="str">
        <f>((K6-AM6)*100)/K6</f>
        <v>#DIV/0!:divZero</v>
      </c>
    </row>
    <row r="7">
      <c r="A7" t="s">
        <v>53</v>
      </c>
      <c r="B7" t="s">
        <v>54</v>
      </c>
      <c r="C7" t="s">
        <v>59</v>
      </c>
      <c r="D7" s="33">
        <v>0.331</v>
      </c>
      <c r="E7" t="s">
        <v>56</v>
      </c>
      <c r="F7" s="40">
        <v>0.0003</v>
      </c>
      <c r="G7" t="s">
        <v>57</v>
      </c>
      <c r="I7" s="36">
        <v>0.3139</v>
      </c>
      <c r="J7" t="s">
        <v>56</v>
      </c>
      <c r="K7" s="48">
        <v>0</v>
      </c>
      <c r="L7" t="s">
        <v>57</v>
      </c>
      <c r="M7" s="33"/>
      <c r="N7" s="48">
        <f>((D7-I7)*100)/D7</f>
        <v>5.16616314199396</v>
      </c>
      <c r="P7" s="36">
        <v>0.3052</v>
      </c>
      <c r="Q7" t="s">
        <v>56</v>
      </c>
      <c r="R7" s="48">
        <v>0</v>
      </c>
      <c r="S7" t="s">
        <v>57</v>
      </c>
      <c r="T7" s="33"/>
      <c r="U7" s="48">
        <f>((D7-P7)*100)/D7</f>
        <v>7.79456193353474</v>
      </c>
      <c r="W7" s="36">
        <v>0.3145</v>
      </c>
      <c r="X7" t="s">
        <v>56</v>
      </c>
      <c r="Y7" s="48">
        <v>0</v>
      </c>
      <c r="Z7" t="s">
        <v>57</v>
      </c>
      <c r="AA7" s="33"/>
      <c r="AB7" s="48">
        <f>((D7-W7)*100)/D7</f>
        <v>4.98489425981874</v>
      </c>
      <c r="AF7" s="36"/>
      <c r="AG7" t="s">
        <v>56</v>
      </c>
      <c r="AH7" s="48"/>
      <c r="AI7" t="s">
        <v>57</v>
      </c>
      <c r="AJ7" s="33"/>
      <c r="AK7" s="48">
        <f>((D7-AF7)*100)/D7</f>
        <v>100</v>
      </c>
      <c r="AM7" s="36"/>
      <c r="AN7" t="s">
        <v>56</v>
      </c>
      <c r="AO7" s="48"/>
      <c r="AP7" t="s">
        <v>57</v>
      </c>
      <c r="AQ7" s="33"/>
      <c r="AR7" s="48" t="str">
        <f>((K7-AM7)*100)/K7</f>
        <v>#DIV/0!:divZero</v>
      </c>
    </row>
    <row r="8">
      <c r="A8" t="s">
        <v>53</v>
      </c>
      <c r="B8" t="s">
        <v>54</v>
      </c>
      <c r="C8" t="s">
        <v>60</v>
      </c>
      <c r="D8" s="33">
        <v>0.4151</v>
      </c>
      <c r="E8" t="s">
        <v>56</v>
      </c>
      <c r="F8" s="40">
        <v>0</v>
      </c>
      <c r="G8" t="s">
        <v>57</v>
      </c>
      <c r="I8" s="36">
        <v>0.3661</v>
      </c>
      <c r="J8" t="s">
        <v>56</v>
      </c>
      <c r="K8" s="48">
        <v>0</v>
      </c>
      <c r="L8" t="s">
        <v>57</v>
      </c>
      <c r="M8" s="33"/>
      <c r="N8" s="48">
        <f>((D8-I8)*100)/D8</f>
        <v>11.8043844856661</v>
      </c>
      <c r="P8" s="36">
        <v>0.3573</v>
      </c>
      <c r="Q8" t="s">
        <v>56</v>
      </c>
      <c r="R8" s="48">
        <v>0</v>
      </c>
      <c r="S8" t="s">
        <v>57</v>
      </c>
      <c r="T8" s="33"/>
      <c r="U8" s="48">
        <f>((D8-P8)*100)/D8</f>
        <v>13.9243555769694</v>
      </c>
      <c r="W8" s="36">
        <v>0.3606</v>
      </c>
      <c r="X8" t="s">
        <v>56</v>
      </c>
      <c r="Y8" s="48">
        <v>0</v>
      </c>
      <c r="Z8" t="s">
        <v>57</v>
      </c>
      <c r="AA8" s="33"/>
      <c r="AB8" s="48">
        <f>((D8-W8)*100)/D8</f>
        <v>13.1293664177307</v>
      </c>
      <c r="AF8" s="36"/>
      <c r="AG8" t="s">
        <v>56</v>
      </c>
      <c r="AH8" s="48"/>
      <c r="AI8" t="s">
        <v>57</v>
      </c>
      <c r="AJ8" s="33"/>
      <c r="AK8" s="48">
        <f>((D8-AF8)*100)/D8</f>
        <v>100</v>
      </c>
      <c r="AM8" s="36"/>
      <c r="AN8" t="s">
        <v>56</v>
      </c>
      <c r="AO8" s="48"/>
      <c r="AP8" t="s">
        <v>57</v>
      </c>
      <c r="AQ8" s="33"/>
      <c r="AR8" s="48" t="str">
        <f>((K8-AM8)*100)/K8</f>
        <v>#DIV/0!:divZero</v>
      </c>
    </row>
    <row r="9">
      <c r="A9" t="s">
        <v>53</v>
      </c>
      <c r="B9" t="s">
        <v>54</v>
      </c>
      <c r="C9" t="s">
        <v>61</v>
      </c>
      <c r="D9" s="33">
        <v>0.6108</v>
      </c>
      <c r="E9" t="s">
        <v>56</v>
      </c>
      <c r="F9" s="40">
        <v>0.0001</v>
      </c>
      <c r="G9" t="s">
        <v>57</v>
      </c>
      <c r="I9" s="36">
        <v>0.4625</v>
      </c>
      <c r="J9" t="s">
        <v>56</v>
      </c>
      <c r="K9" s="48">
        <v>0</v>
      </c>
      <c r="L9" t="s">
        <v>57</v>
      </c>
      <c r="M9" s="33"/>
      <c r="N9" s="48">
        <f>((D9-I9)*100)/D9</f>
        <v>24.2796332678454</v>
      </c>
      <c r="P9" s="36">
        <v>0.4386</v>
      </c>
      <c r="Q9" t="s">
        <v>56</v>
      </c>
      <c r="R9" s="48">
        <v>0</v>
      </c>
      <c r="S9" t="s">
        <v>57</v>
      </c>
      <c r="T9" s="33"/>
      <c r="U9" s="48">
        <f>((D9-P9)*100)/D9</f>
        <v>28.1925343811395</v>
      </c>
      <c r="W9" s="36">
        <v>0.4539</v>
      </c>
      <c r="X9" t="s">
        <v>56</v>
      </c>
      <c r="Y9" s="48">
        <v>0</v>
      </c>
      <c r="Z9" t="s">
        <v>57</v>
      </c>
      <c r="AA9" s="33"/>
      <c r="AB9" s="48">
        <f>((D9-W9)*100)/D9</f>
        <v>25.6876227897839</v>
      </c>
      <c r="AF9" s="36"/>
      <c r="AG9" t="s">
        <v>56</v>
      </c>
      <c r="AH9" s="48"/>
      <c r="AI9" t="s">
        <v>57</v>
      </c>
      <c r="AJ9" s="33"/>
      <c r="AK9" s="48">
        <f>((D9-AF9)*100)/D9</f>
        <v>100</v>
      </c>
      <c r="AM9" s="36"/>
      <c r="AN9" t="s">
        <v>56</v>
      </c>
      <c r="AO9" s="48"/>
      <c r="AP9" t="s">
        <v>57</v>
      </c>
      <c r="AQ9" s="33"/>
      <c r="AR9" s="48" t="str">
        <f>((K9-AM9)*100)/K9</f>
        <v>#DIV/0!:divZero</v>
      </c>
    </row>
    <row r="10">
      <c r="A10" t="s">
        <v>53</v>
      </c>
      <c r="B10" t="s">
        <v>54</v>
      </c>
      <c r="C10" t="s">
        <v>66</v>
      </c>
      <c r="D10" s="33">
        <v>0.6035</v>
      </c>
      <c r="E10" t="s">
        <v>56</v>
      </c>
      <c r="F10" s="40">
        <v>0</v>
      </c>
      <c r="G10" t="s">
        <v>57</v>
      </c>
      <c r="I10" s="36">
        <v>0.3501</v>
      </c>
      <c r="J10" t="s">
        <v>56</v>
      </c>
      <c r="K10" s="48">
        <v>0</v>
      </c>
      <c r="L10" t="s">
        <v>57</v>
      </c>
      <c r="M10" s="33"/>
      <c r="N10" s="48">
        <f>((D10-I10)*100)/D10</f>
        <v>41.9884009942005</v>
      </c>
      <c r="P10" s="36">
        <v>0.3375</v>
      </c>
      <c r="Q10" t="s">
        <v>56</v>
      </c>
      <c r="R10" s="48">
        <v>0</v>
      </c>
      <c r="S10" t="s">
        <v>57</v>
      </c>
      <c r="T10" s="33"/>
      <c r="U10" s="48">
        <f>((D10-P10)*100)/D10</f>
        <v>44.076222038111</v>
      </c>
      <c r="W10" s="36">
        <v>0.3517</v>
      </c>
      <c r="X10" t="s">
        <v>56</v>
      </c>
      <c r="Y10" s="48">
        <v>0</v>
      </c>
      <c r="Z10" t="s">
        <v>57</v>
      </c>
      <c r="AA10" s="33"/>
      <c r="AB10" s="48">
        <f>((D10-W10)*100)/D10</f>
        <v>41.7232808616404</v>
      </c>
      <c r="AF10" s="36"/>
      <c r="AG10" t="s">
        <v>56</v>
      </c>
      <c r="AH10" s="48"/>
      <c r="AI10" t="s">
        <v>57</v>
      </c>
      <c r="AJ10" s="33"/>
      <c r="AK10" s="48">
        <f>((D10-AF10)*100)/D10</f>
        <v>100</v>
      </c>
      <c r="AM10" s="36"/>
      <c r="AN10" t="s">
        <v>56</v>
      </c>
      <c r="AO10" s="48"/>
      <c r="AP10" t="s">
        <v>57</v>
      </c>
      <c r="AQ10" s="33"/>
      <c r="AR10" s="48" t="str">
        <f>((K10-AM10)*100)/K10</f>
        <v>#DIV/0!:divZero</v>
      </c>
    </row>
    <row r="11">
      <c r="A11" t="s">
        <v>53</v>
      </c>
      <c r="B11" t="s">
        <v>54</v>
      </c>
      <c r="C11" t="s">
        <v>67</v>
      </c>
      <c r="D11" s="33">
        <v>1.0813</v>
      </c>
      <c r="E11" t="s">
        <v>56</v>
      </c>
      <c r="F11" s="40">
        <v>0.0002</v>
      </c>
      <c r="G11" t="s">
        <v>57</v>
      </c>
      <c r="I11" s="36">
        <v>0.5219</v>
      </c>
      <c r="J11" t="s">
        <v>56</v>
      </c>
      <c r="K11" s="48">
        <v>0.0001</v>
      </c>
      <c r="L11" t="s">
        <v>57</v>
      </c>
      <c r="M11" s="33"/>
      <c r="N11" s="48">
        <f>((D11-I11)*100)/D11</f>
        <v>51.7340238601683</v>
      </c>
      <c r="P11" s="36">
        <v>0.502</v>
      </c>
      <c r="Q11" t="s">
        <v>56</v>
      </c>
      <c r="R11" s="48">
        <v>0</v>
      </c>
      <c r="S11" t="s">
        <v>57</v>
      </c>
      <c r="T11" s="33"/>
      <c r="U11" s="48">
        <f>((D11-P11)*100)/D11</f>
        <v>53.5744011837603</v>
      </c>
      <c r="W11" s="36">
        <v>0.5201</v>
      </c>
      <c r="X11" t="s">
        <v>56</v>
      </c>
      <c r="Y11" s="48">
        <v>0</v>
      </c>
      <c r="Z11" t="s">
        <v>57</v>
      </c>
      <c r="AA11" s="33"/>
      <c r="AB11" s="48">
        <f>((D11-W11)*100)/D11</f>
        <v>51.9004901507445</v>
      </c>
      <c r="AF11" s="36"/>
      <c r="AG11" t="s">
        <v>56</v>
      </c>
      <c r="AH11" s="48"/>
      <c r="AI11" t="s">
        <v>57</v>
      </c>
      <c r="AJ11" s="33"/>
      <c r="AK11" s="48">
        <f>((D11-AF11)*100)/D11</f>
        <v>100</v>
      </c>
      <c r="AM11" s="36"/>
      <c r="AN11" t="s">
        <v>56</v>
      </c>
      <c r="AO11" s="48"/>
      <c r="AP11" t="s">
        <v>57</v>
      </c>
      <c r="AQ11" s="33"/>
      <c r="AR11" s="48">
        <f>((K11-AM11)*100)/K11</f>
        <v>100</v>
      </c>
    </row>
    <row r="12">
      <c r="A12" t="s">
        <v>53</v>
      </c>
      <c r="B12" t="s">
        <v>54</v>
      </c>
      <c r="C12" t="s">
        <v>62</v>
      </c>
      <c r="D12" s="33">
        <v>0.7289</v>
      </c>
      <c r="E12" t="s">
        <v>56</v>
      </c>
      <c r="F12" s="40">
        <v>0</v>
      </c>
      <c r="G12" t="s">
        <v>57</v>
      </c>
      <c r="I12" s="36">
        <v>0.3799</v>
      </c>
      <c r="J12" t="s">
        <v>56</v>
      </c>
      <c r="K12" s="48">
        <v>0</v>
      </c>
      <c r="L12" t="s">
        <v>57</v>
      </c>
      <c r="M12" s="33"/>
      <c r="N12" s="48">
        <f>((D12-I12)*100)/D12</f>
        <v>47.880367677322</v>
      </c>
      <c r="P12" s="36">
        <v>0.3658</v>
      </c>
      <c r="Q12" t="s">
        <v>56</v>
      </c>
      <c r="R12" s="48">
        <v>0</v>
      </c>
      <c r="S12" t="s">
        <v>57</v>
      </c>
      <c r="T12" s="33"/>
      <c r="U12" s="48">
        <f>((D12-P12)*100)/D12</f>
        <v>49.814789408698</v>
      </c>
      <c r="W12" s="36">
        <v>0.3795</v>
      </c>
      <c r="X12" t="s">
        <v>56</v>
      </c>
      <c r="Y12" s="48">
        <v>0</v>
      </c>
      <c r="Z12" t="s">
        <v>57</v>
      </c>
      <c r="AA12" s="33"/>
      <c r="AB12" s="48">
        <f>((D12-W12)*100)/D12</f>
        <v>47.9352448895596</v>
      </c>
      <c r="AF12" s="36"/>
      <c r="AG12" t="s">
        <v>56</v>
      </c>
      <c r="AH12" s="48"/>
      <c r="AI12" t="s">
        <v>57</v>
      </c>
      <c r="AJ12" s="33"/>
      <c r="AK12" s="48">
        <f>((D12-AF12)*100)/D12</f>
        <v>100</v>
      </c>
      <c r="AM12" s="36"/>
      <c r="AN12" t="s">
        <v>56</v>
      </c>
      <c r="AO12" s="48"/>
      <c r="AP12" t="s">
        <v>57</v>
      </c>
      <c r="AQ12" s="33"/>
      <c r="AR12" s="48" t="str">
        <f>((K12-AM12)*100)/K12</f>
        <v>#DIV/0!:divZero</v>
      </c>
    </row>
    <row r="13">
      <c r="A13" t="s">
        <v>53</v>
      </c>
      <c r="B13" t="s">
        <v>54</v>
      </c>
      <c r="C13" t="s">
        <v>63</v>
      </c>
      <c r="D13" s="33">
        <v>0.6696</v>
      </c>
      <c r="E13" t="s">
        <v>56</v>
      </c>
      <c r="F13" s="40">
        <v>0.0001</v>
      </c>
      <c r="G13" t="s">
        <v>57</v>
      </c>
      <c r="I13" s="36">
        <v>0.3827</v>
      </c>
      <c r="J13" t="s">
        <v>56</v>
      </c>
      <c r="K13" s="48">
        <v>0</v>
      </c>
      <c r="L13" t="s">
        <v>57</v>
      </c>
      <c r="M13" s="33"/>
      <c r="N13" s="48">
        <f>((D13-I13)*100)/D13</f>
        <v>42.8464755077658</v>
      </c>
      <c r="P13" s="36">
        <v>0.3626</v>
      </c>
      <c r="Q13" t="s">
        <v>56</v>
      </c>
      <c r="R13" s="48">
        <v>0</v>
      </c>
      <c r="S13" t="s">
        <v>57</v>
      </c>
      <c r="T13" s="33"/>
      <c r="U13" s="48">
        <f>((D13-P13)*100)/D13</f>
        <v>45.8482676224612</v>
      </c>
      <c r="W13" s="36">
        <v>1.0954</v>
      </c>
      <c r="X13" t="s">
        <v>56</v>
      </c>
      <c r="Y13" s="48">
        <v>0.0012</v>
      </c>
      <c r="Z13" t="s">
        <v>57</v>
      </c>
      <c r="AA13" s="33"/>
      <c r="AB13" s="48">
        <f>((D13-W13)*100)/D13</f>
        <v>-63.5902031063321</v>
      </c>
      <c r="AF13" s="36"/>
      <c r="AG13" t="s">
        <v>56</v>
      </c>
      <c r="AH13" s="48"/>
      <c r="AI13" t="s">
        <v>57</v>
      </c>
      <c r="AJ13" s="33"/>
      <c r="AK13" s="48">
        <f>((D13-AF13)*100)/D13</f>
        <v>100</v>
      </c>
      <c r="AM13" s="36"/>
      <c r="AN13" t="s">
        <v>56</v>
      </c>
      <c r="AO13" s="48"/>
      <c r="AP13" t="s">
        <v>57</v>
      </c>
      <c r="AQ13" s="33"/>
      <c r="AR13" s="48" t="str">
        <f>((K13-AM13)*100)/K13</f>
        <v>#DIV/0!:divZero</v>
      </c>
    </row>
    <row r="14">
      <c r="A14" t="s">
        <v>53</v>
      </c>
      <c r="B14" t="s">
        <v>54</v>
      </c>
      <c r="C14" t="s">
        <v>225</v>
      </c>
      <c r="D14" s="33">
        <v>0.4665</v>
      </c>
      <c r="E14" t="s">
        <v>56</v>
      </c>
      <c r="F14" s="40">
        <v>0.0002</v>
      </c>
      <c r="G14" t="s">
        <v>57</v>
      </c>
      <c r="I14" s="36">
        <v>0.4307</v>
      </c>
      <c r="J14" t="s">
        <v>56</v>
      </c>
      <c r="K14" s="48">
        <v>0</v>
      </c>
      <c r="L14" t="s">
        <v>57</v>
      </c>
      <c r="M14" s="33"/>
      <c r="N14" s="48">
        <f>((D14-I14)*100)/D14</f>
        <v>7.67416934619507</v>
      </c>
      <c r="P14" s="36">
        <v>0.3923</v>
      </c>
      <c r="Q14" t="s">
        <v>56</v>
      </c>
      <c r="R14" s="48">
        <v>0</v>
      </c>
      <c r="S14" t="s">
        <v>57</v>
      </c>
      <c r="T14" s="33"/>
      <c r="U14" s="48">
        <f>((D14-P14)*100)/D14</f>
        <v>15.9056806002144</v>
      </c>
      <c r="W14" s="36">
        <v>0.4188</v>
      </c>
      <c r="X14" t="s">
        <v>56</v>
      </c>
      <c r="Y14" s="48">
        <v>0.0001</v>
      </c>
      <c r="Z14" t="s">
        <v>57</v>
      </c>
      <c r="AA14" s="33"/>
      <c r="AB14" s="48">
        <f>((D14-W14)*100)/D14</f>
        <v>10.2250803858521</v>
      </c>
      <c r="AF14" s="36"/>
      <c r="AG14" t="s">
        <v>56</v>
      </c>
      <c r="AH14" s="48"/>
      <c r="AI14" t="s">
        <v>57</v>
      </c>
      <c r="AJ14" s="33"/>
      <c r="AK14" s="48">
        <f>((D14-AF14)*100)/D14</f>
        <v>100</v>
      </c>
      <c r="AM14" s="36"/>
      <c r="AN14" t="s">
        <v>56</v>
      </c>
      <c r="AO14" s="48"/>
      <c r="AP14" t="s">
        <v>57</v>
      </c>
      <c r="AQ14" s="33"/>
      <c r="AR14" s="48" t="str">
        <f>((K14-AM14)*100)/K14</f>
        <v>#DIV/0!:divZero</v>
      </c>
    </row>
    <row r="15">
      <c r="A15" t="s">
        <v>53</v>
      </c>
      <c r="B15" t="s">
        <v>54</v>
      </c>
      <c r="C15" t="s">
        <v>64</v>
      </c>
      <c r="D15" s="33">
        <v>0.3121</v>
      </c>
      <c r="E15" t="s">
        <v>56</v>
      </c>
      <c r="F15" s="40">
        <v>0.0001</v>
      </c>
      <c r="G15" t="s">
        <v>57</v>
      </c>
      <c r="I15" s="36">
        <v>0.2472</v>
      </c>
      <c r="J15" t="s">
        <v>56</v>
      </c>
      <c r="K15" s="48">
        <v>0.0001</v>
      </c>
      <c r="L15" t="s">
        <v>57</v>
      </c>
      <c r="M15" s="33"/>
      <c r="N15" s="48">
        <f>((D15-I15)*100)/D15</f>
        <v>20.7946171099007</v>
      </c>
      <c r="P15" s="36">
        <v>0.2344</v>
      </c>
      <c r="Q15" t="s">
        <v>56</v>
      </c>
      <c r="R15" s="48">
        <v>0.0001</v>
      </c>
      <c r="S15" t="s">
        <v>57</v>
      </c>
      <c r="T15" s="33"/>
      <c r="U15" s="48">
        <f>((D15-P15)*100)/D15</f>
        <v>24.895866709388</v>
      </c>
      <c r="W15" s="36">
        <v>0.2396</v>
      </c>
      <c r="X15" t="s">
        <v>56</v>
      </c>
      <c r="Y15" s="48">
        <v>0.0002</v>
      </c>
      <c r="Z15" t="s">
        <v>57</v>
      </c>
      <c r="AA15" s="33"/>
      <c r="AB15" s="48">
        <f>((D15-W15)*100)/D15</f>
        <v>23.2297340595963</v>
      </c>
      <c r="AF15" s="36"/>
      <c r="AG15" t="s">
        <v>56</v>
      </c>
      <c r="AH15" s="48"/>
      <c r="AI15" t="s">
        <v>57</v>
      </c>
      <c r="AJ15" s="33"/>
      <c r="AK15" s="48">
        <f>((D15-AF15)*100)/D15</f>
        <v>100</v>
      </c>
      <c r="AM15" s="36"/>
      <c r="AN15" t="s">
        <v>56</v>
      </c>
      <c r="AO15" s="48"/>
      <c r="AP15" t="s">
        <v>57</v>
      </c>
      <c r="AQ15" s="33"/>
      <c r="AR15" s="48">
        <f>((K15-AM15)*100)/K15</f>
        <v>100</v>
      </c>
    </row>
    <row r="16">
      <c r="A16" t="s">
        <v>53</v>
      </c>
      <c r="B16" t="s">
        <v>54</v>
      </c>
      <c r="C16" t="s">
        <v>65</v>
      </c>
      <c r="D16" s="33">
        <v>0.1693</v>
      </c>
      <c r="E16" t="s">
        <v>56</v>
      </c>
      <c r="F16" s="40">
        <v>0.0001</v>
      </c>
      <c r="G16" t="s">
        <v>57</v>
      </c>
      <c r="I16" s="36">
        <v>0.2502</v>
      </c>
      <c r="J16" t="s">
        <v>56</v>
      </c>
      <c r="K16" s="48">
        <v>0.0001</v>
      </c>
      <c r="L16" t="s">
        <v>57</v>
      </c>
      <c r="M16" s="33"/>
      <c r="N16" s="48">
        <f>((D16-I16)*100)/D16</f>
        <v>-47.7849970466627</v>
      </c>
      <c r="P16" s="36">
        <v>0.2247</v>
      </c>
      <c r="Q16" t="s">
        <v>56</v>
      </c>
      <c r="R16" s="48">
        <v>0</v>
      </c>
      <c r="S16" t="s">
        <v>57</v>
      </c>
      <c r="T16" s="33"/>
      <c r="U16" s="48">
        <f>((D16-P16)*100)/D16</f>
        <v>-32.7229769639693</v>
      </c>
      <c r="W16" s="36">
        <v>0.2381</v>
      </c>
      <c r="X16" t="s">
        <v>56</v>
      </c>
      <c r="Y16" s="48">
        <v>0.0002</v>
      </c>
      <c r="Z16" t="s">
        <v>57</v>
      </c>
      <c r="AA16" s="33"/>
      <c r="AB16" s="48">
        <f>((D16-W16)*100)/D16</f>
        <v>-40.6379208505611</v>
      </c>
      <c r="AF16" s="36"/>
      <c r="AG16" t="s">
        <v>56</v>
      </c>
      <c r="AH16" s="48"/>
      <c r="AI16" t="s">
        <v>57</v>
      </c>
      <c r="AJ16" s="33"/>
      <c r="AK16" s="48">
        <f>((D16-AF16)*100)/D16</f>
        <v>100</v>
      </c>
      <c r="AM16" s="36"/>
      <c r="AN16" t="s">
        <v>56</v>
      </c>
      <c r="AO16" s="48"/>
      <c r="AP16" t="s">
        <v>57</v>
      </c>
      <c r="AQ16" s="33"/>
      <c r="AR16" s="48">
        <f>((K16-AM16)*100)/K16</f>
        <v>100</v>
      </c>
    </row>
    <row r="17">
      <c r="D17" s="33"/>
      <c r="F17" s="40"/>
      <c r="I17" s="36"/>
      <c r="K17" s="48"/>
      <c r="M17" s="33"/>
      <c r="N17" s="48"/>
      <c r="P17" s="36"/>
      <c r="R17" s="48"/>
      <c r="T17" s="33"/>
      <c r="U17" s="48"/>
      <c r="W17" s="36"/>
      <c r="Y17" s="48"/>
      <c r="AA17" s="33"/>
      <c r="AB17" s="48"/>
      <c r="AF17" s="36"/>
      <c r="AH17" s="48"/>
      <c r="AJ17" s="33"/>
      <c r="AK17" s="48"/>
      <c r="AM17" s="36"/>
      <c r="AO17" s="48"/>
      <c r="AQ17" s="33"/>
      <c r="AR17" s="48"/>
    </row>
    <row r="18" ht="12.0" customHeight="1">
      <c r="A18" t="s">
        <v>68</v>
      </c>
      <c r="B18" t="s">
        <v>54</v>
      </c>
      <c r="C18" t="s">
        <v>58</v>
      </c>
      <c r="D18" s="33">
        <v>1.0558</v>
      </c>
      <c r="E18" t="s">
        <v>56</v>
      </c>
      <c r="F18" s="40">
        <v>0.0003</v>
      </c>
      <c r="G18" t="s">
        <v>57</v>
      </c>
      <c r="I18" s="36">
        <v>1.0674</v>
      </c>
      <c r="J18" t="s">
        <v>56</v>
      </c>
      <c r="K18" s="48">
        <v>0.0005</v>
      </c>
      <c r="L18" t="s">
        <v>57</v>
      </c>
      <c r="M18" s="33"/>
      <c r="N18" s="48">
        <f>((D18-I18)*100)/D18</f>
        <v>-1.09869293426784</v>
      </c>
      <c r="P18" s="36">
        <v>1.0553</v>
      </c>
      <c r="Q18" t="s">
        <v>56</v>
      </c>
      <c r="R18" s="48">
        <v>0.0004</v>
      </c>
      <c r="S18" t="s">
        <v>57</v>
      </c>
      <c r="T18" s="33"/>
      <c r="U18" s="48">
        <f>((D18-P18)*100)/D18</f>
        <v>0.047357454063285</v>
      </c>
      <c r="W18" s="36">
        <v>1.1387</v>
      </c>
      <c r="X18" t="s">
        <v>56</v>
      </c>
      <c r="Y18" s="48">
        <v>0.0108</v>
      </c>
      <c r="Z18" t="s">
        <v>57</v>
      </c>
      <c r="AA18" s="33"/>
      <c r="AB18" s="48">
        <f>((D18-W18)*100)/D18</f>
        <v>-7.85186588369009</v>
      </c>
      <c r="AF18" s="36"/>
      <c r="AG18" t="s">
        <v>56</v>
      </c>
      <c r="AH18" s="48"/>
      <c r="AI18" t="s">
        <v>57</v>
      </c>
      <c r="AJ18" s="33"/>
      <c r="AK18" s="48">
        <f>((D18-AF18)*100)/D18</f>
        <v>100</v>
      </c>
      <c r="AM18" s="36"/>
      <c r="AN18" t="s">
        <v>56</v>
      </c>
      <c r="AO18" s="48"/>
      <c r="AP18" t="s">
        <v>57</v>
      </c>
      <c r="AQ18" s="33"/>
      <c r="AR18" s="48">
        <f>((K18-AM18)*100)/K18</f>
        <v>100</v>
      </c>
    </row>
    <row r="19" ht="12.0" customHeight="1">
      <c r="A19" t="s">
        <v>68</v>
      </c>
      <c r="B19" t="s">
        <v>54</v>
      </c>
      <c r="C19" t="s">
        <v>59</v>
      </c>
      <c r="D19" s="33">
        <v>1.1097</v>
      </c>
      <c r="E19" t="s">
        <v>56</v>
      </c>
      <c r="F19" s="40">
        <v>0.0012</v>
      </c>
      <c r="G19" t="s">
        <v>57</v>
      </c>
      <c r="I19" s="36">
        <v>1.0926</v>
      </c>
      <c r="J19" t="s">
        <v>56</v>
      </c>
      <c r="K19" s="48">
        <v>0.0003</v>
      </c>
      <c r="L19" t="s">
        <v>57</v>
      </c>
      <c r="M19" s="33"/>
      <c r="N19" s="48">
        <f>((D19-I19)*100)/D19</f>
        <v>1.54095701540956</v>
      </c>
      <c r="P19" s="36">
        <v>1.0878</v>
      </c>
      <c r="Q19" t="s">
        <v>56</v>
      </c>
      <c r="R19" s="48">
        <v>0.0003</v>
      </c>
      <c r="S19" t="s">
        <v>57</v>
      </c>
      <c r="T19" s="33"/>
      <c r="U19" s="48">
        <f>((D19-P19)*100)/D19</f>
        <v>1.97350635306838</v>
      </c>
      <c r="W19" s="36">
        <v>1.1666</v>
      </c>
      <c r="X19" t="s">
        <v>56</v>
      </c>
      <c r="Y19" s="48">
        <v>0.0119</v>
      </c>
      <c r="Z19" t="s">
        <v>57</v>
      </c>
      <c r="AA19" s="33"/>
      <c r="AB19" s="48">
        <f>((D19-W19)*100)/D19</f>
        <v>-5.12751194016402</v>
      </c>
      <c r="AF19" s="36"/>
      <c r="AG19" t="s">
        <v>56</v>
      </c>
      <c r="AH19" s="48"/>
      <c r="AI19" t="s">
        <v>57</v>
      </c>
      <c r="AJ19" s="33"/>
      <c r="AK19" s="48">
        <f>((D19-AF19)*100)/D19</f>
        <v>100</v>
      </c>
      <c r="AM19" s="36"/>
      <c r="AN19" t="s">
        <v>56</v>
      </c>
      <c r="AO19" s="48"/>
      <c r="AP19" t="s">
        <v>57</v>
      </c>
      <c r="AQ19" s="33"/>
      <c r="AR19" s="48">
        <f>((K19-AM19)*100)/K19</f>
        <v>100</v>
      </c>
    </row>
    <row r="20" ht="12.0" customHeight="1">
      <c r="A20" t="s">
        <v>68</v>
      </c>
      <c r="B20" t="s">
        <v>54</v>
      </c>
      <c r="C20" t="s">
        <v>60</v>
      </c>
      <c r="D20" s="33">
        <v>1.2047</v>
      </c>
      <c r="E20" t="s">
        <v>56</v>
      </c>
      <c r="F20" s="40">
        <v>0.0005</v>
      </c>
      <c r="G20" t="s">
        <v>57</v>
      </c>
      <c r="I20" s="36">
        <v>1.1537</v>
      </c>
      <c r="J20" t="s">
        <v>56</v>
      </c>
      <c r="K20" s="48">
        <v>0.0003</v>
      </c>
      <c r="L20" t="s">
        <v>57</v>
      </c>
      <c r="M20" s="33"/>
      <c r="N20" s="48">
        <f>((D20-I20)*100)/D20</f>
        <v>4.23341910849175</v>
      </c>
      <c r="P20" s="36">
        <v>1.1415</v>
      </c>
      <c r="Q20" t="s">
        <v>56</v>
      </c>
      <c r="R20" s="48">
        <v>0.0005</v>
      </c>
      <c r="S20" t="s">
        <v>57</v>
      </c>
      <c r="T20" s="33"/>
      <c r="U20" s="48">
        <f>((D20-P20)*100)/D20</f>
        <v>5.24611936581723</v>
      </c>
      <c r="W20" s="36">
        <v>1.2143</v>
      </c>
      <c r="X20" t="s">
        <v>56</v>
      </c>
      <c r="Y20" s="48">
        <v>0.0147</v>
      </c>
      <c r="Z20" t="s">
        <v>57</v>
      </c>
      <c r="AA20" s="33"/>
      <c r="AB20" s="48">
        <f>((D20-W20)*100)/D20</f>
        <v>-0.796878891010196</v>
      </c>
      <c r="AF20" s="36"/>
      <c r="AG20" t="s">
        <v>56</v>
      </c>
      <c r="AH20" s="48"/>
      <c r="AI20" t="s">
        <v>57</v>
      </c>
      <c r="AJ20" s="33"/>
      <c r="AK20" s="48">
        <f>((D20-AF20)*100)/D20</f>
        <v>100</v>
      </c>
      <c r="AM20" s="36"/>
      <c r="AN20" t="s">
        <v>56</v>
      </c>
      <c r="AO20" s="48"/>
      <c r="AP20" t="s">
        <v>57</v>
      </c>
      <c r="AQ20" s="33"/>
      <c r="AR20" s="48">
        <f>((K20-AM20)*100)/K20</f>
        <v>100</v>
      </c>
    </row>
    <row r="21" ht="12.0" customHeight="1">
      <c r="A21" t="s">
        <v>68</v>
      </c>
      <c r="B21" t="s">
        <v>54</v>
      </c>
      <c r="C21" t="s">
        <v>61</v>
      </c>
      <c r="D21" s="33">
        <v>1.3869</v>
      </c>
      <c r="E21" t="s">
        <v>56</v>
      </c>
      <c r="F21" s="40">
        <v>0.0007</v>
      </c>
      <c r="G21" t="s">
        <v>57</v>
      </c>
      <c r="I21" s="36">
        <v>1.2598</v>
      </c>
      <c r="J21" t="s">
        <v>56</v>
      </c>
      <c r="K21" s="48">
        <v>0.0009</v>
      </c>
      <c r="L21" t="s">
        <v>57</v>
      </c>
      <c r="M21" s="33"/>
      <c r="N21" s="48">
        <f>((D21-I21)*100)/D21</f>
        <v>9.16432331098132</v>
      </c>
      <c r="P21" s="36">
        <v>1.2418</v>
      </c>
      <c r="Q21" t="s">
        <v>56</v>
      </c>
      <c r="R21" s="48">
        <v>0.0003</v>
      </c>
      <c r="S21" t="s">
        <v>57</v>
      </c>
      <c r="T21" s="33"/>
      <c r="U21" s="48">
        <f>((D21-P21)*100)/D21</f>
        <v>10.4621818444012</v>
      </c>
      <c r="W21" s="36">
        <v>1.345</v>
      </c>
      <c r="X21" t="s">
        <v>56</v>
      </c>
      <c r="Y21" s="48">
        <v>0.0121</v>
      </c>
      <c r="Z21" t="s">
        <v>57</v>
      </c>
      <c r="AA21" s="33"/>
      <c r="AB21" s="48">
        <f>((D21-W21)*100)/D21</f>
        <v>3.021126252794</v>
      </c>
      <c r="AF21" s="36"/>
      <c r="AG21" t="s">
        <v>56</v>
      </c>
      <c r="AH21" s="48"/>
      <c r="AI21" t="s">
        <v>57</v>
      </c>
      <c r="AJ21" s="33"/>
      <c r="AK21" s="48">
        <f>((D21-AF21)*100)/D21</f>
        <v>100</v>
      </c>
      <c r="AM21" s="36"/>
      <c r="AN21" t="s">
        <v>56</v>
      </c>
      <c r="AO21" s="48"/>
      <c r="AP21" t="s">
        <v>57</v>
      </c>
      <c r="AQ21" s="33"/>
      <c r="AR21" s="48">
        <f>((K21-AM21)*100)/K21</f>
        <v>100</v>
      </c>
    </row>
    <row r="22" ht="12.0" customHeight="1">
      <c r="A22" t="s">
        <v>68</v>
      </c>
      <c r="B22" t="s">
        <v>54</v>
      </c>
      <c r="C22" t="s">
        <v>66</v>
      </c>
      <c r="D22" s="33">
        <v>1.593</v>
      </c>
      <c r="E22" t="s">
        <v>56</v>
      </c>
      <c r="F22" s="40">
        <v>0.0008</v>
      </c>
      <c r="G22" t="s">
        <v>57</v>
      </c>
      <c r="I22" s="36">
        <v>1.1317</v>
      </c>
      <c r="J22" t="s">
        <v>56</v>
      </c>
      <c r="K22" s="48">
        <v>0.0003</v>
      </c>
      <c r="L22" t="s">
        <v>57</v>
      </c>
      <c r="M22" s="33"/>
      <c r="N22" s="48">
        <f>((D22-I22)*100)/D22</f>
        <v>28.9579409918393</v>
      </c>
      <c r="P22" s="36">
        <v>1.1197</v>
      </c>
      <c r="Q22" t="s">
        <v>56</v>
      </c>
      <c r="R22" s="48">
        <v>0.0005</v>
      </c>
      <c r="S22" t="s">
        <v>57</v>
      </c>
      <c r="T22" s="33"/>
      <c r="U22" s="48">
        <f>((D22-P22)*100)/D22</f>
        <v>29.7112366603892</v>
      </c>
      <c r="W22" s="36">
        <v>1.2136</v>
      </c>
      <c r="X22" t="s">
        <v>56</v>
      </c>
      <c r="Y22" s="48">
        <v>0.0178</v>
      </c>
      <c r="Z22" t="s">
        <v>57</v>
      </c>
      <c r="AA22" s="33"/>
      <c r="AB22" s="48">
        <f>((D22-W22)*100)/D22</f>
        <v>23.8166980539862</v>
      </c>
      <c r="AF22" s="36"/>
      <c r="AG22" t="s">
        <v>56</v>
      </c>
      <c r="AH22" s="48"/>
      <c r="AI22" t="s">
        <v>57</v>
      </c>
      <c r="AJ22" s="33"/>
      <c r="AK22" s="48">
        <f>((D22-AF22)*100)/D22</f>
        <v>100</v>
      </c>
      <c r="AM22" s="36"/>
      <c r="AN22" t="s">
        <v>56</v>
      </c>
      <c r="AO22" s="48"/>
      <c r="AP22" t="s">
        <v>57</v>
      </c>
      <c r="AQ22" s="33"/>
      <c r="AR22" s="48">
        <f>((K22-AM22)*100)/K22</f>
        <v>100</v>
      </c>
    </row>
    <row r="23">
      <c r="A23" t="s">
        <v>68</v>
      </c>
      <c r="B23" t="s">
        <v>54</v>
      </c>
      <c r="C23" t="s">
        <v>67</v>
      </c>
      <c r="D23" s="33">
        <v>2.0779</v>
      </c>
      <c r="E23" t="s">
        <v>56</v>
      </c>
      <c r="F23" s="40">
        <v>0.001</v>
      </c>
      <c r="G23" t="s">
        <v>57</v>
      </c>
      <c r="I23" s="36">
        <v>1.3243</v>
      </c>
      <c r="J23" t="s">
        <v>56</v>
      </c>
      <c r="K23" s="48">
        <v>0.0003</v>
      </c>
      <c r="L23" t="s">
        <v>57</v>
      </c>
      <c r="M23" s="33"/>
      <c r="N23" s="48">
        <f>((D23-I23)*100)/D23</f>
        <v>36.2673853409692</v>
      </c>
      <c r="P23" s="36">
        <v>1.2967</v>
      </c>
      <c r="Q23" t="s">
        <v>56</v>
      </c>
      <c r="R23" s="48">
        <v>0.0004</v>
      </c>
      <c r="S23" t="s">
        <v>57</v>
      </c>
      <c r="T23" s="33"/>
      <c r="U23" s="48">
        <f>((D23-P23)*100)/D23</f>
        <v>37.5956494537754</v>
      </c>
      <c r="W23" s="36">
        <v>1.4353</v>
      </c>
      <c r="X23" t="s">
        <v>56</v>
      </c>
      <c r="Y23" s="48">
        <v>0.0147</v>
      </c>
      <c r="Z23" t="s">
        <v>57</v>
      </c>
      <c r="AA23" s="33"/>
      <c r="AB23" s="48">
        <f>((D23-W23)*100)/D23</f>
        <v>30.9254535829443</v>
      </c>
      <c r="AF23" s="36"/>
      <c r="AG23" t="s">
        <v>56</v>
      </c>
      <c r="AH23" s="48"/>
      <c r="AI23" t="s">
        <v>57</v>
      </c>
      <c r="AJ23" s="33"/>
      <c r="AK23" s="48">
        <f>((D23-AF23)*100)/D23</f>
        <v>100</v>
      </c>
      <c r="AM23" s="36"/>
      <c r="AN23" t="s">
        <v>56</v>
      </c>
      <c r="AO23" s="48"/>
      <c r="AP23" t="s">
        <v>57</v>
      </c>
      <c r="AQ23" s="33"/>
      <c r="AR23" s="48">
        <f>((K23-AM23)*100)/K23</f>
        <v>100</v>
      </c>
    </row>
    <row r="24">
      <c r="A24" t="s">
        <v>68</v>
      </c>
      <c r="B24" t="s">
        <v>54</v>
      </c>
      <c r="C24" t="s">
        <v>62</v>
      </c>
      <c r="D24" s="33">
        <v>1.5158</v>
      </c>
      <c r="E24" t="s">
        <v>56</v>
      </c>
      <c r="F24" s="40">
        <v>0.0007</v>
      </c>
      <c r="G24" t="s">
        <v>57</v>
      </c>
      <c r="I24" s="36">
        <v>1.3411</v>
      </c>
      <c r="J24" t="s">
        <v>56</v>
      </c>
      <c r="K24" s="48">
        <v>0.0021</v>
      </c>
      <c r="L24" t="s">
        <v>57</v>
      </c>
      <c r="M24" s="33"/>
      <c r="N24" s="48">
        <f>((D24-I24)*100)/D24</f>
        <v>11.5252671856445</v>
      </c>
      <c r="P24" s="36">
        <v>1.9119</v>
      </c>
      <c r="Q24" t="s">
        <v>56</v>
      </c>
      <c r="R24" s="48">
        <v>0.0006</v>
      </c>
      <c r="S24" t="s">
        <v>57</v>
      </c>
      <c r="T24" s="33"/>
      <c r="U24" s="48">
        <f>((D24-P24)*100)/D24</f>
        <v>-26.1314157540573</v>
      </c>
      <c r="W24" s="36">
        <v>1.247</v>
      </c>
      <c r="X24" t="s">
        <v>56</v>
      </c>
      <c r="Y24" s="48">
        <v>0.0153</v>
      </c>
      <c r="Z24" t="s">
        <v>57</v>
      </c>
      <c r="AA24" s="33"/>
      <c r="AB24" s="48">
        <f>((D24-W24)*100)/D24</f>
        <v>17.7332101860404</v>
      </c>
      <c r="AF24" s="36"/>
      <c r="AG24" t="s">
        <v>56</v>
      </c>
      <c r="AH24" s="48"/>
      <c r="AI24" t="s">
        <v>57</v>
      </c>
      <c r="AJ24" s="33"/>
      <c r="AK24" s="48">
        <f>((D24-AF24)*100)/D24</f>
        <v>100</v>
      </c>
      <c r="AM24" s="36"/>
      <c r="AN24" t="s">
        <v>56</v>
      </c>
      <c r="AO24" s="48"/>
      <c r="AP24" t="s">
        <v>57</v>
      </c>
      <c r="AQ24" s="33"/>
      <c r="AR24" s="48">
        <f>((K24-AM24)*100)/K24</f>
        <v>100</v>
      </c>
    </row>
    <row r="25">
      <c r="A25" t="s">
        <v>68</v>
      </c>
      <c r="B25" t="s">
        <v>54</v>
      </c>
      <c r="C25" t="s">
        <v>63</v>
      </c>
      <c r="D25" s="33">
        <v>1.4441</v>
      </c>
      <c r="E25" t="s">
        <v>56</v>
      </c>
      <c r="F25" s="40">
        <v>0.0006</v>
      </c>
      <c r="G25" t="s">
        <v>57</v>
      </c>
      <c r="I25" s="36">
        <v>1.1666</v>
      </c>
      <c r="J25" t="s">
        <v>56</v>
      </c>
      <c r="K25" s="48">
        <v>0.001</v>
      </c>
      <c r="L25" t="s">
        <v>57</v>
      </c>
      <c r="M25" s="33"/>
      <c r="N25" s="48">
        <f>((D25-I25)*100)/D25</f>
        <v>19.2161207672599</v>
      </c>
      <c r="P25" s="36">
        <v>2.0342</v>
      </c>
      <c r="Q25" t="s">
        <v>56</v>
      </c>
      <c r="R25" s="48">
        <v>0.001</v>
      </c>
      <c r="S25" t="s">
        <v>57</v>
      </c>
      <c r="T25" s="33"/>
      <c r="U25" s="48">
        <f>((D25-P25)*100)/D25</f>
        <v>-40.8628211342705</v>
      </c>
      <c r="W25" s="36">
        <v>1.5267</v>
      </c>
      <c r="X25" t="s">
        <v>56</v>
      </c>
      <c r="Y25" s="48">
        <v>0.0313</v>
      </c>
      <c r="Z25" t="s">
        <v>57</v>
      </c>
      <c r="AA25" s="33"/>
      <c r="AB25" s="48">
        <f>((D25-W25)*100)/D25</f>
        <v>-5.71982549684925</v>
      </c>
      <c r="AF25" s="36"/>
      <c r="AG25" t="s">
        <v>56</v>
      </c>
      <c r="AH25" s="48"/>
      <c r="AI25" t="s">
        <v>57</v>
      </c>
      <c r="AJ25" s="33"/>
      <c r="AK25" s="48">
        <f>((D25-AF25)*100)/D25</f>
        <v>100</v>
      </c>
      <c r="AM25" s="36"/>
      <c r="AN25" t="s">
        <v>56</v>
      </c>
      <c r="AO25" s="48"/>
      <c r="AP25" t="s">
        <v>57</v>
      </c>
      <c r="AQ25" s="33"/>
      <c r="AR25" s="48">
        <f>((K25-AM25)*100)/K25</f>
        <v>100</v>
      </c>
    </row>
    <row r="26">
      <c r="A26" t="s">
        <v>68</v>
      </c>
      <c r="B26" t="s">
        <v>54</v>
      </c>
      <c r="C26" t="s">
        <v>225</v>
      </c>
      <c r="D26" s="33">
        <v>1.261</v>
      </c>
      <c r="E26" t="s">
        <v>56</v>
      </c>
      <c r="F26" s="40">
        <v>0.0005</v>
      </c>
      <c r="G26" t="s">
        <v>57</v>
      </c>
      <c r="I26" s="36">
        <v>1.2262</v>
      </c>
      <c r="J26" t="s">
        <v>56</v>
      </c>
      <c r="K26" s="48">
        <v>0.0003</v>
      </c>
      <c r="L26" t="s">
        <v>57</v>
      </c>
      <c r="M26" s="33"/>
      <c r="N26" s="48">
        <f>((D26-I26)*100)/D26</f>
        <v>2.75971451229183</v>
      </c>
      <c r="P26" s="36">
        <v>1.1887</v>
      </c>
      <c r="Q26" t="s">
        <v>56</v>
      </c>
      <c r="R26" s="48">
        <v>0.0009</v>
      </c>
      <c r="S26" t="s">
        <v>57</v>
      </c>
      <c r="T26" s="33"/>
      <c r="U26" s="48">
        <f>((D26-P26)*100)/D26</f>
        <v>5.73354480570974</v>
      </c>
      <c r="W26" s="36">
        <v>1.2832</v>
      </c>
      <c r="X26" t="s">
        <v>56</v>
      </c>
      <c r="Y26" s="48">
        <v>0.0121</v>
      </c>
      <c r="Z26" t="s">
        <v>57</v>
      </c>
      <c r="AA26" s="33"/>
      <c r="AB26" s="48">
        <f>((D26-W26)*100)/D26</f>
        <v>-1.76050753370341</v>
      </c>
      <c r="AF26" s="36"/>
      <c r="AG26" t="s">
        <v>56</v>
      </c>
      <c r="AH26" s="48"/>
      <c r="AI26" t="s">
        <v>57</v>
      </c>
      <c r="AJ26" s="33"/>
      <c r="AK26" s="48">
        <f>((D26-AF26)*100)/D26</f>
        <v>100</v>
      </c>
      <c r="AM26" s="36"/>
      <c r="AN26" t="s">
        <v>56</v>
      </c>
      <c r="AO26" s="48"/>
      <c r="AP26" t="s">
        <v>57</v>
      </c>
      <c r="AQ26" s="33"/>
      <c r="AR26" s="48">
        <f>((K26-AM26)*100)/K26</f>
        <v>100</v>
      </c>
    </row>
    <row r="27">
      <c r="A27" t="s">
        <v>68</v>
      </c>
      <c r="B27" t="s">
        <v>54</v>
      </c>
      <c r="C27" t="s">
        <v>64</v>
      </c>
      <c r="D27" s="33">
        <v>0.6068</v>
      </c>
      <c r="E27" t="s">
        <v>56</v>
      </c>
      <c r="F27" s="40">
        <v>0.0008</v>
      </c>
      <c r="G27" t="s">
        <v>57</v>
      </c>
      <c r="I27" s="36">
        <v>0.5517</v>
      </c>
      <c r="J27" t="s">
        <v>56</v>
      </c>
      <c r="K27" s="48">
        <v>0.0004</v>
      </c>
      <c r="L27" t="s">
        <v>57</v>
      </c>
      <c r="M27" s="33"/>
      <c r="N27" s="48">
        <f>((D27-I27)*100)/D27</f>
        <v>9.08042188529994</v>
      </c>
      <c r="P27" s="36">
        <v>0.5446</v>
      </c>
      <c r="Q27" t="s">
        <v>56</v>
      </c>
      <c r="R27" s="48">
        <v>0.0003</v>
      </c>
      <c r="S27" t="s">
        <v>57</v>
      </c>
      <c r="T27" s="33"/>
      <c r="U27" s="48">
        <f>((D27-P27)*100)/D27</f>
        <v>10.2504943968359</v>
      </c>
      <c r="W27" s="36">
        <v>0.7415</v>
      </c>
      <c r="X27" t="s">
        <v>56</v>
      </c>
      <c r="Y27" s="48">
        <v>0.0215</v>
      </c>
      <c r="Z27" t="s">
        <v>57</v>
      </c>
      <c r="AA27" s="33"/>
      <c r="AB27" s="48">
        <f>((D27-W27)*100)/D27</f>
        <v>-22.1984179301253</v>
      </c>
      <c r="AF27" s="36"/>
      <c r="AG27" t="s">
        <v>56</v>
      </c>
      <c r="AH27" s="48"/>
      <c r="AI27" t="s">
        <v>57</v>
      </c>
      <c r="AJ27" s="33"/>
      <c r="AK27" s="48">
        <f>((D27-AF27)*100)/D27</f>
        <v>100</v>
      </c>
      <c r="AM27" s="36"/>
      <c r="AN27" t="s">
        <v>56</v>
      </c>
      <c r="AO27" s="48"/>
      <c r="AP27" t="s">
        <v>57</v>
      </c>
      <c r="AQ27" s="33"/>
      <c r="AR27" s="48">
        <f>((K27-AM27)*100)/K27</f>
        <v>100</v>
      </c>
    </row>
    <row r="28">
      <c r="A28" t="s">
        <v>68</v>
      </c>
      <c r="B28" t="s">
        <v>54</v>
      </c>
      <c r="C28" t="s">
        <v>65</v>
      </c>
      <c r="D28" s="33">
        <v>0.4554</v>
      </c>
      <c r="E28" t="s">
        <v>56</v>
      </c>
      <c r="F28" s="40">
        <v>0.0003</v>
      </c>
      <c r="G28" t="s">
        <v>57</v>
      </c>
      <c r="I28" s="36">
        <v>0.744</v>
      </c>
      <c r="J28" t="s">
        <v>56</v>
      </c>
      <c r="K28" s="48">
        <v>0.0005</v>
      </c>
      <c r="L28" t="s">
        <v>57</v>
      </c>
      <c r="M28" s="33"/>
      <c r="N28" s="48">
        <f>((D28-I28)*100)/D28</f>
        <v>-63.3728590250329</v>
      </c>
      <c r="P28" s="36">
        <v>0.5412</v>
      </c>
      <c r="Q28" t="s">
        <v>56</v>
      </c>
      <c r="R28" s="48">
        <v>0.0007</v>
      </c>
      <c r="S28" t="s">
        <v>57</v>
      </c>
      <c r="T28" s="33"/>
      <c r="U28" s="48">
        <f>((D28-P28)*100)/D28</f>
        <v>-18.8405797101449</v>
      </c>
      <c r="W28" s="36">
        <v>0.7647</v>
      </c>
      <c r="X28" t="s">
        <v>56</v>
      </c>
      <c r="Y28" s="48">
        <v>0.0145</v>
      </c>
      <c r="Z28" t="s">
        <v>57</v>
      </c>
      <c r="AA28" s="33"/>
      <c r="AB28" s="48">
        <f>((D28-W28)*100)/D28</f>
        <v>-67.9183135704875</v>
      </c>
      <c r="AF28" s="36"/>
      <c r="AG28" t="s">
        <v>56</v>
      </c>
      <c r="AH28" s="48"/>
      <c r="AI28" t="s">
        <v>57</v>
      </c>
      <c r="AJ28" s="33"/>
      <c r="AK28" s="48">
        <f>((D28-AF28)*100)/D28</f>
        <v>100</v>
      </c>
      <c r="AM28" s="36"/>
      <c r="AN28" t="s">
        <v>56</v>
      </c>
      <c r="AO28" s="48"/>
      <c r="AP28" t="s">
        <v>57</v>
      </c>
      <c r="AQ28" s="33"/>
      <c r="AR28" s="48">
        <f>((K28-AM28)*100)/K28</f>
        <v>100</v>
      </c>
    </row>
    <row r="29">
      <c r="D29" s="33"/>
      <c r="F29" s="40"/>
      <c r="I29" s="36"/>
      <c r="K29" s="48"/>
      <c r="M29" s="33"/>
      <c r="P29" s="36"/>
      <c r="R29" s="48"/>
      <c r="T29" s="33"/>
      <c r="U29" s="48"/>
      <c r="W29" s="36"/>
      <c r="Y29" s="48"/>
      <c r="AA29" s="33"/>
      <c r="AF29" s="36"/>
      <c r="AH29" s="48"/>
      <c r="AJ29" s="33"/>
      <c r="AM29" s="36"/>
      <c r="AO29" s="48"/>
      <c r="AQ29" s="33"/>
    </row>
    <row r="30">
      <c r="A30" t="s">
        <v>73</v>
      </c>
      <c r="B30" t="s">
        <v>54</v>
      </c>
      <c r="C30" t="s">
        <v>74</v>
      </c>
      <c r="D30" s="33">
        <v>1.619</v>
      </c>
      <c r="E30" t="s">
        <v>56</v>
      </c>
      <c r="F30" s="40">
        <v>0.0002</v>
      </c>
      <c r="G30" t="s">
        <v>57</v>
      </c>
      <c r="I30" s="36">
        <v>1.8342</v>
      </c>
      <c r="J30" t="s">
        <v>56</v>
      </c>
      <c r="K30" s="48">
        <v>0.0002</v>
      </c>
      <c r="L30" t="s">
        <v>57</v>
      </c>
      <c r="M30" s="33"/>
      <c r="N30" s="48">
        <f>((D30-I30)*100)/D30</f>
        <v>-13.2921556516368</v>
      </c>
      <c r="P30" s="36">
        <v>1.8366</v>
      </c>
      <c r="Q30" t="s">
        <v>56</v>
      </c>
      <c r="R30" s="48">
        <v>0.0003</v>
      </c>
      <c r="S30" t="s">
        <v>57</v>
      </c>
      <c r="T30" s="33"/>
      <c r="U30" s="48">
        <f>((D30-P30)*100)/D30</f>
        <v>-13.4403953057443</v>
      </c>
      <c r="W30" s="36">
        <v>1.9451</v>
      </c>
      <c r="X30" t="s">
        <v>56</v>
      </c>
      <c r="Y30" s="48">
        <v>0.0053</v>
      </c>
      <c r="Z30" t="s">
        <v>57</v>
      </c>
      <c r="AA30" s="33"/>
      <c r="AB30" s="48">
        <f>((D30-W30)*100)/D30</f>
        <v>-20.142063001853</v>
      </c>
      <c r="AF30" s="36"/>
      <c r="AG30" t="s">
        <v>56</v>
      </c>
      <c r="AH30" s="48"/>
      <c r="AI30" t="s">
        <v>57</v>
      </c>
      <c r="AJ30" s="33"/>
      <c r="AK30" s="48">
        <f>((D30-AF30)*100)/D30</f>
        <v>100</v>
      </c>
      <c r="AM30" s="36"/>
      <c r="AN30" t="s">
        <v>56</v>
      </c>
      <c r="AO30" s="48"/>
      <c r="AP30" t="s">
        <v>57</v>
      </c>
      <c r="AQ30" s="33"/>
      <c r="AR30" s="48">
        <f>((K30-AM30)*100)/K30</f>
        <v>100</v>
      </c>
    </row>
    <row r="31">
      <c r="A31" t="s">
        <v>73</v>
      </c>
      <c r="B31" t="s">
        <v>54</v>
      </c>
      <c r="C31" t="s">
        <v>75</v>
      </c>
      <c r="D31" s="33">
        <v>1.082</v>
      </c>
      <c r="E31" t="s">
        <v>56</v>
      </c>
      <c r="F31" s="40">
        <v>0.0002</v>
      </c>
      <c r="G31" t="s">
        <v>57</v>
      </c>
      <c r="I31" s="36">
        <v>1.5333</v>
      </c>
      <c r="J31" t="s">
        <v>56</v>
      </c>
      <c r="K31" s="48">
        <v>0.0002</v>
      </c>
      <c r="L31" t="s">
        <v>57</v>
      </c>
      <c r="M31" s="33"/>
      <c r="N31" s="48">
        <f>((D31-I31)*100)/D31</f>
        <v>-41.7097966728281</v>
      </c>
      <c r="P31" s="36">
        <v>1.5265</v>
      </c>
      <c r="Q31" t="s">
        <v>56</v>
      </c>
      <c r="R31" s="48">
        <v>0.0001</v>
      </c>
      <c r="S31" t="s">
        <v>57</v>
      </c>
      <c r="T31" s="33"/>
      <c r="U31" s="48">
        <f>((D31-P31)*100)/D31</f>
        <v>-41.0813308687615</v>
      </c>
      <c r="W31" s="36">
        <v>1.6888</v>
      </c>
      <c r="X31" t="s">
        <v>56</v>
      </c>
      <c r="Y31" s="48">
        <v>0.0008</v>
      </c>
      <c r="Z31" t="s">
        <v>57</v>
      </c>
      <c r="AA31" s="33"/>
      <c r="AB31" s="48">
        <f>((D31-W31)*100)/D31</f>
        <v>-56.0813308687616</v>
      </c>
      <c r="AF31" s="36"/>
      <c r="AG31" t="s">
        <v>56</v>
      </c>
      <c r="AH31" s="48"/>
      <c r="AI31" t="s">
        <v>57</v>
      </c>
      <c r="AJ31" s="33"/>
      <c r="AK31" s="48">
        <f>((D31-AF31)*100)/D31</f>
        <v>100</v>
      </c>
      <c r="AM31" s="36"/>
      <c r="AN31" t="s">
        <v>56</v>
      </c>
      <c r="AO31" s="48"/>
      <c r="AP31" t="s">
        <v>57</v>
      </c>
      <c r="AQ31" s="33"/>
      <c r="AR31" s="48">
        <f>((K31-AM31)*100)/K31</f>
        <v>100</v>
      </c>
    </row>
    <row r="32">
      <c r="A32" t="s">
        <v>73</v>
      </c>
      <c r="B32" t="s">
        <v>54</v>
      </c>
      <c r="C32" t="s">
        <v>76</v>
      </c>
      <c r="D32" s="33">
        <v>1.0751</v>
      </c>
      <c r="E32" t="s">
        <v>56</v>
      </c>
      <c r="F32" s="40">
        <v>0.0002</v>
      </c>
      <c r="G32" t="s">
        <v>57</v>
      </c>
      <c r="I32" s="36">
        <v>4.3224</v>
      </c>
      <c r="J32" t="s">
        <v>56</v>
      </c>
      <c r="K32" s="48">
        <v>0.0007</v>
      </c>
      <c r="L32" t="s">
        <v>57</v>
      </c>
      <c r="M32" s="33"/>
      <c r="N32" s="48">
        <f>((D32-I32)*100)/D32</f>
        <v>-302.04632127244</v>
      </c>
      <c r="P32" s="36">
        <v>4.2663</v>
      </c>
      <c r="Q32" t="s">
        <v>56</v>
      </c>
      <c r="R32" s="48">
        <v>0.0007</v>
      </c>
      <c r="S32" t="s">
        <v>57</v>
      </c>
      <c r="T32" s="33"/>
      <c r="U32" s="48">
        <f>((D32-P32)*100)/D32</f>
        <v>-296.828202027718</v>
      </c>
      <c r="W32" s="36">
        <v>4.5155</v>
      </c>
      <c r="X32" t="s">
        <v>56</v>
      </c>
      <c r="Y32" s="48">
        <v>0.0015</v>
      </c>
      <c r="Z32" t="s">
        <v>57</v>
      </c>
      <c r="AA32" s="33"/>
      <c r="AB32" s="48">
        <f>((D32-W32)*100)/D32</f>
        <v>-320.007441168263</v>
      </c>
      <c r="AF32" s="36"/>
      <c r="AG32" t="s">
        <v>56</v>
      </c>
      <c r="AH32" s="48"/>
      <c r="AI32" t="s">
        <v>57</v>
      </c>
      <c r="AJ32" s="33"/>
      <c r="AK32" s="48">
        <f>((D32-AF32)*100)/D32</f>
        <v>100</v>
      </c>
      <c r="AM32" s="36"/>
      <c r="AN32" t="s">
        <v>56</v>
      </c>
      <c r="AO32" s="48"/>
      <c r="AP32" t="s">
        <v>57</v>
      </c>
      <c r="AQ32" s="33"/>
      <c r="AR32" s="48">
        <f>((K32-AM32)*100)/K32</f>
        <v>100</v>
      </c>
    </row>
    <row r="33">
      <c r="A33" t="s">
        <v>73</v>
      </c>
      <c r="B33" t="s">
        <v>54</v>
      </c>
      <c r="C33" t="s">
        <v>77</v>
      </c>
      <c r="D33" s="33">
        <v>1.0794</v>
      </c>
      <c r="E33" t="s">
        <v>56</v>
      </c>
      <c r="F33" s="40">
        <v>0.0002</v>
      </c>
      <c r="G33" t="s">
        <v>57</v>
      </c>
      <c r="I33" s="36">
        <v>39.67</v>
      </c>
      <c r="J33" t="s">
        <v>56</v>
      </c>
      <c r="K33" s="48">
        <v>0.003</v>
      </c>
      <c r="L33" t="s">
        <v>57</v>
      </c>
      <c r="M33" s="33"/>
      <c r="N33" s="48">
        <f>((D33-I33)*100)/D33</f>
        <v>-3575.18992032611</v>
      </c>
      <c r="P33" s="36">
        <v>34.5696</v>
      </c>
      <c r="Q33" t="s">
        <v>56</v>
      </c>
      <c r="R33" s="48">
        <v>0.003</v>
      </c>
      <c r="S33" t="s">
        <v>57</v>
      </c>
      <c r="T33" s="33"/>
      <c r="U33" s="48">
        <f>((D33-P33)*100)/D33</f>
        <v>-3102.66814897165</v>
      </c>
      <c r="W33" s="36">
        <v>34.7356</v>
      </c>
      <c r="X33" t="s">
        <v>56</v>
      </c>
      <c r="Y33" s="48">
        <v>0.0049</v>
      </c>
      <c r="Z33" t="s">
        <v>57</v>
      </c>
      <c r="AA33" s="33"/>
      <c r="AB33" s="48">
        <f>((D33-W33)*100)/D33</f>
        <v>-3118.04706318325</v>
      </c>
      <c r="AF33" s="36"/>
      <c r="AG33" t="s">
        <v>56</v>
      </c>
      <c r="AH33" s="48"/>
      <c r="AI33" t="s">
        <v>57</v>
      </c>
      <c r="AJ33" s="33"/>
      <c r="AK33" s="48">
        <f>((D33-AF33)*100)/D33</f>
        <v>100</v>
      </c>
      <c r="AM33" s="36"/>
      <c r="AN33" t="s">
        <v>56</v>
      </c>
      <c r="AO33" s="48"/>
      <c r="AP33" t="s">
        <v>57</v>
      </c>
      <c r="AQ33" s="33"/>
      <c r="AR33" s="48">
        <f>((K33-AM33)*100)/K33</f>
        <v>100</v>
      </c>
    </row>
    <row r="34">
      <c r="A34" t="s">
        <v>73</v>
      </c>
      <c r="B34" t="s">
        <v>54</v>
      </c>
      <c r="C34" t="s">
        <v>78</v>
      </c>
      <c r="D34" s="33">
        <v>1.0868</v>
      </c>
      <c r="E34" t="s">
        <v>56</v>
      </c>
      <c r="F34" s="40">
        <v>0.0004</v>
      </c>
      <c r="G34" t="s">
        <v>57</v>
      </c>
      <c r="I34" s="36">
        <v>326.2855</v>
      </c>
      <c r="J34" t="s">
        <v>56</v>
      </c>
      <c r="K34" s="48">
        <v>0.0175</v>
      </c>
      <c r="L34" t="s">
        <v>57</v>
      </c>
      <c r="M34" s="33"/>
      <c r="N34" s="48">
        <f>((D34-I34)*100)/D34</f>
        <v>-29922.5892528524</v>
      </c>
      <c r="P34" s="36">
        <v>317.4449</v>
      </c>
      <c r="Q34" t="s">
        <v>56</v>
      </c>
      <c r="R34" s="48">
        <v>0.0218</v>
      </c>
      <c r="S34" t="s">
        <v>57</v>
      </c>
      <c r="T34" s="33"/>
      <c r="U34" s="48">
        <f>((D34-P34)*100)/D34</f>
        <v>-29109.1369157159</v>
      </c>
      <c r="W34" s="36">
        <v>322.0284</v>
      </c>
      <c r="X34" t="s">
        <v>56</v>
      </c>
      <c r="Y34" s="48">
        <v>0.035</v>
      </c>
      <c r="Z34" t="s">
        <v>57</v>
      </c>
      <c r="AA34" s="33"/>
      <c r="AB34" s="48">
        <f>((D34-W34)*100)/D34</f>
        <v>-29530.8796466691</v>
      </c>
      <c r="AF34" s="36"/>
      <c r="AG34" t="s">
        <v>56</v>
      </c>
      <c r="AH34" s="48"/>
      <c r="AI34" t="s">
        <v>57</v>
      </c>
      <c r="AJ34" s="33"/>
      <c r="AK34" s="48">
        <f>((D34-AF34)*100)/D34</f>
        <v>100</v>
      </c>
      <c r="AM34" s="36"/>
      <c r="AN34" t="s">
        <v>56</v>
      </c>
      <c r="AO34" s="48"/>
      <c r="AP34" t="s">
        <v>57</v>
      </c>
      <c r="AQ34" s="33"/>
      <c r="AR34" s="48">
        <f>((K34-AM34)*100)/K34</f>
        <v>100</v>
      </c>
    </row>
    <row r="35">
      <c r="D35" s="33"/>
      <c r="F35" s="40"/>
      <c r="I35" s="36"/>
      <c r="K35" s="48"/>
      <c r="P35" s="36"/>
      <c r="R35" s="48"/>
      <c r="U35" s="48"/>
      <c r="W35" s="36"/>
      <c r="Y35" s="48"/>
      <c r="AF35" s="36"/>
      <c r="AH35" s="48"/>
      <c r="AM35" s="36"/>
      <c r="AO35" s="48"/>
    </row>
    <row r="36">
      <c r="A36" t="s">
        <v>79</v>
      </c>
      <c r="B36" t="s">
        <v>54</v>
      </c>
      <c r="C36" t="s">
        <v>74</v>
      </c>
      <c r="D36" s="33">
        <v>3.7887</v>
      </c>
      <c r="E36" t="s">
        <v>56</v>
      </c>
      <c r="F36" s="40">
        <v>0.0015</v>
      </c>
      <c r="G36" t="s">
        <v>57</v>
      </c>
      <c r="I36" s="36">
        <v>3.8879</v>
      </c>
      <c r="J36" t="s">
        <v>56</v>
      </c>
      <c r="K36" s="48">
        <v>0.0011</v>
      </c>
      <c r="L36" t="s">
        <v>57</v>
      </c>
      <c r="M36" s="33"/>
      <c r="N36" s="48">
        <f>((D36-I36)*100)/D36</f>
        <v>-2.61831234988255</v>
      </c>
      <c r="P36" s="36">
        <v>3.7123</v>
      </c>
      <c r="Q36" t="s">
        <v>56</v>
      </c>
      <c r="R36" s="48">
        <v>0.0006</v>
      </c>
      <c r="S36" t="s">
        <v>57</v>
      </c>
      <c r="T36" s="33"/>
      <c r="U36" s="48">
        <f>((D36-P36)*100)/D36</f>
        <v>2.01652281785309</v>
      </c>
      <c r="W36" s="36">
        <v>4.1885</v>
      </c>
      <c r="X36" t="s">
        <v>56</v>
      </c>
      <c r="Y36" s="48">
        <v>0.0057</v>
      </c>
      <c r="Z36" t="s">
        <v>57</v>
      </c>
      <c r="AA36" s="33"/>
      <c r="AB36" s="48">
        <f>((D36-W36)*100)/D36</f>
        <v>-10.552432232692</v>
      </c>
      <c r="AF36" s="36"/>
      <c r="AG36" t="s">
        <v>56</v>
      </c>
      <c r="AH36" s="48"/>
      <c r="AI36" t="s">
        <v>57</v>
      </c>
      <c r="AJ36" s="33"/>
      <c r="AK36" s="48">
        <f>((D36-AF36)*100)/D36</f>
        <v>100</v>
      </c>
      <c r="AM36" s="36"/>
      <c r="AN36" t="s">
        <v>56</v>
      </c>
      <c r="AO36" s="48"/>
      <c r="AP36" t="s">
        <v>57</v>
      </c>
      <c r="AQ36" s="33"/>
      <c r="AR36" s="48">
        <f>((K36-AM36)*100)/K36</f>
        <v>100</v>
      </c>
    </row>
    <row r="37">
      <c r="A37" t="s">
        <v>79</v>
      </c>
      <c r="B37" t="s">
        <v>54</v>
      </c>
      <c r="C37" t="s">
        <v>75</v>
      </c>
      <c r="D37" s="33">
        <v>4.4372</v>
      </c>
      <c r="E37" t="s">
        <v>56</v>
      </c>
      <c r="F37" s="40">
        <v>0.0008</v>
      </c>
      <c r="G37" t="s">
        <v>57</v>
      </c>
      <c r="I37" s="36">
        <v>4.6394</v>
      </c>
      <c r="J37" t="s">
        <v>56</v>
      </c>
      <c r="K37" s="48">
        <v>0.001</v>
      </c>
      <c r="L37" t="s">
        <v>57</v>
      </c>
      <c r="M37" s="33"/>
      <c r="N37" s="48">
        <f>((D37-I37)*100)/D37</f>
        <v>-4.55692779230146</v>
      </c>
      <c r="P37" s="36">
        <v>4.5895</v>
      </c>
      <c r="Q37" t="s">
        <v>56</v>
      </c>
      <c r="R37" s="48">
        <v>0.0006</v>
      </c>
      <c r="S37" t="s">
        <v>57</v>
      </c>
      <c r="T37" s="33"/>
      <c r="U37" s="48">
        <f>((D37-P37)*100)/D37</f>
        <v>-3.4323447218967</v>
      </c>
      <c r="W37" s="36">
        <v>5.2164</v>
      </c>
      <c r="X37" t="s">
        <v>56</v>
      </c>
      <c r="Y37" s="48">
        <v>0.0089</v>
      </c>
      <c r="Z37" t="s">
        <v>57</v>
      </c>
      <c r="AA37" s="33"/>
      <c r="AB37" s="48">
        <f>((D37-W37)*100)/D37</f>
        <v>-17.5606238168214</v>
      </c>
      <c r="AF37" s="36"/>
      <c r="AG37" t="s">
        <v>56</v>
      </c>
      <c r="AH37" s="48"/>
      <c r="AI37" t="s">
        <v>57</v>
      </c>
      <c r="AJ37" s="33"/>
      <c r="AK37" s="48">
        <f>((D37-AF37)*100)/D37</f>
        <v>100</v>
      </c>
      <c r="AM37" s="36"/>
      <c r="AN37" t="s">
        <v>56</v>
      </c>
      <c r="AO37" s="48"/>
      <c r="AP37" t="s">
        <v>57</v>
      </c>
      <c r="AQ37" s="33"/>
      <c r="AR37" s="48">
        <f>((K37-AM37)*100)/K37</f>
        <v>100</v>
      </c>
    </row>
    <row r="38">
      <c r="A38" t="s">
        <v>79</v>
      </c>
      <c r="B38" t="s">
        <v>54</v>
      </c>
      <c r="C38" t="s">
        <v>76</v>
      </c>
      <c r="D38" s="33">
        <v>4.4392</v>
      </c>
      <c r="E38" t="s">
        <v>56</v>
      </c>
      <c r="F38" s="40">
        <v>0.0009</v>
      </c>
      <c r="G38" t="s">
        <v>57</v>
      </c>
      <c r="I38" s="36">
        <v>7.5391</v>
      </c>
      <c r="J38" t="s">
        <v>56</v>
      </c>
      <c r="K38" s="48">
        <v>0.0015</v>
      </c>
      <c r="L38" t="s">
        <v>57</v>
      </c>
      <c r="M38" s="33"/>
      <c r="N38" s="48">
        <f>((D38-I38)*100)/D38</f>
        <v>-69.8301495765003</v>
      </c>
      <c r="P38" s="36">
        <v>7.413</v>
      </c>
      <c r="Q38" t="s">
        <v>56</v>
      </c>
      <c r="R38" s="48">
        <v>0.0011</v>
      </c>
      <c r="S38" t="s">
        <v>57</v>
      </c>
      <c r="T38" s="33"/>
      <c r="U38" s="48">
        <f>((D38-P38)*100)/D38</f>
        <v>-66.9895476662462</v>
      </c>
      <c r="W38" s="36">
        <v>8.4021</v>
      </c>
      <c r="X38" t="s">
        <v>56</v>
      </c>
      <c r="Y38" s="48">
        <v>0.041</v>
      </c>
      <c r="Z38" t="s">
        <v>57</v>
      </c>
      <c r="AA38" s="33"/>
      <c r="AB38" s="48">
        <f>((D38-W38)*100)/D38</f>
        <v>-89.2705892953686</v>
      </c>
      <c r="AF38" s="36"/>
      <c r="AG38" t="s">
        <v>56</v>
      </c>
      <c r="AH38" s="48"/>
      <c r="AI38" t="s">
        <v>57</v>
      </c>
      <c r="AJ38" s="33"/>
      <c r="AK38" s="48">
        <f>((D38-AF38)*100)/D38</f>
        <v>100</v>
      </c>
      <c r="AM38" s="36"/>
      <c r="AN38" t="s">
        <v>56</v>
      </c>
      <c r="AO38" s="48"/>
      <c r="AP38" t="s">
        <v>57</v>
      </c>
      <c r="AQ38" s="33"/>
      <c r="AR38" s="48">
        <f>((K38-AM38)*100)/K38</f>
        <v>100</v>
      </c>
    </row>
    <row r="39">
      <c r="A39" t="s">
        <v>79</v>
      </c>
      <c r="B39" t="s">
        <v>54</v>
      </c>
      <c r="C39" t="s">
        <v>77</v>
      </c>
      <c r="D39" s="33">
        <v>4.4329</v>
      </c>
      <c r="E39" t="s">
        <v>56</v>
      </c>
      <c r="F39" s="40">
        <v>0.0006</v>
      </c>
      <c r="G39" t="s">
        <v>57</v>
      </c>
      <c r="I39" s="36">
        <v>43.7682</v>
      </c>
      <c r="J39" t="s">
        <v>56</v>
      </c>
      <c r="K39" s="48">
        <v>0.0061</v>
      </c>
      <c r="L39" t="s">
        <v>57</v>
      </c>
      <c r="M39" s="33"/>
      <c r="N39" s="48">
        <f>((D39-I39)*100)/D39</f>
        <v>-887.349139389564</v>
      </c>
      <c r="P39" s="36">
        <v>38.6245</v>
      </c>
      <c r="Q39" t="s">
        <v>56</v>
      </c>
      <c r="R39" s="48">
        <v>0.0052</v>
      </c>
      <c r="S39" t="s">
        <v>57</v>
      </c>
      <c r="T39" s="33"/>
      <c r="U39" s="48">
        <f>((D39-P39)*100)/D39</f>
        <v>-771.31448938618</v>
      </c>
      <c r="W39" s="36">
        <v>40.0064</v>
      </c>
      <c r="X39" t="s">
        <v>56</v>
      </c>
      <c r="Y39" s="48">
        <v>0.026</v>
      </c>
      <c r="Z39" t="s">
        <v>57</v>
      </c>
      <c r="AA39" s="33"/>
      <c r="AB39" s="48">
        <f>((D39-W39)*100)/D39</f>
        <v>-802.488213133614</v>
      </c>
      <c r="AF39" s="36"/>
      <c r="AG39" t="s">
        <v>56</v>
      </c>
      <c r="AH39" s="48"/>
      <c r="AI39" t="s">
        <v>57</v>
      </c>
      <c r="AJ39" s="33"/>
      <c r="AK39" s="48">
        <f>((D39-AF39)*100)/D39</f>
        <v>100</v>
      </c>
      <c r="AM39" s="36"/>
      <c r="AN39" t="s">
        <v>56</v>
      </c>
      <c r="AO39" s="48"/>
      <c r="AP39" t="s">
        <v>57</v>
      </c>
      <c r="AQ39" s="33"/>
      <c r="AR39" s="48">
        <f>((K39-AM39)*100)/K39</f>
        <v>100</v>
      </c>
    </row>
    <row r="40">
      <c r="A40" t="s">
        <v>79</v>
      </c>
      <c r="B40" t="s">
        <v>54</v>
      </c>
      <c r="C40" t="s">
        <v>78</v>
      </c>
      <c r="D40" s="33">
        <v>4.4447</v>
      </c>
      <c r="E40" t="s">
        <v>56</v>
      </c>
      <c r="F40" s="40">
        <v>0.0009</v>
      </c>
      <c r="G40" t="s">
        <v>57</v>
      </c>
      <c r="I40" s="36">
        <v>334.9378</v>
      </c>
      <c r="J40" t="s">
        <v>56</v>
      </c>
      <c r="K40" s="48">
        <v>0.0332</v>
      </c>
      <c r="L40" t="s">
        <v>57</v>
      </c>
      <c r="M40" s="33"/>
      <c r="N40" s="48">
        <f>((D40-I40)*100)/D40</f>
        <v>-7435.66719913605</v>
      </c>
      <c r="P40" s="36">
        <v>327.2235</v>
      </c>
      <c r="Q40" t="s">
        <v>56</v>
      </c>
      <c r="R40" s="48">
        <v>0.0369</v>
      </c>
      <c r="S40" t="s">
        <v>57</v>
      </c>
      <c r="T40" s="33"/>
      <c r="U40" s="48">
        <f>((D40-P40)*100)/D40</f>
        <v>-7262.10542893784</v>
      </c>
      <c r="W40" s="36">
        <v>328.4373</v>
      </c>
      <c r="X40" t="s">
        <v>56</v>
      </c>
      <c r="Y40" s="48">
        <v>0.4894</v>
      </c>
      <c r="Z40" t="s">
        <v>57</v>
      </c>
      <c r="AA40" s="33"/>
      <c r="AB40" s="48">
        <f>((D40-W40)*100)/D40</f>
        <v>-7289.41435867438</v>
      </c>
      <c r="AF40" s="36"/>
      <c r="AG40" t="s">
        <v>56</v>
      </c>
      <c r="AH40" s="48"/>
      <c r="AI40" t="s">
        <v>57</v>
      </c>
      <c r="AJ40" s="33"/>
      <c r="AK40" s="48">
        <f>((D40-AF40)*100)/D40</f>
        <v>100</v>
      </c>
      <c r="AM40" s="36"/>
      <c r="AN40" t="s">
        <v>56</v>
      </c>
      <c r="AO40" s="48"/>
      <c r="AP40" t="s">
        <v>57</v>
      </c>
      <c r="AQ40" s="33"/>
      <c r="AR40" s="48">
        <f>((K40-AM40)*100)/K40</f>
        <v>100</v>
      </c>
    </row>
    <row r="41">
      <c r="D41" s="33"/>
      <c r="F41" s="40"/>
      <c r="I41" s="36"/>
      <c r="K41" s="48"/>
      <c r="M41" s="33"/>
      <c r="P41" s="36"/>
      <c r="R41" s="48"/>
      <c r="T41" s="33"/>
      <c r="W41" s="36"/>
      <c r="Y41" s="48"/>
      <c r="AA41" s="33"/>
      <c r="AF41" s="36"/>
      <c r="AH41" s="48"/>
      <c r="AJ41" s="33"/>
      <c r="AM41" s="36"/>
      <c r="AO41" s="48"/>
      <c r="AQ41" s="33"/>
    </row>
    <row r="42">
      <c r="A42" t="s">
        <v>40</v>
      </c>
      <c r="C42" t="s">
        <v>42</v>
      </c>
      <c r="D42" s="33" t="s">
        <v>43</v>
      </c>
      <c r="F42" s="40"/>
      <c r="I42" s="33" t="s">
        <v>246</v>
      </c>
      <c r="K42" s="48"/>
      <c r="M42" s="33"/>
      <c r="N42" t="s">
        <v>45</v>
      </c>
      <c r="P42" s="33" t="s">
        <v>247</v>
      </c>
      <c r="R42" s="48"/>
      <c r="T42" s="33"/>
      <c r="U42" t="s">
        <v>45</v>
      </c>
      <c r="W42" s="33" t="s">
        <v>248</v>
      </c>
      <c r="Y42" s="48"/>
      <c r="AA42" s="33"/>
      <c r="AB42" t="s">
        <v>45</v>
      </c>
      <c r="AF42" s="33" t="s">
        <v>250</v>
      </c>
      <c r="AH42" s="48"/>
      <c r="AJ42" s="33"/>
      <c r="AK42" t="s">
        <v>45</v>
      </c>
      <c r="AM42" s="33" t="s">
        <v>251</v>
      </c>
      <c r="AO42" s="48"/>
      <c r="AQ42" s="33"/>
      <c r="AR42" t="s">
        <v>45</v>
      </c>
    </row>
    <row r="43">
      <c r="D43" s="33"/>
      <c r="F43" s="40"/>
      <c r="H43" s="33"/>
      <c r="I43" s="33"/>
      <c r="K43" s="48"/>
      <c r="M43" s="33"/>
      <c r="P43" s="33"/>
      <c r="R43" s="48"/>
      <c r="T43" s="33"/>
      <c r="W43" s="33"/>
      <c r="Y43" s="48"/>
      <c r="AA43" s="33"/>
    </row>
    <row r="44">
      <c r="A44" t="s">
        <v>80</v>
      </c>
      <c r="B44" t="s">
        <v>54</v>
      </c>
      <c r="C44" t="s">
        <v>81</v>
      </c>
      <c r="D44" s="33">
        <v>11.2667</v>
      </c>
      <c r="E44" t="s">
        <v>56</v>
      </c>
      <c r="F44" s="40">
        <v>0.0077</v>
      </c>
      <c r="G44" t="s">
        <v>57</v>
      </c>
      <c r="I44" s="33">
        <v>11.9109</v>
      </c>
      <c r="J44" t="s">
        <v>56</v>
      </c>
      <c r="K44" s="48">
        <v>0.0078</v>
      </c>
      <c r="L44" t="s">
        <v>57</v>
      </c>
      <c r="M44" s="33"/>
      <c r="N44" s="48">
        <f>((D44-I44)*100)/D44</f>
        <v>-5.71773456291549</v>
      </c>
      <c r="P44" s="33">
        <v>11.7703</v>
      </c>
      <c r="Q44" t="s">
        <v>56</v>
      </c>
      <c r="R44" s="48">
        <v>0.0148</v>
      </c>
      <c r="S44" t="s">
        <v>57</v>
      </c>
      <c r="T44" s="33"/>
      <c r="U44" s="48">
        <f>((D44-P44)*100)/D44</f>
        <v>-4.46980926091935</v>
      </c>
      <c r="W44" s="33">
        <v>12.1957</v>
      </c>
      <c r="X44" t="s">
        <v>56</v>
      </c>
      <c r="Y44" s="48">
        <v>0.0106</v>
      </c>
      <c r="Z44" t="s">
        <v>57</v>
      </c>
      <c r="AA44" s="33"/>
      <c r="AB44" s="48">
        <f>((D44-W44)*100)/D44</f>
        <v>-8.24553773509546</v>
      </c>
    </row>
    <row r="45">
      <c r="A45" t="s">
        <v>80</v>
      </c>
      <c r="B45" t="s">
        <v>54</v>
      </c>
      <c r="C45" t="s">
        <v>82</v>
      </c>
      <c r="D45" s="33">
        <v>11.5087</v>
      </c>
      <c r="E45" t="s">
        <v>56</v>
      </c>
      <c r="F45" s="40">
        <v>0.0066</v>
      </c>
      <c r="G45" t="s">
        <v>57</v>
      </c>
      <c r="I45" s="33">
        <v>12.0521</v>
      </c>
      <c r="J45" t="s">
        <v>56</v>
      </c>
      <c r="K45" s="48">
        <v>0.0097</v>
      </c>
      <c r="L45" t="s">
        <v>57</v>
      </c>
      <c r="M45" s="33"/>
      <c r="N45" s="48">
        <f>((D45-I45)*100)/D45</f>
        <v>-4.72164536394206</v>
      </c>
      <c r="P45" s="33">
        <v>12.0112</v>
      </c>
      <c r="Q45" t="s">
        <v>56</v>
      </c>
      <c r="R45" s="48">
        <v>0.0134</v>
      </c>
      <c r="S45" t="s">
        <v>57</v>
      </c>
      <c r="T45" s="33"/>
      <c r="U45" s="48">
        <f>((D45-P45)*100)/D45</f>
        <v>-4.36626204523536</v>
      </c>
      <c r="W45" s="33">
        <v>12.1335</v>
      </c>
      <c r="X45" t="s">
        <v>56</v>
      </c>
      <c r="Y45" s="48">
        <v>0.0271</v>
      </c>
      <c r="Z45" t="s">
        <v>57</v>
      </c>
      <c r="AA45" s="33"/>
      <c r="AB45" s="48">
        <f>((D45-W45)*100)/D45</f>
        <v>-5.42893636987671</v>
      </c>
    </row>
    <row r="46">
      <c r="A46" t="s">
        <v>80</v>
      </c>
      <c r="B46" t="s">
        <v>54</v>
      </c>
      <c r="C46" t="s">
        <v>83</v>
      </c>
      <c r="D46" s="33">
        <v>13.3994</v>
      </c>
      <c r="E46" t="s">
        <v>56</v>
      </c>
      <c r="F46" s="40">
        <v>0.0063</v>
      </c>
      <c r="G46" t="s">
        <v>57</v>
      </c>
      <c r="I46" s="33">
        <v>13.2764</v>
      </c>
      <c r="J46" t="s">
        <v>56</v>
      </c>
      <c r="K46" s="48">
        <v>0.0103</v>
      </c>
      <c r="L46" t="s">
        <v>57</v>
      </c>
      <c r="M46" s="33"/>
      <c r="N46" s="48">
        <f>((D46-I46)*100)/D46</f>
        <v>0.917951550069401</v>
      </c>
      <c r="P46" s="33">
        <v>13.6026</v>
      </c>
      <c r="Q46" t="s">
        <v>56</v>
      </c>
      <c r="R46" s="48">
        <v>0.0129</v>
      </c>
      <c r="S46" t="s">
        <v>57</v>
      </c>
      <c r="T46" s="33"/>
      <c r="U46" s="48">
        <f>((D46-P46)*100)/D46</f>
        <v>-1.51648581279759</v>
      </c>
      <c r="W46" s="33">
        <v>13.6632</v>
      </c>
      <c r="X46" t="s">
        <v>56</v>
      </c>
      <c r="Y46" s="48">
        <v>0.0153</v>
      </c>
      <c r="Z46" t="s">
        <v>57</v>
      </c>
      <c r="AA46" s="33"/>
      <c r="AB46" s="48">
        <f>((D46-W46)*100)/D46</f>
        <v>-1.96874486917325</v>
      </c>
    </row>
    <row r="47">
      <c r="A47" t="s">
        <v>80</v>
      </c>
      <c r="B47" t="s">
        <v>54</v>
      </c>
      <c r="C47" t="s">
        <v>84</v>
      </c>
      <c r="D47" s="33">
        <v>16.9146</v>
      </c>
      <c r="E47" t="s">
        <v>56</v>
      </c>
      <c r="F47" s="40">
        <v>0.006</v>
      </c>
      <c r="G47" t="s">
        <v>57</v>
      </c>
      <c r="I47" s="33">
        <v>16.2956</v>
      </c>
      <c r="J47" t="s">
        <v>56</v>
      </c>
      <c r="K47" s="48">
        <v>0.0104</v>
      </c>
      <c r="L47" t="s">
        <v>57</v>
      </c>
      <c r="M47" s="33"/>
      <c r="N47" s="48">
        <f>((D47-I47)*100)/D47</f>
        <v>3.65956037979024</v>
      </c>
      <c r="P47" s="33">
        <v>16.5866</v>
      </c>
      <c r="Q47" t="s">
        <v>56</v>
      </c>
      <c r="R47" s="48">
        <v>0.01</v>
      </c>
      <c r="S47" t="s">
        <v>57</v>
      </c>
      <c r="T47" s="33"/>
      <c r="U47" s="48">
        <f>((D47-P47)*100)/D47</f>
        <v>1.93915315762714</v>
      </c>
      <c r="W47" s="33">
        <v>16.7019</v>
      </c>
      <c r="X47" t="s">
        <v>56</v>
      </c>
      <c r="Y47" s="48">
        <v>0.0185</v>
      </c>
      <c r="Z47" t="s">
        <v>57</v>
      </c>
      <c r="AA47" s="33"/>
      <c r="AB47" s="48">
        <f>((D47-W47)*100)/D47</f>
        <v>1.25749352630273</v>
      </c>
    </row>
    <row r="48">
      <c r="A48" t="s">
        <v>80</v>
      </c>
      <c r="B48" t="s">
        <v>54</v>
      </c>
      <c r="C48" t="s">
        <v>85</v>
      </c>
      <c r="D48" s="33">
        <v>17.5801</v>
      </c>
      <c r="E48" t="s">
        <v>56</v>
      </c>
      <c r="F48" s="40">
        <v>0.0153</v>
      </c>
      <c r="G48" t="s">
        <v>57</v>
      </c>
      <c r="I48" s="33">
        <v>16.8006</v>
      </c>
      <c r="J48" t="s">
        <v>56</v>
      </c>
      <c r="K48" s="48">
        <v>0.0168</v>
      </c>
      <c r="L48" t="s">
        <v>57</v>
      </c>
      <c r="M48" s="33"/>
      <c r="N48" s="48">
        <f>((D48-I48)*100)/D48</f>
        <v>4.43399070539987</v>
      </c>
      <c r="P48" s="33">
        <v>17.1708</v>
      </c>
      <c r="Q48" t="s">
        <v>56</v>
      </c>
      <c r="R48" s="48">
        <v>0.0182</v>
      </c>
      <c r="S48" t="s">
        <v>57</v>
      </c>
      <c r="T48" s="33"/>
      <c r="U48" s="48">
        <f>((D48-P48)*100)/D48</f>
        <v>2.32820063594634</v>
      </c>
      <c r="W48" s="33">
        <v>17.3762</v>
      </c>
      <c r="X48" t="s">
        <v>56</v>
      </c>
      <c r="Y48" s="48">
        <v>0.0624</v>
      </c>
      <c r="Z48" t="s">
        <v>57</v>
      </c>
      <c r="AA48" s="33"/>
      <c r="AB48" s="48">
        <f>((D48-W48)*100)/D48</f>
        <v>1.15983413063635</v>
      </c>
    </row>
    <row r="49" ht="14.25" customHeight="1">
      <c r="D49" s="33"/>
      <c r="F49" s="40"/>
      <c r="H49" s="33"/>
      <c r="I49" s="33"/>
      <c r="K49" s="48"/>
      <c r="M49" s="33"/>
      <c r="P49" s="33"/>
      <c r="R49" s="48"/>
      <c r="T49" s="33"/>
      <c r="U49" s="48"/>
      <c r="W49" s="33"/>
      <c r="Y49" s="48"/>
      <c r="AA49" s="33"/>
      <c r="AB49" s="48"/>
    </row>
    <row r="50">
      <c r="A50" t="s">
        <v>86</v>
      </c>
      <c r="B50" t="s">
        <v>54</v>
      </c>
      <c r="C50" t="s">
        <v>82</v>
      </c>
      <c r="D50" s="33">
        <v>4.1654</v>
      </c>
      <c r="E50" t="s">
        <v>56</v>
      </c>
      <c r="F50" s="40">
        <v>0.0018</v>
      </c>
      <c r="G50" t="s">
        <v>57</v>
      </c>
      <c r="I50" s="33">
        <v>2.8181</v>
      </c>
      <c r="J50" t="s">
        <v>56</v>
      </c>
      <c r="K50" s="48">
        <v>0.0005</v>
      </c>
      <c r="L50" t="s">
        <v>57</v>
      </c>
      <c r="M50" s="33"/>
      <c r="N50" s="48">
        <f>((D50-I50)*100)/D50</f>
        <v>32.3450328899986</v>
      </c>
      <c r="P50" s="33">
        <v>2.4107</v>
      </c>
      <c r="Q50" t="s">
        <v>56</v>
      </c>
      <c r="R50" s="48">
        <v>0.0021</v>
      </c>
      <c r="S50" t="s">
        <v>57</v>
      </c>
      <c r="T50" s="33"/>
      <c r="U50" s="48">
        <f>((D50-P50)*100)/D50</f>
        <v>42.12560618428</v>
      </c>
      <c r="W50" s="33">
        <v>2.2473</v>
      </c>
      <c r="X50" t="s">
        <v>56</v>
      </c>
      <c r="Y50" s="48">
        <v>0.0105</v>
      </c>
      <c r="Z50" t="s">
        <v>57</v>
      </c>
      <c r="AA50" s="33"/>
      <c r="AB50" s="48">
        <f>((D50-W50)*100)/D50</f>
        <v>46.0483987132088</v>
      </c>
    </row>
    <row r="51">
      <c r="A51" t="s">
        <v>86</v>
      </c>
      <c r="B51" t="s">
        <v>54</v>
      </c>
      <c r="C51" t="s">
        <v>83</v>
      </c>
      <c r="D51" s="33">
        <v>24.4148</v>
      </c>
      <c r="E51" t="s">
        <v>56</v>
      </c>
      <c r="F51" s="40">
        <v>0.004</v>
      </c>
      <c r="G51" t="s">
        <v>57</v>
      </c>
      <c r="I51" s="33">
        <v>8.717</v>
      </c>
      <c r="J51" t="s">
        <v>56</v>
      </c>
      <c r="K51" s="48">
        <v>0.0012</v>
      </c>
      <c r="L51" t="s">
        <v>57</v>
      </c>
      <c r="M51" s="33"/>
      <c r="N51" s="48">
        <f>((D51-I51)*100)/D51</f>
        <v>64.2962465389846</v>
      </c>
      <c r="P51" s="33">
        <v>7.8549</v>
      </c>
      <c r="Q51" t="s">
        <v>56</v>
      </c>
      <c r="R51" s="48">
        <v>0.0013</v>
      </c>
      <c r="S51" t="s">
        <v>57</v>
      </c>
      <c r="T51" s="33"/>
      <c r="U51" s="48">
        <f>((D51-P51)*100)/D51</f>
        <v>67.8273014728771</v>
      </c>
      <c r="W51" s="33">
        <v>7.2015</v>
      </c>
      <c r="X51" t="s">
        <v>56</v>
      </c>
      <c r="Y51" s="48">
        <v>0.0065</v>
      </c>
      <c r="Z51" t="s">
        <v>57</v>
      </c>
      <c r="AA51" s="33"/>
      <c r="AB51" s="48">
        <f>((D51-W51)*100)/D51</f>
        <v>70.5035470288513</v>
      </c>
    </row>
    <row r="52">
      <c r="A52" t="s">
        <v>86</v>
      </c>
      <c r="B52" t="s">
        <v>54</v>
      </c>
      <c r="C52" t="s">
        <v>84</v>
      </c>
      <c r="D52" s="33">
        <v>284.022</v>
      </c>
      <c r="E52" t="s">
        <v>56</v>
      </c>
      <c r="F52" s="40">
        <v>0.038</v>
      </c>
      <c r="G52" t="s">
        <v>57</v>
      </c>
      <c r="I52" s="33">
        <v>74.6482</v>
      </c>
      <c r="J52" t="s">
        <v>56</v>
      </c>
      <c r="K52" s="48">
        <v>0.0083</v>
      </c>
      <c r="L52" t="s">
        <v>57</v>
      </c>
      <c r="M52" s="33"/>
      <c r="N52" s="48">
        <f>((D52-I52)*100)/D52</f>
        <v>73.7174585067354</v>
      </c>
      <c r="P52" s="33">
        <v>73.3241</v>
      </c>
      <c r="Q52" t="s">
        <v>56</v>
      </c>
      <c r="R52" s="48">
        <v>0.0089</v>
      </c>
      <c r="S52" t="s">
        <v>57</v>
      </c>
      <c r="T52" s="33"/>
      <c r="U52" s="48">
        <f>((D52-P52)*100)/D52</f>
        <v>74.1836547873052</v>
      </c>
      <c r="W52" s="33">
        <v>66.0014</v>
      </c>
      <c r="X52" t="s">
        <v>56</v>
      </c>
      <c r="Y52" s="48">
        <v>0.0106</v>
      </c>
      <c r="Z52" t="s">
        <v>57</v>
      </c>
      <c r="AA52" s="33"/>
      <c r="AB52" s="48">
        <f>((D52-W52)*100)/D52</f>
        <v>76.7618705593229</v>
      </c>
    </row>
    <row r="53">
      <c r="A53" t="s">
        <v>86</v>
      </c>
      <c r="B53" t="s">
        <v>54</v>
      </c>
      <c r="C53" t="s">
        <v>85</v>
      </c>
      <c r="D53" s="33">
        <v>2885.5317</v>
      </c>
      <c r="E53" t="s">
        <v>56</v>
      </c>
      <c r="F53" s="40">
        <v>0.3535</v>
      </c>
      <c r="G53" t="s">
        <v>57</v>
      </c>
      <c r="I53" s="33">
        <v>917.6681</v>
      </c>
      <c r="J53" t="s">
        <v>56</v>
      </c>
      <c r="K53" s="48">
        <v>2.8524</v>
      </c>
      <c r="L53" t="s">
        <v>57</v>
      </c>
      <c r="M53" s="33"/>
      <c r="N53" s="48">
        <f>((D53-I53)*100)/D53</f>
        <v>68.1976080872721</v>
      </c>
      <c r="P53" s="33">
        <v>796.8715</v>
      </c>
      <c r="Q53" t="s">
        <v>56</v>
      </c>
      <c r="R53" s="48">
        <v>1.047</v>
      </c>
      <c r="S53" t="s">
        <v>57</v>
      </c>
      <c r="T53" s="33"/>
      <c r="U53" s="48">
        <f>((D53-P53)*100)/D53</f>
        <v>72.3838937551786</v>
      </c>
      <c r="W53" s="33">
        <v>738.1133</v>
      </c>
      <c r="X53" t="s">
        <v>56</v>
      </c>
      <c r="Y53" s="48">
        <v>11.8488</v>
      </c>
      <c r="Z53" t="s">
        <v>57</v>
      </c>
      <c r="AA53" s="33"/>
      <c r="AB53" s="48">
        <f>((D53-W53)*100)/D53</f>
        <v>74.4201978443002</v>
      </c>
    </row>
    <row r="54">
      <c r="D54" s="33"/>
      <c r="F54" s="40"/>
      <c r="H54" s="33"/>
      <c r="I54" s="33"/>
      <c r="K54" s="48"/>
      <c r="M54" s="33"/>
      <c r="N54" s="48"/>
      <c r="P54" s="33"/>
      <c r="R54" s="48"/>
      <c r="T54" s="33"/>
      <c r="U54" s="48"/>
      <c r="W54" s="33"/>
      <c r="Y54" s="48"/>
      <c r="AA54" s="33"/>
      <c r="AB54" s="48"/>
    </row>
    <row r="55">
      <c r="A55" s="22" t="s">
        <v>69</v>
      </c>
      <c r="B55" s="22" t="s">
        <v>54</v>
      </c>
      <c r="C55" s="22" t="s">
        <v>70</v>
      </c>
      <c r="D55" s="12">
        <v>0.3298</v>
      </c>
      <c r="E55" s="22" t="s">
        <v>56</v>
      </c>
      <c r="F55" s="46">
        <v>0</v>
      </c>
      <c r="G55" s="22" t="s">
        <v>57</v>
      </c>
      <c r="H55" s="22"/>
      <c r="I55" s="6">
        <v>0.3178</v>
      </c>
      <c r="J55" s="22" t="s">
        <v>56</v>
      </c>
      <c r="K55" s="23">
        <v>0</v>
      </c>
      <c r="L55" s="22" t="s">
        <v>57</v>
      </c>
      <c r="M55" s="12"/>
      <c r="N55" s="23">
        <f>((D55-I55)*100)/D55</f>
        <v>3.63856882959368</v>
      </c>
      <c r="O55" s="22"/>
      <c r="P55" s="6">
        <v>0.3061</v>
      </c>
      <c r="Q55" s="22" t="s">
        <v>56</v>
      </c>
      <c r="R55" s="23">
        <v>0</v>
      </c>
      <c r="S55" s="22" t="s">
        <v>57</v>
      </c>
      <c r="T55" s="12"/>
      <c r="U55" s="48">
        <f>((D55-P55)*100)/D55</f>
        <v>7.18617343844754</v>
      </c>
      <c r="V55" s="22"/>
      <c r="W55" s="6">
        <v>0.324</v>
      </c>
      <c r="X55" s="22" t="s">
        <v>56</v>
      </c>
      <c r="Y55" s="23">
        <v>0.0001</v>
      </c>
      <c r="Z55" s="22" t="s">
        <v>57</v>
      </c>
      <c r="AA55" s="12"/>
      <c r="AB55" s="23">
        <f>((D55-W55)*100)/D55</f>
        <v>1.75864160097028</v>
      </c>
      <c r="AC55" s="22"/>
      <c r="AD55" s="22"/>
      <c r="AE55" s="22"/>
      <c r="AF55" s="6"/>
      <c r="AG55" s="22" t="s">
        <v>56</v>
      </c>
      <c r="AH55" s="23"/>
      <c r="AI55" s="22" t="s">
        <v>57</v>
      </c>
      <c r="AJ55" s="12"/>
      <c r="AK55" s="23">
        <f>((D55-AF55)*100)/D55</f>
        <v>100</v>
      </c>
      <c r="AL55" s="22"/>
      <c r="AM55" s="6"/>
      <c r="AN55" s="22" t="s">
        <v>56</v>
      </c>
      <c r="AO55" s="23"/>
      <c r="AP55" s="22" t="s">
        <v>57</v>
      </c>
      <c r="AQ55" s="12"/>
      <c r="AR55" s="23" t="str">
        <f>((K55-AM55)*100)/K55</f>
        <v>#DIV/0!:divZero</v>
      </c>
    </row>
    <row r="56">
      <c r="A56" s="22" t="s">
        <v>71</v>
      </c>
      <c r="B56" s="22" t="s">
        <v>54</v>
      </c>
      <c r="C56" s="22" t="s">
        <v>72</v>
      </c>
      <c r="D56" s="12">
        <v>1.1075</v>
      </c>
      <c r="E56" s="22" t="s">
        <v>56</v>
      </c>
      <c r="F56" s="46">
        <v>0.0002</v>
      </c>
      <c r="G56" s="22" t="s">
        <v>57</v>
      </c>
      <c r="H56" s="22"/>
      <c r="I56" s="6">
        <v>1.0903</v>
      </c>
      <c r="J56" s="22" t="s">
        <v>56</v>
      </c>
      <c r="K56" s="23">
        <v>0.0014</v>
      </c>
      <c r="L56" s="22" t="s">
        <v>57</v>
      </c>
      <c r="M56" s="12"/>
      <c r="N56" s="23">
        <f>((D56-I56)*100)/D56</f>
        <v>1.5530474040632</v>
      </c>
      <c r="O56" s="22"/>
      <c r="P56" s="6">
        <v>1.0863</v>
      </c>
      <c r="Q56" s="22" t="s">
        <v>56</v>
      </c>
      <c r="R56" s="23">
        <v>0.0004</v>
      </c>
      <c r="S56" s="22" t="s">
        <v>57</v>
      </c>
      <c r="T56" s="12"/>
      <c r="U56" s="48">
        <f>((D56-P56)*100)/D56</f>
        <v>1.91422121896162</v>
      </c>
      <c r="V56" s="22"/>
      <c r="W56" s="6">
        <v>1.184</v>
      </c>
      <c r="X56" s="22" t="s">
        <v>56</v>
      </c>
      <c r="Y56" s="23">
        <v>0.0147</v>
      </c>
      <c r="Z56" s="22" t="s">
        <v>57</v>
      </c>
      <c r="AA56" s="12"/>
      <c r="AB56" s="23">
        <f>((D56-W56)*100)/D56</f>
        <v>-6.90744920993228</v>
      </c>
      <c r="AC56" s="22"/>
      <c r="AD56" s="22"/>
      <c r="AE56" s="22"/>
      <c r="AF56" s="6"/>
      <c r="AG56" s="22" t="s">
        <v>56</v>
      </c>
      <c r="AH56" s="23"/>
      <c r="AI56" s="22" t="s">
        <v>57</v>
      </c>
      <c r="AJ56" s="12"/>
      <c r="AK56" s="23">
        <f>((D56-AF56)*100)/D56</f>
        <v>100</v>
      </c>
      <c r="AL56" s="22"/>
      <c r="AM56" s="6"/>
      <c r="AN56" s="22" t="s">
        <v>56</v>
      </c>
      <c r="AO56" s="23"/>
      <c r="AP56" s="22" t="s">
        <v>57</v>
      </c>
      <c r="AQ56" s="12"/>
      <c r="AR56" s="23">
        <f>((K56-AM56)*100)/K56</f>
        <v>100</v>
      </c>
    </row>
    <row r="57">
      <c r="D57" s="33"/>
      <c r="F57" s="40"/>
      <c r="I57" s="33"/>
      <c r="K57" s="48"/>
      <c r="M57" s="33"/>
      <c r="P57" s="33"/>
      <c r="R57" s="48"/>
      <c r="T57" s="33"/>
      <c r="U57" s="48"/>
      <c r="W57" s="33"/>
      <c r="Y57" s="48"/>
      <c r="AA57" s="33"/>
      <c r="AB57" s="48"/>
      <c r="AF57" s="33"/>
      <c r="AH57" s="48"/>
      <c r="AJ57" s="33"/>
      <c r="AK57" s="48"/>
      <c r="AM57" s="33"/>
      <c r="AO57" s="48"/>
      <c r="AQ57" s="33"/>
      <c r="AR57" s="48"/>
    </row>
    <row r="58">
      <c r="A58" t="s">
        <v>87</v>
      </c>
      <c r="C58" t="s">
        <v>88</v>
      </c>
      <c r="D58" s="33">
        <v>12.8523</v>
      </c>
      <c r="E58" t="s">
        <v>56</v>
      </c>
      <c r="F58" s="40">
        <v>0.0038</v>
      </c>
      <c r="G58" t="s">
        <v>57</v>
      </c>
      <c r="I58" s="33">
        <v>13.1449</v>
      </c>
      <c r="J58" t="s">
        <v>56</v>
      </c>
      <c r="K58" s="48">
        <v>0.0055</v>
      </c>
      <c r="L58" t="s">
        <v>57</v>
      </c>
      <c r="M58" s="33"/>
      <c r="N58" s="48">
        <f>((D58-I58)*100)/D58</f>
        <v>-2.27663531041137</v>
      </c>
      <c r="P58" s="33">
        <v>12.624</v>
      </c>
      <c r="Q58" t="s">
        <v>56</v>
      </c>
      <c r="R58" s="48">
        <v>0.0039</v>
      </c>
      <c r="S58" t="s">
        <v>57</v>
      </c>
      <c r="T58" s="33"/>
      <c r="U58" s="48">
        <f>((D58-P58)*100)/D58</f>
        <v>1.77633575313367</v>
      </c>
      <c r="W58" s="33">
        <v>13.5878</v>
      </c>
      <c r="X58" t="s">
        <v>56</v>
      </c>
      <c r="Y58" s="48">
        <v>0.0194</v>
      </c>
      <c r="Z58" t="s">
        <v>57</v>
      </c>
      <c r="AA58" s="33"/>
      <c r="AB58">
        <v>-1.52</v>
      </c>
    </row>
    <row r="59">
      <c r="D59" s="33"/>
      <c r="F59" s="40"/>
      <c r="I59" s="33"/>
      <c r="K59" s="48"/>
      <c r="M59" s="33"/>
      <c r="P59" s="33"/>
      <c r="R59" s="48"/>
      <c r="T59" s="33"/>
      <c r="U59" s="48"/>
      <c r="W59" s="33"/>
      <c r="Y59" s="48"/>
      <c r="AA59" s="33"/>
    </row>
    <row r="60">
      <c r="A60" t="s">
        <v>89</v>
      </c>
      <c r="C60" t="s">
        <v>88</v>
      </c>
      <c r="D60" s="33">
        <v>10.8816</v>
      </c>
      <c r="E60" t="s">
        <v>56</v>
      </c>
      <c r="F60" s="40">
        <v>0.0036</v>
      </c>
      <c r="G60" t="s">
        <v>57</v>
      </c>
      <c r="I60" s="33">
        <v>10.8968</v>
      </c>
      <c r="J60" t="s">
        <v>56</v>
      </c>
      <c r="K60" s="48">
        <v>0.0054</v>
      </c>
      <c r="L60" t="s">
        <v>57</v>
      </c>
      <c r="M60" s="33"/>
      <c r="N60" s="48">
        <f>((D60-I60)*100)/D60</f>
        <v>-0.13968534039112</v>
      </c>
      <c r="P60" s="33">
        <v>10.6655</v>
      </c>
      <c r="Q60" t="s">
        <v>56</v>
      </c>
      <c r="R60" s="48">
        <v>0.0041</v>
      </c>
      <c r="S60" t="s">
        <v>57</v>
      </c>
      <c r="T60" s="33"/>
      <c r="U60" s="48">
        <f>((D60-P60)*100)/D60</f>
        <v>1.98592118806059</v>
      </c>
      <c r="W60" s="33">
        <v>11.3411</v>
      </c>
      <c r="X60" t="s">
        <v>56</v>
      </c>
      <c r="Y60" s="48">
        <v>0.0096</v>
      </c>
      <c r="Z60" t="s">
        <v>57</v>
      </c>
      <c r="AA60" s="33"/>
      <c r="AB60">
        <v>-2.35</v>
      </c>
    </row>
    <row r="61">
      <c r="D61" s="33"/>
      <c r="F61" s="40"/>
      <c r="I61" s="33"/>
      <c r="K61" s="48"/>
      <c r="M61" s="33"/>
      <c r="P61" s="33"/>
      <c r="R61" s="48"/>
      <c r="T61" s="33"/>
      <c r="U61" s="48"/>
      <c r="W61" s="33"/>
      <c r="Y61" s="48"/>
      <c r="AA61" s="33"/>
    </row>
    <row r="62">
      <c r="A62" t="s">
        <v>90</v>
      </c>
      <c r="C62" t="s">
        <v>91</v>
      </c>
      <c r="D62" s="33">
        <v>9.346</v>
      </c>
      <c r="E62" t="s">
        <v>56</v>
      </c>
      <c r="F62" s="40">
        <v>0.0022</v>
      </c>
      <c r="G62" t="s">
        <v>57</v>
      </c>
      <c r="I62" s="33">
        <v>9.3752</v>
      </c>
      <c r="J62" t="s">
        <v>56</v>
      </c>
      <c r="K62" s="48">
        <v>0.0041</v>
      </c>
      <c r="L62" t="s">
        <v>57</v>
      </c>
      <c r="M62" s="33"/>
      <c r="N62" s="48">
        <f>((D62-I62)*100)/D62</f>
        <v>-0.312433126471212</v>
      </c>
      <c r="P62" s="33">
        <v>9.3068</v>
      </c>
      <c r="Q62" t="s">
        <v>56</v>
      </c>
      <c r="R62" s="48">
        <v>0.0022</v>
      </c>
      <c r="S62" t="s">
        <v>57</v>
      </c>
      <c r="T62" s="33"/>
      <c r="U62" s="48">
        <f>((D62-P62)*100)/D62</f>
        <v>0.419430772522996</v>
      </c>
      <c r="W62" s="33">
        <v>9.6518</v>
      </c>
      <c r="X62" t="s">
        <v>56</v>
      </c>
      <c r="Y62" s="48">
        <v>0.0371</v>
      </c>
      <c r="Z62" t="s">
        <v>57</v>
      </c>
      <c r="AA62" s="33"/>
      <c r="AB62">
        <v>-1.78</v>
      </c>
    </row>
    <row r="63">
      <c r="D63" s="33"/>
      <c r="F63" s="40"/>
      <c r="I63" s="33"/>
      <c r="K63" s="48"/>
      <c r="M63" s="33"/>
      <c r="P63" s="33"/>
      <c r="R63" s="48"/>
      <c r="T63" s="33"/>
      <c r="W63" s="33"/>
      <c r="Y63" s="48"/>
      <c r="AA63" s="33"/>
    </row>
    <row r="64">
      <c r="A64" s="7"/>
      <c r="B64" s="7"/>
      <c r="C64" s="7"/>
      <c r="D64" s="37"/>
      <c r="E64" s="7"/>
      <c r="F64" s="9"/>
      <c r="G64" s="7"/>
      <c r="H64" s="7"/>
      <c r="I64" s="37"/>
      <c r="J64" s="7"/>
      <c r="K64" s="27"/>
      <c r="L64" s="7"/>
      <c r="M64" s="37"/>
      <c r="N64" s="7"/>
      <c r="O64" s="7"/>
      <c r="P64" s="37"/>
      <c r="Q64" s="7"/>
      <c r="R64" s="27"/>
      <c r="S64" s="7"/>
      <c r="T64" s="37"/>
      <c r="U64" s="7"/>
      <c r="V64" s="7"/>
      <c r="W64" s="37"/>
      <c r="X64" s="7"/>
      <c r="Y64" s="27"/>
      <c r="Z64" s="7"/>
      <c r="AA64" s="3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>
      <c r="A65" t="s">
        <v>40</v>
      </c>
      <c r="C65" t="s">
        <v>42</v>
      </c>
      <c r="D65" s="33" t="s">
        <v>92</v>
      </c>
      <c r="F65" s="40"/>
      <c r="I65" s="33" t="s">
        <v>252</v>
      </c>
      <c r="K65" s="48"/>
      <c r="M65" s="33"/>
      <c r="N65" t="s">
        <v>45</v>
      </c>
      <c r="P65" s="33"/>
      <c r="R65" s="48"/>
      <c r="T65" s="33"/>
      <c r="W65" s="33" t="s">
        <v>253</v>
      </c>
      <c r="Y65" s="48"/>
      <c r="AA65" s="33"/>
      <c r="AB65" t="s">
        <v>45</v>
      </c>
      <c r="AD65" t="s">
        <v>254</v>
      </c>
      <c r="AE65" t="s">
        <v>255</v>
      </c>
      <c r="AF65" s="33" t="s">
        <v>256</v>
      </c>
      <c r="AH65" s="48"/>
      <c r="AJ65" s="33"/>
      <c r="AK65" t="s">
        <v>45</v>
      </c>
      <c r="AM65" s="33" t="s">
        <v>257</v>
      </c>
      <c r="AO65" s="48"/>
      <c r="AQ65" s="33"/>
      <c r="AR65" t="s">
        <v>45</v>
      </c>
    </row>
    <row r="66">
      <c r="D66" s="33"/>
      <c r="E66" t="s">
        <v>98</v>
      </c>
      <c r="F66" s="40"/>
      <c r="I66" s="33"/>
      <c r="K66" s="48"/>
      <c r="M66" s="33"/>
      <c r="P66" s="33"/>
      <c r="R66" s="48"/>
      <c r="T66" s="33"/>
      <c r="W66" s="33"/>
      <c r="Y66" s="48"/>
      <c r="AA66" s="33"/>
      <c r="AB66" s="48"/>
      <c r="AF66" s="33"/>
      <c r="AH66" s="48"/>
      <c r="AJ66" s="33"/>
      <c r="AK66" s="48"/>
      <c r="AM66" s="33"/>
      <c r="AO66" s="48"/>
      <c r="AQ66" s="33"/>
      <c r="AR66" s="48"/>
    </row>
    <row r="67">
      <c r="A67" t="s">
        <v>99</v>
      </c>
      <c r="B67" t="s">
        <v>100</v>
      </c>
      <c r="C67" t="s">
        <v>101</v>
      </c>
      <c r="D67" s="48">
        <v>3943.968</v>
      </c>
      <c r="E67" t="s">
        <v>56</v>
      </c>
      <c r="F67" s="40">
        <v>29.727989</v>
      </c>
      <c r="G67" t="s">
        <v>57</v>
      </c>
      <c r="I67" s="48">
        <v>3955.558</v>
      </c>
      <c r="J67" t="s">
        <v>56</v>
      </c>
      <c r="K67" s="48">
        <v>72.999367</v>
      </c>
      <c r="L67" t="s">
        <v>57</v>
      </c>
      <c r="M67" s="33"/>
      <c r="N67" s="48">
        <f>((D67-I67)*100)/D67</f>
        <v>-0.293866481675311</v>
      </c>
      <c r="O67" s="48"/>
      <c r="P67" s="48"/>
      <c r="R67" s="48"/>
      <c r="T67" s="33"/>
      <c r="U67" s="48"/>
      <c r="W67" s="48">
        <v>3941.645</v>
      </c>
      <c r="X67" t="s">
        <v>56</v>
      </c>
      <c r="Y67" s="48">
        <v>124.005386</v>
      </c>
      <c r="Z67" t="s">
        <v>57</v>
      </c>
      <c r="AA67" s="33"/>
      <c r="AB67" s="48">
        <f>((D67-W67)*100)/D67</f>
        <v>0.058900072211536</v>
      </c>
      <c r="AC67" s="33"/>
      <c r="AD67" s="33"/>
      <c r="AE67" s="33"/>
      <c r="AF67" s="48">
        <v>3937.479</v>
      </c>
      <c r="AG67" t="s">
        <v>56</v>
      </c>
      <c r="AH67" s="48">
        <v>22.670402</v>
      </c>
      <c r="AI67" t="s">
        <v>57</v>
      </c>
      <c r="AJ67" s="33"/>
      <c r="AK67" s="48">
        <f>((D67-AF67)*100)/D67</f>
        <v>0.164529732492759</v>
      </c>
      <c r="AM67" s="48"/>
      <c r="AN67" t="s">
        <v>56</v>
      </c>
      <c r="AO67" s="48"/>
      <c r="AP67" t="s">
        <v>57</v>
      </c>
      <c r="AQ67" s="33"/>
      <c r="AR67" s="48">
        <f>((D67-AM67)*100)/D67</f>
        <v>100</v>
      </c>
    </row>
    <row r="68">
      <c r="B68" t="s">
        <v>54</v>
      </c>
      <c r="C68" t="s">
        <v>101</v>
      </c>
      <c r="D68" s="48" t="s">
        <v>98</v>
      </c>
      <c r="E68" t="s">
        <v>56</v>
      </c>
      <c r="F68" s="40" t="s">
        <v>98</v>
      </c>
      <c r="G68" t="s">
        <v>57</v>
      </c>
      <c r="I68" s="48"/>
      <c r="J68" t="s">
        <v>56</v>
      </c>
      <c r="K68" s="48"/>
      <c r="L68" t="s">
        <v>57</v>
      </c>
      <c r="M68" s="33"/>
      <c r="N68" s="48" t="str">
        <f>((D68-I68)*100)/D68</f>
        <v>#VALUE!:notNumber:empty String</v>
      </c>
      <c r="O68" s="48"/>
      <c r="P68" s="48"/>
      <c r="R68" s="48"/>
      <c r="T68" s="33"/>
      <c r="U68" s="48"/>
      <c r="W68" s="48">
        <v>4039.532</v>
      </c>
      <c r="X68" t="s">
        <v>56</v>
      </c>
      <c r="Y68" s="48">
        <v>160.452962</v>
      </c>
      <c r="Z68" t="s">
        <v>57</v>
      </c>
      <c r="AA68" s="33"/>
      <c r="AB68" s="48" t="str">
        <f>((D68-W68)*100)/D68</f>
        <v>#VALUE!:notNumber:empty String</v>
      </c>
      <c r="AC68" s="33"/>
      <c r="AD68" s="33"/>
      <c r="AE68" s="33"/>
      <c r="AF68" s="48">
        <v>3929.626</v>
      </c>
      <c r="AG68" t="s">
        <v>56</v>
      </c>
      <c r="AH68" s="48">
        <v>16.84449</v>
      </c>
      <c r="AI68" t="s">
        <v>57</v>
      </c>
      <c r="AJ68" s="33"/>
      <c r="AK68" s="48" t="str">
        <f>((D68-AF68)*100)/D68</f>
        <v>#VALUE!:notNumber:empty String</v>
      </c>
      <c r="AM68" s="48"/>
      <c r="AN68" t="s">
        <v>56</v>
      </c>
      <c r="AO68" s="48"/>
      <c r="AP68" t="s">
        <v>57</v>
      </c>
      <c r="AQ68" s="33"/>
      <c r="AR68" s="48" t="str">
        <f>((D68-AM68)*100)/D68</f>
        <v>#VALUE!:notNumber:empty String</v>
      </c>
    </row>
    <row r="69">
      <c r="D69" s="48"/>
      <c r="F69" s="40"/>
      <c r="I69" s="48"/>
      <c r="K69" s="48"/>
      <c r="M69" s="33"/>
      <c r="N69" s="48"/>
      <c r="O69" s="48"/>
      <c r="P69" s="48"/>
      <c r="R69" s="48"/>
      <c r="T69" s="33"/>
      <c r="U69" s="48"/>
      <c r="W69" s="48"/>
      <c r="Y69" s="48"/>
      <c r="AA69" s="33"/>
      <c r="AB69" s="48"/>
      <c r="AC69" s="33"/>
      <c r="AD69" s="33"/>
      <c r="AE69" s="33"/>
      <c r="AF69" s="48"/>
      <c r="AH69" s="48"/>
      <c r="AJ69" s="33"/>
      <c r="AK69" s="48"/>
      <c r="AM69" s="48"/>
      <c r="AO69" s="48"/>
      <c r="AQ69" s="33"/>
      <c r="AR69" s="48"/>
    </row>
    <row r="70">
      <c r="A70" t="s">
        <v>102</v>
      </c>
      <c r="B70" t="s">
        <v>100</v>
      </c>
      <c r="C70" t="s">
        <v>101</v>
      </c>
      <c r="D70" s="48">
        <v>1673.4725</v>
      </c>
      <c r="E70" t="s">
        <v>56</v>
      </c>
      <c r="F70" s="40">
        <v>125.844471</v>
      </c>
      <c r="G70" t="s">
        <v>57</v>
      </c>
      <c r="I70" s="48">
        <v>1610.731</v>
      </c>
      <c r="J70" t="s">
        <v>56</v>
      </c>
      <c r="K70" s="48">
        <v>557.60688</v>
      </c>
      <c r="L70" t="s">
        <v>57</v>
      </c>
      <c r="M70" s="33"/>
      <c r="N70" s="48">
        <f>((D70-I70)*100)/D70</f>
        <v>3.74918022256118</v>
      </c>
      <c r="O70" s="48"/>
      <c r="P70" s="48"/>
      <c r="R70" s="48"/>
      <c r="T70" s="33"/>
      <c r="U70" s="48"/>
      <c r="W70" s="48">
        <v>7647.436</v>
      </c>
      <c r="X70" t="s">
        <v>56</v>
      </c>
      <c r="Y70" s="48">
        <v>164.50493</v>
      </c>
      <c r="Z70" t="s">
        <v>57</v>
      </c>
      <c r="AA70" s="33"/>
      <c r="AB70" s="48">
        <f>((D70-W70)*100)/D70</f>
        <v>-356.980081835823</v>
      </c>
      <c r="AC70" s="33"/>
      <c r="AD70" s="33"/>
      <c r="AE70" s="33"/>
      <c r="AF70" s="48">
        <v>644.51</v>
      </c>
      <c r="AG70" t="s">
        <v>56</v>
      </c>
      <c r="AH70" s="48">
        <v>11.359688</v>
      </c>
      <c r="AI70" t="s">
        <v>57</v>
      </c>
      <c r="AJ70" s="33"/>
      <c r="AK70" s="48">
        <f>((D70-AF70)*100)/D70</f>
        <v>61.4866691863774</v>
      </c>
      <c r="AM70" s="48"/>
      <c r="AN70" t="s">
        <v>56</v>
      </c>
      <c r="AO70" s="48"/>
      <c r="AP70" t="s">
        <v>57</v>
      </c>
      <c r="AQ70" s="33"/>
      <c r="AR70" s="48">
        <f>((D70-AM70)*100)/D70</f>
        <v>100</v>
      </c>
    </row>
    <row r="71">
      <c r="B71" t="s">
        <v>54</v>
      </c>
      <c r="C71" t="s">
        <v>101</v>
      </c>
      <c r="D71" s="48" t="s">
        <v>98</v>
      </c>
      <c r="E71" t="s">
        <v>56</v>
      </c>
      <c r="F71" s="40" t="s">
        <v>98</v>
      </c>
      <c r="G71" t="s">
        <v>57</v>
      </c>
      <c r="I71" s="48"/>
      <c r="J71" t="s">
        <v>56</v>
      </c>
      <c r="K71" s="48"/>
      <c r="L71" t="s">
        <v>57</v>
      </c>
      <c r="M71" s="33"/>
      <c r="N71" s="48" t="str">
        <f>((D71-I71)*100)/D71</f>
        <v>#VALUE!:notNumber:empty String</v>
      </c>
      <c r="O71" s="48"/>
      <c r="P71" s="48"/>
      <c r="R71" s="48"/>
      <c r="T71" s="33"/>
      <c r="U71" s="48"/>
      <c r="W71" s="48">
        <v>584.898</v>
      </c>
      <c r="X71" t="s">
        <v>56</v>
      </c>
      <c r="Y71" s="48">
        <v>18.897505</v>
      </c>
      <c r="Z71" t="s">
        <v>57</v>
      </c>
      <c r="AA71" s="33"/>
      <c r="AB71" s="48" t="str">
        <f>((D71-W71)*100)/D71</f>
        <v>#VALUE!:notNumber:empty String</v>
      </c>
      <c r="AC71" s="33"/>
      <c r="AD71" s="33"/>
      <c r="AE71" s="33"/>
      <c r="AF71" s="48">
        <v>641.495</v>
      </c>
      <c r="AG71" t="s">
        <v>56</v>
      </c>
      <c r="AH71" s="48">
        <v>52.712441</v>
      </c>
      <c r="AI71" t="s">
        <v>57</v>
      </c>
      <c r="AJ71" s="33"/>
      <c r="AK71" s="48" t="str">
        <f>((D71-AF71)*100)/D71</f>
        <v>#VALUE!:notNumber:empty String</v>
      </c>
      <c r="AM71" s="48"/>
      <c r="AN71" t="s">
        <v>56</v>
      </c>
      <c r="AO71" s="48"/>
      <c r="AP71" t="s">
        <v>57</v>
      </c>
      <c r="AQ71" s="33"/>
      <c r="AR71" s="48" t="str">
        <f>((D71-AM71)*100)/D71</f>
        <v>#VALUE!:notNumber:empty String</v>
      </c>
    </row>
    <row r="72">
      <c r="D72" s="48"/>
      <c r="F72" s="40"/>
      <c r="I72" s="48"/>
      <c r="K72" s="48"/>
      <c r="M72" s="33"/>
      <c r="N72" s="48"/>
      <c r="O72" s="48"/>
      <c r="P72" s="48"/>
      <c r="R72" s="48"/>
      <c r="T72" s="33"/>
      <c r="U72" s="48"/>
      <c r="W72" s="48"/>
      <c r="Y72" s="48"/>
      <c r="AA72" s="33"/>
      <c r="AB72" s="48"/>
      <c r="AC72" s="33"/>
      <c r="AD72" s="33"/>
      <c r="AE72" s="33"/>
      <c r="AF72" s="48"/>
      <c r="AH72" s="48"/>
      <c r="AJ72" s="33"/>
      <c r="AK72" s="48"/>
      <c r="AM72" s="48"/>
      <c r="AO72" s="48"/>
      <c r="AQ72" s="33"/>
      <c r="AR72" s="48"/>
    </row>
    <row r="73">
      <c r="A73" t="s">
        <v>103</v>
      </c>
      <c r="B73" t="s">
        <v>100</v>
      </c>
      <c r="C73" t="s">
        <v>104</v>
      </c>
      <c r="D73" s="48">
        <v>1245.8225</v>
      </c>
      <c r="E73" t="s">
        <v>56</v>
      </c>
      <c r="F73" s="40">
        <v>9.667705</v>
      </c>
      <c r="G73" t="s">
        <v>57</v>
      </c>
      <c r="I73" s="48">
        <v>1288.78</v>
      </c>
      <c r="J73" t="s">
        <v>56</v>
      </c>
      <c r="K73" s="48">
        <v>9.179644</v>
      </c>
      <c r="L73" t="s">
        <v>57</v>
      </c>
      <c r="M73" s="33"/>
      <c r="N73" s="48">
        <f>((D73-I73)*100)/D73</f>
        <v>-3.44812362916868</v>
      </c>
      <c r="O73" s="48"/>
      <c r="P73" s="48"/>
      <c r="R73" s="48"/>
      <c r="T73" s="33"/>
      <c r="U73" s="48"/>
      <c r="W73" s="48">
        <v>6091.4495</v>
      </c>
      <c r="X73" t="s">
        <v>56</v>
      </c>
      <c r="Y73" s="48">
        <v>40.719392</v>
      </c>
      <c r="Z73" t="s">
        <v>57</v>
      </c>
      <c r="AA73" s="33"/>
      <c r="AB73" s="48">
        <f>((D73-W73)*100)/D73</f>
        <v>-388.950031003614</v>
      </c>
      <c r="AC73" s="33"/>
      <c r="AD73" s="33"/>
      <c r="AE73" s="33"/>
      <c r="AF73" s="48">
        <v>100.82</v>
      </c>
      <c r="AG73" t="s">
        <v>56</v>
      </c>
      <c r="AH73" s="48">
        <v>0.600152</v>
      </c>
      <c r="AI73" t="s">
        <v>57</v>
      </c>
      <c r="AJ73" s="33"/>
      <c r="AK73" s="48">
        <f>((D73-AF73)*100)/D73</f>
        <v>91.9073543783324</v>
      </c>
      <c r="AM73" s="48"/>
      <c r="AN73" t="s">
        <v>56</v>
      </c>
      <c r="AO73" s="48"/>
      <c r="AP73" t="s">
        <v>57</v>
      </c>
      <c r="AQ73" s="33"/>
      <c r="AR73" s="48">
        <f>((D73-AM73)*100)/D73</f>
        <v>100</v>
      </c>
    </row>
    <row r="74">
      <c r="B74" t="s">
        <v>54</v>
      </c>
      <c r="C74" t="s">
        <v>104</v>
      </c>
      <c r="D74" s="48" t="s">
        <v>98</v>
      </c>
      <c r="E74" t="s">
        <v>56</v>
      </c>
      <c r="F74" s="40" t="s">
        <v>98</v>
      </c>
      <c r="G74" t="s">
        <v>57</v>
      </c>
      <c r="I74" s="48"/>
      <c r="J74" t="s">
        <v>56</v>
      </c>
      <c r="K74" s="48"/>
      <c r="L74" t="s">
        <v>57</v>
      </c>
      <c r="M74" s="33"/>
      <c r="N74" s="48" t="str">
        <f>((D74-I74)*100)/D74</f>
        <v>#VALUE!:notNumber:empty String</v>
      </c>
      <c r="O74" s="48"/>
      <c r="P74" s="48"/>
      <c r="R74" s="48"/>
      <c r="T74" s="33"/>
      <c r="U74" s="48"/>
      <c r="W74" s="48">
        <v>44.6325</v>
      </c>
      <c r="X74" t="s">
        <v>56</v>
      </c>
      <c r="Y74" s="48">
        <v>0.033644</v>
      </c>
      <c r="Z74" t="s">
        <v>57</v>
      </c>
      <c r="AA74" s="33"/>
      <c r="AB74" s="48" t="str">
        <f>((D74-W74)*100)/D74</f>
        <v>#VALUE!:notNumber:empty String</v>
      </c>
      <c r="AC74" s="33"/>
      <c r="AD74" s="33"/>
      <c r="AE74" s="33"/>
      <c r="AF74" s="48">
        <v>45.885</v>
      </c>
      <c r="AG74" t="s">
        <v>56</v>
      </c>
      <c r="AH74" s="48">
        <v>0.28329</v>
      </c>
      <c r="AI74" t="s">
        <v>57</v>
      </c>
      <c r="AJ74" s="33"/>
      <c r="AK74" s="48" t="str">
        <f>((D74-AF74)*100)/D74</f>
        <v>#VALUE!:notNumber:empty String</v>
      </c>
      <c r="AM74" s="48"/>
      <c r="AN74" t="s">
        <v>56</v>
      </c>
      <c r="AO74" s="48"/>
      <c r="AP74" t="s">
        <v>57</v>
      </c>
      <c r="AQ74" s="33"/>
      <c r="AR74" s="48" t="str">
        <f>((D74-AM74)*100)/D74</f>
        <v>#VALUE!:notNumber:empty String</v>
      </c>
    </row>
    <row r="75">
      <c r="D75" s="48"/>
      <c r="F75" s="40"/>
      <c r="I75" s="48"/>
      <c r="K75" s="48"/>
      <c r="M75" s="33"/>
      <c r="N75" s="48"/>
      <c r="O75" s="48"/>
      <c r="P75" s="48"/>
      <c r="R75" s="48"/>
      <c r="T75" s="33"/>
      <c r="U75" s="48"/>
      <c r="W75" s="48"/>
      <c r="Y75" s="48"/>
      <c r="AA75" s="33"/>
      <c r="AB75" s="48"/>
      <c r="AC75" s="33"/>
      <c r="AD75" s="33"/>
      <c r="AE75" s="33"/>
      <c r="AF75" s="48"/>
      <c r="AH75" s="48"/>
      <c r="AJ75" s="33"/>
      <c r="AK75" s="48"/>
      <c r="AM75" s="48"/>
      <c r="AO75" s="48"/>
      <c r="AQ75" s="33"/>
      <c r="AR75" s="48"/>
    </row>
    <row r="76">
      <c r="A76" t="s">
        <v>105</v>
      </c>
      <c r="B76" t="s">
        <v>100</v>
      </c>
      <c r="C76" t="s">
        <v>106</v>
      </c>
      <c r="D76" s="48">
        <v>1312.911</v>
      </c>
      <c r="E76" t="s">
        <v>56</v>
      </c>
      <c r="F76" s="40">
        <v>13.186386</v>
      </c>
      <c r="G76" t="s">
        <v>57</v>
      </c>
      <c r="I76" s="48">
        <v>1371.208</v>
      </c>
      <c r="J76" t="s">
        <v>56</v>
      </c>
      <c r="K76" s="48">
        <v>13.225179</v>
      </c>
      <c r="L76" t="s">
        <v>57</v>
      </c>
      <c r="M76" s="33"/>
      <c r="N76" s="48">
        <f>((D76-I76)*100)/D76</f>
        <v>-4.44028574671094</v>
      </c>
      <c r="O76" s="48"/>
      <c r="P76" s="48"/>
      <c r="R76" s="48"/>
      <c r="T76" s="33"/>
      <c r="U76" s="48"/>
      <c r="W76" s="48">
        <v>6207.5275</v>
      </c>
      <c r="X76" t="s">
        <v>56</v>
      </c>
      <c r="Y76" s="48">
        <v>63.296312</v>
      </c>
      <c r="Z76" t="s">
        <v>57</v>
      </c>
      <c r="AA76" s="33"/>
      <c r="AB76" s="48">
        <f>((D76-W76)*100)/D76</f>
        <v>-372.806420237168</v>
      </c>
      <c r="AC76" s="33"/>
      <c r="AD76" s="33"/>
      <c r="AE76" s="33"/>
      <c r="AF76" s="48">
        <v>191.121</v>
      </c>
      <c r="AG76" t="s">
        <v>56</v>
      </c>
      <c r="AH76" s="48">
        <v>1.568553</v>
      </c>
      <c r="AI76" t="s">
        <v>57</v>
      </c>
      <c r="AJ76" s="33"/>
      <c r="AK76" s="48">
        <f>((D76-AF76)*100)/D76</f>
        <v>85.4429584335876</v>
      </c>
      <c r="AM76" s="48"/>
      <c r="AN76" t="s">
        <v>56</v>
      </c>
      <c r="AO76" s="48"/>
      <c r="AP76" t="s">
        <v>57</v>
      </c>
      <c r="AQ76" s="33"/>
      <c r="AR76" s="48">
        <f>((D76-AM76)*100)/D76</f>
        <v>100</v>
      </c>
    </row>
    <row r="77">
      <c r="B77" t="s">
        <v>54</v>
      </c>
      <c r="C77" t="s">
        <v>106</v>
      </c>
      <c r="D77" s="48" t="s">
        <v>98</v>
      </c>
      <c r="E77" t="s">
        <v>56</v>
      </c>
      <c r="F77" s="40" t="s">
        <v>98</v>
      </c>
      <c r="G77" t="s">
        <v>57</v>
      </c>
      <c r="I77" s="48"/>
      <c r="J77" t="s">
        <v>56</v>
      </c>
      <c r="K77" s="48"/>
      <c r="L77" t="s">
        <v>57</v>
      </c>
      <c r="M77" s="33"/>
      <c r="N77" s="48" t="str">
        <f>((D77-I77)*100)/D77</f>
        <v>#VALUE!:notNumber:empty String</v>
      </c>
      <c r="O77" s="48"/>
      <c r="P77" s="48"/>
      <c r="R77" s="48"/>
      <c r="T77" s="33"/>
      <c r="U77" s="48"/>
      <c r="W77" s="48">
        <v>61.853</v>
      </c>
      <c r="X77" t="s">
        <v>56</v>
      </c>
      <c r="Y77" s="48">
        <v>0.07333</v>
      </c>
      <c r="Z77" t="s">
        <v>57</v>
      </c>
      <c r="AA77" s="33"/>
      <c r="AB77" s="48" t="str">
        <f>((D77-W77)*100)/D77</f>
        <v>#VALUE!:notNumber:empty String</v>
      </c>
      <c r="AC77" s="33"/>
      <c r="AD77" s="33"/>
      <c r="AE77" s="33"/>
      <c r="AF77" s="48">
        <v>63.947</v>
      </c>
      <c r="AG77" t="s">
        <v>56</v>
      </c>
      <c r="AH77" s="48">
        <v>0.36233</v>
      </c>
      <c r="AI77" t="s">
        <v>57</v>
      </c>
      <c r="AJ77" s="33"/>
      <c r="AK77" s="48" t="str">
        <f>((D77-AF77)*100)/D77</f>
        <v>#VALUE!:notNumber:empty String</v>
      </c>
      <c r="AM77" s="48"/>
      <c r="AN77" t="s">
        <v>56</v>
      </c>
      <c r="AO77" s="48"/>
      <c r="AP77" t="s">
        <v>57</v>
      </c>
      <c r="AQ77" s="33"/>
      <c r="AR77" s="48" t="str">
        <f>((D77-AM77)*100)/D77</f>
        <v>#VALUE!:notNumber:empty String</v>
      </c>
    </row>
    <row r="78">
      <c r="D78" s="48"/>
      <c r="F78" s="40"/>
      <c r="I78" s="48"/>
      <c r="K78" s="48"/>
      <c r="M78" s="33"/>
      <c r="P78" s="48"/>
      <c r="R78" s="48"/>
      <c r="T78" s="33"/>
      <c r="W78" s="48"/>
      <c r="Y78" s="48"/>
      <c r="AA78" s="33"/>
      <c r="AB78" s="48"/>
      <c r="AC78" s="33"/>
      <c r="AD78" s="33"/>
      <c r="AE78" s="33"/>
      <c r="AF78" s="48"/>
      <c r="AH78" s="48"/>
      <c r="AJ78" s="33"/>
      <c r="AK78" s="48"/>
      <c r="AM78" s="48"/>
      <c r="AO78" s="48"/>
      <c r="AQ78" s="33"/>
      <c r="AR78" s="48"/>
    </row>
    <row r="79">
      <c r="A79" t="s">
        <v>107</v>
      </c>
      <c r="B79" t="s">
        <v>100</v>
      </c>
      <c r="C79" t="s">
        <v>108</v>
      </c>
      <c r="D79" s="48">
        <v>2202.8065</v>
      </c>
      <c r="E79" t="s">
        <v>56</v>
      </c>
      <c r="F79" s="40">
        <v>26.868039</v>
      </c>
      <c r="G79" t="s">
        <v>57</v>
      </c>
      <c r="I79" s="48">
        <v>1962.1195</v>
      </c>
      <c r="J79" t="s">
        <v>56</v>
      </c>
      <c r="K79" s="48">
        <v>37.569623</v>
      </c>
      <c r="L79" s="15" t="s">
        <v>57</v>
      </c>
      <c r="M79" s="33"/>
      <c r="N79" s="48">
        <f>((D79-I79)*100)/D79</f>
        <v>10.9263795980264</v>
      </c>
      <c r="O79" s="48"/>
      <c r="P79" s="48"/>
      <c r="R79" s="48"/>
      <c r="S79" s="15"/>
      <c r="T79" s="33"/>
      <c r="U79" s="48"/>
      <c r="W79" s="48">
        <v>3419.2805</v>
      </c>
      <c r="X79" t="s">
        <v>56</v>
      </c>
      <c r="Y79" s="48">
        <v>27.937214</v>
      </c>
      <c r="Z79" s="15" t="s">
        <v>57</v>
      </c>
      <c r="AA79" s="33"/>
      <c r="AB79" s="48">
        <f>((D79-W79)*100)/D79</f>
        <v>-55.2238246981748</v>
      </c>
      <c r="AC79" s="33"/>
      <c r="AD79" s="33"/>
      <c r="AE79" s="33"/>
      <c r="AF79" s="48">
        <v>183.198</v>
      </c>
      <c r="AG79" t="s">
        <v>56</v>
      </c>
      <c r="AH79" s="48">
        <v>104.896583</v>
      </c>
      <c r="AI79" s="15" t="s">
        <v>57</v>
      </c>
      <c r="AJ79" s="33"/>
      <c r="AK79" s="48">
        <f>((D79-AF79)*100)/D79</f>
        <v>91.6834274821688</v>
      </c>
      <c r="AM79" s="48"/>
      <c r="AN79" t="s">
        <v>56</v>
      </c>
      <c r="AO79" s="48"/>
      <c r="AP79" s="15" t="s">
        <v>57</v>
      </c>
      <c r="AQ79" s="33"/>
      <c r="AR79" s="48">
        <f>((D79-AM79)*100)/D79</f>
        <v>100</v>
      </c>
    </row>
    <row r="80">
      <c r="B80" t="s">
        <v>54</v>
      </c>
      <c r="C80" t="s">
        <v>108</v>
      </c>
      <c r="D80" s="48" t="s">
        <v>98</v>
      </c>
      <c r="E80" t="s">
        <v>56</v>
      </c>
      <c r="F80" s="40" t="s">
        <v>98</v>
      </c>
      <c r="G80" t="s">
        <v>57</v>
      </c>
      <c r="I80" s="48"/>
      <c r="J80" t="s">
        <v>56</v>
      </c>
      <c r="K80" s="48"/>
      <c r="L80" t="s">
        <v>57</v>
      </c>
      <c r="M80" s="33"/>
      <c r="N80" s="48" t="str">
        <f>((D80-I80)*100)/D80</f>
        <v>#VALUE!:notNumber:empty String</v>
      </c>
      <c r="O80" s="48"/>
      <c r="P80" s="48"/>
      <c r="R80" s="48"/>
      <c r="T80" s="33"/>
      <c r="U80" s="48"/>
      <c r="W80" s="48">
        <v>101.899</v>
      </c>
      <c r="X80" t="s">
        <v>56</v>
      </c>
      <c r="Y80" s="48">
        <v>0.195399</v>
      </c>
      <c r="Z80" t="s">
        <v>57</v>
      </c>
      <c r="AA80" s="33"/>
      <c r="AB80" s="48" t="str">
        <f>((D80-W80)*100)/D80</f>
        <v>#VALUE!:notNumber:empty String</v>
      </c>
      <c r="AC80" s="33"/>
      <c r="AD80" s="33"/>
      <c r="AE80" s="33"/>
      <c r="AF80" s="48">
        <v>77.656</v>
      </c>
      <c r="AG80" t="s">
        <v>56</v>
      </c>
      <c r="AH80" s="48">
        <v>0.592391</v>
      </c>
      <c r="AI80" t="s">
        <v>57</v>
      </c>
      <c r="AJ80" s="33"/>
      <c r="AK80" s="48" t="str">
        <f>((D80-AF80)*100)/D80</f>
        <v>#VALUE!:notNumber:empty String</v>
      </c>
      <c r="AM80" s="48"/>
      <c r="AN80" t="s">
        <v>56</v>
      </c>
      <c r="AO80" s="48"/>
      <c r="AP80" t="s">
        <v>57</v>
      </c>
      <c r="AQ80" s="33"/>
      <c r="AR80" s="48"/>
    </row>
    <row r="81">
      <c r="D81" s="48"/>
      <c r="F81" s="40"/>
      <c r="I81" s="48"/>
      <c r="K81" s="48"/>
      <c r="M81" s="33"/>
      <c r="P81" s="48"/>
      <c r="R81" s="48"/>
      <c r="T81" s="33"/>
      <c r="W81" s="48"/>
      <c r="Y81" s="48"/>
      <c r="AA81" s="33"/>
      <c r="AB81" s="48"/>
      <c r="AC81" s="33"/>
      <c r="AD81" s="33"/>
      <c r="AE81" s="33"/>
      <c r="AF81" s="48"/>
      <c r="AH81" s="48"/>
      <c r="AJ81" s="33"/>
      <c r="AK81" s="48"/>
      <c r="AM81" s="48"/>
      <c r="AO81" s="48"/>
      <c r="AQ81" s="33"/>
      <c r="AR81" s="48"/>
    </row>
    <row r="82">
      <c r="A82" t="s">
        <v>109</v>
      </c>
      <c r="B82" t="s">
        <v>100</v>
      </c>
      <c r="C82" t="s">
        <v>110</v>
      </c>
      <c r="D82" s="48">
        <v>828.955</v>
      </c>
      <c r="E82" t="s">
        <v>56</v>
      </c>
      <c r="F82" s="40">
        <v>8.123572</v>
      </c>
      <c r="G82" t="s">
        <v>57</v>
      </c>
      <c r="I82" s="48">
        <v>848.672</v>
      </c>
      <c r="J82" t="s">
        <v>56</v>
      </c>
      <c r="K82" s="48">
        <v>13.877522</v>
      </c>
      <c r="L82" t="s">
        <v>57</v>
      </c>
      <c r="M82" s="33"/>
      <c r="N82" s="48">
        <f>((D82-I82)*100)/D82</f>
        <v>-2.37853683251805</v>
      </c>
      <c r="O82" s="48"/>
      <c r="P82" s="48"/>
      <c r="R82" s="48"/>
      <c r="T82" s="33"/>
      <c r="U82" s="48"/>
      <c r="W82" s="48">
        <v>3035.536</v>
      </c>
      <c r="X82" t="s">
        <v>56</v>
      </c>
      <c r="Y82" s="48">
        <v>14.752065</v>
      </c>
      <c r="Z82" t="s">
        <v>57</v>
      </c>
      <c r="AA82" s="33"/>
      <c r="AB82" s="48">
        <f>((D82-W82)*100)/D82</f>
        <v>-266.188273187326</v>
      </c>
      <c r="AC82" s="33"/>
      <c r="AD82" s="33"/>
      <c r="AE82" s="33"/>
      <c r="AF82" s="48">
        <v>208.163</v>
      </c>
      <c r="AG82" t="s">
        <v>56</v>
      </c>
      <c r="AH82" s="48">
        <v>130.356901</v>
      </c>
      <c r="AI82" t="s">
        <v>57</v>
      </c>
      <c r="AJ82" s="33"/>
      <c r="AK82" s="48">
        <f>((D82-AF82)*100)/D82</f>
        <v>74.8885042010724</v>
      </c>
      <c r="AM82" s="48"/>
      <c r="AN82" t="s">
        <v>56</v>
      </c>
      <c r="AO82" s="48"/>
      <c r="AP82" t="s">
        <v>57</v>
      </c>
      <c r="AQ82" s="33"/>
      <c r="AR82" s="48">
        <f>((D82-AM82)*100)/D82</f>
        <v>100</v>
      </c>
    </row>
    <row r="83">
      <c r="B83" t="s">
        <v>54</v>
      </c>
      <c r="C83" t="s">
        <v>110</v>
      </c>
      <c r="D83" s="21" t="s">
        <v>98</v>
      </c>
      <c r="E83" t="s">
        <v>56</v>
      </c>
      <c r="F83" s="40" t="s">
        <v>98</v>
      </c>
      <c r="G83" t="s">
        <v>57</v>
      </c>
      <c r="I83" s="48"/>
      <c r="J83" t="s">
        <v>56</v>
      </c>
      <c r="K83" s="48"/>
      <c r="L83" t="s">
        <v>57</v>
      </c>
      <c r="M83" s="33"/>
      <c r="N83" s="48" t="str">
        <f>((D83-I83)*100)/D83</f>
        <v>#VALUE!:notNumber:empty String</v>
      </c>
      <c r="O83" s="48"/>
      <c r="P83" s="48"/>
      <c r="R83" s="48"/>
      <c r="T83" s="33"/>
      <c r="U83" s="48"/>
      <c r="W83" s="48">
        <v>53.067</v>
      </c>
      <c r="X83" t="s">
        <v>56</v>
      </c>
      <c r="Y83" s="48">
        <v>0.006204</v>
      </c>
      <c r="Z83" t="s">
        <v>57</v>
      </c>
      <c r="AA83" s="33"/>
      <c r="AB83" s="48" t="str">
        <f>((D83-W83)*100)/D83</f>
        <v>#VALUE!:notNumber:empty String</v>
      </c>
      <c r="AC83" s="33"/>
      <c r="AD83" s="33"/>
      <c r="AE83" s="33"/>
      <c r="AF83" s="48">
        <v>73.4</v>
      </c>
      <c r="AG83" t="s">
        <v>56</v>
      </c>
      <c r="AH83" s="48">
        <v>0.619176</v>
      </c>
      <c r="AI83" t="s">
        <v>57</v>
      </c>
      <c r="AJ83" s="33"/>
      <c r="AK83" s="48" t="str">
        <f>((D83-AF83)*100)/D83</f>
        <v>#VALUE!:notNumber:empty String</v>
      </c>
      <c r="AM83" s="48"/>
      <c r="AN83" t="s">
        <v>56</v>
      </c>
      <c r="AO83" s="48"/>
      <c r="AP83" t="s">
        <v>57</v>
      </c>
      <c r="AQ83" s="33"/>
      <c r="AR83" s="48" t="str">
        <f>((D83-AM83)*100)/D83</f>
        <v>#VALUE!:notNumber:empty String</v>
      </c>
    </row>
    <row r="84">
      <c r="D84" s="48"/>
      <c r="F84" s="40"/>
      <c r="H84" s="33"/>
      <c r="I84" s="48"/>
      <c r="K84" s="48"/>
      <c r="M84" s="33"/>
      <c r="N84" s="48"/>
      <c r="O84" s="48"/>
      <c r="P84" s="48"/>
      <c r="R84" s="48"/>
      <c r="T84" s="33"/>
      <c r="U84" s="48"/>
      <c r="W84" s="48"/>
      <c r="Y84" s="48"/>
      <c r="AA84" s="33"/>
      <c r="AB84" s="48"/>
      <c r="AC84" s="33"/>
      <c r="AD84" s="33"/>
      <c r="AE84" s="33"/>
      <c r="AF84" s="48"/>
      <c r="AH84" s="48"/>
      <c r="AJ84" s="33"/>
      <c r="AK84" s="48"/>
      <c r="AM84" s="48"/>
      <c r="AO84" s="48"/>
      <c r="AQ84" s="33"/>
      <c r="AR84" s="48"/>
    </row>
    <row r="85">
      <c r="A85" t="s">
        <v>109</v>
      </c>
      <c r="B85" t="s">
        <v>100</v>
      </c>
      <c r="C85" s="17" t="s">
        <v>111</v>
      </c>
      <c r="D85" s="44" t="s">
        <v>98</v>
      </c>
      <c r="E85" t="s">
        <v>56</v>
      </c>
      <c r="F85" s="40" t="s">
        <v>98</v>
      </c>
      <c r="G85" t="s">
        <v>57</v>
      </c>
      <c r="I85" s="44"/>
      <c r="J85" t="s">
        <v>56</v>
      </c>
      <c r="K85" s="48"/>
      <c r="L85" t="s">
        <v>57</v>
      </c>
      <c r="M85" s="33"/>
      <c r="N85" s="48" t="str">
        <f>((D85-I85)*100)/D85</f>
        <v>#VALUE!:notNumber:empty String</v>
      </c>
      <c r="O85" s="48"/>
      <c r="P85" s="44"/>
      <c r="R85" s="48"/>
      <c r="T85" s="33"/>
      <c r="U85" s="48"/>
      <c r="W85" s="48">
        <v>596.794</v>
      </c>
      <c r="X85" t="s">
        <v>56</v>
      </c>
      <c r="Y85" s="48">
        <v>23.155341</v>
      </c>
      <c r="Z85" t="s">
        <v>57</v>
      </c>
      <c r="AA85" s="33"/>
      <c r="AB85" s="48" t="str">
        <f>((D85-W85)*100)/D85</f>
        <v>#VALUE!:notNumber:empty String</v>
      </c>
      <c r="AC85" s="33"/>
      <c r="AD85" s="33"/>
      <c r="AE85" s="33"/>
      <c r="AF85" s="48">
        <v>16.029</v>
      </c>
      <c r="AG85" t="s">
        <v>56</v>
      </c>
      <c r="AH85" s="48">
        <v>4.80545</v>
      </c>
      <c r="AI85" t="s">
        <v>57</v>
      </c>
      <c r="AJ85" s="33"/>
      <c r="AK85" s="48" t="str">
        <f>((D85-AF85)*100)/D85</f>
        <v>#VALUE!:notNumber:empty String</v>
      </c>
      <c r="AM85" s="48"/>
      <c r="AN85" t="s">
        <v>56</v>
      </c>
      <c r="AO85" s="48"/>
      <c r="AP85" t="s">
        <v>57</v>
      </c>
      <c r="AQ85" s="33"/>
      <c r="AR85" s="48" t="str">
        <f>((D85-AM85)*100)/D85</f>
        <v>#VALUE!:notNumber:empty String</v>
      </c>
    </row>
    <row r="86">
      <c r="B86" t="s">
        <v>54</v>
      </c>
      <c r="C86" s="17" t="s">
        <v>111</v>
      </c>
      <c r="D86" s="48" t="s">
        <v>98</v>
      </c>
      <c r="E86" t="s">
        <v>56</v>
      </c>
      <c r="F86" s="40" t="s">
        <v>98</v>
      </c>
      <c r="G86" t="s">
        <v>57</v>
      </c>
      <c r="I86" s="48"/>
      <c r="J86" t="s">
        <v>56</v>
      </c>
      <c r="K86" s="48"/>
      <c r="L86" t="s">
        <v>57</v>
      </c>
      <c r="M86" s="33"/>
      <c r="N86" s="48" t="str">
        <f>((D86-I86)*100)/D86</f>
        <v>#VALUE!:notNumber:empty String</v>
      </c>
      <c r="O86" s="48"/>
      <c r="P86" s="48"/>
      <c r="R86" s="48"/>
      <c r="T86" s="33"/>
      <c r="U86" s="48"/>
      <c r="W86" s="48">
        <v>3.543</v>
      </c>
      <c r="X86" t="s">
        <v>56</v>
      </c>
      <c r="Y86" s="48">
        <v>0.000527</v>
      </c>
      <c r="Z86" t="s">
        <v>57</v>
      </c>
      <c r="AA86" s="33"/>
      <c r="AB86" s="48" t="str">
        <f>((D86-W86)*100)/D86</f>
        <v>#VALUE!:notNumber:empty String</v>
      </c>
      <c r="AC86" s="33"/>
      <c r="AD86" s="33"/>
      <c r="AE86" s="33"/>
      <c r="AF86" s="48">
        <v>4.2615</v>
      </c>
      <c r="AG86" t="s">
        <v>56</v>
      </c>
      <c r="AH86" s="48">
        <v>0.048284</v>
      </c>
      <c r="AI86" t="s">
        <v>57</v>
      </c>
      <c r="AJ86" s="33"/>
      <c r="AK86" s="48" t="str">
        <f>((D86-AF86)*100)/D86</f>
        <v>#VALUE!:notNumber:empty String</v>
      </c>
      <c r="AM86" s="48"/>
      <c r="AN86" t="s">
        <v>56</v>
      </c>
      <c r="AO86" s="48"/>
      <c r="AP86" t="s">
        <v>57</v>
      </c>
      <c r="AQ86" s="33"/>
      <c r="AR86" s="48" t="str">
        <f>((D86-AM86)*100)/D86</f>
        <v>#VALUE!:notNumber:empty String</v>
      </c>
    </row>
    <row r="87">
      <c r="D87" s="48"/>
      <c r="F87" s="40"/>
      <c r="H87" s="33"/>
      <c r="I87" s="48"/>
      <c r="K87" s="48"/>
      <c r="M87" s="33"/>
      <c r="P87" s="48"/>
      <c r="R87" s="48"/>
      <c r="T87" s="33"/>
      <c r="W87" s="48"/>
      <c r="Y87" s="48"/>
      <c r="AA87" s="33"/>
      <c r="AB87" s="48"/>
      <c r="AC87" s="33"/>
      <c r="AD87" s="33"/>
      <c r="AE87" s="33"/>
      <c r="AF87" s="48"/>
      <c r="AH87" s="48"/>
      <c r="AJ87" s="33"/>
      <c r="AK87" s="48"/>
      <c r="AM87" s="48"/>
      <c r="AO87" s="48"/>
      <c r="AQ87" s="33"/>
      <c r="AR87" s="48"/>
    </row>
    <row r="88">
      <c r="A88" t="s">
        <v>112</v>
      </c>
      <c r="B88" t="s">
        <v>100</v>
      </c>
      <c r="C88" t="s">
        <v>113</v>
      </c>
      <c r="D88" s="48">
        <v>4098.436</v>
      </c>
      <c r="E88" t="s">
        <v>56</v>
      </c>
      <c r="F88" s="40">
        <v>21.102273</v>
      </c>
      <c r="G88" t="s">
        <v>57</v>
      </c>
      <c r="I88" s="48">
        <v>4140.891</v>
      </c>
      <c r="J88" t="s">
        <v>56</v>
      </c>
      <c r="K88" s="40">
        <v>160.620302</v>
      </c>
      <c r="L88" t="s">
        <v>57</v>
      </c>
      <c r="M88" s="33"/>
      <c r="N88" s="48">
        <f>((D88-I88)*100)/D88</f>
        <v>-1.03588295632773</v>
      </c>
      <c r="O88" s="48"/>
      <c r="P88" s="48"/>
      <c r="R88" s="40"/>
      <c r="T88" s="33"/>
      <c r="U88" s="48"/>
      <c r="W88" s="48">
        <v>6597.0615</v>
      </c>
      <c r="X88" t="s">
        <v>56</v>
      </c>
      <c r="Y88" s="48">
        <v>41.112628</v>
      </c>
      <c r="Z88" t="s">
        <v>57</v>
      </c>
      <c r="AA88" s="33"/>
      <c r="AB88" s="48">
        <f>((D88-W88)*100)/D88</f>
        <v>-60.9653414131635</v>
      </c>
      <c r="AC88" s="33"/>
      <c r="AD88" s="33"/>
      <c r="AE88" s="33"/>
      <c r="AF88" s="48">
        <v>3577.59</v>
      </c>
      <c r="AG88" t="s">
        <v>56</v>
      </c>
      <c r="AH88" s="48">
        <v>15.377399</v>
      </c>
      <c r="AI88" t="s">
        <v>57</v>
      </c>
      <c r="AJ88" s="33"/>
      <c r="AK88" s="48">
        <f>((D88-AF88)*100)/D88</f>
        <v>12.7084087686132</v>
      </c>
      <c r="AM88" s="48"/>
      <c r="AN88" t="s">
        <v>56</v>
      </c>
      <c r="AO88" s="48"/>
      <c r="AP88" t="s">
        <v>57</v>
      </c>
      <c r="AQ88" s="33"/>
      <c r="AR88" s="48">
        <f>((D88-AM88)*100)/D88</f>
        <v>100</v>
      </c>
    </row>
    <row r="89">
      <c r="B89" t="s">
        <v>54</v>
      </c>
      <c r="C89" t="s">
        <v>113</v>
      </c>
      <c r="D89" s="48" t="s">
        <v>98</v>
      </c>
      <c r="E89" t="s">
        <v>56</v>
      </c>
      <c r="F89" s="40" t="s">
        <v>98</v>
      </c>
      <c r="G89" t="s">
        <v>57</v>
      </c>
      <c r="I89" s="48"/>
      <c r="J89" t="s">
        <v>56</v>
      </c>
      <c r="K89" s="48"/>
      <c r="L89" t="s">
        <v>57</v>
      </c>
      <c r="M89" s="33"/>
      <c r="N89" s="48" t="str">
        <f>((D89-I89)*100)/D89</f>
        <v>#VALUE!:notNumber:empty String</v>
      </c>
      <c r="O89" s="48"/>
      <c r="P89" s="48"/>
      <c r="R89" s="48"/>
      <c r="T89" s="33"/>
      <c r="U89" s="48"/>
      <c r="W89" s="48">
        <v>142.122</v>
      </c>
      <c r="X89" t="s">
        <v>56</v>
      </c>
      <c r="Y89" s="48">
        <v>0.059448</v>
      </c>
      <c r="Z89" t="s">
        <v>57</v>
      </c>
      <c r="AA89" s="33"/>
      <c r="AB89" s="48" t="str">
        <f>((D89-W91)*100)/D89</f>
        <v>#VALUE!:notNumber:empty String</v>
      </c>
      <c r="AC89" s="33"/>
      <c r="AF89" s="48">
        <v>183.1115</v>
      </c>
      <c r="AG89" t="s">
        <v>56</v>
      </c>
      <c r="AH89" s="48">
        <v>0.168964</v>
      </c>
      <c r="AI89" t="s">
        <v>57</v>
      </c>
      <c r="AJ89" s="33"/>
      <c r="AK89" s="48" t="str">
        <f>((D89-AF89)*100)/D89</f>
        <v>#VALUE!:notNumber:empty String</v>
      </c>
      <c r="AM89" s="48"/>
      <c r="AN89" t="s">
        <v>56</v>
      </c>
      <c r="AO89" s="48"/>
      <c r="AP89" t="s">
        <v>57</v>
      </c>
      <c r="AQ89" s="33"/>
      <c r="AR89" s="48" t="str">
        <f>((D89-AM89)*100)/D89</f>
        <v>#VALUE!:notNumber:empty String</v>
      </c>
    </row>
    <row r="90">
      <c r="D90" s="48"/>
      <c r="F90" s="40"/>
      <c r="H90" s="33"/>
      <c r="I90" s="48"/>
      <c r="K90" s="48"/>
      <c r="M90" s="33"/>
      <c r="N90" s="48" t="s">
        <v>114</v>
      </c>
      <c r="O90" s="48"/>
      <c r="P90" s="48"/>
      <c r="R90" s="48"/>
      <c r="T90" s="33"/>
      <c r="U90" s="48"/>
      <c r="W90" s="48"/>
      <c r="Y90" s="48"/>
      <c r="AA90" s="33"/>
      <c r="AB90" s="48"/>
      <c r="AC90" s="33"/>
      <c r="AD90" s="33"/>
      <c r="AE90" s="33"/>
      <c r="AF90" s="48"/>
      <c r="AH90" s="48"/>
      <c r="AJ90" s="33"/>
      <c r="AK90" s="48"/>
      <c r="AM90" s="48"/>
      <c r="AO90" s="48"/>
      <c r="AQ90" s="33"/>
      <c r="AR90" s="48"/>
    </row>
    <row r="91">
      <c r="A91" t="s">
        <v>112</v>
      </c>
      <c r="B91" t="s">
        <v>100</v>
      </c>
      <c r="C91" t="s">
        <v>115</v>
      </c>
      <c r="D91" s="48" t="s">
        <v>98</v>
      </c>
      <c r="E91" t="s">
        <v>56</v>
      </c>
      <c r="F91" s="40" t="s">
        <v>98</v>
      </c>
      <c r="G91" t="s">
        <v>57</v>
      </c>
      <c r="I91" s="48"/>
      <c r="J91" t="s">
        <v>56</v>
      </c>
      <c r="K91" s="48"/>
      <c r="L91" t="s">
        <v>57</v>
      </c>
      <c r="M91" s="33"/>
      <c r="N91" s="48" t="str">
        <f>((D91-I91)*100)/D91</f>
        <v>#VALUE!:notNumber:empty String</v>
      </c>
      <c r="O91" s="48"/>
      <c r="P91" s="48"/>
      <c r="R91" s="48"/>
      <c r="T91" s="33"/>
      <c r="U91" s="48"/>
      <c r="W91" s="48">
        <v>934.9195</v>
      </c>
      <c r="X91" t="s">
        <v>56</v>
      </c>
      <c r="Y91" s="48">
        <v>5.832696</v>
      </c>
      <c r="Z91" t="s">
        <v>57</v>
      </c>
      <c r="AA91" s="33"/>
      <c r="AB91" s="48" t="str">
        <f>((D91-W91)*100)/D91</f>
        <v>#VALUE!:notNumber:empty String</v>
      </c>
      <c r="AC91" s="33"/>
      <c r="AD91" s="33"/>
      <c r="AE91" s="33"/>
      <c r="AF91" s="48">
        <v>168.236</v>
      </c>
      <c r="AG91" t="s">
        <v>56</v>
      </c>
      <c r="AH91" s="48">
        <v>7.203378</v>
      </c>
      <c r="AI91" t="s">
        <v>57</v>
      </c>
      <c r="AJ91" s="33"/>
      <c r="AK91" s="48" t="str">
        <f>((D91-AF91)*100)/D91</f>
        <v>#VALUE!:notNumber:empty String</v>
      </c>
      <c r="AM91" s="48"/>
      <c r="AN91" t="s">
        <v>56</v>
      </c>
      <c r="AO91" s="48"/>
      <c r="AP91" t="s">
        <v>57</v>
      </c>
      <c r="AQ91" s="33"/>
      <c r="AR91" s="48" t="str">
        <f>((D91-AM91)*100)/D91</f>
        <v>#VALUE!:notNumber:empty String</v>
      </c>
    </row>
    <row r="92">
      <c r="B92" t="s">
        <v>54</v>
      </c>
      <c r="C92" t="s">
        <v>115</v>
      </c>
      <c r="D92" s="48" t="s">
        <v>98</v>
      </c>
      <c r="E92" t="s">
        <v>56</v>
      </c>
      <c r="F92" s="40" t="s">
        <v>98</v>
      </c>
      <c r="G92" t="s">
        <v>57</v>
      </c>
      <c r="I92" s="48"/>
      <c r="J92" t="s">
        <v>56</v>
      </c>
      <c r="K92" s="48"/>
      <c r="L92" t="s">
        <v>57</v>
      </c>
      <c r="M92" s="33"/>
      <c r="N92" s="48" t="str">
        <f>((D92-I92)*100)/D92</f>
        <v>#VALUE!:notNumber:empty String</v>
      </c>
      <c r="O92" s="48"/>
      <c r="P92" s="48"/>
      <c r="R92" s="48"/>
      <c r="T92" s="33"/>
      <c r="U92" s="48"/>
      <c r="W92" s="48">
        <v>9.807</v>
      </c>
      <c r="X92" t="s">
        <v>56</v>
      </c>
      <c r="Y92" s="48">
        <v>0.001527</v>
      </c>
      <c r="Z92" t="s">
        <v>57</v>
      </c>
      <c r="AA92" s="33"/>
      <c r="AB92" s="48" t="str">
        <f>((D92-W92)*100)/D92</f>
        <v>#VALUE!:notNumber:empty String</v>
      </c>
      <c r="AC92" s="33"/>
      <c r="AD92" s="33"/>
      <c r="AE92" s="33"/>
      <c r="AF92" s="48">
        <v>10.117</v>
      </c>
      <c r="AG92" t="s">
        <v>56</v>
      </c>
      <c r="AH92" s="48">
        <v>0.117706</v>
      </c>
      <c r="AI92" t="s">
        <v>57</v>
      </c>
      <c r="AJ92" s="33"/>
      <c r="AK92" s="48" t="str">
        <f>((D92-AF92)*100)/D92</f>
        <v>#VALUE!:notNumber:empty String</v>
      </c>
      <c r="AM92" s="48"/>
      <c r="AN92" t="s">
        <v>56</v>
      </c>
      <c r="AO92" s="48"/>
      <c r="AP92" t="s">
        <v>57</v>
      </c>
      <c r="AQ92" s="33"/>
      <c r="AR92" s="48" t="str">
        <f>((D92-AM92)*100)/D92</f>
        <v>#VALUE!:notNumber:empty String</v>
      </c>
    </row>
    <row r="93">
      <c r="D93" s="33"/>
      <c r="F93" s="40"/>
      <c r="H93" s="33"/>
      <c r="I93" s="33"/>
      <c r="K93" s="48"/>
      <c r="M93" s="33"/>
      <c r="N93" s="48"/>
      <c r="P93" s="33"/>
      <c r="R93" s="48"/>
      <c r="T93" s="33"/>
      <c r="U93" s="48"/>
      <c r="W93" s="33"/>
      <c r="Y93" s="48"/>
      <c r="AA93" s="33"/>
      <c r="AB93" s="48" t="s">
        <v>114</v>
      </c>
      <c r="AC93" s="33"/>
      <c r="AF93" s="48" t="s">
        <v>114</v>
      </c>
    </row>
    <row r="94">
      <c r="A94" t="s">
        <v>116</v>
      </c>
      <c r="B94" t="s">
        <v>100</v>
      </c>
      <c r="C94" t="s">
        <v>117</v>
      </c>
      <c r="D94">
        <v>881662.543</v>
      </c>
      <c r="E94" t="s">
        <v>56</v>
      </c>
      <c r="F94">
        <v>767.564307</v>
      </c>
      <c r="G94" t="s">
        <v>57</v>
      </c>
      <c r="H94" s="33"/>
      <c r="I94" s="33">
        <v>871851.635</v>
      </c>
      <c r="J94" t="s">
        <v>56</v>
      </c>
      <c r="K94" s="48">
        <v>966.963814</v>
      </c>
      <c r="L94" t="s">
        <v>57</v>
      </c>
      <c r="M94" s="33"/>
      <c r="N94" s="48">
        <f>((D94-I94)*100)/D94</f>
        <v>1.11277359777775</v>
      </c>
      <c r="P94" s="33"/>
      <c r="R94" s="48"/>
      <c r="T94" s="33"/>
      <c r="U94" s="48"/>
      <c r="W94" s="33"/>
      <c r="Y94" s="48"/>
      <c r="AA94" s="33"/>
      <c r="AB94" s="48"/>
      <c r="AC94" s="33"/>
      <c r="AF94" s="48"/>
    </row>
    <row r="95">
      <c r="A95" t="s">
        <v>226</v>
      </c>
      <c r="B95" t="s">
        <v>100</v>
      </c>
      <c r="C95" t="s">
        <v>117</v>
      </c>
      <c r="D95" s="33">
        <v>242844.238</v>
      </c>
      <c r="E95" t="s">
        <v>56</v>
      </c>
      <c r="F95" s="40">
        <v>267.693523</v>
      </c>
      <c r="G95" t="s">
        <v>57</v>
      </c>
      <c r="H95" s="33"/>
      <c r="I95" s="33">
        <v>236133.508</v>
      </c>
      <c r="J95" t="s">
        <v>56</v>
      </c>
      <c r="K95" s="48">
        <v>567.258635</v>
      </c>
      <c r="L95" t="s">
        <v>57</v>
      </c>
      <c r="M95" s="33"/>
      <c r="N95" s="48">
        <f>((D95-I95)*100)/D95</f>
        <v>2.76338860467425</v>
      </c>
      <c r="P95" s="33"/>
      <c r="R95" s="48"/>
      <c r="T95" s="33"/>
      <c r="U95" s="48"/>
      <c r="W95" s="33"/>
      <c r="Y95" s="48"/>
      <c r="AA95" s="33"/>
      <c r="AB95" s="48"/>
      <c r="AC95" s="33"/>
      <c r="AF95" s="48"/>
    </row>
    <row r="96">
      <c r="D96" s="33"/>
      <c r="F96" s="40"/>
      <c r="H96" s="33"/>
      <c r="I96" s="33"/>
      <c r="K96" s="48"/>
      <c r="M96" s="33"/>
      <c r="N96" s="48"/>
      <c r="P96" s="33"/>
      <c r="R96" s="48"/>
      <c r="T96" s="33"/>
      <c r="U96" s="48"/>
      <c r="W96" s="33"/>
      <c r="Y96" s="48"/>
      <c r="AA96" s="33"/>
      <c r="AB96" s="48"/>
      <c r="AC96" s="33"/>
      <c r="AF96" s="48"/>
    </row>
    <row r="97">
      <c r="A97" t="s">
        <v>116</v>
      </c>
      <c r="B97" t="s">
        <v>54</v>
      </c>
      <c r="C97" t="s">
        <v>117</v>
      </c>
      <c r="D97" s="33">
        <v>864264.74</v>
      </c>
      <c r="E97" t="s">
        <v>56</v>
      </c>
      <c r="F97" s="40">
        <v>7459.229066</v>
      </c>
      <c r="G97" t="s">
        <v>57</v>
      </c>
      <c r="H97" s="33"/>
      <c r="I97" s="33">
        <v>861478.93</v>
      </c>
      <c r="J97" t="s">
        <v>56</v>
      </c>
      <c r="K97" s="48">
        <v>1179.042905</v>
      </c>
      <c r="L97" t="s">
        <v>57</v>
      </c>
      <c r="M97" s="33"/>
      <c r="N97" s="48">
        <f>((D97-I97)*100)/D97</f>
        <v>0.322332946268286</v>
      </c>
      <c r="P97" s="33"/>
      <c r="R97" s="48"/>
      <c r="T97" s="33"/>
      <c r="U97" s="48"/>
      <c r="W97" s="33"/>
      <c r="Y97" s="48"/>
      <c r="AA97" s="33"/>
      <c r="AB97" s="48"/>
      <c r="AC97" s="33"/>
      <c r="AF97" s="48"/>
    </row>
    <row r="98">
      <c r="A98" t="s">
        <v>226</v>
      </c>
      <c r="B98" t="s">
        <v>54</v>
      </c>
      <c r="C98" t="s">
        <v>117</v>
      </c>
      <c r="D98" s="33">
        <v>230322.948</v>
      </c>
      <c r="E98" t="s">
        <v>56</v>
      </c>
      <c r="F98" s="40">
        <v>392.608008</v>
      </c>
      <c r="G98" t="s">
        <v>57</v>
      </c>
      <c r="H98" s="33"/>
      <c r="I98" s="33">
        <v>229326.092</v>
      </c>
      <c r="J98" t="s">
        <v>56</v>
      </c>
      <c r="K98" s="48">
        <v>109.606453</v>
      </c>
      <c r="L98" t="s">
        <v>57</v>
      </c>
      <c r="M98" s="33"/>
      <c r="N98" s="48">
        <f>((D98-I98)*100)/D98</f>
        <v>0.432807937140506</v>
      </c>
      <c r="P98" s="33"/>
      <c r="R98" s="48"/>
      <c r="T98" s="33"/>
      <c r="U98" s="48"/>
      <c r="W98" s="33"/>
      <c r="Y98" s="48"/>
      <c r="AA98" s="33"/>
      <c r="AB98" s="48"/>
      <c r="AC98" s="33"/>
      <c r="AF98" s="48"/>
    </row>
    <row r="99">
      <c r="D99" s="33"/>
      <c r="F99" s="40"/>
      <c r="H99" s="33"/>
      <c r="I99" s="33"/>
      <c r="K99" s="48"/>
      <c r="M99" s="33"/>
      <c r="N99" s="48"/>
      <c r="P99" s="33"/>
      <c r="R99" s="48"/>
      <c r="T99" s="33"/>
      <c r="U99" s="48"/>
      <c r="W99" s="33"/>
      <c r="Y99" s="48"/>
      <c r="AA99" s="33"/>
      <c r="AB99" s="48"/>
      <c r="AC99" s="33"/>
      <c r="AF99" s="48"/>
    </row>
    <row r="100">
      <c r="D100" s="33"/>
      <c r="F100" s="40"/>
      <c r="H100" s="33"/>
      <c r="I100" s="33"/>
      <c r="K100" s="48"/>
      <c r="M100" s="33"/>
      <c r="N100" s="48"/>
      <c r="P100" s="33"/>
      <c r="R100" s="48"/>
      <c r="T100" s="33"/>
      <c r="U100" s="48"/>
      <c r="W100" s="33"/>
      <c r="Y100" s="48"/>
      <c r="AA100" s="33"/>
      <c r="AB100" s="48"/>
      <c r="AC100" s="33"/>
      <c r="AF100" s="48"/>
    </row>
    <row r="101">
      <c r="A101" t="s">
        <v>258</v>
      </c>
      <c r="D101" s="33"/>
      <c r="F101" s="40"/>
      <c r="H101" s="33"/>
      <c r="I101" s="33"/>
      <c r="K101" s="48"/>
      <c r="M101" s="33"/>
      <c r="N101" s="48"/>
      <c r="P101" s="33"/>
      <c r="R101" s="48"/>
      <c r="T101" s="33"/>
      <c r="U101" s="48"/>
      <c r="W101" s="33"/>
      <c r="Y101" s="48"/>
      <c r="AA101" s="33"/>
      <c r="AB101" s="48"/>
      <c r="AC101" s="33"/>
      <c r="AF101" s="48"/>
    </row>
    <row r="102">
      <c r="D102" s="33"/>
      <c r="F102" s="40"/>
      <c r="H102" s="33"/>
      <c r="I102" s="33"/>
      <c r="K102" s="48"/>
      <c r="M102" s="33"/>
      <c r="N102" s="48" t="s">
        <v>114</v>
      </c>
      <c r="P102" s="33"/>
      <c r="R102" s="48"/>
      <c r="T102" s="33"/>
      <c r="U102" s="48"/>
      <c r="W102" s="33"/>
      <c r="Y102" s="48"/>
      <c r="AA102" s="33"/>
      <c r="AB102" s="48" t="s">
        <v>114</v>
      </c>
      <c r="AC102" s="33"/>
      <c r="AF102" s="48" t="s">
        <v>114</v>
      </c>
    </row>
    <row r="103">
      <c r="A103" t="s">
        <v>119</v>
      </c>
      <c r="C103" t="s">
        <v>42</v>
      </c>
      <c r="D103" s="33" t="s">
        <v>43</v>
      </c>
      <c r="F103" s="40"/>
      <c r="H103" s="12"/>
      <c r="I103" s="33" t="s">
        <v>259</v>
      </c>
      <c r="K103" s="48"/>
      <c r="M103" s="33"/>
      <c r="N103" t="s">
        <v>45</v>
      </c>
      <c r="P103" s="33"/>
      <c r="R103" s="48"/>
      <c r="T103" s="33"/>
      <c r="W103" s="33" t="s">
        <v>260</v>
      </c>
      <c r="Y103" s="48"/>
      <c r="AA103" s="33"/>
      <c r="AB103" t="s">
        <v>45</v>
      </c>
      <c r="AF103" s="33" t="s">
        <v>250</v>
      </c>
      <c r="AH103" s="48"/>
      <c r="AJ103" s="33"/>
      <c r="AK103" t="s">
        <v>45</v>
      </c>
    </row>
    <row r="104">
      <c r="D104" s="33"/>
      <c r="F104" s="40"/>
      <c r="H104" s="12"/>
      <c r="I104" s="33"/>
      <c r="K104" s="48"/>
      <c r="M104" s="12"/>
      <c r="P104" s="33"/>
      <c r="R104" s="48"/>
      <c r="T104" s="12"/>
      <c r="W104" s="33"/>
      <c r="Y104" s="48"/>
      <c r="AA104" s="12"/>
      <c r="AC104" s="12"/>
      <c r="AD104" s="22"/>
      <c r="AE104" s="22"/>
      <c r="AF104" s="23"/>
    </row>
    <row r="105">
      <c r="A105" s="22" t="s">
        <v>136</v>
      </c>
      <c r="B105" s="22"/>
      <c r="C105" t="s">
        <v>227</v>
      </c>
      <c r="D105" s="33">
        <v>0.039962348938</v>
      </c>
      <c r="E105" t="s">
        <v>56</v>
      </c>
      <c r="F105" s="40">
        <v>0.00874918734251</v>
      </c>
      <c r="G105" s="22" t="s">
        <v>57</v>
      </c>
      <c r="H105" s="12"/>
      <c r="I105" s="33">
        <v>0.0426499962807</v>
      </c>
      <c r="J105" t="s">
        <v>56</v>
      </c>
      <c r="K105" s="48">
        <v>0.0114733144453</v>
      </c>
      <c r="L105" s="22" t="s">
        <v>57</v>
      </c>
      <c r="M105" s="12"/>
      <c r="N105" s="23">
        <f>((D105-I105)*100)/D105</f>
        <v>-6.72544886405396</v>
      </c>
      <c r="P105" s="33"/>
      <c r="R105" s="48"/>
      <c r="S105" s="22"/>
      <c r="T105" s="12"/>
      <c r="U105" s="23"/>
      <c r="W105" s="33">
        <v>0.0403523397446</v>
      </c>
      <c r="X105" t="s">
        <v>56</v>
      </c>
      <c r="Y105" s="48">
        <v>0.0113372896637</v>
      </c>
      <c r="Z105" s="22" t="s">
        <v>57</v>
      </c>
      <c r="AA105" s="12"/>
      <c r="AB105" s="48">
        <f>((D105-W105)*100)/D105</f>
        <v>-0.975895604147437</v>
      </c>
      <c r="AC105" s="12"/>
      <c r="AD105" s="22"/>
      <c r="AE105" s="22"/>
      <c r="AF105" s="23" t="str">
        <f>#REF!</f>
        <v>#DIV/0!:divZero</v>
      </c>
    </row>
    <row r="106">
      <c r="A106" s="22"/>
      <c r="B106" s="22"/>
      <c r="C106" t="s">
        <v>138</v>
      </c>
      <c r="D106" s="33">
        <v>0.0393192958832</v>
      </c>
      <c r="E106" t="s">
        <v>56</v>
      </c>
      <c r="F106" s="40">
        <v>0.00575604631819</v>
      </c>
      <c r="G106" s="22" t="s">
        <v>57</v>
      </c>
      <c r="H106" s="12"/>
      <c r="I106" s="33">
        <v>0.0393331634998</v>
      </c>
      <c r="J106" t="s">
        <v>56</v>
      </c>
      <c r="K106" s="48">
        <v>0.00549659606252</v>
      </c>
      <c r="L106" s="22" t="s">
        <v>57</v>
      </c>
      <c r="M106" s="12"/>
      <c r="N106" s="23">
        <f>((D106-I106)*100)/D106</f>
        <v>-0.035269239411582</v>
      </c>
      <c r="P106" s="33"/>
      <c r="R106" s="48"/>
      <c r="S106" s="22"/>
      <c r="T106" s="12"/>
      <c r="U106" s="23"/>
      <c r="W106" s="33">
        <v>0.039084148407</v>
      </c>
      <c r="X106" t="s">
        <v>56</v>
      </c>
      <c r="Y106" s="48">
        <v>0.00558535019324</v>
      </c>
      <c r="Z106" s="22" t="s">
        <v>57</v>
      </c>
      <c r="AA106" s="12"/>
      <c r="AB106" s="48">
        <f>((D106-W106)*100)/D106</f>
        <v>0.598045999853402</v>
      </c>
      <c r="AC106" s="12"/>
      <c r="AD106" s="22"/>
      <c r="AE106" s="22"/>
      <c r="AF106" s="23" t="str">
        <f>#REF!</f>
        <v>#DIV/0!:divZero</v>
      </c>
    </row>
    <row r="107">
      <c r="A107" s="22"/>
      <c r="B107" s="22"/>
      <c r="C107" t="s">
        <v>139</v>
      </c>
      <c r="D107" s="33">
        <v>0.0389491581917</v>
      </c>
      <c r="E107" t="s">
        <v>56</v>
      </c>
      <c r="F107" s="40">
        <v>0.00549079649464</v>
      </c>
      <c r="G107" s="22" t="s">
        <v>57</v>
      </c>
      <c r="H107" s="12"/>
      <c r="I107" s="12">
        <v>0.0402819137573</v>
      </c>
      <c r="J107" t="s">
        <v>56</v>
      </c>
      <c r="K107" s="23">
        <v>0.00708140559256</v>
      </c>
      <c r="L107" s="22" t="s">
        <v>57</v>
      </c>
      <c r="M107" s="12"/>
      <c r="N107" s="23">
        <f>((D107-I107)*100)/D107</f>
        <v>-3.42178272259556</v>
      </c>
      <c r="O107" s="22"/>
      <c r="P107" s="12"/>
      <c r="R107" s="23"/>
      <c r="S107" s="22"/>
      <c r="T107" s="12"/>
      <c r="U107" s="23"/>
      <c r="V107" s="22"/>
      <c r="W107" s="12">
        <v>0.0390513701439</v>
      </c>
      <c r="X107" t="s">
        <v>56</v>
      </c>
      <c r="Y107" s="23">
        <v>0.00509333673982</v>
      </c>
      <c r="Z107" s="22" t="s">
        <v>57</v>
      </c>
      <c r="AA107" s="12"/>
      <c r="AB107" s="48">
        <f>((D107-W107)*100)/D107</f>
        <v>-0.262424034165079</v>
      </c>
      <c r="AC107" s="12"/>
      <c r="AD107" s="22"/>
      <c r="AE107" s="22"/>
      <c r="AF107" s="23" t="str">
        <f>#REF!</f>
        <v>#DIV/0!:divZero</v>
      </c>
    </row>
    <row r="108">
      <c r="A108" s="22"/>
      <c r="B108" s="22"/>
      <c r="C108" t="s">
        <v>140</v>
      </c>
      <c r="D108" s="33">
        <v>0.0390355484486</v>
      </c>
      <c r="E108" t="s">
        <v>56</v>
      </c>
      <c r="F108" s="40">
        <v>0.00523528193891</v>
      </c>
      <c r="G108" s="22" t="s">
        <v>57</v>
      </c>
      <c r="H108" s="12"/>
      <c r="I108" s="12">
        <v>0.040342202425</v>
      </c>
      <c r="J108" t="s">
        <v>56</v>
      </c>
      <c r="K108" s="23">
        <v>0.0068737342772</v>
      </c>
      <c r="L108" s="22" t="s">
        <v>57</v>
      </c>
      <c r="M108" s="12"/>
      <c r="N108" s="23">
        <f>((D108-I108)*100)/D108</f>
        <v>-3.34734371190028</v>
      </c>
      <c r="O108" s="22"/>
      <c r="P108" s="12"/>
      <c r="R108" s="23"/>
      <c r="S108" s="22"/>
      <c r="T108" s="12"/>
      <c r="U108" s="23"/>
      <c r="V108" s="22"/>
      <c r="W108" s="12">
        <v>0.0390249671936</v>
      </c>
      <c r="X108" t="s">
        <v>56</v>
      </c>
      <c r="Y108" s="23">
        <v>0.0051199349553</v>
      </c>
      <c r="Z108" s="22" t="s">
        <v>57</v>
      </c>
      <c r="AA108" s="12"/>
      <c r="AB108" s="48">
        <f>((D108-W108)*100)/D108</f>
        <v>0.027106715341622</v>
      </c>
      <c r="AC108" s="12"/>
      <c r="AD108" s="22"/>
      <c r="AE108" s="22"/>
      <c r="AF108" s="23" t="str">
        <f>#REF!</f>
        <v>#DIV/0!:divZero</v>
      </c>
    </row>
    <row r="109">
      <c r="D109" s="33"/>
      <c r="F109" s="40"/>
      <c r="H109" s="33"/>
      <c r="I109" s="33"/>
      <c r="K109" s="48"/>
      <c r="M109" s="33"/>
      <c r="P109" s="33"/>
      <c r="R109" s="48"/>
      <c r="T109" s="33"/>
      <c r="W109" s="33"/>
      <c r="Y109" s="48"/>
      <c r="AA109" s="33"/>
    </row>
    <row r="110">
      <c r="D110" s="33"/>
      <c r="F110" s="40"/>
      <c r="I110" s="33"/>
      <c r="K110" s="48"/>
      <c r="M110" s="33"/>
      <c r="P110" s="33"/>
      <c r="R110" s="48"/>
      <c r="T110" s="33"/>
      <c r="W110" s="33"/>
      <c r="Y110" s="48"/>
      <c r="AA110" s="33"/>
    </row>
    <row r="111">
      <c r="D111" s="33"/>
      <c r="F111" s="40"/>
      <c r="H111" s="33"/>
      <c r="I111" s="33"/>
      <c r="K111" s="48"/>
      <c r="M111" s="33"/>
      <c r="P111" s="33"/>
      <c r="R111" s="48"/>
      <c r="T111" s="33"/>
      <c r="W111" s="33"/>
      <c r="Y111" s="48"/>
      <c r="AA111" s="33"/>
    </row>
    <row r="112">
      <c r="A112" t="s">
        <v>119</v>
      </c>
      <c r="C112" t="s">
        <v>42</v>
      </c>
      <c r="D112" s="33" t="s">
        <v>120</v>
      </c>
      <c r="F112" s="40"/>
      <c r="I112" s="33" t="s">
        <v>259</v>
      </c>
      <c r="K112" s="48"/>
      <c r="M112" s="33"/>
      <c r="N112" t="s">
        <v>121</v>
      </c>
      <c r="P112" s="33"/>
      <c r="R112" s="48"/>
      <c r="T112" s="33"/>
      <c r="W112" s="33" t="s">
        <v>261</v>
      </c>
      <c r="Y112" s="48"/>
      <c r="AA112" s="33"/>
      <c r="AB112" t="s">
        <v>121</v>
      </c>
    </row>
    <row r="113">
      <c r="C113" s="50"/>
      <c r="D113" s="33"/>
      <c r="F113" s="40"/>
      <c r="H113" s="33"/>
      <c r="I113" s="33"/>
      <c r="K113" s="48"/>
      <c r="M113" s="33"/>
      <c r="P113" s="33"/>
      <c r="R113" s="48"/>
      <c r="T113" s="33"/>
      <c r="W113" s="33"/>
      <c r="Y113" s="48"/>
      <c r="AA113" s="33"/>
    </row>
    <row r="114">
      <c r="A114" t="s">
        <v>124</v>
      </c>
      <c r="C114" t="s">
        <v>82</v>
      </c>
      <c r="D114" s="33">
        <v>27828.92</v>
      </c>
      <c r="E114" t="s">
        <v>56</v>
      </c>
      <c r="F114" s="40"/>
      <c r="G114" t="s">
        <v>57</v>
      </c>
      <c r="I114" s="33">
        <v>26236.46</v>
      </c>
      <c r="J114" t="s">
        <v>56</v>
      </c>
      <c r="K114" s="48"/>
      <c r="L114" t="s">
        <v>57</v>
      </c>
      <c r="M114" s="33"/>
      <c r="N114" s="48">
        <f>((I114-D114)*100)/I114</f>
        <v>-6.0696450664457</v>
      </c>
      <c r="P114" s="33"/>
      <c r="R114" s="48"/>
      <c r="T114" s="33"/>
      <c r="U114" s="48"/>
      <c r="W114" s="33">
        <v>10853</v>
      </c>
      <c r="X114" t="s">
        <v>56</v>
      </c>
      <c r="Y114" s="48">
        <v>791</v>
      </c>
      <c r="Z114" t="s">
        <v>57</v>
      </c>
      <c r="AA114" s="33"/>
      <c r="AB114" s="48">
        <f>((W114-D114)*100)/D114</f>
        <v>-61.0010018355006</v>
      </c>
    </row>
    <row r="115">
      <c r="A115" t="s">
        <v>124</v>
      </c>
      <c r="C115" t="s">
        <v>83</v>
      </c>
      <c r="D115" s="33">
        <v>6842.44</v>
      </c>
      <c r="E115" t="s">
        <v>56</v>
      </c>
      <c r="F115" s="40"/>
      <c r="G115" t="s">
        <v>57</v>
      </c>
      <c r="I115" s="33">
        <v>6928.72</v>
      </c>
      <c r="J115" t="s">
        <v>56</v>
      </c>
      <c r="K115" s="48"/>
      <c r="M115" s="33"/>
      <c r="N115" s="48">
        <f>((I115-D115)*100)/I115</f>
        <v>1.24525164821209</v>
      </c>
      <c r="P115" s="33"/>
      <c r="R115" s="48"/>
      <c r="T115" s="33"/>
      <c r="U115" s="48"/>
      <c r="W115" s="33">
        <v>10933</v>
      </c>
      <c r="X115" t="s">
        <v>56</v>
      </c>
      <c r="Y115" s="48">
        <v>728</v>
      </c>
      <c r="Z115" t="s">
        <v>57</v>
      </c>
      <c r="AA115" s="33"/>
      <c r="AB115" s="48">
        <f>((W115-D115)*100)/D115</f>
        <v>59.7821829639719</v>
      </c>
    </row>
    <row r="116">
      <c r="A116" t="s">
        <v>124</v>
      </c>
      <c r="C116" t="s">
        <v>84</v>
      </c>
      <c r="D116" s="33">
        <v>994.48</v>
      </c>
      <c r="E116" t="s">
        <v>262</v>
      </c>
      <c r="F116" s="40"/>
      <c r="G116" t="s">
        <v>57</v>
      </c>
      <c r="I116" s="33">
        <v>1036.21</v>
      </c>
      <c r="J116" t="s">
        <v>56</v>
      </c>
      <c r="K116" s="48"/>
      <c r="L116" t="s">
        <v>57</v>
      </c>
      <c r="M116" s="33"/>
      <c r="N116" s="48">
        <f>((I116-D116)*100)/I116</f>
        <v>4.02717595854122</v>
      </c>
      <c r="P116" s="33"/>
      <c r="R116" s="48"/>
      <c r="T116" s="33"/>
      <c r="U116" s="48"/>
      <c r="W116" s="33">
        <v>2451</v>
      </c>
      <c r="X116" t="s">
        <v>56</v>
      </c>
      <c r="Y116" s="48">
        <v>14</v>
      </c>
      <c r="Z116" t="s">
        <v>57</v>
      </c>
      <c r="AA116" s="33"/>
      <c r="AB116" s="48">
        <f>((W116-D116)*100)/D116</f>
        <v>146.460461748854</v>
      </c>
    </row>
    <row r="117">
      <c r="A117" t="s">
        <v>124</v>
      </c>
      <c r="C117" t="s">
        <v>85</v>
      </c>
      <c r="D117" s="33">
        <v>97.75</v>
      </c>
      <c r="E117" t="s">
        <v>56</v>
      </c>
      <c r="F117" s="40"/>
      <c r="G117" t="s">
        <v>57</v>
      </c>
      <c r="I117" s="33">
        <v>108.95</v>
      </c>
      <c r="J117" t="s">
        <v>56</v>
      </c>
      <c r="K117" s="48"/>
      <c r="L117" t="s">
        <v>57</v>
      </c>
      <c r="M117" s="33"/>
      <c r="N117" s="48">
        <f>((I117-D117)*100)/I117</f>
        <v>10.2799449288665</v>
      </c>
      <c r="P117" s="33"/>
      <c r="R117" s="48"/>
      <c r="T117" s="33"/>
      <c r="U117" s="48"/>
      <c r="W117" s="33">
        <v>339</v>
      </c>
      <c r="X117" t="s">
        <v>56</v>
      </c>
      <c r="Y117" s="48">
        <v>39</v>
      </c>
      <c r="Z117" t="s">
        <v>57</v>
      </c>
      <c r="AA117" s="33"/>
      <c r="AB117" s="48">
        <f>((W117-D117)*100)/D117</f>
        <v>246.803069053708</v>
      </c>
    </row>
    <row r="118">
      <c r="C118" t="s">
        <v>114</v>
      </c>
      <c r="D118" s="33"/>
      <c r="F118" s="40"/>
      <c r="H118" s="33"/>
      <c r="I118" s="33"/>
      <c r="K118" s="48"/>
      <c r="M118" s="33"/>
      <c r="P118" s="33"/>
      <c r="R118" s="48"/>
      <c r="T118" s="33"/>
      <c r="W118" s="33"/>
      <c r="Y118" s="48"/>
      <c r="AA118" s="33"/>
    </row>
    <row r="119">
      <c r="A119" t="s">
        <v>228</v>
      </c>
      <c r="C119" t="s">
        <v>229</v>
      </c>
      <c r="D119" s="33" t="s">
        <v>120</v>
      </c>
      <c r="F119" s="40"/>
      <c r="H119" s="33"/>
      <c r="I119" s="33" t="s">
        <v>259</v>
      </c>
      <c r="K119" s="48"/>
      <c r="M119" s="33"/>
      <c r="P119" s="33"/>
      <c r="R119" s="48"/>
      <c r="T119" s="33"/>
      <c r="W119" s="33" t="s">
        <v>261</v>
      </c>
      <c r="Y119" s="48"/>
      <c r="AA119" s="33"/>
    </row>
    <row r="120">
      <c r="C120" t="s">
        <v>126</v>
      </c>
      <c r="D120" s="33">
        <v>9791</v>
      </c>
      <c r="E120" t="s">
        <v>56</v>
      </c>
      <c r="F120" s="40">
        <v>56</v>
      </c>
      <c r="G120" t="s">
        <v>57</v>
      </c>
      <c r="H120" s="33"/>
      <c r="I120" s="33"/>
      <c r="J120" t="s">
        <v>56</v>
      </c>
      <c r="K120" s="48"/>
      <c r="L120" t="s">
        <v>57</v>
      </c>
      <c r="M120" s="33"/>
      <c r="P120" s="33"/>
      <c r="R120" s="48"/>
      <c r="T120" s="33"/>
      <c r="W120" s="33"/>
      <c r="X120" t="s">
        <v>56</v>
      </c>
      <c r="Y120" s="48"/>
      <c r="Z120" t="s">
        <v>128</v>
      </c>
      <c r="AA120" s="33"/>
      <c r="AB120" s="48">
        <f>((D120-W120)*100)/D120</f>
        <v>100</v>
      </c>
    </row>
    <row r="121">
      <c r="C121" t="s">
        <v>127</v>
      </c>
      <c r="D121" s="33">
        <v>6850</v>
      </c>
      <c r="E121" t="s">
        <v>56</v>
      </c>
      <c r="F121" s="40">
        <v>20</v>
      </c>
      <c r="G121" t="s">
        <v>57</v>
      </c>
      <c r="H121" s="33"/>
      <c r="I121" s="33"/>
      <c r="J121" t="s">
        <v>56</v>
      </c>
      <c r="K121" s="48"/>
      <c r="L121" t="s">
        <v>128</v>
      </c>
      <c r="M121" s="33"/>
      <c r="P121" s="33"/>
      <c r="R121" s="48"/>
      <c r="T121" s="33"/>
      <c r="W121" s="33"/>
      <c r="X121" t="s">
        <v>56</v>
      </c>
      <c r="Y121" s="48"/>
      <c r="Z121" t="s">
        <v>57</v>
      </c>
      <c r="AA121" s="33"/>
      <c r="AB121" s="48">
        <f>((D121-W121)*100)/D121</f>
        <v>100</v>
      </c>
    </row>
    <row r="122">
      <c r="C122" t="s">
        <v>129</v>
      </c>
      <c r="D122" s="33">
        <v>5302</v>
      </c>
      <c r="E122" t="s">
        <v>56</v>
      </c>
      <c r="F122" s="40">
        <v>14</v>
      </c>
      <c r="G122" t="s">
        <v>57</v>
      </c>
      <c r="H122" s="33"/>
      <c r="I122" s="33"/>
      <c r="J122" t="s">
        <v>56</v>
      </c>
      <c r="K122" s="48"/>
      <c r="L122" t="s">
        <v>128</v>
      </c>
      <c r="M122" s="33"/>
      <c r="P122" s="33"/>
      <c r="R122" s="48"/>
      <c r="T122" s="33"/>
      <c r="W122" s="33"/>
      <c r="X122" t="s">
        <v>56</v>
      </c>
      <c r="Y122" s="48"/>
      <c r="Z122" t="s">
        <v>128</v>
      </c>
      <c r="AA122" s="33"/>
      <c r="AB122" s="48">
        <f>((D122-W122)*100)/D122</f>
        <v>100</v>
      </c>
    </row>
    <row r="123">
      <c r="C123" t="s">
        <v>130</v>
      </c>
      <c r="D123" s="33">
        <v>4503</v>
      </c>
      <c r="E123" t="s">
        <v>56</v>
      </c>
      <c r="F123" s="40">
        <v>135</v>
      </c>
      <c r="G123" t="s">
        <v>57</v>
      </c>
      <c r="H123" s="33"/>
      <c r="I123" s="33"/>
      <c r="J123" t="s">
        <v>56</v>
      </c>
      <c r="K123" s="48"/>
      <c r="L123" t="s">
        <v>128</v>
      </c>
      <c r="M123" s="33"/>
      <c r="P123" s="33"/>
      <c r="R123" s="48"/>
      <c r="T123" s="33"/>
      <c r="W123" s="33"/>
      <c r="X123" t="s">
        <v>56</v>
      </c>
      <c r="Y123" s="48"/>
      <c r="Z123" t="s">
        <v>128</v>
      </c>
      <c r="AA123" s="33"/>
      <c r="AB123" s="48">
        <f>((D123-W123)*100)/D123</f>
        <v>100</v>
      </c>
    </row>
    <row r="124">
      <c r="C124" t="s">
        <v>131</v>
      </c>
      <c r="D124" s="33">
        <v>3802</v>
      </c>
      <c r="E124" t="s">
        <v>56</v>
      </c>
      <c r="F124" s="40">
        <v>154</v>
      </c>
      <c r="G124" t="s">
        <v>57</v>
      </c>
      <c r="H124" s="33"/>
      <c r="I124" s="33"/>
      <c r="J124" t="s">
        <v>56</v>
      </c>
      <c r="K124" s="48"/>
      <c r="L124" t="s">
        <v>128</v>
      </c>
      <c r="M124" s="33"/>
      <c r="N124" t="s">
        <v>263</v>
      </c>
      <c r="P124" s="33"/>
      <c r="R124" s="48"/>
      <c r="T124" s="33"/>
      <c r="W124" s="33"/>
      <c r="X124" t="s">
        <v>56</v>
      </c>
      <c r="Y124" s="48"/>
      <c r="Z124" t="s">
        <v>128</v>
      </c>
      <c r="AA124" s="33"/>
      <c r="AB124" s="48">
        <f>((D124-W124)*100)/D124</f>
        <v>100</v>
      </c>
    </row>
    <row r="125">
      <c r="C125" t="s">
        <v>132</v>
      </c>
      <c r="D125" s="33">
        <v>3267</v>
      </c>
      <c r="E125" t="s">
        <v>56</v>
      </c>
      <c r="F125" s="40">
        <v>100</v>
      </c>
      <c r="G125" t="s">
        <v>57</v>
      </c>
      <c r="H125" s="33"/>
      <c r="I125" s="33"/>
      <c r="J125" t="s">
        <v>56</v>
      </c>
      <c r="K125" s="48"/>
      <c r="L125" t="s">
        <v>128</v>
      </c>
      <c r="M125" s="33"/>
      <c r="P125" s="33"/>
      <c r="R125" s="48"/>
      <c r="T125" s="33"/>
      <c r="W125" s="33"/>
      <c r="X125" t="s">
        <v>56</v>
      </c>
      <c r="Y125" s="48"/>
      <c r="Z125" t="s">
        <v>128</v>
      </c>
      <c r="AA125" s="33"/>
      <c r="AB125" s="48">
        <f>((D125-W125)*100)/D125</f>
        <v>100</v>
      </c>
    </row>
    <row r="126">
      <c r="D126" s="33"/>
      <c r="F126" s="40"/>
      <c r="H126" s="33"/>
      <c r="I126" s="33"/>
      <c r="K126" s="48"/>
      <c r="M126" s="33"/>
      <c r="P126" s="33"/>
      <c r="R126" s="48"/>
      <c r="T126" s="33"/>
      <c r="W126" s="33"/>
      <c r="Y126" s="48"/>
      <c r="AA126" s="33"/>
    </row>
  </sheetData>
  <mergeCells count="28">
    <mergeCell ref="I3:L3"/>
    <mergeCell ref="P3:S3"/>
    <mergeCell ref="W3:Z3"/>
    <mergeCell ref="AF3:AI3"/>
    <mergeCell ref="AM3:AP3"/>
    <mergeCell ref="I42:L42"/>
    <mergeCell ref="P42:S42"/>
    <mergeCell ref="W42:Z42"/>
    <mergeCell ref="AF42:AI42"/>
    <mergeCell ref="AM42:AP42"/>
    <mergeCell ref="I65:L65"/>
    <mergeCell ref="P65:S65"/>
    <mergeCell ref="W65:Z65"/>
    <mergeCell ref="AF65:AI65"/>
    <mergeCell ref="AM65:AP65"/>
    <mergeCell ref="I103:L103"/>
    <mergeCell ref="P103:S103"/>
    <mergeCell ref="W103:Z103"/>
    <mergeCell ref="AF103:AI103"/>
    <mergeCell ref="I110:L110"/>
    <mergeCell ref="P110:S110"/>
    <mergeCell ref="W110:Z110"/>
    <mergeCell ref="I112:L112"/>
    <mergeCell ref="P112:S112"/>
    <mergeCell ref="W112:Z112"/>
    <mergeCell ref="I119:L119"/>
    <mergeCell ref="P119:S119"/>
    <mergeCell ref="W119:Z119"/>
  </mergeCell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topLeftCell="E1" activePane="topRight" state="frozen"/>
      <selection activeCell="E1" sqref="E1" pane="topRight"/>
    </sheetView>
  </sheetViews>
  <sheetFormatPr customHeight="1" defaultColWidth="17.14" defaultRowHeight="12.75"/>
  <cols>
    <col customWidth="1" min="1" max="1" width="21.86"/>
    <col customWidth="1" min="2" max="2" width="9.57"/>
    <col customWidth="1" min="3" max="3" width="37.86"/>
    <col customWidth="1" min="5" max="5" width="3.57"/>
    <col customWidth="1" min="6" max="6" width="8.0"/>
    <col customWidth="1" min="7" max="7" width="2.43"/>
    <col customWidth="1" min="8" max="8" width="2.57"/>
    <col customWidth="1" min="9" max="9" width="16.0"/>
    <col customWidth="1" min="10" max="10" width="4.29"/>
    <col customWidth="1" min="11" max="11" width="9.57"/>
    <col customWidth="1" min="12" max="12" width="3.57"/>
    <col customWidth="1" min="13" max="13" width="1.71"/>
    <col customWidth="1" min="15" max="15" width="2.14"/>
    <col customWidth="1" min="17" max="17" width="3.71"/>
    <col customWidth="1" min="18" max="18" width="5.86"/>
    <col customWidth="1" min="19" max="19" width="1.57"/>
    <col customWidth="1" min="20" max="20" width="1.0"/>
    <col customWidth="1" min="22" max="22" width="2.57"/>
    <col customWidth="1" min="23" max="23" width="10.57"/>
    <col customWidth="1" min="24" max="24" width="11.0"/>
    <col customWidth="1" min="25" max="25" width="22.0"/>
    <col customWidth="1" min="26" max="26" width="3.71"/>
    <col customWidth="1" min="27" max="27" width="10.0"/>
    <col customWidth="1" min="28" max="28" width="2.43"/>
    <col customWidth="1" min="29" max="29" width="1.29"/>
    <col customWidth="1" min="30" max="30" width="15.14"/>
    <col customWidth="1" min="31" max="31" width="4.0"/>
    <col customWidth="1" min="33" max="33" width="5.0"/>
    <col customWidth="1" min="34" max="34" width="9.43"/>
    <col customWidth="1" min="35" max="36" width="2.43"/>
    <col customWidth="1" min="37" max="37" width="12.43"/>
  </cols>
  <sheetData>
    <row r="1">
      <c r="D1" s="33"/>
      <c r="F1" s="48"/>
      <c r="H1" s="33"/>
      <c r="I1" s="33"/>
      <c r="K1" s="48"/>
      <c r="M1" s="33"/>
      <c r="P1" s="33"/>
      <c r="R1" s="48"/>
      <c r="T1" s="33"/>
    </row>
    <row r="2">
      <c r="D2" s="33"/>
      <c r="F2" s="48"/>
      <c r="H2" s="33"/>
      <c r="I2" s="33"/>
      <c r="K2" s="48"/>
      <c r="M2" s="33"/>
      <c r="P2" s="33"/>
      <c r="R2" s="48"/>
      <c r="T2" s="33"/>
    </row>
    <row r="3">
      <c r="A3" t="s">
        <v>40</v>
      </c>
      <c r="B3" t="s">
        <v>41</v>
      </c>
      <c r="C3" t="s">
        <v>42</v>
      </c>
      <c r="D3" s="33" t="s">
        <v>43</v>
      </c>
      <c r="F3" s="48"/>
      <c r="H3" s="33"/>
      <c r="I3" s="33" t="s">
        <v>259</v>
      </c>
      <c r="K3" s="48"/>
      <c r="M3" s="33"/>
      <c r="N3" t="s">
        <v>45</v>
      </c>
      <c r="P3" s="33" t="s">
        <v>260</v>
      </c>
      <c r="R3" s="48"/>
      <c r="T3" s="33"/>
      <c r="U3" t="s">
        <v>45</v>
      </c>
      <c r="Y3" s="33" t="s">
        <v>250</v>
      </c>
      <c r="AA3" s="48"/>
      <c r="AC3" s="33"/>
      <c r="AD3" t="s">
        <v>45</v>
      </c>
      <c r="AF3" s="33"/>
      <c r="AH3" s="48"/>
      <c r="AJ3" s="33"/>
      <c r="AK3" t="s">
        <v>45</v>
      </c>
    </row>
    <row r="4">
      <c r="D4" s="33"/>
      <c r="F4" s="48"/>
      <c r="H4" s="33"/>
      <c r="I4" s="33"/>
      <c r="K4" s="48"/>
      <c r="M4" s="33"/>
      <c r="N4" s="48"/>
      <c r="P4" s="33"/>
      <c r="R4" s="48"/>
      <c r="T4" s="33"/>
      <c r="U4" s="48"/>
      <c r="Y4" s="33"/>
      <c r="AA4" s="48"/>
      <c r="AC4" s="33"/>
      <c r="AD4" s="48"/>
      <c r="AF4" s="33"/>
      <c r="AH4" s="48"/>
      <c r="AJ4" s="33"/>
      <c r="AK4" s="48"/>
    </row>
    <row r="5">
      <c r="D5" s="33"/>
      <c r="F5" s="48"/>
      <c r="H5" s="33"/>
      <c r="I5" s="33"/>
      <c r="K5" s="48"/>
      <c r="M5" s="33"/>
      <c r="N5" s="48"/>
      <c r="P5" s="33"/>
      <c r="R5" s="48"/>
      <c r="T5" s="33"/>
      <c r="U5" s="48"/>
      <c r="Y5" s="33"/>
      <c r="AA5" s="48"/>
      <c r="AC5" s="33"/>
      <c r="AD5" s="48"/>
      <c r="AF5" s="33"/>
      <c r="AH5" s="48"/>
      <c r="AJ5" s="33"/>
      <c r="AK5" s="48"/>
    </row>
    <row r="6">
      <c r="A6" t="s">
        <v>53</v>
      </c>
      <c r="B6" t="s">
        <v>54</v>
      </c>
      <c r="C6" t="s">
        <v>58</v>
      </c>
      <c r="D6" s="33">
        <v>0.2983</v>
      </c>
      <c r="E6" t="s">
        <v>56</v>
      </c>
      <c r="F6" s="48"/>
      <c r="G6" t="s">
        <v>57</v>
      </c>
      <c r="I6" s="36">
        <v>0.2854</v>
      </c>
      <c r="J6" t="s">
        <v>56</v>
      </c>
      <c r="K6" s="48"/>
      <c r="L6" t="s">
        <v>57</v>
      </c>
      <c r="M6" s="33"/>
      <c r="N6" s="48">
        <f>((D6-I6)*100)/D6</f>
        <v>4.32450553134429</v>
      </c>
      <c r="P6" s="36"/>
      <c r="Q6" t="s">
        <v>56</v>
      </c>
      <c r="R6" s="48"/>
      <c r="S6" t="s">
        <v>57</v>
      </c>
      <c r="T6" s="33"/>
      <c r="U6" s="48">
        <f>((D6-P6)*100)/D6</f>
        <v>100</v>
      </c>
      <c r="Y6" s="36"/>
      <c r="Z6" t="s">
        <v>56</v>
      </c>
      <c r="AA6" s="48"/>
      <c r="AB6" t="s">
        <v>57</v>
      </c>
      <c r="AC6" s="33"/>
      <c r="AD6" s="48">
        <f>((D6-Y6)*100)/D6</f>
        <v>100</v>
      </c>
      <c r="AF6" s="36"/>
      <c r="AG6" t="s">
        <v>56</v>
      </c>
      <c r="AH6" s="48"/>
      <c r="AI6" t="s">
        <v>57</v>
      </c>
      <c r="AJ6" s="33"/>
      <c r="AK6" s="48" t="str">
        <f>((K6-AF6)*100)/K6</f>
        <v>#DIV/0!:divZero</v>
      </c>
    </row>
    <row r="7">
      <c r="A7" t="s">
        <v>53</v>
      </c>
      <c r="B7" t="s">
        <v>54</v>
      </c>
      <c r="C7" t="s">
        <v>59</v>
      </c>
      <c r="D7" s="33">
        <v>0.3452</v>
      </c>
      <c r="E7" t="s">
        <v>56</v>
      </c>
      <c r="F7" s="48"/>
      <c r="G7" t="s">
        <v>57</v>
      </c>
      <c r="I7" s="36">
        <v>0.3119</v>
      </c>
      <c r="J7" t="s">
        <v>56</v>
      </c>
      <c r="K7" s="48"/>
      <c r="L7" t="s">
        <v>57</v>
      </c>
      <c r="M7" s="33"/>
      <c r="N7" s="48">
        <f>((D7-I7)*100)/D7</f>
        <v>9.64658169177288</v>
      </c>
      <c r="P7" s="36"/>
      <c r="Q7" t="s">
        <v>56</v>
      </c>
      <c r="R7" s="48"/>
      <c r="S7" t="s">
        <v>57</v>
      </c>
      <c r="T7" s="33"/>
      <c r="U7" s="48">
        <f>((D7-P7)*100)/D7</f>
        <v>100</v>
      </c>
      <c r="Y7" s="36"/>
      <c r="Z7" t="s">
        <v>56</v>
      </c>
      <c r="AA7" s="48"/>
      <c r="AB7" t="s">
        <v>57</v>
      </c>
      <c r="AC7" s="33"/>
      <c r="AD7" s="48">
        <f>((D7-Y7)*100)/D7</f>
        <v>100</v>
      </c>
      <c r="AF7" s="36"/>
      <c r="AG7" t="s">
        <v>56</v>
      </c>
      <c r="AH7" s="48"/>
      <c r="AI7" t="s">
        <v>57</v>
      </c>
      <c r="AJ7" s="33"/>
      <c r="AK7" s="48" t="str">
        <f>((K7-AF7)*100)/K7</f>
        <v>#DIV/0!:divZero</v>
      </c>
    </row>
    <row r="8">
      <c r="A8" t="s">
        <v>53</v>
      </c>
      <c r="B8" t="s">
        <v>54</v>
      </c>
      <c r="C8" t="s">
        <v>60</v>
      </c>
      <c r="D8" s="33">
        <v>0.4329</v>
      </c>
      <c r="E8" t="s">
        <v>56</v>
      </c>
      <c r="F8" s="48"/>
      <c r="G8" t="s">
        <v>57</v>
      </c>
      <c r="I8" s="36">
        <v>0.3637</v>
      </c>
      <c r="J8" t="s">
        <v>56</v>
      </c>
      <c r="K8" s="48"/>
      <c r="L8" t="s">
        <v>57</v>
      </c>
      <c r="M8" s="33"/>
      <c r="N8" s="48">
        <f>((D8-I8)*100)/D8</f>
        <v>15.985215985216</v>
      </c>
      <c r="P8" s="36"/>
      <c r="Q8" t="s">
        <v>56</v>
      </c>
      <c r="R8" s="48"/>
      <c r="S8" t="s">
        <v>57</v>
      </c>
      <c r="T8" s="33"/>
      <c r="U8" s="48">
        <f>((D8-P8)*100)/D8</f>
        <v>100</v>
      </c>
      <c r="Y8" s="36"/>
      <c r="Z8" t="s">
        <v>56</v>
      </c>
      <c r="AA8" s="48"/>
      <c r="AB8" t="s">
        <v>57</v>
      </c>
      <c r="AC8" s="33"/>
      <c r="AD8" s="48">
        <f>((D8-Y8)*100)/D8</f>
        <v>100</v>
      </c>
      <c r="AF8" s="36"/>
      <c r="AG8" t="s">
        <v>56</v>
      </c>
      <c r="AH8" s="48"/>
      <c r="AI8" t="s">
        <v>57</v>
      </c>
      <c r="AJ8" s="33"/>
      <c r="AK8" s="48" t="str">
        <f>((K8-AF8)*100)/K8</f>
        <v>#DIV/0!:divZero</v>
      </c>
    </row>
    <row r="9">
      <c r="A9" t="s">
        <v>53</v>
      </c>
      <c r="B9" t="s">
        <v>54</v>
      </c>
      <c r="C9" t="s">
        <v>61</v>
      </c>
      <c r="D9" s="33">
        <v>0.6296</v>
      </c>
      <c r="E9" t="s">
        <v>56</v>
      </c>
      <c r="F9" s="48"/>
      <c r="G9" t="s">
        <v>57</v>
      </c>
      <c r="I9" s="36">
        <v>0.4547</v>
      </c>
      <c r="J9" t="s">
        <v>56</v>
      </c>
      <c r="K9" s="48"/>
      <c r="L9" t="s">
        <v>57</v>
      </c>
      <c r="M9" s="33"/>
      <c r="N9" s="48">
        <f>((D9-I9)*100)/D9</f>
        <v>27.779542566709</v>
      </c>
      <c r="P9" s="36"/>
      <c r="Q9" t="s">
        <v>56</v>
      </c>
      <c r="R9" s="48"/>
      <c r="S9" t="s">
        <v>57</v>
      </c>
      <c r="T9" s="33"/>
      <c r="U9" s="48">
        <f>((D9-P9)*100)/D9</f>
        <v>100</v>
      </c>
      <c r="Y9" s="36"/>
      <c r="Z9" t="s">
        <v>56</v>
      </c>
      <c r="AA9" s="48"/>
      <c r="AB9" t="s">
        <v>57</v>
      </c>
      <c r="AC9" s="33"/>
      <c r="AD9" s="48">
        <f>((D9-Y9)*100)/D9</f>
        <v>100</v>
      </c>
      <c r="AF9" s="36"/>
      <c r="AG9" t="s">
        <v>56</v>
      </c>
      <c r="AH9" s="48"/>
      <c r="AI9" t="s">
        <v>57</v>
      </c>
      <c r="AJ9" s="33"/>
      <c r="AK9" s="48" t="str">
        <f>((K9-AF9)*100)/K9</f>
        <v>#DIV/0!:divZero</v>
      </c>
    </row>
    <row r="10">
      <c r="A10" t="s">
        <v>53</v>
      </c>
      <c r="B10" t="s">
        <v>54</v>
      </c>
      <c r="C10" t="s">
        <v>66</v>
      </c>
      <c r="D10" s="33">
        <v>0.3977</v>
      </c>
      <c r="E10" t="s">
        <v>56</v>
      </c>
      <c r="F10" s="48"/>
      <c r="G10" t="s">
        <v>57</v>
      </c>
      <c r="I10" s="36">
        <v>0.3488</v>
      </c>
      <c r="J10" t="s">
        <v>56</v>
      </c>
      <c r="K10" s="48"/>
      <c r="L10" t="s">
        <v>57</v>
      </c>
      <c r="M10" s="33"/>
      <c r="N10" s="48">
        <f>((D10-I10)*100)/D10</f>
        <v>12.2957002765904</v>
      </c>
      <c r="P10" s="36"/>
      <c r="Q10" t="s">
        <v>56</v>
      </c>
      <c r="R10" s="48"/>
      <c r="S10" t="s">
        <v>57</v>
      </c>
      <c r="T10" s="33"/>
      <c r="U10" s="48">
        <f>((D10-P10)*100)/D10</f>
        <v>100</v>
      </c>
      <c r="Y10" s="36"/>
      <c r="Z10" t="s">
        <v>56</v>
      </c>
      <c r="AA10" s="48"/>
      <c r="AB10" t="s">
        <v>57</v>
      </c>
      <c r="AC10" s="33"/>
      <c r="AD10" s="48">
        <f>((D10-Y10)*100)/D10</f>
        <v>100</v>
      </c>
      <c r="AF10" s="36"/>
      <c r="AG10" t="s">
        <v>56</v>
      </c>
      <c r="AH10" s="48"/>
      <c r="AI10" t="s">
        <v>57</v>
      </c>
      <c r="AJ10" s="33"/>
      <c r="AK10" s="48" t="str">
        <f>((K10-AF10)*100)/K10</f>
        <v>#DIV/0!:divZero</v>
      </c>
    </row>
    <row r="11">
      <c r="A11" t="s">
        <v>53</v>
      </c>
      <c r="B11" t="s">
        <v>54</v>
      </c>
      <c r="C11" t="s">
        <v>67</v>
      </c>
      <c r="D11" s="33">
        <v>0.6393</v>
      </c>
      <c r="E11" t="s">
        <v>56</v>
      </c>
      <c r="F11" s="48"/>
      <c r="G11" t="s">
        <v>57</v>
      </c>
      <c r="I11" s="36">
        <v>0.518</v>
      </c>
      <c r="J11" t="s">
        <v>56</v>
      </c>
      <c r="K11" s="48"/>
      <c r="L11" t="s">
        <v>57</v>
      </c>
      <c r="M11" s="33"/>
      <c r="N11" s="48">
        <f>((D11-I11)*100)/D11</f>
        <v>18.9738776787111</v>
      </c>
      <c r="P11" s="36"/>
      <c r="Q11" t="s">
        <v>56</v>
      </c>
      <c r="R11" s="48"/>
      <c r="S11" t="s">
        <v>57</v>
      </c>
      <c r="T11" s="33"/>
      <c r="U11" s="48">
        <f>((D11-P11)*100)/D11</f>
        <v>100</v>
      </c>
      <c r="Y11" s="36"/>
      <c r="Z11" t="s">
        <v>56</v>
      </c>
      <c r="AA11" s="48"/>
      <c r="AB11" t="s">
        <v>57</v>
      </c>
      <c r="AC11" s="33"/>
      <c r="AD11" s="48">
        <f>((D11-Y11)*100)/D11</f>
        <v>100</v>
      </c>
      <c r="AF11" s="36"/>
      <c r="AG11" t="s">
        <v>56</v>
      </c>
      <c r="AH11" s="48"/>
      <c r="AI11" t="s">
        <v>57</v>
      </c>
      <c r="AJ11" s="33"/>
      <c r="AK11" s="48" t="str">
        <f>((K11-AF11)*100)/K11</f>
        <v>#DIV/0!:divZero</v>
      </c>
    </row>
    <row r="12">
      <c r="A12" t="s">
        <v>53</v>
      </c>
      <c r="B12" t="s">
        <v>54</v>
      </c>
      <c r="C12" t="s">
        <v>62</v>
      </c>
      <c r="D12" s="33">
        <v>0.7443</v>
      </c>
      <c r="E12" t="s">
        <v>56</v>
      </c>
      <c r="F12" s="48"/>
      <c r="G12" t="s">
        <v>57</v>
      </c>
      <c r="I12" s="36">
        <v>0.3777</v>
      </c>
      <c r="J12" t="s">
        <v>56</v>
      </c>
      <c r="K12" s="48"/>
      <c r="L12" t="s">
        <v>57</v>
      </c>
      <c r="M12" s="33"/>
      <c r="N12" s="48">
        <f>((D12-I12)*100)/D12</f>
        <v>49.25433293027</v>
      </c>
      <c r="P12" s="36"/>
      <c r="Q12" t="s">
        <v>56</v>
      </c>
      <c r="R12" s="48"/>
      <c r="S12" t="s">
        <v>57</v>
      </c>
      <c r="T12" s="33"/>
      <c r="U12" s="48">
        <f>((D12-P12)*100)/D12</f>
        <v>100</v>
      </c>
      <c r="Y12" s="36"/>
      <c r="Z12" t="s">
        <v>56</v>
      </c>
      <c r="AA12" s="48"/>
      <c r="AB12" t="s">
        <v>57</v>
      </c>
      <c r="AC12" s="33"/>
      <c r="AD12" s="48">
        <f>((D12-Y12)*100)/D12</f>
        <v>100</v>
      </c>
      <c r="AF12" s="36"/>
      <c r="AG12" t="s">
        <v>56</v>
      </c>
      <c r="AH12" s="48"/>
      <c r="AI12" t="s">
        <v>57</v>
      </c>
      <c r="AJ12" s="33"/>
      <c r="AK12" s="48" t="str">
        <f>((K12-AF12)*100)/K12</f>
        <v>#DIV/0!:divZero</v>
      </c>
    </row>
    <row r="13">
      <c r="A13" t="s">
        <v>53</v>
      </c>
      <c r="B13" t="s">
        <v>54</v>
      </c>
      <c r="C13" t="s">
        <v>63</v>
      </c>
      <c r="D13" s="33">
        <v>0.7013</v>
      </c>
      <c r="E13" t="s">
        <v>56</v>
      </c>
      <c r="F13" s="48"/>
      <c r="G13" t="s">
        <v>57</v>
      </c>
      <c r="I13" s="36">
        <v>0.3813</v>
      </c>
      <c r="J13" t="s">
        <v>56</v>
      </c>
      <c r="K13" s="48"/>
      <c r="L13" t="s">
        <v>57</v>
      </c>
      <c r="M13" s="33"/>
      <c r="N13" s="48">
        <f>((D13-I13)*100)/D13</f>
        <v>45.629545130472</v>
      </c>
      <c r="P13" s="36"/>
      <c r="Q13" t="s">
        <v>56</v>
      </c>
      <c r="R13" s="48"/>
      <c r="S13" t="s">
        <v>57</v>
      </c>
      <c r="T13" s="33"/>
      <c r="U13" s="48">
        <f>((D13-P13)*100)/D13</f>
        <v>100</v>
      </c>
      <c r="Y13" s="36"/>
      <c r="Z13" t="s">
        <v>56</v>
      </c>
      <c r="AA13" s="48"/>
      <c r="AB13" t="s">
        <v>57</v>
      </c>
      <c r="AC13" s="33"/>
      <c r="AD13" s="48">
        <f>((D13-Y13)*100)/D13</f>
        <v>100</v>
      </c>
      <c r="AF13" s="36"/>
      <c r="AG13" t="s">
        <v>56</v>
      </c>
      <c r="AH13" s="48"/>
      <c r="AI13" t="s">
        <v>57</v>
      </c>
      <c r="AJ13" s="33"/>
      <c r="AK13" s="48" t="str">
        <f>((K13-AF13)*100)/K13</f>
        <v>#DIV/0!:divZero</v>
      </c>
    </row>
    <row r="14">
      <c r="A14" t="s">
        <v>53</v>
      </c>
      <c r="B14" t="s">
        <v>54</v>
      </c>
      <c r="C14" t="s">
        <v>225</v>
      </c>
      <c r="D14" s="33">
        <v>0.5279</v>
      </c>
      <c r="E14" t="s">
        <v>56</v>
      </c>
      <c r="F14" s="48"/>
      <c r="G14" t="s">
        <v>57</v>
      </c>
      <c r="I14" s="36">
        <v>0.4285</v>
      </c>
      <c r="J14" t="s">
        <v>56</v>
      </c>
      <c r="K14" s="48"/>
      <c r="L14" t="s">
        <v>57</v>
      </c>
      <c r="M14" s="33"/>
      <c r="N14" s="48">
        <f>((D14-I14)*100)/D14</f>
        <v>18.829323735556</v>
      </c>
      <c r="P14" s="36"/>
      <c r="Q14" t="s">
        <v>56</v>
      </c>
      <c r="R14" s="48"/>
      <c r="S14" t="s">
        <v>57</v>
      </c>
      <c r="T14" s="33"/>
      <c r="U14" s="48">
        <f>((D14-P14)*100)/D14</f>
        <v>100</v>
      </c>
      <c r="Y14" s="36"/>
      <c r="Z14" t="s">
        <v>56</v>
      </c>
      <c r="AA14" s="48"/>
      <c r="AB14" t="s">
        <v>57</v>
      </c>
      <c r="AC14" s="33"/>
      <c r="AD14" s="48">
        <f>((D14-Y14)*100)/D14</f>
        <v>100</v>
      </c>
      <c r="AF14" s="36"/>
      <c r="AG14" t="s">
        <v>56</v>
      </c>
      <c r="AH14" s="48"/>
      <c r="AI14" t="s">
        <v>57</v>
      </c>
      <c r="AJ14" s="33"/>
      <c r="AK14" s="48" t="str">
        <f>((K14-AF14)*100)/K14</f>
        <v>#DIV/0!:divZero</v>
      </c>
    </row>
    <row r="15">
      <c r="A15" t="s">
        <v>53</v>
      </c>
      <c r="B15" t="s">
        <v>54</v>
      </c>
      <c r="C15" t="s">
        <v>64</v>
      </c>
      <c r="D15" s="33">
        <v>0.3139</v>
      </c>
      <c r="E15" t="s">
        <v>56</v>
      </c>
      <c r="F15" s="48"/>
      <c r="G15" t="s">
        <v>57</v>
      </c>
      <c r="I15" s="36">
        <v>0.2426</v>
      </c>
      <c r="J15" t="s">
        <v>56</v>
      </c>
      <c r="K15" s="48"/>
      <c r="L15" t="s">
        <v>57</v>
      </c>
      <c r="M15" s="33"/>
      <c r="N15" s="48">
        <f>((D15-I15)*100)/D15</f>
        <v>22.7142402038866</v>
      </c>
      <c r="P15" s="36"/>
      <c r="Q15" t="s">
        <v>56</v>
      </c>
      <c r="R15" s="48"/>
      <c r="S15" t="s">
        <v>57</v>
      </c>
      <c r="T15" s="33"/>
      <c r="U15" s="48">
        <f>((D15-P15)*100)/D15</f>
        <v>100</v>
      </c>
      <c r="Y15" s="36"/>
      <c r="Z15" t="s">
        <v>56</v>
      </c>
      <c r="AA15" s="48"/>
      <c r="AB15" t="s">
        <v>57</v>
      </c>
      <c r="AC15" s="33"/>
      <c r="AD15" s="48">
        <f>((D15-Y15)*100)/D15</f>
        <v>100</v>
      </c>
      <c r="AF15" s="36"/>
      <c r="AG15" t="s">
        <v>56</v>
      </c>
      <c r="AH15" s="48"/>
      <c r="AI15" t="s">
        <v>57</v>
      </c>
      <c r="AJ15" s="33"/>
      <c r="AK15" s="48" t="str">
        <f>((K15-AF15)*100)/K15</f>
        <v>#DIV/0!:divZero</v>
      </c>
    </row>
    <row r="16">
      <c r="A16" t="s">
        <v>53</v>
      </c>
      <c r="B16" t="s">
        <v>54</v>
      </c>
      <c r="C16" t="s">
        <v>65</v>
      </c>
      <c r="D16" s="33">
        <v>0.1856</v>
      </c>
      <c r="E16" t="s">
        <v>56</v>
      </c>
      <c r="F16" s="48"/>
      <c r="G16" t="s">
        <v>57</v>
      </c>
      <c r="I16" s="36">
        <v>0.2488</v>
      </c>
      <c r="J16" t="s">
        <v>56</v>
      </c>
      <c r="K16" s="48"/>
      <c r="L16" t="s">
        <v>57</v>
      </c>
      <c r="M16" s="33"/>
      <c r="N16" s="48">
        <f>((D16-I16)*100)/D16</f>
        <v>-34.051724137931</v>
      </c>
      <c r="P16" s="36"/>
      <c r="Q16" t="s">
        <v>56</v>
      </c>
      <c r="R16" s="48"/>
      <c r="S16" t="s">
        <v>57</v>
      </c>
      <c r="T16" s="33"/>
      <c r="U16" s="48">
        <f>((D16-P16)*100)/D16</f>
        <v>100</v>
      </c>
      <c r="Y16" s="36"/>
      <c r="Z16" t="s">
        <v>56</v>
      </c>
      <c r="AA16" s="48"/>
      <c r="AB16" t="s">
        <v>57</v>
      </c>
      <c r="AC16" s="33"/>
      <c r="AD16" s="48">
        <f>((D16-Y16)*100)/D16</f>
        <v>100</v>
      </c>
      <c r="AF16" s="36"/>
      <c r="AG16" t="s">
        <v>56</v>
      </c>
      <c r="AH16" s="48"/>
      <c r="AI16" t="s">
        <v>57</v>
      </c>
      <c r="AJ16" s="33"/>
      <c r="AK16" s="48" t="str">
        <f>((K16-AF16)*100)/K16</f>
        <v>#DIV/0!:divZero</v>
      </c>
    </row>
    <row r="17">
      <c r="D17" s="33"/>
      <c r="F17" s="48"/>
      <c r="I17" s="36"/>
      <c r="K17" s="48"/>
      <c r="M17" s="33"/>
      <c r="N17" s="48"/>
      <c r="P17" s="36"/>
      <c r="R17" s="48"/>
      <c r="T17" s="33"/>
      <c r="U17" s="48"/>
      <c r="Y17" s="36"/>
      <c r="AA17" s="48"/>
      <c r="AC17" s="33"/>
      <c r="AD17" s="48"/>
      <c r="AF17" s="36"/>
      <c r="AH17" s="48"/>
      <c r="AJ17" s="33"/>
      <c r="AK17" s="48"/>
    </row>
    <row r="18" ht="12.0" customHeight="1">
      <c r="A18" t="s">
        <v>68</v>
      </c>
      <c r="B18" t="s">
        <v>54</v>
      </c>
      <c r="C18" t="s">
        <v>58</v>
      </c>
      <c r="D18" s="33">
        <v>1.065</v>
      </c>
      <c r="E18" t="s">
        <v>56</v>
      </c>
      <c r="F18" s="48"/>
      <c r="G18" t="s">
        <v>57</v>
      </c>
      <c r="I18" s="36">
        <v>1.0548</v>
      </c>
      <c r="J18" t="s">
        <v>56</v>
      </c>
      <c r="K18" s="48"/>
      <c r="L18" t="s">
        <v>57</v>
      </c>
      <c r="M18" s="33"/>
      <c r="N18" s="48">
        <f>((D18-I18)*100)/D18</f>
        <v>0.957746478873238</v>
      </c>
      <c r="P18" s="36"/>
      <c r="Q18" t="s">
        <v>56</v>
      </c>
      <c r="R18" s="48"/>
      <c r="S18" t="s">
        <v>57</v>
      </c>
      <c r="T18" s="33"/>
      <c r="U18" s="48">
        <f>((D18-P18)*100)/D18</f>
        <v>100</v>
      </c>
      <c r="Y18" s="36"/>
      <c r="Z18" t="s">
        <v>56</v>
      </c>
      <c r="AA18" s="48"/>
      <c r="AB18" t="s">
        <v>57</v>
      </c>
      <c r="AC18" s="33"/>
      <c r="AD18" s="48">
        <f>((D18-Y18)*100)/D18</f>
        <v>100</v>
      </c>
      <c r="AF18" s="36"/>
      <c r="AG18" t="s">
        <v>56</v>
      </c>
      <c r="AH18" s="48"/>
      <c r="AI18" t="s">
        <v>57</v>
      </c>
      <c r="AJ18" s="33"/>
      <c r="AK18" s="48" t="str">
        <f>((K18-AF18)*100)/K18</f>
        <v>#DIV/0!:divZero</v>
      </c>
    </row>
    <row r="19" ht="12.0" customHeight="1">
      <c r="A19" t="s">
        <v>68</v>
      </c>
      <c r="B19" t="s">
        <v>54</v>
      </c>
      <c r="C19" t="s">
        <v>59</v>
      </c>
      <c r="D19" s="33">
        <v>1.112</v>
      </c>
      <c r="E19" t="s">
        <v>56</v>
      </c>
      <c r="F19" s="48"/>
      <c r="G19" t="s">
        <v>57</v>
      </c>
      <c r="I19" s="36">
        <v>1.0941</v>
      </c>
      <c r="J19" t="s">
        <v>56</v>
      </c>
      <c r="K19" s="48"/>
      <c r="L19" t="s">
        <v>57</v>
      </c>
      <c r="M19" s="33"/>
      <c r="N19" s="48">
        <f>((D19-I19)*100)/D19</f>
        <v>1.60971223021583</v>
      </c>
      <c r="P19" s="36"/>
      <c r="Q19" t="s">
        <v>56</v>
      </c>
      <c r="R19" s="48"/>
      <c r="S19" t="s">
        <v>57</v>
      </c>
      <c r="T19" s="33"/>
      <c r="U19" s="48">
        <f>((D19-P19)*100)/D19</f>
        <v>100</v>
      </c>
      <c r="Y19" s="36"/>
      <c r="Z19" t="s">
        <v>56</v>
      </c>
      <c r="AA19" s="48"/>
      <c r="AB19" t="s">
        <v>57</v>
      </c>
      <c r="AC19" s="33"/>
      <c r="AD19" s="48">
        <f>((D19-Y19)*100)/D19</f>
        <v>100</v>
      </c>
      <c r="AF19" s="36"/>
      <c r="AG19" t="s">
        <v>56</v>
      </c>
      <c r="AH19" s="48"/>
      <c r="AI19" t="s">
        <v>57</v>
      </c>
      <c r="AJ19" s="33"/>
      <c r="AK19" s="48" t="str">
        <f>((K19-AF19)*100)/K19</f>
        <v>#DIV/0!:divZero</v>
      </c>
    </row>
    <row r="20" ht="12.0" customHeight="1">
      <c r="A20" t="s">
        <v>68</v>
      </c>
      <c r="B20" t="s">
        <v>54</v>
      </c>
      <c r="C20" t="s">
        <v>60</v>
      </c>
      <c r="D20" s="33">
        <v>1.2015</v>
      </c>
      <c r="E20" t="s">
        <v>56</v>
      </c>
      <c r="F20" s="48"/>
      <c r="G20" t="s">
        <v>57</v>
      </c>
      <c r="I20" s="36">
        <v>1.146</v>
      </c>
      <c r="J20" t="s">
        <v>56</v>
      </c>
      <c r="K20" s="48"/>
      <c r="L20" t="s">
        <v>57</v>
      </c>
      <c r="M20" s="33"/>
      <c r="N20" s="48">
        <f>((D20-I20)*100)/D20</f>
        <v>4.61922596754058</v>
      </c>
      <c r="P20" s="36"/>
      <c r="Q20" t="s">
        <v>56</v>
      </c>
      <c r="R20" s="48"/>
      <c r="S20" t="s">
        <v>57</v>
      </c>
      <c r="T20" s="33"/>
      <c r="U20" s="48">
        <f>((D20-P20)*100)/D20</f>
        <v>100</v>
      </c>
      <c r="Y20" s="36"/>
      <c r="Z20" t="s">
        <v>56</v>
      </c>
      <c r="AA20" s="48"/>
      <c r="AB20" t="s">
        <v>57</v>
      </c>
      <c r="AC20" s="33"/>
      <c r="AD20" s="48">
        <f>((D20-Y20)*100)/D20</f>
        <v>100</v>
      </c>
      <c r="AF20" s="36"/>
      <c r="AG20" t="s">
        <v>56</v>
      </c>
      <c r="AH20" s="48"/>
      <c r="AI20" t="s">
        <v>57</v>
      </c>
      <c r="AJ20" s="33"/>
      <c r="AK20" s="48" t="str">
        <f>((K20-AF20)*100)/K20</f>
        <v>#DIV/0!:divZero</v>
      </c>
    </row>
    <row r="21" ht="12.0" customHeight="1">
      <c r="A21" t="s">
        <v>68</v>
      </c>
      <c r="B21" t="s">
        <v>54</v>
      </c>
      <c r="C21" t="s">
        <v>61</v>
      </c>
      <c r="D21" s="33">
        <v>1.4098</v>
      </c>
      <c r="E21" t="s">
        <v>56</v>
      </c>
      <c r="F21" s="48"/>
      <c r="G21" t="s">
        <v>57</v>
      </c>
      <c r="I21" s="36">
        <v>1.2365</v>
      </c>
      <c r="J21" t="s">
        <v>56</v>
      </c>
      <c r="K21" s="48"/>
      <c r="L21" t="s">
        <v>57</v>
      </c>
      <c r="M21" s="33"/>
      <c r="N21" s="48">
        <f>((D21-I21)*100)/D21</f>
        <v>12.2925237622358</v>
      </c>
      <c r="P21" s="36"/>
      <c r="Q21" t="s">
        <v>56</v>
      </c>
      <c r="R21" s="48"/>
      <c r="S21" t="s">
        <v>57</v>
      </c>
      <c r="T21" s="33"/>
      <c r="U21" s="48">
        <f>((D21-P21)*100)/D21</f>
        <v>100</v>
      </c>
      <c r="Y21" s="36"/>
      <c r="Z21" t="s">
        <v>56</v>
      </c>
      <c r="AA21" s="48"/>
      <c r="AB21" t="s">
        <v>57</v>
      </c>
      <c r="AC21" s="33"/>
      <c r="AD21" s="48">
        <f>((D21-Y21)*100)/D21</f>
        <v>100</v>
      </c>
      <c r="AF21" s="36"/>
      <c r="AG21" t="s">
        <v>56</v>
      </c>
      <c r="AH21" s="48"/>
      <c r="AI21" t="s">
        <v>57</v>
      </c>
      <c r="AJ21" s="33"/>
      <c r="AK21" s="48" t="str">
        <f>((K21-AF21)*100)/K21</f>
        <v>#DIV/0!:divZero</v>
      </c>
    </row>
    <row r="22" ht="12.0" customHeight="1">
      <c r="A22" t="s">
        <v>68</v>
      </c>
      <c r="B22" t="s">
        <v>54</v>
      </c>
      <c r="C22" t="s">
        <v>66</v>
      </c>
      <c r="D22" s="33">
        <v>1.6523</v>
      </c>
      <c r="E22" t="s">
        <v>56</v>
      </c>
      <c r="F22" s="48"/>
      <c r="G22" t="s">
        <v>57</v>
      </c>
      <c r="I22" s="36">
        <v>1.1198</v>
      </c>
      <c r="J22" t="s">
        <v>56</v>
      </c>
      <c r="K22" s="48"/>
      <c r="L22" t="s">
        <v>57</v>
      </c>
      <c r="M22" s="33"/>
      <c r="N22" s="48">
        <f>((D22-I22)*100)/D22</f>
        <v>32.2278036676148</v>
      </c>
      <c r="P22" s="36"/>
      <c r="Q22" t="s">
        <v>56</v>
      </c>
      <c r="R22" s="48"/>
      <c r="S22" t="s">
        <v>57</v>
      </c>
      <c r="T22" s="33"/>
      <c r="U22" s="48">
        <f>((D22-P22)*100)/D22</f>
        <v>100</v>
      </c>
      <c r="Y22" s="36"/>
      <c r="Z22" t="s">
        <v>56</v>
      </c>
      <c r="AA22" s="48"/>
      <c r="AB22" t="s">
        <v>57</v>
      </c>
      <c r="AC22" s="33"/>
      <c r="AD22" s="48">
        <f>((D22-Y22)*100)/D22</f>
        <v>100</v>
      </c>
      <c r="AF22" s="36"/>
      <c r="AG22" t="s">
        <v>56</v>
      </c>
      <c r="AH22" s="48"/>
      <c r="AI22" t="s">
        <v>57</v>
      </c>
      <c r="AJ22" s="33"/>
      <c r="AK22" s="48" t="str">
        <f>((K22-AF22)*100)/K22</f>
        <v>#DIV/0!:divZero</v>
      </c>
    </row>
    <row r="23">
      <c r="A23" t="s">
        <v>68</v>
      </c>
      <c r="B23" t="s">
        <v>54</v>
      </c>
      <c r="C23" t="s">
        <v>67</v>
      </c>
      <c r="D23" s="33">
        <v>2.121</v>
      </c>
      <c r="E23" t="s">
        <v>56</v>
      </c>
      <c r="F23" s="48"/>
      <c r="G23" t="s">
        <v>57</v>
      </c>
      <c r="I23" s="36">
        <v>1.3018</v>
      </c>
      <c r="J23" t="s">
        <v>56</v>
      </c>
      <c r="K23" s="48"/>
      <c r="L23" t="s">
        <v>57</v>
      </c>
      <c r="M23" s="33"/>
      <c r="N23" s="48">
        <f>((D23-I23)*100)/D23</f>
        <v>38.6232909005186</v>
      </c>
      <c r="P23" s="36"/>
      <c r="Q23" t="s">
        <v>56</v>
      </c>
      <c r="R23" s="48"/>
      <c r="S23" t="s">
        <v>57</v>
      </c>
      <c r="T23" s="33"/>
      <c r="U23" s="48">
        <f>((D23-P23)*100)/D23</f>
        <v>100</v>
      </c>
      <c r="Y23" s="36"/>
      <c r="Z23" t="s">
        <v>56</v>
      </c>
      <c r="AA23" s="48"/>
      <c r="AB23" t="s">
        <v>57</v>
      </c>
      <c r="AC23" s="33"/>
      <c r="AD23" s="48">
        <f>((D23-Y23)*100)/D23</f>
        <v>100</v>
      </c>
      <c r="AF23" s="36"/>
      <c r="AG23" t="s">
        <v>56</v>
      </c>
      <c r="AH23" s="48"/>
      <c r="AI23" t="s">
        <v>57</v>
      </c>
      <c r="AJ23" s="33"/>
      <c r="AK23" s="48" t="str">
        <f>((K23-AF23)*100)/K23</f>
        <v>#DIV/0!:divZero</v>
      </c>
    </row>
    <row r="24">
      <c r="A24" t="s">
        <v>68</v>
      </c>
      <c r="B24" t="s">
        <v>54</v>
      </c>
      <c r="C24" t="s">
        <v>62</v>
      </c>
      <c r="D24" s="33">
        <v>1.527</v>
      </c>
      <c r="E24" t="s">
        <v>56</v>
      </c>
      <c r="F24" s="48"/>
      <c r="G24" t="s">
        <v>57</v>
      </c>
      <c r="I24" s="36">
        <v>1.1512</v>
      </c>
      <c r="J24" t="s">
        <v>56</v>
      </c>
      <c r="K24" s="48"/>
      <c r="L24" t="s">
        <v>57</v>
      </c>
      <c r="M24" s="33"/>
      <c r="N24" s="48">
        <f>((D24-I24)*100)/D24</f>
        <v>24.6103470857891</v>
      </c>
      <c r="P24" s="36"/>
      <c r="Q24" t="s">
        <v>56</v>
      </c>
      <c r="R24" s="48"/>
      <c r="S24" t="s">
        <v>57</v>
      </c>
      <c r="T24" s="33"/>
      <c r="U24" s="48">
        <f>((D24-P24)*100)/D24</f>
        <v>100</v>
      </c>
      <c r="Y24" s="36"/>
      <c r="Z24" t="s">
        <v>56</v>
      </c>
      <c r="AA24" s="48"/>
      <c r="AB24" t="s">
        <v>57</v>
      </c>
      <c r="AC24" s="33"/>
      <c r="AD24" s="48">
        <f>((D24-Y24)*100)/D24</f>
        <v>100</v>
      </c>
      <c r="AF24" s="36"/>
      <c r="AG24" t="s">
        <v>56</v>
      </c>
      <c r="AH24" s="48"/>
      <c r="AI24" t="s">
        <v>57</v>
      </c>
      <c r="AJ24" s="33"/>
      <c r="AK24" s="48" t="str">
        <f>((K24-AF24)*100)/K24</f>
        <v>#DIV/0!:divZero</v>
      </c>
    </row>
    <row r="25">
      <c r="A25" t="s">
        <v>68</v>
      </c>
      <c r="B25" t="s">
        <v>54</v>
      </c>
      <c r="C25" t="s">
        <v>63</v>
      </c>
      <c r="D25" s="33">
        <v>1.4705</v>
      </c>
      <c r="E25" t="s">
        <v>56</v>
      </c>
      <c r="F25" s="48"/>
      <c r="G25" t="s">
        <v>57</v>
      </c>
      <c r="I25" s="36">
        <v>1.9943</v>
      </c>
      <c r="J25" t="s">
        <v>56</v>
      </c>
      <c r="K25" s="48"/>
      <c r="L25" t="s">
        <v>57</v>
      </c>
      <c r="M25" s="33"/>
      <c r="N25" s="48">
        <f>((D25-I25)*100)/D25</f>
        <v>-35.6205372322339</v>
      </c>
      <c r="P25" s="36"/>
      <c r="Q25" t="s">
        <v>56</v>
      </c>
      <c r="R25" s="48"/>
      <c r="S25" t="s">
        <v>57</v>
      </c>
      <c r="T25" s="33"/>
      <c r="U25" s="48">
        <f>((D25-P25)*100)/D25</f>
        <v>100</v>
      </c>
      <c r="Y25" s="36"/>
      <c r="Z25" t="s">
        <v>56</v>
      </c>
      <c r="AA25" s="48"/>
      <c r="AB25" t="s">
        <v>57</v>
      </c>
      <c r="AC25" s="33"/>
      <c r="AD25" s="48">
        <f>((D25-Y25)*100)/D25</f>
        <v>100</v>
      </c>
      <c r="AF25" s="36"/>
      <c r="AG25" t="s">
        <v>56</v>
      </c>
      <c r="AH25" s="48"/>
      <c r="AI25" t="s">
        <v>57</v>
      </c>
      <c r="AJ25" s="33"/>
      <c r="AK25" s="48" t="str">
        <f>((K25-AF25)*100)/K25</f>
        <v>#DIV/0!:divZero</v>
      </c>
    </row>
    <row r="26">
      <c r="A26" t="s">
        <v>68</v>
      </c>
      <c r="B26" t="s">
        <v>54</v>
      </c>
      <c r="C26" t="s">
        <v>225</v>
      </c>
      <c r="D26" s="33">
        <v>1.3297</v>
      </c>
      <c r="E26" t="s">
        <v>56</v>
      </c>
      <c r="F26" s="48"/>
      <c r="G26" t="s">
        <v>57</v>
      </c>
      <c r="I26" s="36">
        <v>1.2274</v>
      </c>
      <c r="J26" t="s">
        <v>56</v>
      </c>
      <c r="K26" s="48"/>
      <c r="L26" t="s">
        <v>57</v>
      </c>
      <c r="M26" s="33"/>
      <c r="N26" s="48">
        <f>((D26-I26)*100)/D26</f>
        <v>7.69346469128375</v>
      </c>
      <c r="P26" s="36"/>
      <c r="Q26" t="s">
        <v>56</v>
      </c>
      <c r="R26" s="48"/>
      <c r="S26" t="s">
        <v>57</v>
      </c>
      <c r="T26" s="33"/>
      <c r="U26" s="48">
        <f>((D26-P26)*100)/D26</f>
        <v>100</v>
      </c>
      <c r="Y26" s="36"/>
      <c r="Z26" t="s">
        <v>56</v>
      </c>
      <c r="AA26" s="48"/>
      <c r="AB26" t="s">
        <v>57</v>
      </c>
      <c r="AC26" s="33"/>
      <c r="AD26" s="48">
        <f>((D26-Y26)*100)/D26</f>
        <v>100</v>
      </c>
      <c r="AF26" s="36"/>
      <c r="AG26" t="s">
        <v>56</v>
      </c>
      <c r="AH26" s="48"/>
      <c r="AI26" t="s">
        <v>57</v>
      </c>
      <c r="AJ26" s="33"/>
      <c r="AK26" s="48" t="str">
        <f>((K26-AF26)*100)/K26</f>
        <v>#DIV/0!:divZero</v>
      </c>
    </row>
    <row r="27">
      <c r="A27" t="s">
        <v>68</v>
      </c>
      <c r="B27" t="s">
        <v>54</v>
      </c>
      <c r="C27" t="s">
        <v>64</v>
      </c>
      <c r="D27" s="33">
        <v>0.6296</v>
      </c>
      <c r="E27" t="s">
        <v>56</v>
      </c>
      <c r="F27" s="48"/>
      <c r="G27" t="s">
        <v>57</v>
      </c>
      <c r="I27" s="36">
        <v>0.5536</v>
      </c>
      <c r="J27" t="s">
        <v>56</v>
      </c>
      <c r="K27" s="48"/>
      <c r="L27" t="s">
        <v>57</v>
      </c>
      <c r="M27" s="33"/>
      <c r="N27" s="48">
        <f>((D27-I27)*100)/D27</f>
        <v>12.0711562897078</v>
      </c>
      <c r="P27" s="36"/>
      <c r="Q27" t="s">
        <v>56</v>
      </c>
      <c r="R27" s="48"/>
      <c r="S27" t="s">
        <v>57</v>
      </c>
      <c r="T27" s="33"/>
      <c r="U27" s="48">
        <f>((D27-P27)*100)/D27</f>
        <v>100</v>
      </c>
      <c r="Y27" s="36"/>
      <c r="Z27" t="s">
        <v>56</v>
      </c>
      <c r="AA27" s="48"/>
      <c r="AB27" t="s">
        <v>57</v>
      </c>
      <c r="AC27" s="33"/>
      <c r="AD27" s="48">
        <f>((D27-Y27)*100)/D27</f>
        <v>100</v>
      </c>
      <c r="AF27" s="36"/>
      <c r="AG27" t="s">
        <v>56</v>
      </c>
      <c r="AH27" s="48"/>
      <c r="AI27" t="s">
        <v>57</v>
      </c>
      <c r="AJ27" s="33"/>
      <c r="AK27" s="48" t="str">
        <f>((K27-AF27)*100)/K27</f>
        <v>#DIV/0!:divZero</v>
      </c>
    </row>
    <row r="28">
      <c r="A28" t="s">
        <v>68</v>
      </c>
      <c r="B28" t="s">
        <v>54</v>
      </c>
      <c r="C28" t="s">
        <v>65</v>
      </c>
      <c r="D28" s="33">
        <v>0.4685</v>
      </c>
      <c r="E28" t="s">
        <v>56</v>
      </c>
      <c r="F28" s="48"/>
      <c r="G28" t="s">
        <v>57</v>
      </c>
      <c r="I28" s="36">
        <v>0.5403</v>
      </c>
      <c r="J28" t="s">
        <v>56</v>
      </c>
      <c r="K28" s="48"/>
      <c r="L28" t="s">
        <v>57</v>
      </c>
      <c r="M28" s="33"/>
      <c r="N28" s="48">
        <f>((D28-I28)*100)/D28</f>
        <v>-15.3255069370331</v>
      </c>
      <c r="P28" s="36"/>
      <c r="Q28" t="s">
        <v>56</v>
      </c>
      <c r="R28" s="48"/>
      <c r="S28" t="s">
        <v>57</v>
      </c>
      <c r="T28" s="33"/>
      <c r="U28" s="48">
        <f>((D28-P28)*100)/D28</f>
        <v>100</v>
      </c>
      <c r="Y28" s="36"/>
      <c r="Z28" t="s">
        <v>56</v>
      </c>
      <c r="AA28" s="48"/>
      <c r="AB28" t="s">
        <v>57</v>
      </c>
      <c r="AC28" s="33"/>
      <c r="AD28" s="48">
        <f>((D28-Y28)*100)/D28</f>
        <v>100</v>
      </c>
      <c r="AF28" s="36"/>
      <c r="AG28" t="s">
        <v>56</v>
      </c>
      <c r="AH28" s="48"/>
      <c r="AI28" t="s">
        <v>57</v>
      </c>
      <c r="AJ28" s="33"/>
      <c r="AK28" s="48" t="str">
        <f>((K28-AF28)*100)/K28</f>
        <v>#DIV/0!:divZero</v>
      </c>
    </row>
    <row r="29">
      <c r="D29" s="33"/>
      <c r="F29" s="48"/>
      <c r="I29" s="36"/>
      <c r="K29" s="48"/>
      <c r="M29" s="33"/>
      <c r="P29" s="36"/>
      <c r="R29" s="48"/>
      <c r="T29" s="33"/>
      <c r="Y29" s="36"/>
      <c r="AA29" s="48"/>
      <c r="AC29" s="33"/>
      <c r="AF29" s="36"/>
      <c r="AH29" s="48"/>
      <c r="AJ29" s="33"/>
    </row>
    <row r="30">
      <c r="A30" t="s">
        <v>73</v>
      </c>
      <c r="B30" t="s">
        <v>54</v>
      </c>
      <c r="C30" t="s">
        <v>74</v>
      </c>
      <c r="D30" s="33">
        <v>1.6459</v>
      </c>
      <c r="E30" t="s">
        <v>56</v>
      </c>
      <c r="F30" s="48"/>
      <c r="G30" t="s">
        <v>57</v>
      </c>
      <c r="I30" s="36">
        <v>1.8492</v>
      </c>
      <c r="J30" t="s">
        <v>56</v>
      </c>
      <c r="K30" s="48"/>
      <c r="L30" t="s">
        <v>57</v>
      </c>
      <c r="M30" s="33"/>
      <c r="N30" s="48">
        <f>((D30-I30)*100)/D30</f>
        <v>-12.3519047329728</v>
      </c>
      <c r="P30" s="36"/>
      <c r="Q30" t="s">
        <v>56</v>
      </c>
      <c r="R30" s="48"/>
      <c r="S30" t="s">
        <v>57</v>
      </c>
      <c r="T30" s="33"/>
      <c r="U30" s="48">
        <f>((D30-P30)*100)/D30</f>
        <v>100</v>
      </c>
      <c r="Y30" s="36"/>
      <c r="Z30" t="s">
        <v>56</v>
      </c>
      <c r="AA30" s="48"/>
      <c r="AB30" t="s">
        <v>57</v>
      </c>
      <c r="AC30" s="33"/>
      <c r="AD30" s="48">
        <f>((D30-Y30)*100)/D30</f>
        <v>100</v>
      </c>
      <c r="AF30" s="36"/>
      <c r="AG30" t="s">
        <v>56</v>
      </c>
      <c r="AH30" s="48"/>
      <c r="AI30" t="s">
        <v>57</v>
      </c>
      <c r="AJ30" s="33"/>
      <c r="AK30" s="48" t="str">
        <f>((K30-AF30)*100)/K30</f>
        <v>#DIV/0!:divZero</v>
      </c>
    </row>
    <row r="31">
      <c r="A31" t="s">
        <v>73</v>
      </c>
      <c r="B31" t="s">
        <v>54</v>
      </c>
      <c r="C31" t="s">
        <v>75</v>
      </c>
      <c r="D31" s="33">
        <v>1.1501</v>
      </c>
      <c r="E31" t="s">
        <v>56</v>
      </c>
      <c r="F31" s="48"/>
      <c r="G31" t="s">
        <v>57</v>
      </c>
      <c r="I31" s="36">
        <v>1.5514</v>
      </c>
      <c r="J31" t="s">
        <v>56</v>
      </c>
      <c r="K31" s="48"/>
      <c r="L31" t="s">
        <v>57</v>
      </c>
      <c r="M31" s="33"/>
      <c r="N31" s="48">
        <f>((D31-I31)*100)/D31</f>
        <v>-34.8926180332145</v>
      </c>
      <c r="P31" s="36"/>
      <c r="Q31" t="s">
        <v>56</v>
      </c>
      <c r="R31" s="48"/>
      <c r="S31" t="s">
        <v>57</v>
      </c>
      <c r="T31" s="33"/>
      <c r="U31" s="48">
        <f>((D31-P31)*100)/D31</f>
        <v>100</v>
      </c>
      <c r="Y31" s="36"/>
      <c r="Z31" t="s">
        <v>56</v>
      </c>
      <c r="AA31" s="48"/>
      <c r="AB31" t="s">
        <v>57</v>
      </c>
      <c r="AC31" s="33"/>
      <c r="AD31" s="48">
        <f>((D31-Y31)*100)/D31</f>
        <v>100</v>
      </c>
      <c r="AF31" s="36"/>
      <c r="AG31" t="s">
        <v>56</v>
      </c>
      <c r="AH31" s="48"/>
      <c r="AI31" t="s">
        <v>57</v>
      </c>
      <c r="AJ31" s="33"/>
      <c r="AK31" s="48" t="str">
        <f>((K31-AF31)*100)/K31</f>
        <v>#DIV/0!:divZero</v>
      </c>
    </row>
    <row r="32">
      <c r="A32" t="s">
        <v>73</v>
      </c>
      <c r="B32" t="s">
        <v>54</v>
      </c>
      <c r="C32" t="s">
        <v>76</v>
      </c>
      <c r="D32" s="33">
        <v>1.1162</v>
      </c>
      <c r="E32" t="s">
        <v>56</v>
      </c>
      <c r="F32" s="48"/>
      <c r="G32" t="s">
        <v>57</v>
      </c>
      <c r="I32" s="36">
        <v>4.311</v>
      </c>
      <c r="J32" t="s">
        <v>56</v>
      </c>
      <c r="K32" s="48"/>
      <c r="L32" t="s">
        <v>57</v>
      </c>
      <c r="M32" s="33"/>
      <c r="N32" s="48">
        <f>((D32-I32)*100)/D32</f>
        <v>-286.221107328436</v>
      </c>
      <c r="P32" s="36"/>
      <c r="Q32" t="s">
        <v>56</v>
      </c>
      <c r="R32" s="48"/>
      <c r="S32" t="s">
        <v>57</v>
      </c>
      <c r="T32" s="33"/>
      <c r="U32" s="48">
        <f>((D32-P32)*100)/D32</f>
        <v>100</v>
      </c>
      <c r="Y32" s="36"/>
      <c r="Z32" t="s">
        <v>56</v>
      </c>
      <c r="AA32" s="48"/>
      <c r="AB32" t="s">
        <v>57</v>
      </c>
      <c r="AC32" s="33"/>
      <c r="AD32" s="48">
        <f>((D32-Y32)*100)/D32</f>
        <v>100</v>
      </c>
      <c r="AF32" s="36"/>
      <c r="AG32" t="s">
        <v>56</v>
      </c>
      <c r="AH32" s="48"/>
      <c r="AI32" t="s">
        <v>57</v>
      </c>
      <c r="AJ32" s="33"/>
      <c r="AK32" s="48" t="str">
        <f>((K32-AF32)*100)/K32</f>
        <v>#DIV/0!:divZero</v>
      </c>
    </row>
    <row r="33">
      <c r="A33" t="s">
        <v>73</v>
      </c>
      <c r="B33" t="s">
        <v>54</v>
      </c>
      <c r="C33" t="s">
        <v>77</v>
      </c>
      <c r="D33" s="33">
        <v>1.1311</v>
      </c>
      <c r="E33" t="s">
        <v>56</v>
      </c>
      <c r="F33" s="48"/>
      <c r="G33" t="s">
        <v>57</v>
      </c>
      <c r="I33" s="36">
        <v>35.5416</v>
      </c>
      <c r="J33" t="s">
        <v>56</v>
      </c>
      <c r="K33" s="48"/>
      <c r="L33" t="s">
        <v>57</v>
      </c>
      <c r="M33" s="33"/>
      <c r="N33" s="48">
        <f>((D33-I33)*100)/D33</f>
        <v>-3042.21554239236</v>
      </c>
      <c r="P33" s="36"/>
      <c r="Q33" t="s">
        <v>56</v>
      </c>
      <c r="R33" s="48"/>
      <c r="S33" t="s">
        <v>57</v>
      </c>
      <c r="T33" s="33"/>
      <c r="U33" s="48">
        <f>((D33-P33)*100)/D33</f>
        <v>100</v>
      </c>
      <c r="Y33" s="36"/>
      <c r="Z33" t="s">
        <v>56</v>
      </c>
      <c r="AA33" s="48"/>
      <c r="AB33" t="s">
        <v>57</v>
      </c>
      <c r="AC33" s="33"/>
      <c r="AD33" s="48">
        <f>((D33-Y33)*100)/D33</f>
        <v>100</v>
      </c>
      <c r="AF33" s="36"/>
      <c r="AG33" t="s">
        <v>56</v>
      </c>
      <c r="AH33" s="48"/>
      <c r="AI33" t="s">
        <v>57</v>
      </c>
      <c r="AJ33" s="33"/>
      <c r="AK33" s="48" t="str">
        <f>((K33-AF33)*100)/K33</f>
        <v>#DIV/0!:divZero</v>
      </c>
    </row>
    <row r="34">
      <c r="A34" t="s">
        <v>73</v>
      </c>
      <c r="B34" t="s">
        <v>54</v>
      </c>
      <c r="C34" t="s">
        <v>78</v>
      </c>
      <c r="D34" s="33">
        <v>1.1154</v>
      </c>
      <c r="E34" t="s">
        <v>56</v>
      </c>
      <c r="F34" s="48"/>
      <c r="G34" t="s">
        <v>57</v>
      </c>
      <c r="I34" s="36">
        <v>320.6088</v>
      </c>
      <c r="J34" t="s">
        <v>56</v>
      </c>
      <c r="K34" s="48"/>
      <c r="L34" t="s">
        <v>57</v>
      </c>
      <c r="M34" s="33"/>
      <c r="N34" s="48">
        <f>((D34-I34)*100)/D34</f>
        <v>-28643.84077461</v>
      </c>
      <c r="P34" s="36"/>
      <c r="Q34" t="s">
        <v>56</v>
      </c>
      <c r="R34" s="48"/>
      <c r="S34" t="s">
        <v>57</v>
      </c>
      <c r="T34" s="33"/>
      <c r="U34" s="48">
        <f>((D34-P34)*100)/D34</f>
        <v>100</v>
      </c>
      <c r="Y34" s="36"/>
      <c r="Z34" t="s">
        <v>56</v>
      </c>
      <c r="AA34" s="48"/>
      <c r="AB34" t="s">
        <v>57</v>
      </c>
      <c r="AC34" s="33"/>
      <c r="AD34" s="48">
        <f>((D34-Y34)*100)/D34</f>
        <v>100</v>
      </c>
      <c r="AF34" s="36"/>
      <c r="AG34" t="s">
        <v>56</v>
      </c>
      <c r="AH34" s="48"/>
      <c r="AI34" t="s">
        <v>57</v>
      </c>
      <c r="AJ34" s="33"/>
      <c r="AK34" s="48" t="str">
        <f>((K34-AF34)*100)/K34</f>
        <v>#DIV/0!:divZero</v>
      </c>
    </row>
    <row r="35">
      <c r="D35" s="33"/>
      <c r="F35" s="48"/>
      <c r="I35" s="36"/>
      <c r="K35" s="48"/>
      <c r="P35" s="36"/>
      <c r="R35" s="48"/>
      <c r="Y35" s="36"/>
      <c r="AA35" s="48"/>
      <c r="AF35" s="36"/>
      <c r="AH35" s="48"/>
    </row>
    <row r="36">
      <c r="A36" t="s">
        <v>79</v>
      </c>
      <c r="B36" t="s">
        <v>54</v>
      </c>
      <c r="C36" t="s">
        <v>74</v>
      </c>
      <c r="D36" s="33">
        <v>3.941</v>
      </c>
      <c r="E36" t="s">
        <v>56</v>
      </c>
      <c r="F36" s="48"/>
      <c r="G36" t="s">
        <v>57</v>
      </c>
      <c r="I36" s="36">
        <v>3.9469</v>
      </c>
      <c r="J36" t="s">
        <v>56</v>
      </c>
      <c r="K36" s="48"/>
      <c r="L36" t="s">
        <v>57</v>
      </c>
      <c r="M36" s="33"/>
      <c r="N36" s="48">
        <f>((D36-I36)*100)/D36</f>
        <v>-0.149708195889369</v>
      </c>
      <c r="P36" s="36"/>
      <c r="Q36" t="s">
        <v>56</v>
      </c>
      <c r="R36" s="48"/>
      <c r="S36" t="s">
        <v>57</v>
      </c>
      <c r="T36" s="33"/>
      <c r="U36" s="48">
        <f>((D36-P36)*100)/D36</f>
        <v>100</v>
      </c>
      <c r="Y36" s="36"/>
      <c r="Z36" t="s">
        <v>56</v>
      </c>
      <c r="AA36" s="48"/>
      <c r="AB36" t="s">
        <v>57</v>
      </c>
      <c r="AC36" s="33"/>
      <c r="AD36" s="48">
        <f>((D36-Y36)*100)/D36</f>
        <v>100</v>
      </c>
      <c r="AF36" s="36"/>
      <c r="AG36" t="s">
        <v>56</v>
      </c>
      <c r="AH36" s="48"/>
      <c r="AI36" t="s">
        <v>57</v>
      </c>
      <c r="AJ36" s="33"/>
      <c r="AK36" s="48" t="str">
        <f>((K36-AF36)*100)/K36</f>
        <v>#DIV/0!:divZero</v>
      </c>
    </row>
    <row r="37">
      <c r="A37" t="s">
        <v>79</v>
      </c>
      <c r="B37" t="s">
        <v>54</v>
      </c>
      <c r="C37" t="s">
        <v>75</v>
      </c>
      <c r="D37" s="33">
        <v>4.5167</v>
      </c>
      <c r="E37" t="s">
        <v>56</v>
      </c>
      <c r="F37" s="48"/>
      <c r="G37" t="s">
        <v>57</v>
      </c>
      <c r="I37" s="36">
        <v>4.8676</v>
      </c>
      <c r="J37" t="s">
        <v>56</v>
      </c>
      <c r="K37" s="48"/>
      <c r="L37" t="s">
        <v>57</v>
      </c>
      <c r="M37" s="33"/>
      <c r="N37" s="48">
        <f>((D37-I37)*100)/D37</f>
        <v>-7.76894635463945</v>
      </c>
      <c r="P37" s="36"/>
      <c r="Q37" t="s">
        <v>56</v>
      </c>
      <c r="R37" s="48"/>
      <c r="S37" t="s">
        <v>57</v>
      </c>
      <c r="T37" s="33"/>
      <c r="U37" s="48">
        <f>((D37-P37)*100)/D37</f>
        <v>100</v>
      </c>
      <c r="Y37" s="36"/>
      <c r="Z37" t="s">
        <v>56</v>
      </c>
      <c r="AA37" s="48"/>
      <c r="AB37" t="s">
        <v>57</v>
      </c>
      <c r="AC37" s="33"/>
      <c r="AD37" s="48">
        <f>((D37-Y37)*100)/D37</f>
        <v>100</v>
      </c>
      <c r="AF37" s="36"/>
      <c r="AG37" t="s">
        <v>56</v>
      </c>
      <c r="AH37" s="48"/>
      <c r="AI37" t="s">
        <v>57</v>
      </c>
      <c r="AJ37" s="33"/>
      <c r="AK37" s="48" t="str">
        <f>((K37-AF37)*100)/K37</f>
        <v>#DIV/0!:divZero</v>
      </c>
    </row>
    <row r="38">
      <c r="A38" t="s">
        <v>79</v>
      </c>
      <c r="B38" t="s">
        <v>54</v>
      </c>
      <c r="C38" t="s">
        <v>76</v>
      </c>
      <c r="D38" s="33">
        <v>4.5118</v>
      </c>
      <c r="E38" t="s">
        <v>56</v>
      </c>
      <c r="F38" s="48"/>
      <c r="G38" t="s">
        <v>57</v>
      </c>
      <c r="I38" s="36">
        <v>7.5646</v>
      </c>
      <c r="J38" t="s">
        <v>56</v>
      </c>
      <c r="K38" s="48"/>
      <c r="L38" t="s">
        <v>57</v>
      </c>
      <c r="M38" s="33"/>
      <c r="N38" s="48">
        <f>((D38-I38)*100)/D38</f>
        <v>-67.6625736956426</v>
      </c>
      <c r="P38" s="36"/>
      <c r="Q38" t="s">
        <v>56</v>
      </c>
      <c r="R38" s="48"/>
      <c r="S38" t="s">
        <v>57</v>
      </c>
      <c r="T38" s="33"/>
      <c r="U38" s="48">
        <f>((D38-P38)*100)/D38</f>
        <v>100</v>
      </c>
      <c r="Y38" s="36"/>
      <c r="Z38" t="s">
        <v>56</v>
      </c>
      <c r="AA38" s="48"/>
      <c r="AB38" t="s">
        <v>57</v>
      </c>
      <c r="AC38" s="33"/>
      <c r="AD38" s="48">
        <f>((D38-Y38)*100)/D38</f>
        <v>100</v>
      </c>
      <c r="AF38" s="36"/>
      <c r="AG38" t="s">
        <v>56</v>
      </c>
      <c r="AH38" s="48"/>
      <c r="AI38" t="s">
        <v>57</v>
      </c>
      <c r="AJ38" s="33"/>
      <c r="AK38" s="48" t="str">
        <f>((K38-AF38)*100)/K38</f>
        <v>#DIV/0!:divZero</v>
      </c>
    </row>
    <row r="39">
      <c r="A39" t="s">
        <v>79</v>
      </c>
      <c r="B39" t="s">
        <v>54</v>
      </c>
      <c r="C39" t="s">
        <v>77</v>
      </c>
      <c r="D39" s="33">
        <v>4.5117</v>
      </c>
      <c r="E39" t="s">
        <v>56</v>
      </c>
      <c r="F39" s="48"/>
      <c r="G39" t="s">
        <v>57</v>
      </c>
      <c r="I39" s="36">
        <v>40.8104</v>
      </c>
      <c r="J39" t="s">
        <v>56</v>
      </c>
      <c r="K39" s="48"/>
      <c r="L39" t="s">
        <v>57</v>
      </c>
      <c r="M39" s="33"/>
      <c r="N39" s="48">
        <f>((D39-I39)*100)/D39</f>
        <v>-804.545958286234</v>
      </c>
      <c r="P39" s="36"/>
      <c r="Q39" t="s">
        <v>56</v>
      </c>
      <c r="R39" s="48"/>
      <c r="S39" t="s">
        <v>57</v>
      </c>
      <c r="T39" s="33"/>
      <c r="U39" s="48">
        <f>((D39-P39)*100)/D39</f>
        <v>100</v>
      </c>
      <c r="Y39" s="36"/>
      <c r="Z39" t="s">
        <v>56</v>
      </c>
      <c r="AA39" s="48"/>
      <c r="AB39" t="s">
        <v>57</v>
      </c>
      <c r="AC39" s="33"/>
      <c r="AD39" s="48">
        <f>((D39-Y39)*100)/D39</f>
        <v>100</v>
      </c>
      <c r="AF39" s="36"/>
      <c r="AG39" t="s">
        <v>56</v>
      </c>
      <c r="AH39" s="48"/>
      <c r="AI39" t="s">
        <v>57</v>
      </c>
      <c r="AJ39" s="33"/>
      <c r="AK39" s="48" t="str">
        <f>((K39-AF39)*100)/K39</f>
        <v>#DIV/0!:divZero</v>
      </c>
    </row>
    <row r="40">
      <c r="A40" t="s">
        <v>79</v>
      </c>
      <c r="B40" t="s">
        <v>54</v>
      </c>
      <c r="C40" t="s">
        <v>78</v>
      </c>
      <c r="D40" s="33">
        <v>4.5159</v>
      </c>
      <c r="E40" t="s">
        <v>56</v>
      </c>
      <c r="F40" s="48"/>
      <c r="G40" t="s">
        <v>57</v>
      </c>
      <c r="I40" s="36">
        <v>329.7115</v>
      </c>
      <c r="J40" t="s">
        <v>56</v>
      </c>
      <c r="K40" s="48"/>
      <c r="L40" t="s">
        <v>57</v>
      </c>
      <c r="M40" s="33"/>
      <c r="N40" s="48">
        <f>((D40-I40)*100)/D40</f>
        <v>-7201.12491419208</v>
      </c>
      <c r="P40" s="36"/>
      <c r="Q40" t="s">
        <v>56</v>
      </c>
      <c r="R40" s="48"/>
      <c r="S40" t="s">
        <v>57</v>
      </c>
      <c r="T40" s="33"/>
      <c r="U40" s="48">
        <f>((D40-P40)*100)/D40</f>
        <v>100</v>
      </c>
      <c r="Y40" s="36"/>
      <c r="Z40" t="s">
        <v>56</v>
      </c>
      <c r="AA40" s="48"/>
      <c r="AB40" t="s">
        <v>57</v>
      </c>
      <c r="AC40" s="33"/>
      <c r="AD40" s="48">
        <f>((D40-Y40)*100)/D40</f>
        <v>100</v>
      </c>
      <c r="AF40" s="36"/>
      <c r="AG40" t="s">
        <v>56</v>
      </c>
      <c r="AH40" s="48"/>
      <c r="AI40" t="s">
        <v>57</v>
      </c>
      <c r="AJ40" s="33"/>
      <c r="AK40" s="48" t="str">
        <f>((K40-AF40)*100)/K40</f>
        <v>#DIV/0!:divZero</v>
      </c>
    </row>
    <row r="41">
      <c r="D41" s="33"/>
      <c r="F41" s="48"/>
      <c r="I41" s="36"/>
      <c r="K41" s="48"/>
      <c r="M41" s="33"/>
      <c r="P41" s="36"/>
      <c r="R41" s="48"/>
      <c r="T41" s="33"/>
      <c r="Y41" s="36"/>
      <c r="AA41" s="48"/>
      <c r="AC41" s="33"/>
      <c r="AF41" s="36"/>
      <c r="AH41" s="48"/>
      <c r="AJ41" s="33"/>
    </row>
    <row r="42">
      <c r="A42" t="s">
        <v>40</v>
      </c>
      <c r="C42" t="s">
        <v>42</v>
      </c>
      <c r="D42" s="33" t="s">
        <v>43</v>
      </c>
      <c r="F42" s="48"/>
      <c r="I42" s="33" t="s">
        <v>259</v>
      </c>
      <c r="K42" s="48"/>
      <c r="M42" s="33"/>
      <c r="N42" t="s">
        <v>45</v>
      </c>
      <c r="P42" s="33" t="s">
        <v>260</v>
      </c>
      <c r="R42" s="48"/>
      <c r="T42" s="33"/>
      <c r="U42" t="s">
        <v>45</v>
      </c>
      <c r="Y42" s="33" t="s">
        <v>250</v>
      </c>
      <c r="AA42" s="48"/>
      <c r="AC42" s="33"/>
      <c r="AD42" t="s">
        <v>45</v>
      </c>
      <c r="AF42" s="33" t="s">
        <v>251</v>
      </c>
      <c r="AH42" s="48"/>
      <c r="AJ42" s="33"/>
      <c r="AK42" t="s">
        <v>45</v>
      </c>
    </row>
    <row r="43">
      <c r="D43" s="33"/>
      <c r="F43" s="48"/>
      <c r="H43" s="33"/>
      <c r="I43" s="33"/>
      <c r="K43" s="48"/>
      <c r="M43" s="33"/>
      <c r="P43" s="33"/>
      <c r="R43" s="48"/>
      <c r="T43" s="33"/>
    </row>
    <row r="44">
      <c r="A44" t="s">
        <v>80</v>
      </c>
      <c r="B44" t="s">
        <v>54</v>
      </c>
      <c r="C44" t="s">
        <v>81</v>
      </c>
      <c r="D44" s="33">
        <v>11.3315</v>
      </c>
      <c r="E44" t="s">
        <v>56</v>
      </c>
      <c r="F44" s="48">
        <v>0.0145</v>
      </c>
      <c r="G44" t="s">
        <v>57</v>
      </c>
      <c r="I44" s="33">
        <v>11.4191</v>
      </c>
      <c r="J44" t="s">
        <v>56</v>
      </c>
      <c r="K44" s="48">
        <v>0.0044</v>
      </c>
      <c r="L44" t="s">
        <v>57</v>
      </c>
      <c r="M44" s="33"/>
      <c r="N44" s="48">
        <f>((D44-I44)*100)/D44</f>
        <v>-0.773066231302124</v>
      </c>
      <c r="P44" s="33"/>
      <c r="Q44" t="s">
        <v>56</v>
      </c>
      <c r="R44" s="48"/>
      <c r="S44" t="s">
        <v>57</v>
      </c>
      <c r="T44" s="33"/>
      <c r="U44" s="48">
        <f>((D44-P44)*100)/D44</f>
        <v>100</v>
      </c>
    </row>
    <row r="45">
      <c r="A45" t="s">
        <v>80</v>
      </c>
      <c r="B45" t="s">
        <v>54</v>
      </c>
      <c r="C45" t="s">
        <v>82</v>
      </c>
      <c r="D45" s="33">
        <v>11.5806</v>
      </c>
      <c r="E45" t="s">
        <v>56</v>
      </c>
      <c r="F45" s="48">
        <v>0.0225</v>
      </c>
      <c r="G45" t="s">
        <v>57</v>
      </c>
      <c r="I45" s="33">
        <v>11.9232</v>
      </c>
      <c r="J45" t="s">
        <v>56</v>
      </c>
      <c r="K45" s="48">
        <v>0.005</v>
      </c>
      <c r="L45" t="s">
        <v>57</v>
      </c>
      <c r="M45" s="33"/>
      <c r="N45" s="48">
        <f>((D45-I45)*100)/D45</f>
        <v>-2.95839593803429</v>
      </c>
      <c r="P45" s="33"/>
      <c r="Q45" t="s">
        <v>56</v>
      </c>
      <c r="R45" s="48"/>
      <c r="S45" t="s">
        <v>57</v>
      </c>
      <c r="T45" s="33"/>
      <c r="U45" s="48">
        <f>((D45-P45)*100)/D45</f>
        <v>100</v>
      </c>
    </row>
    <row r="46">
      <c r="A46" t="s">
        <v>80</v>
      </c>
      <c r="B46" t="s">
        <v>54</v>
      </c>
      <c r="C46" t="s">
        <v>83</v>
      </c>
      <c r="D46" s="33">
        <v>13.2976</v>
      </c>
      <c r="E46" t="s">
        <v>56</v>
      </c>
      <c r="F46" s="48">
        <v>0.0185</v>
      </c>
      <c r="G46" t="s">
        <v>57</v>
      </c>
      <c r="I46" s="33">
        <v>13.1538</v>
      </c>
      <c r="J46" t="s">
        <v>56</v>
      </c>
      <c r="K46" s="48">
        <v>0.0042</v>
      </c>
      <c r="L46" t="s">
        <v>57</v>
      </c>
      <c r="M46" s="33"/>
      <c r="N46" s="48">
        <f>((D46-I46)*100)/D46</f>
        <v>1.08139814703404</v>
      </c>
      <c r="P46" s="33"/>
      <c r="Q46" t="s">
        <v>56</v>
      </c>
      <c r="R46" s="48"/>
      <c r="S46" t="s">
        <v>57</v>
      </c>
      <c r="T46" s="33"/>
      <c r="U46" s="48">
        <f>((D46-P46)*100)/D46</f>
        <v>100</v>
      </c>
    </row>
    <row r="47">
      <c r="A47" t="s">
        <v>80</v>
      </c>
      <c r="B47" t="s">
        <v>54</v>
      </c>
      <c r="C47" t="s">
        <v>84</v>
      </c>
      <c r="D47" s="33">
        <v>17.1183</v>
      </c>
      <c r="E47" t="s">
        <v>56</v>
      </c>
      <c r="F47" s="48">
        <v>0.0738</v>
      </c>
      <c r="G47" t="s">
        <v>57</v>
      </c>
      <c r="I47" s="33">
        <v>16.1727</v>
      </c>
      <c r="J47" t="s">
        <v>56</v>
      </c>
      <c r="K47" s="48">
        <v>0.0122</v>
      </c>
      <c r="L47" t="s">
        <v>57</v>
      </c>
      <c r="M47" s="33"/>
      <c r="N47" s="48">
        <f>((D47-I47)*100)/D47</f>
        <v>5.52391300538022</v>
      </c>
      <c r="P47" s="33"/>
      <c r="Q47" t="s">
        <v>56</v>
      </c>
      <c r="R47" s="48"/>
      <c r="S47" t="s">
        <v>57</v>
      </c>
      <c r="T47" s="33"/>
      <c r="U47" s="48">
        <f>((D47-P47)*100)/D47</f>
        <v>100</v>
      </c>
    </row>
    <row r="48">
      <c r="A48" t="s">
        <v>80</v>
      </c>
      <c r="B48" t="s">
        <v>54</v>
      </c>
      <c r="C48" t="s">
        <v>85</v>
      </c>
      <c r="D48" s="33">
        <v>17.7483</v>
      </c>
      <c r="E48" t="s">
        <v>56</v>
      </c>
      <c r="F48" s="48">
        <v>0.063</v>
      </c>
      <c r="G48" t="s">
        <v>57</v>
      </c>
      <c r="I48" s="33">
        <v>16.7618</v>
      </c>
      <c r="J48" t="s">
        <v>56</v>
      </c>
      <c r="K48" s="48">
        <v>0.1139</v>
      </c>
      <c r="L48" t="s">
        <v>57</v>
      </c>
      <c r="M48" s="33"/>
      <c r="N48" s="48">
        <f>((D48-I48)*100)/D48</f>
        <v>5.55827882107018</v>
      </c>
      <c r="P48" s="33"/>
      <c r="Q48" t="s">
        <v>56</v>
      </c>
      <c r="R48" s="48"/>
      <c r="S48" t="s">
        <v>57</v>
      </c>
      <c r="T48" s="33"/>
      <c r="U48" s="48">
        <f>((D48-P48)*100)/D48</f>
        <v>100</v>
      </c>
    </row>
    <row r="49" ht="14.25" customHeight="1">
      <c r="D49" s="33"/>
      <c r="F49" s="48"/>
      <c r="H49" s="33"/>
      <c r="I49" s="33"/>
      <c r="K49" s="48"/>
      <c r="M49" s="33"/>
      <c r="P49" s="33"/>
      <c r="R49" s="48"/>
      <c r="T49" s="33"/>
      <c r="U49" s="48"/>
    </row>
    <row r="50">
      <c r="A50" t="s">
        <v>86</v>
      </c>
      <c r="B50" t="s">
        <v>54</v>
      </c>
      <c r="C50" t="s">
        <v>82</v>
      </c>
      <c r="D50" s="33">
        <v>4.3074</v>
      </c>
      <c r="E50" t="s">
        <v>56</v>
      </c>
      <c r="F50" s="48">
        <v>0.0067</v>
      </c>
      <c r="G50" t="s">
        <v>57</v>
      </c>
      <c r="I50" s="33">
        <v>2.2046</v>
      </c>
      <c r="J50" t="s">
        <v>56</v>
      </c>
      <c r="K50" s="48">
        <v>0.0277</v>
      </c>
      <c r="L50" t="s">
        <v>57</v>
      </c>
      <c r="M50" s="33"/>
      <c r="N50" s="48">
        <f>((D50-I50)*100)/D50</f>
        <v>48.818312671217</v>
      </c>
      <c r="P50" s="33"/>
      <c r="Q50" t="s">
        <v>56</v>
      </c>
      <c r="R50" s="48"/>
      <c r="S50" t="s">
        <v>57</v>
      </c>
      <c r="T50" s="33"/>
      <c r="U50" s="48">
        <f>((D50-P50)*100)/D50</f>
        <v>100</v>
      </c>
    </row>
    <row r="51">
      <c r="A51" t="s">
        <v>86</v>
      </c>
      <c r="B51" t="s">
        <v>54</v>
      </c>
      <c r="C51" t="s">
        <v>83</v>
      </c>
      <c r="D51" s="33">
        <v>25.2687</v>
      </c>
      <c r="E51" t="s">
        <v>56</v>
      </c>
      <c r="F51" s="48">
        <v>0.0137</v>
      </c>
      <c r="G51" t="s">
        <v>57</v>
      </c>
      <c r="I51" s="33">
        <v>7.2182</v>
      </c>
      <c r="J51" t="s">
        <v>56</v>
      </c>
      <c r="K51" s="48">
        <v>0.0212</v>
      </c>
      <c r="L51" t="s">
        <v>57</v>
      </c>
      <c r="M51" s="33"/>
      <c r="N51" s="48">
        <f>((D51-I51)*100)/D51</f>
        <v>71.4342249502349</v>
      </c>
      <c r="P51" s="33"/>
      <c r="Q51" t="s">
        <v>56</v>
      </c>
      <c r="R51" s="48"/>
      <c r="S51" t="s">
        <v>57</v>
      </c>
      <c r="T51" s="33"/>
      <c r="U51" s="48">
        <f>((D51-P51)*100)/D51</f>
        <v>100</v>
      </c>
    </row>
    <row r="52">
      <c r="A52" t="s">
        <v>86</v>
      </c>
      <c r="B52" t="s">
        <v>54</v>
      </c>
      <c r="C52" t="s">
        <v>84</v>
      </c>
      <c r="D52" s="33">
        <v>290.4185</v>
      </c>
      <c r="E52" t="s">
        <v>56</v>
      </c>
      <c r="F52" s="48">
        <v>0.1033</v>
      </c>
      <c r="G52" t="s">
        <v>57</v>
      </c>
      <c r="I52" s="33">
        <v>72.5555</v>
      </c>
      <c r="J52" t="s">
        <v>56</v>
      </c>
      <c r="K52" s="48">
        <v>0.1117</v>
      </c>
      <c r="L52" t="s">
        <v>57</v>
      </c>
      <c r="M52" s="33"/>
      <c r="N52" s="48">
        <f>((D52-I52)*100)/D52</f>
        <v>75.0169152447244</v>
      </c>
      <c r="P52" s="33"/>
      <c r="Q52" t="s">
        <v>56</v>
      </c>
      <c r="R52" s="48"/>
      <c r="S52" t="s">
        <v>57</v>
      </c>
      <c r="T52" s="33"/>
      <c r="U52" s="48">
        <f>((D52-P52)*100)/D52</f>
        <v>100</v>
      </c>
    </row>
    <row r="53">
      <c r="A53" t="s">
        <v>86</v>
      </c>
      <c r="B53" t="s">
        <v>54</v>
      </c>
      <c r="C53" t="s">
        <v>85</v>
      </c>
      <c r="D53" s="33">
        <v>2906.275</v>
      </c>
      <c r="E53" t="s">
        <v>56</v>
      </c>
      <c r="F53" s="48">
        <v>0.9205</v>
      </c>
      <c r="G53" t="s">
        <v>57</v>
      </c>
      <c r="I53" s="33">
        <v>858.9905</v>
      </c>
      <c r="J53" t="s">
        <v>56</v>
      </c>
      <c r="K53" s="48">
        <v>1.1228</v>
      </c>
      <c r="L53" t="s">
        <v>57</v>
      </c>
      <c r="M53" s="33"/>
      <c r="N53" s="48">
        <f>((D53-I53)*100)/D53</f>
        <v>70.4435918830806</v>
      </c>
      <c r="P53" s="33"/>
      <c r="Q53" t="s">
        <v>56</v>
      </c>
      <c r="R53" s="48"/>
      <c r="S53" t="s">
        <v>57</v>
      </c>
      <c r="T53" s="33"/>
      <c r="U53" s="48">
        <f>((D53-P53)*100)/D53</f>
        <v>100</v>
      </c>
    </row>
    <row r="54">
      <c r="D54" s="33"/>
      <c r="F54" s="48"/>
      <c r="H54" s="33"/>
      <c r="I54" s="33"/>
      <c r="K54" s="48"/>
      <c r="M54" s="33"/>
      <c r="N54" s="48"/>
      <c r="P54" s="33"/>
      <c r="R54" s="48"/>
      <c r="T54" s="33"/>
      <c r="U54" s="48"/>
    </row>
    <row r="55">
      <c r="A55" t="s">
        <v>69</v>
      </c>
      <c r="B55" t="s">
        <v>54</v>
      </c>
      <c r="C55" t="s">
        <v>70</v>
      </c>
      <c r="D55" s="33">
        <v>0.3632</v>
      </c>
      <c r="E55" t="s">
        <v>56</v>
      </c>
      <c r="F55" s="48"/>
      <c r="G55" t="s">
        <v>57</v>
      </c>
      <c r="I55" s="36">
        <v>0.3179</v>
      </c>
      <c r="J55" t="s">
        <v>56</v>
      </c>
      <c r="K55" s="48">
        <v>0</v>
      </c>
      <c r="L55" t="s">
        <v>57</v>
      </c>
      <c r="M55" s="33"/>
      <c r="N55" s="48">
        <f>((D55-I55)*100)/D55</f>
        <v>12.4724669603524</v>
      </c>
      <c r="P55" s="36"/>
      <c r="Q55" t="s">
        <v>56</v>
      </c>
      <c r="R55" s="48"/>
      <c r="S55" t="s">
        <v>57</v>
      </c>
      <c r="T55" s="33"/>
      <c r="U55" s="48">
        <f>((D55-P55)*100)/D55</f>
        <v>100</v>
      </c>
      <c r="Y55" s="36"/>
      <c r="Z55" t="s">
        <v>56</v>
      </c>
      <c r="AA55" s="48"/>
      <c r="AB55" t="s">
        <v>57</v>
      </c>
      <c r="AC55" s="33"/>
      <c r="AD55" s="48">
        <f>((D55-Y55)*100)/D55</f>
        <v>100</v>
      </c>
      <c r="AF55" s="36"/>
      <c r="AG55" t="s">
        <v>56</v>
      </c>
      <c r="AH55" s="48"/>
      <c r="AI55" t="s">
        <v>57</v>
      </c>
      <c r="AJ55" s="33"/>
      <c r="AK55" s="48" t="str">
        <f>((K55-AF55)*100)/K55</f>
        <v>#DIV/0!:divZero</v>
      </c>
    </row>
    <row r="56">
      <c r="A56" t="s">
        <v>71</v>
      </c>
      <c r="B56" t="s">
        <v>54</v>
      </c>
      <c r="C56" t="s">
        <v>72</v>
      </c>
      <c r="D56" s="33">
        <v>1.3342</v>
      </c>
      <c r="E56" t="s">
        <v>56</v>
      </c>
      <c r="F56" s="48"/>
      <c r="G56" t="s">
        <v>57</v>
      </c>
      <c r="I56" s="36">
        <v>1.1062</v>
      </c>
      <c r="J56" t="s">
        <v>56</v>
      </c>
      <c r="K56" s="48">
        <v>0.0052</v>
      </c>
      <c r="L56" t="s">
        <v>57</v>
      </c>
      <c r="M56" s="33"/>
      <c r="N56" s="48">
        <f>((D56-I56)*100)/D56</f>
        <v>17.088892220057</v>
      </c>
      <c r="P56" s="36"/>
      <c r="Q56" t="s">
        <v>56</v>
      </c>
      <c r="R56" s="48"/>
      <c r="S56" t="s">
        <v>57</v>
      </c>
      <c r="T56" s="33"/>
      <c r="U56" s="48">
        <f>((D56-P56)*100)/D56</f>
        <v>100</v>
      </c>
      <c r="Y56" s="36"/>
      <c r="Z56" t="s">
        <v>56</v>
      </c>
      <c r="AA56" s="48"/>
      <c r="AB56" t="s">
        <v>57</v>
      </c>
      <c r="AC56" s="33"/>
      <c r="AD56" s="48">
        <f>((D56-Y56)*100)/D56</f>
        <v>100</v>
      </c>
      <c r="AF56" s="36"/>
      <c r="AG56" t="s">
        <v>56</v>
      </c>
      <c r="AH56" s="48"/>
      <c r="AI56" t="s">
        <v>57</v>
      </c>
      <c r="AJ56" s="33"/>
      <c r="AK56" s="48">
        <f>((K56-AF56)*100)/K56</f>
        <v>100</v>
      </c>
    </row>
    <row r="57">
      <c r="D57" s="33"/>
      <c r="F57" s="48"/>
      <c r="I57" s="33"/>
      <c r="K57" s="48"/>
      <c r="M57" s="33"/>
      <c r="P57" s="33"/>
      <c r="R57" s="48"/>
      <c r="T57" s="33"/>
      <c r="U57" s="48"/>
      <c r="Y57" s="33"/>
      <c r="AA57" s="48"/>
      <c r="AC57" s="33"/>
      <c r="AD57" s="48"/>
      <c r="AF57" s="33"/>
      <c r="AH57" s="48"/>
      <c r="AJ57" s="33"/>
      <c r="AK57" s="48"/>
    </row>
    <row r="58">
      <c r="A58" t="s">
        <v>87</v>
      </c>
      <c r="C58" t="s">
        <v>88</v>
      </c>
      <c r="D58" s="33">
        <v>12.8288</v>
      </c>
      <c r="E58" t="s">
        <v>56</v>
      </c>
      <c r="F58" s="48">
        <v>0.05</v>
      </c>
      <c r="G58" t="s">
        <v>57</v>
      </c>
      <c r="I58" s="33">
        <v>12.6471</v>
      </c>
      <c r="J58" t="s">
        <v>56</v>
      </c>
      <c r="K58" s="48">
        <v>0.0184</v>
      </c>
      <c r="L58" t="s">
        <v>57</v>
      </c>
      <c r="M58" s="33"/>
      <c r="N58">
        <v>-0.55</v>
      </c>
      <c r="P58" s="33">
        <v>13.0243</v>
      </c>
      <c r="Q58" t="s">
        <v>56</v>
      </c>
      <c r="R58" s="48">
        <v>0.02</v>
      </c>
      <c r="S58" t="s">
        <v>57</v>
      </c>
      <c r="T58" s="33"/>
      <c r="U58">
        <v>-1.52</v>
      </c>
    </row>
    <row r="59">
      <c r="D59" s="33"/>
      <c r="F59" s="48"/>
      <c r="I59" s="33"/>
      <c r="K59" s="48"/>
      <c r="M59" s="33"/>
      <c r="P59" s="33"/>
      <c r="R59" s="48"/>
      <c r="T59" s="33"/>
    </row>
    <row r="60">
      <c r="A60" t="s">
        <v>89</v>
      </c>
      <c r="C60" t="s">
        <v>88</v>
      </c>
      <c r="D60" s="33">
        <v>11.3223</v>
      </c>
      <c r="E60" t="s">
        <v>56</v>
      </c>
      <c r="F60" s="48">
        <v>0.01</v>
      </c>
      <c r="G60" t="s">
        <v>57</v>
      </c>
      <c r="I60" s="33">
        <v>10.92</v>
      </c>
      <c r="J60" t="s">
        <v>56</v>
      </c>
      <c r="K60" s="48">
        <v>0.0077</v>
      </c>
      <c r="L60" t="s">
        <v>57</v>
      </c>
      <c r="M60" s="33"/>
      <c r="N60">
        <v>3.29</v>
      </c>
      <c r="P60" s="33">
        <v>11.5885</v>
      </c>
      <c r="Q60" t="s">
        <v>56</v>
      </c>
      <c r="R60" s="48">
        <v>0.02</v>
      </c>
      <c r="S60" t="s">
        <v>57</v>
      </c>
      <c r="T60" s="33"/>
      <c r="U60">
        <v>-2.35</v>
      </c>
    </row>
    <row r="61">
      <c r="D61" s="33"/>
      <c r="F61" s="48"/>
      <c r="I61" s="33"/>
      <c r="K61" s="48"/>
      <c r="M61" s="33"/>
      <c r="P61" s="33"/>
      <c r="R61" s="48"/>
      <c r="T61" s="33"/>
    </row>
    <row r="62">
      <c r="A62" t="s">
        <v>90</v>
      </c>
      <c r="C62" t="s">
        <v>91</v>
      </c>
      <c r="D62" s="33">
        <v>9.3451</v>
      </c>
      <c r="E62" t="s">
        <v>56</v>
      </c>
      <c r="F62" s="48">
        <v>0.01</v>
      </c>
      <c r="G62" t="s">
        <v>57</v>
      </c>
      <c r="I62" s="33">
        <v>9.3823</v>
      </c>
      <c r="J62" t="s">
        <v>56</v>
      </c>
      <c r="K62" s="48">
        <v>0.0037</v>
      </c>
      <c r="L62" t="s">
        <v>57</v>
      </c>
      <c r="M62" s="33"/>
      <c r="N62">
        <v>-0.31</v>
      </c>
      <c r="P62" s="33">
        <v>9.5113</v>
      </c>
      <c r="Q62" t="s">
        <v>56</v>
      </c>
      <c r="R62" s="48">
        <v>0</v>
      </c>
      <c r="S62" t="s">
        <v>57</v>
      </c>
      <c r="T62" s="33"/>
      <c r="U62">
        <v>-1.78</v>
      </c>
    </row>
    <row r="63">
      <c r="D63" s="33"/>
      <c r="F63" s="48"/>
      <c r="I63" s="33"/>
      <c r="K63" s="48"/>
      <c r="M63" s="33"/>
      <c r="P63" s="33"/>
      <c r="R63" s="48"/>
      <c r="T63" s="33"/>
    </row>
    <row r="64">
      <c r="D64" s="33"/>
      <c r="F64" s="48"/>
      <c r="I64" s="33"/>
      <c r="K64" s="48"/>
      <c r="M64" s="33"/>
      <c r="P64" s="33"/>
      <c r="R64" s="48"/>
      <c r="T64" s="33"/>
    </row>
    <row r="65">
      <c r="A65" t="s">
        <v>40</v>
      </c>
      <c r="C65" t="s">
        <v>42</v>
      </c>
      <c r="D65" s="33" t="s">
        <v>92</v>
      </c>
      <c r="F65" s="48"/>
      <c r="I65" s="33" t="s">
        <v>264</v>
      </c>
      <c r="K65" s="48"/>
      <c r="M65" s="33"/>
      <c r="N65" t="s">
        <v>45</v>
      </c>
      <c r="P65" s="33" t="s">
        <v>265</v>
      </c>
      <c r="R65" s="48"/>
      <c r="T65" s="33"/>
      <c r="U65" t="s">
        <v>45</v>
      </c>
      <c r="W65" t="s">
        <v>254</v>
      </c>
      <c r="X65" t="s">
        <v>255</v>
      </c>
      <c r="Y65" s="33" t="s">
        <v>256</v>
      </c>
      <c r="AA65" s="48"/>
      <c r="AC65" s="33"/>
      <c r="AD65" t="s">
        <v>45</v>
      </c>
      <c r="AF65" s="33" t="s">
        <v>257</v>
      </c>
      <c r="AH65" s="48"/>
      <c r="AJ65" s="33"/>
      <c r="AK65" t="s">
        <v>45</v>
      </c>
    </row>
    <row r="66">
      <c r="D66" s="33"/>
      <c r="E66" t="s">
        <v>98</v>
      </c>
      <c r="F66" s="48"/>
      <c r="I66" s="33"/>
      <c r="K66" s="48"/>
      <c r="M66" s="33"/>
      <c r="P66" s="33"/>
      <c r="R66" s="48"/>
      <c r="T66" s="33"/>
      <c r="U66" s="48"/>
      <c r="Y66" s="33"/>
      <c r="AA66" s="48"/>
      <c r="AC66" s="33"/>
      <c r="AD66" s="48"/>
      <c r="AF66" s="33"/>
      <c r="AH66" s="48"/>
      <c r="AJ66" s="33"/>
      <c r="AK66" s="48"/>
    </row>
    <row r="67">
      <c r="A67" t="s">
        <v>99</v>
      </c>
      <c r="B67" t="s">
        <v>100</v>
      </c>
      <c r="C67" t="s">
        <v>101</v>
      </c>
      <c r="D67" s="48"/>
      <c r="E67" t="s">
        <v>56</v>
      </c>
      <c r="F67" s="48"/>
      <c r="G67" t="s">
        <v>57</v>
      </c>
      <c r="I67" s="48"/>
      <c r="J67" t="s">
        <v>56</v>
      </c>
      <c r="K67" s="48"/>
      <c r="L67" t="s">
        <v>57</v>
      </c>
      <c r="M67" s="33"/>
      <c r="N67" s="48" t="str">
        <f>((D67-I67)*100)/D67</f>
        <v>#DIV/0!:divZero</v>
      </c>
      <c r="P67" s="48">
        <v>3935.482</v>
      </c>
      <c r="Q67" t="s">
        <v>56</v>
      </c>
      <c r="R67" s="48">
        <v>6.756082</v>
      </c>
      <c r="S67" t="s">
        <v>57</v>
      </c>
      <c r="T67" s="33"/>
      <c r="U67" s="48" t="str">
        <f>((D67-P67)*100)/D67</f>
        <v>#DIV/0!:divZero</v>
      </c>
      <c r="V67" s="33"/>
      <c r="W67" s="33"/>
      <c r="X67" s="33"/>
      <c r="Y67" s="48">
        <v>3937.479</v>
      </c>
      <c r="Z67" t="s">
        <v>56</v>
      </c>
      <c r="AA67" s="48">
        <v>22.670402</v>
      </c>
      <c r="AB67" t="s">
        <v>57</v>
      </c>
      <c r="AC67" s="33"/>
      <c r="AD67" s="48" t="str">
        <f>((D67-Y67)*100)/D67</f>
        <v>#DIV/0!:divZero</v>
      </c>
      <c r="AF67" s="48"/>
      <c r="AG67" t="s">
        <v>56</v>
      </c>
      <c r="AH67" s="48"/>
      <c r="AI67" t="s">
        <v>57</v>
      </c>
      <c r="AJ67" s="33"/>
      <c r="AK67" s="48" t="str">
        <f>((D67-AF67)*100)/D67</f>
        <v>#DIV/0!:divZero</v>
      </c>
    </row>
    <row r="68">
      <c r="B68" t="s">
        <v>54</v>
      </c>
      <c r="C68" t="s">
        <v>101</v>
      </c>
      <c r="D68" s="48">
        <v>4016.6595</v>
      </c>
      <c r="E68" t="s">
        <v>56</v>
      </c>
      <c r="F68" s="48">
        <v>52.641012</v>
      </c>
      <c r="G68" t="s">
        <v>57</v>
      </c>
      <c r="I68" s="48">
        <v>3936.575</v>
      </c>
      <c r="J68" t="s">
        <v>56</v>
      </c>
      <c r="K68" s="48">
        <v>20.963462</v>
      </c>
      <c r="L68" t="s">
        <v>57</v>
      </c>
      <c r="M68" s="33"/>
      <c r="N68" s="48">
        <f>((D68-I68)*100)/D68</f>
        <v>1.99380853667084</v>
      </c>
      <c r="P68" s="48">
        <v>3938.8375</v>
      </c>
      <c r="Q68" t="s">
        <v>56</v>
      </c>
      <c r="R68" s="48">
        <v>33.598009</v>
      </c>
      <c r="S68" t="s">
        <v>57</v>
      </c>
      <c r="T68" s="33"/>
      <c r="U68" s="48">
        <f>((D68-P68)*100)/D68</f>
        <v>1.9374806353389</v>
      </c>
      <c r="V68" s="33"/>
      <c r="W68" s="33"/>
      <c r="X68" s="33"/>
      <c r="Y68" s="48">
        <v>3929.626</v>
      </c>
      <c r="Z68" t="s">
        <v>56</v>
      </c>
      <c r="AA68" s="48">
        <v>16.84449</v>
      </c>
      <c r="AB68" t="s">
        <v>57</v>
      </c>
      <c r="AC68" s="33"/>
      <c r="AD68" s="48">
        <f>((D68-Y68)*100)/D68</f>
        <v>2.16681299472858</v>
      </c>
      <c r="AF68" s="48"/>
      <c r="AG68" t="s">
        <v>56</v>
      </c>
      <c r="AH68" s="48"/>
      <c r="AI68" t="s">
        <v>57</v>
      </c>
      <c r="AJ68" s="33"/>
      <c r="AK68" s="48">
        <f>((D68-AF68)*100)/D68</f>
        <v>100</v>
      </c>
    </row>
    <row r="69">
      <c r="D69" s="48"/>
      <c r="F69" s="48"/>
      <c r="I69" s="48"/>
      <c r="K69" s="48"/>
      <c r="M69" s="33"/>
      <c r="N69" s="48"/>
      <c r="P69" s="48"/>
      <c r="R69" s="48"/>
      <c r="T69" s="33"/>
      <c r="U69" s="48"/>
      <c r="V69" s="33"/>
      <c r="W69" s="33"/>
      <c r="X69" s="33"/>
      <c r="Y69" s="48"/>
      <c r="AA69" s="48"/>
      <c r="AC69" s="33"/>
      <c r="AD69" s="48"/>
      <c r="AF69" s="48"/>
      <c r="AH69" s="48"/>
      <c r="AJ69" s="33"/>
      <c r="AK69" s="48"/>
    </row>
    <row r="70">
      <c r="A70" t="s">
        <v>102</v>
      </c>
      <c r="B70" t="s">
        <v>100</v>
      </c>
      <c r="C70" t="s">
        <v>101</v>
      </c>
      <c r="D70" s="48"/>
      <c r="E70" t="s">
        <v>56</v>
      </c>
      <c r="F70" s="48"/>
      <c r="G70" t="s">
        <v>57</v>
      </c>
      <c r="I70" s="48"/>
      <c r="J70" t="s">
        <v>56</v>
      </c>
      <c r="K70" s="48"/>
      <c r="L70" t="s">
        <v>57</v>
      </c>
      <c r="M70" s="33"/>
      <c r="N70" s="48" t="str">
        <f>((D70-I70)*100)/D70</f>
        <v>#DIV/0!:divZero</v>
      </c>
      <c r="P70" s="48">
        <v>647.043</v>
      </c>
      <c r="Q70" t="s">
        <v>56</v>
      </c>
      <c r="R70" s="48">
        <v>11.047658</v>
      </c>
      <c r="S70" t="s">
        <v>57</v>
      </c>
      <c r="T70" s="33"/>
      <c r="U70" s="48" t="str">
        <f>((D70-P70)*100)/D70</f>
        <v>#DIV/0!:divZero</v>
      </c>
      <c r="V70" s="33"/>
      <c r="W70" s="33"/>
      <c r="X70" s="33"/>
      <c r="Y70" s="48">
        <v>644.51</v>
      </c>
      <c r="Z70" t="s">
        <v>56</v>
      </c>
      <c r="AA70" s="48">
        <v>11.359688</v>
      </c>
      <c r="AB70" t="s">
        <v>57</v>
      </c>
      <c r="AC70" s="33"/>
      <c r="AD70" s="48" t="str">
        <f>((D70-Y70)*100)/D70</f>
        <v>#DIV/0!:divZero</v>
      </c>
      <c r="AF70" s="48"/>
      <c r="AG70" t="s">
        <v>56</v>
      </c>
      <c r="AH70" s="48"/>
      <c r="AI70" t="s">
        <v>57</v>
      </c>
      <c r="AJ70" s="33"/>
      <c r="AK70" s="48" t="str">
        <f>((D70-AF70)*100)/D70</f>
        <v>#DIV/0!:divZero</v>
      </c>
    </row>
    <row r="71">
      <c r="B71" t="s">
        <v>54</v>
      </c>
      <c r="C71" t="s">
        <v>101</v>
      </c>
      <c r="D71" s="48">
        <v>591.2445</v>
      </c>
      <c r="E71" t="s">
        <v>56</v>
      </c>
      <c r="F71" s="48">
        <v>15.592277</v>
      </c>
      <c r="G71" t="s">
        <v>57</v>
      </c>
      <c r="I71" s="48">
        <v>605.452</v>
      </c>
      <c r="J71" t="s">
        <v>56</v>
      </c>
      <c r="K71" s="48">
        <v>66.808551</v>
      </c>
      <c r="L71" t="s">
        <v>57</v>
      </c>
      <c r="M71" s="33"/>
      <c r="N71" s="48">
        <f>((D71-I71)*100)/D71</f>
        <v>-2.40298218418945</v>
      </c>
      <c r="P71" s="48">
        <v>604.166</v>
      </c>
      <c r="Q71" t="s">
        <v>56</v>
      </c>
      <c r="R71" s="48">
        <v>64.550719</v>
      </c>
      <c r="S71" t="s">
        <v>57</v>
      </c>
      <c r="T71" s="33"/>
      <c r="U71" s="48">
        <f>((D71-P71)*100)/D71</f>
        <v>-2.18547487545339</v>
      </c>
      <c r="V71" s="33"/>
      <c r="W71" s="33"/>
      <c r="X71" s="33"/>
      <c r="Y71" s="48">
        <v>641.495</v>
      </c>
      <c r="Z71" t="s">
        <v>56</v>
      </c>
      <c r="AA71" s="48">
        <v>52.712441</v>
      </c>
      <c r="AB71" t="s">
        <v>57</v>
      </c>
      <c r="AC71" s="33"/>
      <c r="AD71" s="48">
        <f>((D71-Y71)*100)/D71</f>
        <v>-8.4991065456</v>
      </c>
      <c r="AF71" s="48"/>
      <c r="AG71" t="s">
        <v>56</v>
      </c>
      <c r="AH71" s="48"/>
      <c r="AI71" t="s">
        <v>57</v>
      </c>
      <c r="AJ71" s="33"/>
      <c r="AK71" s="48">
        <f>((D71-AF71)*100)/D71</f>
        <v>100</v>
      </c>
    </row>
    <row r="72">
      <c r="D72" s="48"/>
      <c r="F72" s="48"/>
      <c r="I72" s="48"/>
      <c r="K72" s="48"/>
      <c r="M72" s="33"/>
      <c r="N72" s="48"/>
      <c r="P72" s="48"/>
      <c r="R72" s="48"/>
      <c r="T72" s="33"/>
      <c r="U72" s="48"/>
      <c r="V72" s="33"/>
      <c r="W72" s="33"/>
      <c r="X72" s="33"/>
      <c r="Y72" s="48"/>
      <c r="AA72" s="48"/>
      <c r="AC72" s="33"/>
      <c r="AD72" s="48"/>
      <c r="AF72" s="48"/>
      <c r="AH72" s="48"/>
      <c r="AJ72" s="33"/>
      <c r="AK72" s="48"/>
    </row>
    <row r="73">
      <c r="A73" t="s">
        <v>103</v>
      </c>
      <c r="B73" t="s">
        <v>100</v>
      </c>
      <c r="C73" t="s">
        <v>104</v>
      </c>
      <c r="D73" s="48"/>
      <c r="E73" t="s">
        <v>56</v>
      </c>
      <c r="F73" s="48"/>
      <c r="G73" t="s">
        <v>57</v>
      </c>
      <c r="I73" s="48"/>
      <c r="J73" t="s">
        <v>56</v>
      </c>
      <c r="K73" s="48"/>
      <c r="L73" t="s">
        <v>57</v>
      </c>
      <c r="M73" s="33"/>
      <c r="N73" s="48" t="str">
        <f>((D73-I73)*100)/D73</f>
        <v>#DIV/0!:divZero</v>
      </c>
      <c r="P73" s="48">
        <v>101.631</v>
      </c>
      <c r="Q73" t="s">
        <v>56</v>
      </c>
      <c r="R73" s="48">
        <v>0.725051</v>
      </c>
      <c r="S73" t="s">
        <v>57</v>
      </c>
      <c r="T73" s="33"/>
      <c r="U73" s="48" t="str">
        <f>((D73-P73)*100)/D73</f>
        <v>#DIV/0!:divZero</v>
      </c>
      <c r="V73" s="33"/>
      <c r="W73" s="33"/>
      <c r="X73" s="33"/>
      <c r="Y73" s="48">
        <v>100.82</v>
      </c>
      <c r="Z73" t="s">
        <v>56</v>
      </c>
      <c r="AA73" s="48">
        <v>0.600152</v>
      </c>
      <c r="AB73" t="s">
        <v>57</v>
      </c>
      <c r="AC73" s="33"/>
      <c r="AD73" s="48" t="str">
        <f>((D73-Y73)*100)/D73</f>
        <v>#DIV/0!:divZero</v>
      </c>
      <c r="AF73" s="48"/>
      <c r="AG73" t="s">
        <v>56</v>
      </c>
      <c r="AH73" s="48"/>
      <c r="AI73" t="s">
        <v>57</v>
      </c>
      <c r="AJ73" s="33"/>
      <c r="AK73" s="48" t="str">
        <f>((D73-AF73)*100)/D73</f>
        <v>#DIV/0!:divZero</v>
      </c>
    </row>
    <row r="74">
      <c r="B74" t="s">
        <v>54</v>
      </c>
      <c r="C74" t="s">
        <v>104</v>
      </c>
      <c r="D74" s="48">
        <v>54.443</v>
      </c>
      <c r="E74" t="s">
        <v>56</v>
      </c>
      <c r="F74" s="48">
        <v>0.062856</v>
      </c>
      <c r="G74" t="s">
        <v>57</v>
      </c>
      <c r="I74" s="48">
        <v>51.927</v>
      </c>
      <c r="J74" t="s">
        <v>56</v>
      </c>
      <c r="K74" s="48">
        <v>0.133335</v>
      </c>
      <c r="L74" t="s">
        <v>57</v>
      </c>
      <c r="M74" s="33"/>
      <c r="N74" s="48">
        <f>((D74-I74)*100)/D74</f>
        <v>4.62134709696379</v>
      </c>
      <c r="P74" s="48">
        <v>46.363286</v>
      </c>
      <c r="Q74" t="s">
        <v>56</v>
      </c>
      <c r="R74" s="48">
        <v>0.172259</v>
      </c>
      <c r="S74" t="s">
        <v>57</v>
      </c>
      <c r="T74" s="33"/>
      <c r="U74" s="48">
        <f>((D74-P74)*100)/D74</f>
        <v>14.8406847528608</v>
      </c>
      <c r="V74" s="33"/>
      <c r="W74" s="33"/>
      <c r="X74" s="33"/>
      <c r="Y74" s="48">
        <v>45.885</v>
      </c>
      <c r="Z74" t="s">
        <v>56</v>
      </c>
      <c r="AA74" s="48">
        <v>0.28329</v>
      </c>
      <c r="AB74" t="s">
        <v>57</v>
      </c>
      <c r="AC74" s="33"/>
      <c r="AD74" s="48">
        <f>((D74-Y74)*100)/D74</f>
        <v>15.7191925500064</v>
      </c>
      <c r="AF74" s="48"/>
      <c r="AG74" t="s">
        <v>56</v>
      </c>
      <c r="AH74" s="48"/>
      <c r="AI74" t="s">
        <v>57</v>
      </c>
      <c r="AJ74" s="33"/>
      <c r="AK74" s="48">
        <f>((D74-AF74)*100)/D74</f>
        <v>100</v>
      </c>
    </row>
    <row r="75">
      <c r="D75" s="48"/>
      <c r="F75" s="48"/>
      <c r="I75" s="48"/>
      <c r="K75" s="48"/>
      <c r="M75" s="33"/>
      <c r="N75" s="48"/>
      <c r="P75" s="48"/>
      <c r="R75" s="48"/>
      <c r="T75" s="33"/>
      <c r="U75" s="48"/>
      <c r="V75" s="33"/>
      <c r="W75" s="33"/>
      <c r="X75" s="33"/>
      <c r="Y75" s="48"/>
      <c r="AA75" s="48"/>
      <c r="AC75" s="33"/>
      <c r="AD75" s="48"/>
      <c r="AF75" s="48"/>
      <c r="AH75" s="48"/>
      <c r="AJ75" s="33"/>
      <c r="AK75" s="48"/>
    </row>
    <row r="76">
      <c r="A76" t="s">
        <v>105</v>
      </c>
      <c r="B76" t="s">
        <v>100</v>
      </c>
      <c r="C76" t="s">
        <v>106</v>
      </c>
      <c r="D76" s="48"/>
      <c r="E76" t="s">
        <v>56</v>
      </c>
      <c r="F76" s="48"/>
      <c r="G76" t="s">
        <v>57</v>
      </c>
      <c r="I76" s="48"/>
      <c r="J76" t="s">
        <v>56</v>
      </c>
      <c r="K76" s="48"/>
      <c r="L76" t="s">
        <v>57</v>
      </c>
      <c r="M76" s="33"/>
      <c r="N76" s="48" t="str">
        <f>((D76-I76)*100)/D76</f>
        <v>#DIV/0!:divZero</v>
      </c>
      <c r="P76" s="48">
        <v>193.61</v>
      </c>
      <c r="Q76" t="s">
        <v>56</v>
      </c>
      <c r="R76" s="48">
        <v>0.554776</v>
      </c>
      <c r="S76" t="s">
        <v>57</v>
      </c>
      <c r="T76" s="33"/>
      <c r="U76" s="48" t="str">
        <f>((D76-P76)*100)/D76</f>
        <v>#DIV/0!:divZero</v>
      </c>
      <c r="V76" s="33"/>
      <c r="W76" s="33"/>
      <c r="X76" s="33"/>
      <c r="Y76" s="48">
        <v>191.121</v>
      </c>
      <c r="Z76" t="s">
        <v>56</v>
      </c>
      <c r="AA76" s="48">
        <v>1.568553</v>
      </c>
      <c r="AB76" t="s">
        <v>57</v>
      </c>
      <c r="AC76" s="33"/>
      <c r="AD76" s="48" t="str">
        <f>((D76-Y76)*100)/D76</f>
        <v>#DIV/0!:divZero</v>
      </c>
      <c r="AF76" s="48"/>
      <c r="AG76" t="s">
        <v>56</v>
      </c>
      <c r="AH76" s="48"/>
      <c r="AI76" t="s">
        <v>57</v>
      </c>
      <c r="AJ76" s="33"/>
      <c r="AK76" s="48" t="str">
        <f>((D76-AF76)*100)/D76</f>
        <v>#DIV/0!:divZero</v>
      </c>
    </row>
    <row r="77">
      <c r="B77" t="s">
        <v>54</v>
      </c>
      <c r="C77" t="s">
        <v>106</v>
      </c>
      <c r="D77" s="48">
        <v>64.338</v>
      </c>
      <c r="E77" t="s">
        <v>56</v>
      </c>
      <c r="F77" s="48">
        <v>0.179321</v>
      </c>
      <c r="G77" t="s">
        <v>57</v>
      </c>
      <c r="I77" s="48">
        <v>58.125</v>
      </c>
      <c r="J77" t="s">
        <v>56</v>
      </c>
      <c r="K77" s="48">
        <v>0.188594</v>
      </c>
      <c r="L77" t="s">
        <v>57</v>
      </c>
      <c r="M77" s="33"/>
      <c r="N77" s="48">
        <f>((D77-I77)*100)/D77</f>
        <v>9.65681245919984</v>
      </c>
      <c r="P77" s="48">
        <v>65.061256</v>
      </c>
      <c r="Q77" t="s">
        <v>56</v>
      </c>
      <c r="R77" s="48">
        <v>0.242366</v>
      </c>
      <c r="S77" t="s">
        <v>57</v>
      </c>
      <c r="T77" s="33"/>
      <c r="U77" s="48">
        <f>((D77-P77)*100)/D77</f>
        <v>-1.1241505797507</v>
      </c>
      <c r="V77" s="33"/>
      <c r="W77" s="33"/>
      <c r="X77" s="33"/>
      <c r="Y77" s="48">
        <v>63.947</v>
      </c>
      <c r="Z77" t="s">
        <v>56</v>
      </c>
      <c r="AA77" s="48">
        <v>0.36233</v>
      </c>
      <c r="AB77" t="s">
        <v>57</v>
      </c>
      <c r="AC77" s="33"/>
      <c r="AD77" s="48">
        <f>((D77-Y77)*100)/D77</f>
        <v>0.607727936833584</v>
      </c>
      <c r="AF77" s="48"/>
      <c r="AG77" t="s">
        <v>56</v>
      </c>
      <c r="AH77" s="48"/>
      <c r="AI77" t="s">
        <v>57</v>
      </c>
      <c r="AJ77" s="33"/>
      <c r="AK77" s="48">
        <f>((D77-AF77)*100)/D77</f>
        <v>100</v>
      </c>
    </row>
    <row r="78">
      <c r="D78" s="48"/>
      <c r="F78" s="48"/>
      <c r="I78" s="48"/>
      <c r="K78" s="48"/>
      <c r="M78" s="33"/>
      <c r="P78" s="48"/>
      <c r="R78" s="48"/>
      <c r="T78" s="33"/>
      <c r="U78" s="48"/>
      <c r="V78" s="33"/>
      <c r="W78" s="33"/>
      <c r="X78" s="33"/>
      <c r="Y78" s="48"/>
      <c r="AA78" s="48"/>
      <c r="AC78" s="33"/>
      <c r="AD78" s="48"/>
      <c r="AF78" s="48"/>
      <c r="AH78" s="48"/>
      <c r="AJ78" s="33"/>
      <c r="AK78" s="48"/>
    </row>
    <row r="79">
      <c r="A79" t="s">
        <v>107</v>
      </c>
      <c r="B79" t="s">
        <v>100</v>
      </c>
      <c r="C79" t="s">
        <v>108</v>
      </c>
      <c r="D79" s="48"/>
      <c r="E79" t="s">
        <v>56</v>
      </c>
      <c r="F79" s="48"/>
      <c r="G79" t="s">
        <v>57</v>
      </c>
      <c r="I79" s="48"/>
      <c r="J79" t="s">
        <v>56</v>
      </c>
      <c r="K79" s="48"/>
      <c r="L79" s="15" t="s">
        <v>57</v>
      </c>
      <c r="M79" s="33"/>
      <c r="N79" s="48" t="str">
        <f>((D79-I79)*100)/D79</f>
        <v>#DIV/0!:divZero</v>
      </c>
      <c r="P79" s="48">
        <v>168.2345</v>
      </c>
      <c r="Q79" t="s">
        <v>56</v>
      </c>
      <c r="R79" s="48">
        <v>0.819818</v>
      </c>
      <c r="S79" s="15" t="s">
        <v>57</v>
      </c>
      <c r="T79" s="33"/>
      <c r="U79" s="48" t="str">
        <f>((D79-P79)*100)/D79</f>
        <v>#DIV/0!:divZero</v>
      </c>
      <c r="V79" s="33"/>
      <c r="W79" s="33"/>
      <c r="X79" s="33"/>
      <c r="Y79" s="48">
        <v>183.198</v>
      </c>
      <c r="Z79" t="s">
        <v>56</v>
      </c>
      <c r="AA79" s="48">
        <v>104.896583</v>
      </c>
      <c r="AB79" s="15" t="s">
        <v>57</v>
      </c>
      <c r="AC79" s="33"/>
      <c r="AD79" s="48" t="str">
        <f>((D79-Y79)*100)/D79</f>
        <v>#DIV/0!:divZero</v>
      </c>
      <c r="AF79" s="48"/>
      <c r="AG79" t="s">
        <v>56</v>
      </c>
      <c r="AH79" s="48"/>
      <c r="AI79" s="15" t="s">
        <v>57</v>
      </c>
      <c r="AJ79" s="33"/>
      <c r="AK79" s="48" t="str">
        <f>((D79-AF79)*100)/D79</f>
        <v>#DIV/0!:divZero</v>
      </c>
    </row>
    <row r="80">
      <c r="B80" t="s">
        <v>54</v>
      </c>
      <c r="C80" t="s">
        <v>108</v>
      </c>
      <c r="D80" s="48">
        <v>156.065</v>
      </c>
      <c r="E80" t="s">
        <v>56</v>
      </c>
      <c r="F80" s="48">
        <v>0.313246</v>
      </c>
      <c r="G80" t="s">
        <v>57</v>
      </c>
      <c r="I80" s="48">
        <v>126.7925</v>
      </c>
      <c r="J80" t="s">
        <v>56</v>
      </c>
      <c r="K80" s="48">
        <v>0.412707</v>
      </c>
      <c r="L80" t="s">
        <v>57</v>
      </c>
      <c r="M80" s="33"/>
      <c r="N80" s="48">
        <f>((D80-I80)*100)/D80</f>
        <v>18.7566078236632</v>
      </c>
      <c r="P80" s="48">
        <v>71.5585</v>
      </c>
      <c r="Q80" t="s">
        <v>56</v>
      </c>
      <c r="R80" s="48">
        <v>0.716024</v>
      </c>
      <c r="S80" t="s">
        <v>57</v>
      </c>
      <c r="T80" s="33"/>
      <c r="U80" s="48">
        <f>((D80-P80)*100)/D80</f>
        <v>54.1482715535194</v>
      </c>
      <c r="V80" s="33"/>
      <c r="W80" s="33"/>
      <c r="X80" s="33"/>
      <c r="Y80" s="48">
        <v>77.656</v>
      </c>
      <c r="Z80" t="s">
        <v>56</v>
      </c>
      <c r="AA80" s="48">
        <v>0.592391</v>
      </c>
      <c r="AB80" t="s">
        <v>57</v>
      </c>
      <c r="AC80" s="33"/>
      <c r="AD80" s="48">
        <f>((D80-Y80)*100)/D80</f>
        <v>50.2412456348316</v>
      </c>
      <c r="AF80" s="48"/>
      <c r="AG80" t="s">
        <v>56</v>
      </c>
      <c r="AH80" s="48"/>
      <c r="AI80" t="s">
        <v>57</v>
      </c>
      <c r="AJ80" s="33"/>
      <c r="AK80" s="48"/>
    </row>
    <row r="81">
      <c r="D81" s="48"/>
      <c r="F81" s="48"/>
      <c r="I81" s="48"/>
      <c r="K81" s="48"/>
      <c r="M81" s="33"/>
      <c r="P81" s="48"/>
      <c r="R81" s="48"/>
      <c r="T81" s="33"/>
      <c r="U81" s="48"/>
      <c r="V81" s="33"/>
      <c r="W81" s="33"/>
      <c r="X81" s="33"/>
      <c r="Y81" s="48"/>
      <c r="AA81" s="48"/>
      <c r="AC81" s="33"/>
      <c r="AD81" s="48"/>
      <c r="AF81" s="48"/>
      <c r="AH81" s="48"/>
      <c r="AJ81" s="33"/>
      <c r="AK81" s="48"/>
    </row>
    <row r="82">
      <c r="A82" t="s">
        <v>109</v>
      </c>
      <c r="B82" t="s">
        <v>100</v>
      </c>
      <c r="C82" t="s">
        <v>110</v>
      </c>
      <c r="D82" s="48"/>
      <c r="E82" t="s">
        <v>56</v>
      </c>
      <c r="F82" s="48"/>
      <c r="G82" t="s">
        <v>57</v>
      </c>
      <c r="I82" s="48"/>
      <c r="J82" t="s">
        <v>56</v>
      </c>
      <c r="K82" s="48"/>
      <c r="L82" t="s">
        <v>57</v>
      </c>
      <c r="M82" s="33"/>
      <c r="N82" s="48" t="str">
        <f>((D82-I82)*100)/D82</f>
        <v>#DIV/0!:divZero</v>
      </c>
      <c r="P82" s="48">
        <v>208.757</v>
      </c>
      <c r="Q82" t="s">
        <v>56</v>
      </c>
      <c r="R82" s="48">
        <v>2.918014</v>
      </c>
      <c r="S82" t="s">
        <v>57</v>
      </c>
      <c r="T82" s="33"/>
      <c r="U82" s="48" t="str">
        <f>((D82-P82)*100)/D82</f>
        <v>#DIV/0!:divZero</v>
      </c>
      <c r="V82" s="33"/>
      <c r="W82" s="33"/>
      <c r="X82" s="33"/>
      <c r="Y82" s="48">
        <v>208.163</v>
      </c>
      <c r="Z82" t="s">
        <v>56</v>
      </c>
      <c r="AA82" s="48">
        <v>130.356901</v>
      </c>
      <c r="AB82" t="s">
        <v>57</v>
      </c>
      <c r="AC82" s="33"/>
      <c r="AD82" s="48" t="str">
        <f>((D82-Y82)*100)/D82</f>
        <v>#DIV/0!:divZero</v>
      </c>
      <c r="AF82" s="48"/>
      <c r="AG82" t="s">
        <v>56</v>
      </c>
      <c r="AH82" s="48"/>
      <c r="AI82" t="s">
        <v>57</v>
      </c>
      <c r="AJ82" s="33"/>
      <c r="AK82" s="48" t="str">
        <f>((D82-AF82)*100)/D82</f>
        <v>#DIV/0!:divZero</v>
      </c>
    </row>
    <row r="83">
      <c r="B83" t="s">
        <v>54</v>
      </c>
      <c r="C83" t="s">
        <v>110</v>
      </c>
      <c r="D83" s="21">
        <v>53.1045</v>
      </c>
      <c r="E83" t="s">
        <v>56</v>
      </c>
      <c r="F83" s="48">
        <v>0.480698</v>
      </c>
      <c r="G83" t="s">
        <v>57</v>
      </c>
      <c r="I83" s="48">
        <v>53.0895</v>
      </c>
      <c r="J83" t="s">
        <v>56</v>
      </c>
      <c r="K83" s="48">
        <v>0.176824</v>
      </c>
      <c r="L83" t="s">
        <v>57</v>
      </c>
      <c r="M83" s="33"/>
      <c r="N83" s="48">
        <f>((D83-I83)*100)/D83</f>
        <v>0.028246193825383</v>
      </c>
      <c r="P83" s="48">
        <v>66.733</v>
      </c>
      <c r="Q83" t="s">
        <v>56</v>
      </c>
      <c r="R83" s="48">
        <v>0.61547</v>
      </c>
      <c r="S83" t="s">
        <v>57</v>
      </c>
      <c r="T83" s="33"/>
      <c r="U83" s="48">
        <f>((D83-P83)*100)/D83</f>
        <v>-25.6635501699479</v>
      </c>
      <c r="V83" s="33"/>
      <c r="W83" s="33"/>
      <c r="X83" s="33"/>
      <c r="Y83" s="48">
        <v>73.4</v>
      </c>
      <c r="Z83" t="s">
        <v>56</v>
      </c>
      <c r="AA83" s="48">
        <v>0.619176</v>
      </c>
      <c r="AB83" t="s">
        <v>57</v>
      </c>
      <c r="AC83" s="33"/>
      <c r="AD83" s="48">
        <f>((D83-Y83)*100)/D83</f>
        <v>-38.2180417855361</v>
      </c>
      <c r="AF83" s="48"/>
      <c r="AG83" t="s">
        <v>56</v>
      </c>
      <c r="AH83" s="48"/>
      <c r="AI83" t="s">
        <v>57</v>
      </c>
      <c r="AJ83" s="33"/>
      <c r="AK83" s="48">
        <f>((D83-AF83)*100)/D83</f>
        <v>100</v>
      </c>
    </row>
    <row r="84">
      <c r="D84" s="48"/>
      <c r="F84" s="48"/>
      <c r="H84" s="33"/>
      <c r="I84" s="48"/>
      <c r="K84" s="48"/>
      <c r="M84" s="33"/>
      <c r="N84" s="48"/>
      <c r="P84" s="48"/>
      <c r="R84" s="48"/>
      <c r="T84" s="33"/>
      <c r="U84" s="48"/>
      <c r="V84" s="33"/>
      <c r="W84" s="33"/>
      <c r="X84" s="33"/>
      <c r="Y84" s="48"/>
      <c r="AA84" s="48"/>
      <c r="AC84" s="33"/>
      <c r="AD84" s="48"/>
      <c r="AF84" s="48"/>
      <c r="AH84" s="48"/>
      <c r="AJ84" s="33"/>
      <c r="AK84" s="48"/>
    </row>
    <row r="85">
      <c r="A85" t="s">
        <v>109</v>
      </c>
      <c r="B85" t="s">
        <v>100</v>
      </c>
      <c r="C85" s="17" t="s">
        <v>111</v>
      </c>
      <c r="D85" s="48"/>
      <c r="E85" t="s">
        <v>56</v>
      </c>
      <c r="F85" s="48"/>
      <c r="G85" t="s">
        <v>57</v>
      </c>
      <c r="I85" s="48"/>
      <c r="J85" t="s">
        <v>56</v>
      </c>
      <c r="K85" s="48"/>
      <c r="L85" t="s">
        <v>57</v>
      </c>
      <c r="M85" s="33"/>
      <c r="N85" s="48" t="str">
        <f>((D85-I85)*100)/D85</f>
        <v>#DIV/0!:divZero</v>
      </c>
      <c r="P85" s="48">
        <v>16.1015</v>
      </c>
      <c r="Q85" t="s">
        <v>56</v>
      </c>
      <c r="R85" s="48">
        <v>1.922958</v>
      </c>
      <c r="S85" t="s">
        <v>57</v>
      </c>
      <c r="T85" s="33"/>
      <c r="U85" s="48" t="str">
        <f>((D85-P85)*100)/D85</f>
        <v>#DIV/0!:divZero</v>
      </c>
      <c r="V85" s="33"/>
      <c r="W85" s="33"/>
      <c r="X85" s="33"/>
      <c r="Y85" s="48">
        <v>16.029</v>
      </c>
      <c r="Z85" t="s">
        <v>56</v>
      </c>
      <c r="AA85" s="48">
        <v>4.80545</v>
      </c>
      <c r="AB85" t="s">
        <v>57</v>
      </c>
      <c r="AC85" s="33"/>
      <c r="AD85" s="48" t="str">
        <f>((D85-Y85)*100)/D85</f>
        <v>#DIV/0!:divZero</v>
      </c>
      <c r="AF85" s="48"/>
      <c r="AG85" t="s">
        <v>56</v>
      </c>
      <c r="AH85" s="48"/>
      <c r="AI85" t="s">
        <v>57</v>
      </c>
      <c r="AJ85" s="33"/>
      <c r="AK85" s="48" t="str">
        <f>((D85-AF85)*100)/D85</f>
        <v>#DIV/0!:divZero</v>
      </c>
    </row>
    <row r="86">
      <c r="B86" t="s">
        <v>54</v>
      </c>
      <c r="C86" s="17" t="s">
        <v>111</v>
      </c>
      <c r="D86" s="48">
        <v>3.513</v>
      </c>
      <c r="E86" t="s">
        <v>56</v>
      </c>
      <c r="F86" s="48">
        <v>0.002116</v>
      </c>
      <c r="G86" t="s">
        <v>57</v>
      </c>
      <c r="I86" s="48">
        <v>4.37</v>
      </c>
      <c r="J86" t="s">
        <v>56</v>
      </c>
      <c r="K86" s="48">
        <v>0.003824</v>
      </c>
      <c r="L86" t="s">
        <v>57</v>
      </c>
      <c r="M86" s="33"/>
      <c r="N86" s="48">
        <f>((D86-I86)*100)/D86</f>
        <v>-24.3951038998007</v>
      </c>
      <c r="P86" s="48">
        <v>4.2595</v>
      </c>
      <c r="Q86" t="s">
        <v>56</v>
      </c>
      <c r="R86" s="48">
        <v>0.054703</v>
      </c>
      <c r="S86" t="s">
        <v>57</v>
      </c>
      <c r="T86" s="33"/>
      <c r="U86" s="48">
        <f>((D86-P86)*100)/D86</f>
        <v>-21.2496441787646</v>
      </c>
      <c r="V86" s="33"/>
      <c r="W86" s="33"/>
      <c r="X86" s="33"/>
      <c r="Y86" s="48">
        <v>4.2615</v>
      </c>
      <c r="Z86" t="s">
        <v>56</v>
      </c>
      <c r="AA86" s="48">
        <v>0.048284</v>
      </c>
      <c r="AB86" t="s">
        <v>57</v>
      </c>
      <c r="AC86" s="33"/>
      <c r="AD86" s="48">
        <f>((D86-Y86)*100)/D86</f>
        <v>-21.3065755764304</v>
      </c>
      <c r="AF86" s="48"/>
      <c r="AG86" t="s">
        <v>56</v>
      </c>
      <c r="AH86" s="48"/>
      <c r="AI86" t="s">
        <v>57</v>
      </c>
      <c r="AJ86" s="33"/>
      <c r="AK86" s="48">
        <f>((D86-AF86)*100)/D86</f>
        <v>100</v>
      </c>
    </row>
    <row r="87">
      <c r="D87" s="48"/>
      <c r="F87" s="48"/>
      <c r="H87" s="33"/>
      <c r="I87" s="48"/>
      <c r="K87" s="48"/>
      <c r="M87" s="33"/>
      <c r="P87" s="48"/>
      <c r="R87" s="48"/>
      <c r="T87" s="33"/>
      <c r="U87" s="48"/>
      <c r="V87" s="33"/>
      <c r="W87" s="33"/>
      <c r="X87" s="33"/>
      <c r="Y87" s="48"/>
      <c r="AA87" s="48"/>
      <c r="AC87" s="33"/>
      <c r="AD87" s="48"/>
      <c r="AF87" s="48"/>
      <c r="AH87" s="48"/>
      <c r="AJ87" s="33"/>
      <c r="AK87" s="48"/>
    </row>
    <row r="88">
      <c r="A88" t="s">
        <v>112</v>
      </c>
      <c r="B88" t="s">
        <v>100</v>
      </c>
      <c r="C88" t="s">
        <v>113</v>
      </c>
      <c r="D88" s="48"/>
      <c r="E88" t="s">
        <v>56</v>
      </c>
      <c r="F88" s="48"/>
      <c r="G88" t="s">
        <v>57</v>
      </c>
      <c r="I88" s="48"/>
      <c r="J88" t="s">
        <v>56</v>
      </c>
      <c r="K88" s="48"/>
      <c r="L88" t="s">
        <v>57</v>
      </c>
      <c r="M88" s="33"/>
      <c r="N88" s="48" t="str">
        <f>((D88-I88)*100)/D88</f>
        <v>#DIV/0!:divZero</v>
      </c>
      <c r="P88" s="48">
        <v>3523.977</v>
      </c>
      <c r="Q88" t="s">
        <v>56</v>
      </c>
      <c r="R88" s="48">
        <v>24.846996</v>
      </c>
      <c r="S88" t="s">
        <v>57</v>
      </c>
      <c r="T88" s="33"/>
      <c r="U88" s="48" t="str">
        <f>((D88-P88)*100)/D88</f>
        <v>#DIV/0!:divZero</v>
      </c>
      <c r="V88" s="33"/>
      <c r="W88" s="33"/>
      <c r="X88" s="33"/>
      <c r="Y88" s="48">
        <v>3577.59</v>
      </c>
      <c r="Z88" t="s">
        <v>56</v>
      </c>
      <c r="AA88" s="48">
        <v>15.377399</v>
      </c>
      <c r="AB88" t="s">
        <v>57</v>
      </c>
      <c r="AC88" s="33"/>
      <c r="AD88" s="48" t="str">
        <f>((D88-Y88)*100)/D88</f>
        <v>#DIV/0!:divZero</v>
      </c>
      <c r="AF88" s="48"/>
      <c r="AG88" t="s">
        <v>56</v>
      </c>
      <c r="AH88" s="48"/>
      <c r="AI88" t="s">
        <v>57</v>
      </c>
      <c r="AJ88" s="33"/>
      <c r="AK88" s="48" t="str">
        <f>((D88-AF88)*100)/D88</f>
        <v>#DIV/0!:divZero</v>
      </c>
    </row>
    <row r="89">
      <c r="B89" t="s">
        <v>54</v>
      </c>
      <c r="C89" t="s">
        <v>113</v>
      </c>
      <c r="D89" s="48">
        <v>152.086</v>
      </c>
      <c r="E89" t="s">
        <v>56</v>
      </c>
      <c r="F89" s="48">
        <v>0.171229</v>
      </c>
      <c r="G89" t="s">
        <v>57</v>
      </c>
      <c r="I89" s="48">
        <v>144.348</v>
      </c>
      <c r="J89" t="s">
        <v>56</v>
      </c>
      <c r="K89" s="48">
        <v>0.587889</v>
      </c>
      <c r="L89" t="s">
        <v>57</v>
      </c>
      <c r="M89" s="33"/>
      <c r="N89" s="48">
        <f>((D89-I89)*100)/D89</f>
        <v>5.0879107873177</v>
      </c>
      <c r="P89" s="48">
        <v>183.834</v>
      </c>
      <c r="Q89" t="s">
        <v>56</v>
      </c>
      <c r="R89" s="48">
        <v>0.096209</v>
      </c>
      <c r="S89" t="s">
        <v>57</v>
      </c>
      <c r="T89" s="33"/>
      <c r="U89" s="48">
        <f>((D89-P91)*100)/D89</f>
        <v>-42.6515261102271</v>
      </c>
      <c r="V89" s="33"/>
      <c r="Y89" s="48">
        <v>183.1115</v>
      </c>
      <c r="Z89" t="s">
        <v>56</v>
      </c>
      <c r="AA89" s="48">
        <v>0.168964</v>
      </c>
      <c r="AB89" t="s">
        <v>57</v>
      </c>
      <c r="AC89" s="33"/>
      <c r="AD89" s="48">
        <f>((D89-Y89)*100)/D89</f>
        <v>-20.3999710690004</v>
      </c>
      <c r="AF89" s="48"/>
      <c r="AG89" t="s">
        <v>56</v>
      </c>
      <c r="AH89" s="48"/>
      <c r="AI89" t="s">
        <v>57</v>
      </c>
      <c r="AJ89" s="33"/>
      <c r="AK89" s="48">
        <f>((D89-AF89)*100)/D89</f>
        <v>100</v>
      </c>
    </row>
    <row r="90">
      <c r="D90" s="48"/>
      <c r="F90" s="48"/>
      <c r="H90" s="33"/>
      <c r="I90" s="48"/>
      <c r="K90" s="48"/>
      <c r="M90" s="33"/>
      <c r="N90" s="48" t="s">
        <v>114</v>
      </c>
      <c r="P90" s="48"/>
      <c r="R90" s="48"/>
      <c r="T90" s="33"/>
      <c r="U90" s="48"/>
      <c r="V90" s="33"/>
      <c r="W90" s="33"/>
      <c r="X90" s="33"/>
      <c r="Y90" s="48"/>
      <c r="AA90" s="48"/>
      <c r="AC90" s="33"/>
      <c r="AD90" s="48"/>
      <c r="AF90" s="48"/>
      <c r="AH90" s="48"/>
      <c r="AJ90" s="33"/>
      <c r="AK90" s="48"/>
    </row>
    <row r="91">
      <c r="A91" t="s">
        <v>112</v>
      </c>
      <c r="B91" t="s">
        <v>100</v>
      </c>
      <c r="C91" t="s">
        <v>115</v>
      </c>
      <c r="D91" s="48"/>
      <c r="E91" t="s">
        <v>56</v>
      </c>
      <c r="F91" s="48"/>
      <c r="G91" t="s">
        <v>57</v>
      </c>
      <c r="I91" s="48"/>
      <c r="J91" t="s">
        <v>56</v>
      </c>
      <c r="K91" s="48"/>
      <c r="L91" t="s">
        <v>57</v>
      </c>
      <c r="M91" s="33"/>
      <c r="N91" s="48" t="str">
        <f>((D91-I91)*100)/D91</f>
        <v>#DIV/0!:divZero</v>
      </c>
      <c r="P91" s="48">
        <v>216.953</v>
      </c>
      <c r="Q91" t="s">
        <v>56</v>
      </c>
      <c r="R91" s="48">
        <v>4.691504</v>
      </c>
      <c r="S91" t="s">
        <v>57</v>
      </c>
      <c r="T91" s="33"/>
      <c r="U91" s="48" t="str">
        <f>((D91-P91)*100)/D91</f>
        <v>#DIV/0!:divZero</v>
      </c>
      <c r="V91" s="33"/>
      <c r="W91" s="33"/>
      <c r="X91" s="33"/>
      <c r="Y91" s="48">
        <v>168.236</v>
      </c>
      <c r="Z91" t="s">
        <v>56</v>
      </c>
      <c r="AA91" s="48">
        <v>7.203378</v>
      </c>
      <c r="AB91" t="s">
        <v>57</v>
      </c>
      <c r="AC91" s="33"/>
      <c r="AD91" s="48" t="str">
        <f>((D91-Y91)*100)/D91</f>
        <v>#DIV/0!:divZero</v>
      </c>
      <c r="AF91" s="48"/>
      <c r="AG91" t="s">
        <v>56</v>
      </c>
      <c r="AH91" s="48"/>
      <c r="AI91" t="s">
        <v>57</v>
      </c>
      <c r="AJ91" s="33"/>
      <c r="AK91" s="48" t="str">
        <f>((D91-AF91)*100)/D91</f>
        <v>#DIV/0!:divZero</v>
      </c>
    </row>
    <row r="92">
      <c r="B92" t="s">
        <v>54</v>
      </c>
      <c r="C92" t="s">
        <v>115</v>
      </c>
      <c r="D92" s="48">
        <v>10.714</v>
      </c>
      <c r="E92" t="s">
        <v>56</v>
      </c>
      <c r="F92" s="48">
        <v>0.00589</v>
      </c>
      <c r="G92" t="s">
        <v>57</v>
      </c>
      <c r="I92" s="48">
        <v>10.854</v>
      </c>
      <c r="J92" t="s">
        <v>56</v>
      </c>
      <c r="K92" s="48">
        <v>0.008886</v>
      </c>
      <c r="L92" t="s">
        <v>57</v>
      </c>
      <c r="M92" s="33"/>
      <c r="N92" s="48">
        <f>((D92-I92)*100)/D92</f>
        <v>-1.30670151204031</v>
      </c>
      <c r="P92" s="48">
        <v>10.619286</v>
      </c>
      <c r="Q92" t="s">
        <v>56</v>
      </c>
      <c r="R92" s="48">
        <v>0.67481</v>
      </c>
      <c r="S92" t="s">
        <v>57</v>
      </c>
      <c r="T92" s="33"/>
      <c r="U92" s="48">
        <f>((D92-P92)*100)/D92</f>
        <v>0.88402090722419</v>
      </c>
      <c r="V92" s="33"/>
      <c r="W92" s="33"/>
      <c r="X92" s="33"/>
      <c r="Y92" s="48">
        <v>10.117</v>
      </c>
      <c r="Z92" t="s">
        <v>56</v>
      </c>
      <c r="AA92" s="48">
        <v>0.117706</v>
      </c>
      <c r="AB92" t="s">
        <v>57</v>
      </c>
      <c r="AC92" s="33"/>
      <c r="AD92" s="48">
        <f>((D92-Y92)*100)/D92</f>
        <v>5.57214859062908</v>
      </c>
      <c r="AF92" s="48"/>
      <c r="AG92" t="s">
        <v>56</v>
      </c>
      <c r="AH92" s="48"/>
      <c r="AI92" t="s">
        <v>57</v>
      </c>
      <c r="AJ92" s="33"/>
      <c r="AK92" s="48">
        <f>((D92-AF92)*100)/D92</f>
        <v>100</v>
      </c>
    </row>
    <row r="93">
      <c r="D93" s="33"/>
      <c r="F93" s="48"/>
      <c r="H93" s="33"/>
      <c r="I93" s="33"/>
      <c r="K93" s="48"/>
      <c r="M93" s="33"/>
      <c r="N93" s="48" t="s">
        <v>114</v>
      </c>
      <c r="P93" s="33"/>
      <c r="R93" s="48"/>
      <c r="T93" s="33"/>
      <c r="U93" s="48" t="s">
        <v>114</v>
      </c>
      <c r="V93" s="33"/>
      <c r="Y93" s="48" t="s">
        <v>114</v>
      </c>
    </row>
    <row r="94">
      <c r="D94" s="33"/>
      <c r="F94" s="48"/>
      <c r="H94" s="33"/>
      <c r="I94" s="33"/>
      <c r="K94" s="48"/>
      <c r="M94" s="33"/>
      <c r="N94" s="48"/>
      <c r="P94" s="33"/>
      <c r="R94" s="48"/>
      <c r="T94" s="33"/>
      <c r="U94" s="48"/>
      <c r="V94" s="33"/>
      <c r="Y94" s="48"/>
    </row>
    <row r="95">
      <c r="D95" s="33"/>
      <c r="F95" s="48"/>
      <c r="H95" s="33"/>
      <c r="I95" s="33"/>
      <c r="K95" s="48"/>
      <c r="M95" s="33"/>
      <c r="N95" s="48"/>
      <c r="P95" s="33"/>
      <c r="R95" s="48"/>
      <c r="T95" s="33"/>
      <c r="U95" s="48"/>
      <c r="V95" s="33"/>
      <c r="Y95" s="48"/>
    </row>
    <row r="96">
      <c r="D96" s="33"/>
      <c r="F96" s="48"/>
      <c r="H96" s="33"/>
      <c r="I96" s="33"/>
      <c r="K96" s="48"/>
      <c r="M96" s="33"/>
      <c r="N96" s="48"/>
      <c r="P96" s="33"/>
      <c r="R96" s="48"/>
      <c r="T96" s="33"/>
      <c r="U96" s="48"/>
      <c r="V96" s="33"/>
      <c r="Y96" s="48"/>
    </row>
    <row r="97">
      <c r="A97" t="s">
        <v>258</v>
      </c>
      <c r="D97" s="33"/>
      <c r="F97" s="48"/>
      <c r="H97" s="33"/>
      <c r="I97" s="33"/>
      <c r="K97" s="48"/>
      <c r="M97" s="33"/>
      <c r="N97" s="48"/>
      <c r="P97" s="33"/>
      <c r="R97" s="48"/>
      <c r="T97" s="33"/>
      <c r="U97" s="48"/>
      <c r="V97" s="33"/>
      <c r="Y97" s="48"/>
    </row>
    <row r="98">
      <c r="D98" s="33"/>
      <c r="F98" s="48"/>
      <c r="H98" s="33"/>
      <c r="I98" s="33"/>
      <c r="K98" s="48"/>
      <c r="M98" s="33"/>
      <c r="N98" s="48" t="s">
        <v>114</v>
      </c>
      <c r="P98" s="33"/>
      <c r="R98" s="48"/>
      <c r="T98" s="33"/>
      <c r="U98" s="48" t="s">
        <v>114</v>
      </c>
      <c r="V98" s="33"/>
      <c r="Y98" s="48" t="s">
        <v>114</v>
      </c>
    </row>
    <row r="99">
      <c r="A99" t="s">
        <v>119</v>
      </c>
      <c r="C99" t="s">
        <v>42</v>
      </c>
      <c r="D99" s="33" t="s">
        <v>43</v>
      </c>
      <c r="F99" s="48"/>
      <c r="H99" s="12"/>
      <c r="I99" s="33" t="s">
        <v>259</v>
      </c>
      <c r="K99" s="48"/>
      <c r="M99" s="33"/>
      <c r="N99" t="s">
        <v>45</v>
      </c>
      <c r="P99" s="33" t="s">
        <v>260</v>
      </c>
      <c r="R99" s="48"/>
      <c r="T99" s="33"/>
      <c r="U99" t="s">
        <v>45</v>
      </c>
      <c r="Y99" s="33" t="s">
        <v>250</v>
      </c>
      <c r="AA99" s="48"/>
      <c r="AC99" s="33"/>
      <c r="AD99" t="s">
        <v>45</v>
      </c>
    </row>
    <row r="100">
      <c r="D100" s="33"/>
      <c r="F100" s="48"/>
      <c r="H100" s="12"/>
      <c r="I100" s="33"/>
      <c r="K100" s="48"/>
      <c r="M100" s="12"/>
      <c r="P100" s="33"/>
      <c r="R100" s="48"/>
      <c r="T100" s="12"/>
      <c r="V100" s="12"/>
      <c r="W100" s="22"/>
      <c r="X100" s="22"/>
      <c r="Y100" s="23"/>
    </row>
    <row r="101">
      <c r="A101" s="22" t="s">
        <v>136</v>
      </c>
      <c r="B101" s="22"/>
      <c r="C101" t="s">
        <v>227</v>
      </c>
      <c r="D101" s="33">
        <v>0.0420742487907</v>
      </c>
      <c r="E101" t="s">
        <v>56</v>
      </c>
      <c r="F101" s="48">
        <v>0.00791799253915</v>
      </c>
      <c r="G101" s="22" t="s">
        <v>57</v>
      </c>
      <c r="H101" s="12"/>
      <c r="I101" s="33">
        <v>0.0395139956474</v>
      </c>
      <c r="J101" t="s">
        <v>56</v>
      </c>
      <c r="K101" s="48">
        <v>0.00601158827665</v>
      </c>
      <c r="L101" s="22" t="s">
        <v>57</v>
      </c>
      <c r="M101" s="12"/>
      <c r="N101" s="23">
        <f>((D101-I101)*100)/D101</f>
        <v>6.08508343437356</v>
      </c>
      <c r="P101" s="33">
        <v>0.0392473912239</v>
      </c>
      <c r="Q101" t="s">
        <v>56</v>
      </c>
      <c r="R101" s="48">
        <v>0.00614183906943</v>
      </c>
      <c r="S101" s="22" t="s">
        <v>57</v>
      </c>
      <c r="T101" s="12"/>
      <c r="U101" s="48">
        <f>((D101-P101)*100)/D101</f>
        <v>6.71873568286938</v>
      </c>
      <c r="V101" s="12"/>
      <c r="W101" s="22"/>
      <c r="X101" s="22"/>
      <c r="Y101" s="23" t="str">
        <f>#REF!</f>
        <v>#DIV/0!:divZero</v>
      </c>
    </row>
    <row r="102">
      <c r="A102" s="22"/>
      <c r="B102" s="22"/>
      <c r="C102" t="s">
        <v>138</v>
      </c>
      <c r="D102" s="33">
        <v>0.0417112231255</v>
      </c>
      <c r="E102" t="s">
        <v>56</v>
      </c>
      <c r="F102" s="48">
        <v>0.00836226431258</v>
      </c>
      <c r="G102" s="22" t="s">
        <v>57</v>
      </c>
      <c r="H102" s="12"/>
      <c r="I102" s="33">
        <v>0.0394722366333</v>
      </c>
      <c r="J102" t="s">
        <v>56</v>
      </c>
      <c r="K102" s="48">
        <v>0.00610335680811</v>
      </c>
      <c r="L102" s="22" t="s">
        <v>57</v>
      </c>
      <c r="M102" s="12"/>
      <c r="N102" s="23">
        <f>((D102-I102)*100)/D102</f>
        <v>5.36782746807347</v>
      </c>
      <c r="P102" s="33">
        <v>0.0421458029747</v>
      </c>
      <c r="Q102" t="s">
        <v>56</v>
      </c>
      <c r="R102" s="48">
        <v>0.00784801369182</v>
      </c>
      <c r="S102" s="22" t="s">
        <v>57</v>
      </c>
      <c r="T102" s="12"/>
      <c r="U102" s="48">
        <f>((D102-P102)*100)/D102</f>
        <v>-1.04187750115225</v>
      </c>
      <c r="V102" s="12"/>
      <c r="W102" s="22"/>
      <c r="X102" s="22"/>
      <c r="Y102" s="23" t="str">
        <f>#REF!</f>
        <v>#DIV/0!:divZero</v>
      </c>
    </row>
    <row r="103">
      <c r="A103" s="22"/>
      <c r="B103" s="22"/>
      <c r="C103" t="s">
        <v>139</v>
      </c>
      <c r="D103" s="33">
        <v>0.0421502804756</v>
      </c>
      <c r="E103" t="s">
        <v>56</v>
      </c>
      <c r="F103" s="48">
        <v>0.00965616501764</v>
      </c>
      <c r="G103" s="22" t="s">
        <v>57</v>
      </c>
      <c r="H103" s="12"/>
      <c r="I103" s="12">
        <v>0.0392125787735</v>
      </c>
      <c r="J103" t="s">
        <v>56</v>
      </c>
      <c r="K103" s="23">
        <v>0.00540009871436</v>
      </c>
      <c r="L103" s="22" t="s">
        <v>57</v>
      </c>
      <c r="M103" s="12"/>
      <c r="N103" s="23">
        <f>((D103-I103)*100)/D103</f>
        <v>6.96958992669238</v>
      </c>
      <c r="O103" s="22"/>
      <c r="P103" s="12">
        <v>0.0419647026062</v>
      </c>
      <c r="Q103" t="s">
        <v>56</v>
      </c>
      <c r="R103" s="23">
        <v>0.00809224789847</v>
      </c>
      <c r="S103" s="22" t="s">
        <v>57</v>
      </c>
      <c r="T103" s="12"/>
      <c r="U103" s="48">
        <f>((D103-P103)*100)/D103</f>
        <v>0.440276713004152</v>
      </c>
      <c r="V103" s="12"/>
      <c r="W103" s="22"/>
      <c r="X103" s="22"/>
      <c r="Y103" s="23" t="str">
        <f>#REF!</f>
        <v>#DIV/0!:divZero</v>
      </c>
    </row>
    <row r="104">
      <c r="A104" s="22"/>
      <c r="B104" s="22"/>
      <c r="C104" t="s">
        <v>140</v>
      </c>
      <c r="D104" s="33">
        <v>0.0417851040363</v>
      </c>
      <c r="E104" t="s">
        <v>56</v>
      </c>
      <c r="F104" s="48">
        <v>0.00788221330443</v>
      </c>
      <c r="G104" s="22" t="s">
        <v>57</v>
      </c>
      <c r="H104" s="12"/>
      <c r="I104" s="12">
        <v>0.0391955666542</v>
      </c>
      <c r="J104" t="s">
        <v>56</v>
      </c>
      <c r="K104" s="23">
        <v>0.00527603815172</v>
      </c>
      <c r="L104" s="22" t="s">
        <v>57</v>
      </c>
      <c r="M104" s="12"/>
      <c r="N104" s="23">
        <f>((D104-I104)*100)/D104</f>
        <v>6.19727398512731</v>
      </c>
      <c r="O104" s="22"/>
      <c r="P104" s="12">
        <v>0.0418419468403</v>
      </c>
      <c r="Q104" t="s">
        <v>56</v>
      </c>
      <c r="R104" s="23">
        <v>0.00780815057948</v>
      </c>
      <c r="S104" s="22" t="s">
        <v>57</v>
      </c>
      <c r="T104" s="12"/>
      <c r="U104" s="48">
        <f>((D104-P104)*100)/D104</f>
        <v>-0.136036047560439</v>
      </c>
      <c r="V104" s="12"/>
      <c r="W104" s="22"/>
      <c r="X104" s="22"/>
      <c r="Y104" s="23" t="str">
        <f>#REF!</f>
        <v>#DIV/0!:divZero</v>
      </c>
    </row>
    <row r="105">
      <c r="D105" s="33"/>
      <c r="F105" s="48"/>
      <c r="H105" s="33"/>
      <c r="I105" s="33"/>
      <c r="K105" s="48"/>
      <c r="M105" s="33"/>
      <c r="P105" s="33"/>
      <c r="R105" s="48"/>
      <c r="T105" s="33"/>
    </row>
    <row r="106">
      <c r="D106" s="33"/>
      <c r="F106" s="48"/>
      <c r="I106" s="33"/>
      <c r="K106" s="48"/>
      <c r="M106" s="33"/>
      <c r="P106" s="33"/>
      <c r="R106" s="48"/>
      <c r="T106" s="33"/>
    </row>
    <row r="107">
      <c r="D107" s="33"/>
      <c r="F107" s="48"/>
      <c r="H107" s="33"/>
      <c r="I107" s="33"/>
      <c r="K107" s="48"/>
      <c r="M107" s="33"/>
      <c r="P107" s="33"/>
      <c r="R107" s="48"/>
      <c r="T107" s="33"/>
    </row>
    <row r="108">
      <c r="A108" t="s">
        <v>119</v>
      </c>
      <c r="C108" t="s">
        <v>42</v>
      </c>
      <c r="D108" s="33" t="s">
        <v>120</v>
      </c>
      <c r="F108" s="48"/>
      <c r="I108" s="33" t="s">
        <v>259</v>
      </c>
      <c r="K108" s="48"/>
      <c r="M108" s="33"/>
      <c r="N108" t="s">
        <v>121</v>
      </c>
      <c r="P108" s="33" t="s">
        <v>261</v>
      </c>
      <c r="R108" s="48"/>
      <c r="T108" s="33"/>
      <c r="U108" t="s">
        <v>121</v>
      </c>
    </row>
    <row r="109">
      <c r="C109" s="50"/>
      <c r="D109" s="33"/>
      <c r="F109" s="48"/>
      <c r="H109" s="33"/>
      <c r="I109" s="33"/>
      <c r="K109" s="48"/>
      <c r="M109" s="33"/>
      <c r="P109" s="33"/>
      <c r="R109" s="48"/>
      <c r="T109" s="33"/>
    </row>
    <row r="110">
      <c r="A110" t="s">
        <v>124</v>
      </c>
      <c r="C110" t="s">
        <v>82</v>
      </c>
      <c r="D110" s="33">
        <v>17567</v>
      </c>
      <c r="E110" t="s">
        <v>56</v>
      </c>
      <c r="F110" s="48">
        <v>328</v>
      </c>
      <c r="G110" t="s">
        <v>57</v>
      </c>
      <c r="I110" s="33"/>
      <c r="J110" t="s">
        <v>56</v>
      </c>
      <c r="K110" s="48"/>
      <c r="L110" t="s">
        <v>57</v>
      </c>
      <c r="M110" s="33"/>
      <c r="N110" s="48">
        <f>((D110-I110)*100)/D110</f>
        <v>100</v>
      </c>
      <c r="P110" s="33">
        <v>10853</v>
      </c>
      <c r="Q110" t="s">
        <v>56</v>
      </c>
      <c r="R110" s="48">
        <v>791</v>
      </c>
      <c r="S110" t="s">
        <v>57</v>
      </c>
      <c r="T110" s="33"/>
      <c r="U110" s="48">
        <f>((P110-D110)*100)/D110</f>
        <v>-38.2193886264018</v>
      </c>
    </row>
    <row r="111">
      <c r="A111" t="s">
        <v>124</v>
      </c>
      <c r="C111" t="s">
        <v>83</v>
      </c>
      <c r="D111" s="33">
        <v>7870</v>
      </c>
      <c r="E111" t="s">
        <v>56</v>
      </c>
      <c r="F111" s="48">
        <v>644</v>
      </c>
      <c r="G111" t="s">
        <v>57</v>
      </c>
      <c r="I111" s="33"/>
      <c r="J111" t="s">
        <v>56</v>
      </c>
      <c r="K111" s="48"/>
      <c r="M111" s="33"/>
      <c r="N111" s="48">
        <f>((D111-I111)*100)/D111</f>
        <v>100</v>
      </c>
      <c r="P111" s="33">
        <v>10933</v>
      </c>
      <c r="Q111" t="s">
        <v>56</v>
      </c>
      <c r="R111" s="48">
        <v>728</v>
      </c>
      <c r="S111" t="s">
        <v>57</v>
      </c>
      <c r="T111" s="33"/>
      <c r="U111" s="48">
        <f>((P111-D111)*100)/D111</f>
        <v>38.9199491740788</v>
      </c>
    </row>
    <row r="112">
      <c r="A112" t="s">
        <v>124</v>
      </c>
      <c r="C112" t="s">
        <v>84</v>
      </c>
      <c r="D112" s="33">
        <v>1072</v>
      </c>
      <c r="E112" t="s">
        <v>56</v>
      </c>
      <c r="F112" s="48">
        <v>9</v>
      </c>
      <c r="G112" t="s">
        <v>57</v>
      </c>
      <c r="I112" s="33"/>
      <c r="J112" t="s">
        <v>56</v>
      </c>
      <c r="K112" s="48"/>
      <c r="L112" t="s">
        <v>57</v>
      </c>
      <c r="M112" s="33"/>
      <c r="N112" s="48">
        <f>((D112-I112)*100)/D112</f>
        <v>100</v>
      </c>
      <c r="P112" s="33">
        <v>2451</v>
      </c>
      <c r="Q112" t="s">
        <v>56</v>
      </c>
      <c r="R112" s="48">
        <v>14</v>
      </c>
      <c r="S112" t="s">
        <v>57</v>
      </c>
      <c r="T112" s="33"/>
      <c r="U112" s="48">
        <f>((P112-D112)*100)/D112</f>
        <v>128.638059701493</v>
      </c>
    </row>
    <row r="113">
      <c r="A113" t="s">
        <v>124</v>
      </c>
      <c r="C113" t="s">
        <v>85</v>
      </c>
      <c r="D113" s="33">
        <v>163</v>
      </c>
      <c r="E113" t="s">
        <v>56</v>
      </c>
      <c r="F113" s="48">
        <v>16</v>
      </c>
      <c r="G113" t="s">
        <v>57</v>
      </c>
      <c r="I113" s="33"/>
      <c r="J113" t="s">
        <v>56</v>
      </c>
      <c r="K113" s="48"/>
      <c r="L113" t="s">
        <v>57</v>
      </c>
      <c r="M113" s="33"/>
      <c r="N113" s="48">
        <f>((D113-I113)*100)/D113</f>
        <v>100</v>
      </c>
      <c r="P113" s="33">
        <v>339</v>
      </c>
      <c r="Q113" t="s">
        <v>56</v>
      </c>
      <c r="R113" s="48">
        <v>39</v>
      </c>
      <c r="S113" t="s">
        <v>57</v>
      </c>
      <c r="T113" s="33"/>
      <c r="U113" s="48">
        <f>((P113-D113)*100)/D113</f>
        <v>107.975460122699</v>
      </c>
    </row>
    <row r="114">
      <c r="C114" t="s">
        <v>114</v>
      </c>
      <c r="D114" s="33"/>
      <c r="F114" s="48"/>
      <c r="H114" s="33"/>
      <c r="I114" s="33"/>
      <c r="K114" s="48"/>
      <c r="M114" s="33"/>
      <c r="P114" s="33"/>
      <c r="R114" s="48"/>
      <c r="T114" s="33"/>
    </row>
    <row r="115">
      <c r="A115" t="s">
        <v>228</v>
      </c>
      <c r="C115" t="s">
        <v>229</v>
      </c>
      <c r="D115" s="33" t="s">
        <v>120</v>
      </c>
      <c r="F115" s="48"/>
      <c r="H115" s="33"/>
      <c r="I115" s="33" t="s">
        <v>266</v>
      </c>
      <c r="K115" s="48"/>
      <c r="M115" s="33"/>
      <c r="P115" s="33" t="s">
        <v>261</v>
      </c>
      <c r="R115" s="48"/>
      <c r="T115" s="33"/>
    </row>
    <row r="116">
      <c r="C116" t="s">
        <v>126</v>
      </c>
      <c r="D116" s="33">
        <v>9791</v>
      </c>
      <c r="E116" t="s">
        <v>56</v>
      </c>
      <c r="F116" s="48">
        <v>56</v>
      </c>
      <c r="G116" t="s">
        <v>57</v>
      </c>
      <c r="H116" s="33"/>
      <c r="I116" s="33"/>
      <c r="J116" t="s">
        <v>56</v>
      </c>
      <c r="K116" s="48"/>
      <c r="L116" t="s">
        <v>57</v>
      </c>
      <c r="M116" s="33"/>
      <c r="P116" s="33"/>
      <c r="Q116" t="s">
        <v>56</v>
      </c>
      <c r="R116" s="48"/>
      <c r="S116" t="s">
        <v>128</v>
      </c>
      <c r="T116" s="33"/>
      <c r="U116" s="48">
        <f>((D116-P116)*100)/D116</f>
        <v>100</v>
      </c>
    </row>
    <row r="117">
      <c r="C117" t="s">
        <v>127</v>
      </c>
      <c r="D117" s="33">
        <v>6850</v>
      </c>
      <c r="E117" t="s">
        <v>56</v>
      </c>
      <c r="F117" s="48">
        <v>20</v>
      </c>
      <c r="G117" t="s">
        <v>57</v>
      </c>
      <c r="H117" s="33"/>
      <c r="I117" s="33"/>
      <c r="J117" t="s">
        <v>56</v>
      </c>
      <c r="K117" s="48"/>
      <c r="L117" t="s">
        <v>128</v>
      </c>
      <c r="M117" s="33"/>
      <c r="P117" s="33"/>
      <c r="Q117" t="s">
        <v>56</v>
      </c>
      <c r="R117" s="48"/>
      <c r="S117" t="s">
        <v>57</v>
      </c>
      <c r="T117" s="33"/>
      <c r="U117" s="48">
        <f>((D117-P117)*100)/D117</f>
        <v>100</v>
      </c>
    </row>
    <row r="118">
      <c r="C118" t="s">
        <v>129</v>
      </c>
      <c r="D118" s="33">
        <v>5302</v>
      </c>
      <c r="E118" t="s">
        <v>56</v>
      </c>
      <c r="F118" s="48">
        <v>14</v>
      </c>
      <c r="G118" t="s">
        <v>57</v>
      </c>
      <c r="H118" s="33"/>
      <c r="I118" s="33"/>
      <c r="J118" t="s">
        <v>56</v>
      </c>
      <c r="K118" s="48"/>
      <c r="L118" t="s">
        <v>128</v>
      </c>
      <c r="M118" s="33"/>
      <c r="P118" s="33"/>
      <c r="Q118" t="s">
        <v>56</v>
      </c>
      <c r="R118" s="48"/>
      <c r="S118" t="s">
        <v>128</v>
      </c>
      <c r="T118" s="33"/>
      <c r="U118" s="48">
        <f>((D118-P118)*100)/D118</f>
        <v>100</v>
      </c>
    </row>
    <row r="119">
      <c r="C119" t="s">
        <v>130</v>
      </c>
      <c r="D119" s="33">
        <v>4503</v>
      </c>
      <c r="E119" t="s">
        <v>56</v>
      </c>
      <c r="F119" s="48">
        <v>135</v>
      </c>
      <c r="G119" t="s">
        <v>57</v>
      </c>
      <c r="H119" s="33"/>
      <c r="I119" s="33"/>
      <c r="J119" t="s">
        <v>56</v>
      </c>
      <c r="K119" s="48"/>
      <c r="L119" t="s">
        <v>128</v>
      </c>
      <c r="M119" s="33"/>
      <c r="P119" s="33"/>
      <c r="Q119" t="s">
        <v>56</v>
      </c>
      <c r="R119" s="48"/>
      <c r="S119" t="s">
        <v>128</v>
      </c>
      <c r="T119" s="33"/>
      <c r="U119" s="48">
        <f>((D119-P119)*100)/D119</f>
        <v>100</v>
      </c>
    </row>
    <row r="120">
      <c r="C120" t="s">
        <v>131</v>
      </c>
      <c r="D120" s="33">
        <v>3802</v>
      </c>
      <c r="E120" t="s">
        <v>56</v>
      </c>
      <c r="F120" s="48">
        <v>154</v>
      </c>
      <c r="G120" t="s">
        <v>57</v>
      </c>
      <c r="H120" s="33"/>
      <c r="I120" s="33"/>
      <c r="J120" t="s">
        <v>56</v>
      </c>
      <c r="K120" s="48"/>
      <c r="L120" t="s">
        <v>128</v>
      </c>
      <c r="M120" s="33"/>
      <c r="P120" s="33"/>
      <c r="Q120" t="s">
        <v>56</v>
      </c>
      <c r="R120" s="48"/>
      <c r="S120" t="s">
        <v>128</v>
      </c>
      <c r="T120" s="33"/>
      <c r="U120" s="48">
        <f>((D120-P120)*100)/D120</f>
        <v>100</v>
      </c>
    </row>
    <row r="121">
      <c r="C121" t="s">
        <v>132</v>
      </c>
      <c r="D121" s="33">
        <v>3267</v>
      </c>
      <c r="E121" t="s">
        <v>56</v>
      </c>
      <c r="F121" s="48">
        <v>100</v>
      </c>
      <c r="G121" t="s">
        <v>57</v>
      </c>
      <c r="H121" s="33"/>
      <c r="I121" s="33"/>
      <c r="J121" t="s">
        <v>56</v>
      </c>
      <c r="K121" s="48"/>
      <c r="L121" t="s">
        <v>128</v>
      </c>
      <c r="M121" s="33"/>
      <c r="P121" s="33"/>
      <c r="Q121" t="s">
        <v>56</v>
      </c>
      <c r="R121" s="48"/>
      <c r="S121" t="s">
        <v>128</v>
      </c>
      <c r="T121" s="33"/>
      <c r="U121" s="48">
        <f>((D121-P121)*100)/D121</f>
        <v>100</v>
      </c>
    </row>
    <row r="122">
      <c r="D122" s="33"/>
      <c r="F122" s="48"/>
      <c r="H122" s="33"/>
      <c r="I122" s="33"/>
      <c r="K122" s="48"/>
      <c r="M122" s="33"/>
      <c r="P122" s="33"/>
      <c r="R122" s="48"/>
      <c r="T122" s="33"/>
    </row>
  </sheetData>
  <mergeCells count="21">
    <mergeCell ref="I3:L3"/>
    <mergeCell ref="P3:S3"/>
    <mergeCell ref="Y3:AB3"/>
    <mergeCell ref="AF3:AI3"/>
    <mergeCell ref="I42:L42"/>
    <mergeCell ref="P42:S42"/>
    <mergeCell ref="Y42:AB42"/>
    <mergeCell ref="AF42:AI42"/>
    <mergeCell ref="I65:L65"/>
    <mergeCell ref="P65:S65"/>
    <mergeCell ref="Y65:AB65"/>
    <mergeCell ref="AF65:AI65"/>
    <mergeCell ref="I99:L99"/>
    <mergeCell ref="P99:S99"/>
    <mergeCell ref="Y99:AB99"/>
    <mergeCell ref="I106:L106"/>
    <mergeCell ref="P106:S106"/>
    <mergeCell ref="I108:L108"/>
    <mergeCell ref="P108:S108"/>
    <mergeCell ref="I115:L115"/>
    <mergeCell ref="P115:S115"/>
  </mergeCell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customWidth="1" min="1" max="1" width="21.86"/>
    <col customWidth="1" min="2" max="2" width="9.57"/>
    <col customWidth="1" min="3" max="3" width="37.86"/>
    <col customWidth="1" min="5" max="5" width="3.57"/>
    <col customWidth="1" min="6" max="6" width="8.0"/>
    <col customWidth="1" min="7" max="7" width="3.29"/>
    <col customWidth="1" min="8" max="8" width="7.86"/>
    <col customWidth="1" min="9" max="9" width="16.0"/>
    <col customWidth="1" min="10" max="10" width="4.29"/>
    <col customWidth="1" min="11" max="11" width="9.57"/>
    <col customWidth="1" min="12" max="12" width="3.57"/>
    <col customWidth="1" min="13" max="13" width="1.71"/>
    <col customWidth="1" min="15" max="15" width="2.14"/>
    <col customWidth="1" min="17" max="17" width="3.71"/>
    <col customWidth="1" min="18" max="18" width="5.86"/>
    <col customWidth="1" min="19" max="19" width="1.57"/>
    <col customWidth="1" min="20" max="20" width="1.0"/>
    <col customWidth="1" min="22" max="22" width="26.86"/>
    <col customWidth="1" min="23" max="23" width="8.57"/>
    <col customWidth="1" min="24" max="24" width="11.43"/>
    <col customWidth="1" min="25" max="25" width="11.14"/>
  </cols>
  <sheetData>
    <row r="1">
      <c r="A1" t="s">
        <v>267</v>
      </c>
      <c r="D1" s="33"/>
      <c r="F1" s="48"/>
      <c r="H1" s="33"/>
      <c r="I1" s="33"/>
      <c r="K1" s="48"/>
      <c r="M1" s="33"/>
      <c r="P1" s="33"/>
      <c r="R1" s="48"/>
      <c r="T1" s="33"/>
      <c r="X1" s="48"/>
      <c r="Y1" s="48"/>
    </row>
    <row r="2">
      <c r="D2" s="33"/>
      <c r="F2" s="48"/>
      <c r="H2" s="33"/>
      <c r="I2" s="33"/>
      <c r="K2" s="48"/>
      <c r="M2" s="33"/>
      <c r="P2" s="33"/>
      <c r="R2" s="48"/>
      <c r="T2" s="33"/>
      <c r="X2" s="48"/>
      <c r="Y2" s="48"/>
    </row>
    <row r="3">
      <c r="A3" t="s">
        <v>40</v>
      </c>
      <c r="B3" t="s">
        <v>41</v>
      </c>
      <c r="C3" t="s">
        <v>42</v>
      </c>
      <c r="D3" s="33" t="s">
        <v>43</v>
      </c>
      <c r="F3" s="48"/>
      <c r="H3" s="33"/>
      <c r="I3" s="33" t="s">
        <v>266</v>
      </c>
      <c r="K3" s="48"/>
      <c r="M3" s="33"/>
      <c r="N3" t="s">
        <v>45</v>
      </c>
      <c r="P3" s="33" t="s">
        <v>261</v>
      </c>
      <c r="R3" s="48"/>
      <c r="T3" s="33"/>
      <c r="U3" t="s">
        <v>45</v>
      </c>
      <c r="V3" t="s">
        <v>268</v>
      </c>
      <c r="W3" t="s">
        <v>269</v>
      </c>
      <c r="X3" s="48" t="s">
        <v>270</v>
      </c>
      <c r="Y3" s="48" t="s">
        <v>271</v>
      </c>
    </row>
    <row r="4">
      <c r="D4" s="33"/>
      <c r="F4" s="48"/>
      <c r="H4" s="33"/>
      <c r="I4" s="33"/>
      <c r="K4" s="48"/>
      <c r="M4" s="33"/>
      <c r="N4" s="48"/>
      <c r="P4" s="33"/>
      <c r="R4" s="48"/>
      <c r="T4" s="33"/>
      <c r="U4" s="48"/>
      <c r="X4" s="48"/>
      <c r="Y4" s="48"/>
    </row>
    <row r="5">
      <c r="D5" s="33"/>
      <c r="F5" s="48"/>
      <c r="H5" s="33"/>
      <c r="I5" s="33"/>
      <c r="K5" s="48"/>
      <c r="M5" s="33"/>
      <c r="N5" s="48"/>
      <c r="P5" s="33"/>
      <c r="R5" s="48"/>
      <c r="T5" s="33"/>
      <c r="U5" s="48"/>
      <c r="X5" s="48"/>
      <c r="Y5" s="48"/>
    </row>
    <row r="6">
      <c r="A6" t="s">
        <v>53</v>
      </c>
      <c r="B6" t="s">
        <v>54</v>
      </c>
      <c r="C6" t="s">
        <v>58</v>
      </c>
      <c r="D6" s="33">
        <v>0.2944</v>
      </c>
      <c r="E6" t="s">
        <v>56</v>
      </c>
      <c r="F6" s="48">
        <v>0</v>
      </c>
      <c r="G6" t="s">
        <v>57</v>
      </c>
      <c r="I6" s="36">
        <v>0.2835</v>
      </c>
      <c r="J6" t="s">
        <v>56</v>
      </c>
      <c r="K6" s="48">
        <v>0.0001</v>
      </c>
      <c r="L6" t="s">
        <v>57</v>
      </c>
      <c r="M6" s="33"/>
      <c r="N6" s="48">
        <f>((D6-I6)*100)/D6</f>
        <v>3.70244565217392</v>
      </c>
      <c r="P6" s="36">
        <v>0.3731</v>
      </c>
      <c r="Q6" t="s">
        <v>56</v>
      </c>
      <c r="R6" s="48">
        <v>0</v>
      </c>
      <c r="S6" t="s">
        <v>57</v>
      </c>
      <c r="T6" s="33"/>
      <c r="U6" s="48">
        <f>((D6-P6)*100)/D6</f>
        <v>-26.7323369565217</v>
      </c>
      <c r="X6" s="48"/>
      <c r="Y6" s="48"/>
    </row>
    <row r="7">
      <c r="A7" t="s">
        <v>53</v>
      </c>
      <c r="B7" t="s">
        <v>54</v>
      </c>
      <c r="C7" t="s">
        <v>59</v>
      </c>
      <c r="D7" s="33">
        <v>0.3376</v>
      </c>
      <c r="E7" t="s">
        <v>56</v>
      </c>
      <c r="F7" s="48">
        <v>0.0001</v>
      </c>
      <c r="G7" t="s">
        <v>57</v>
      </c>
      <c r="I7" s="36">
        <v>0.3072</v>
      </c>
      <c r="J7" t="s">
        <v>56</v>
      </c>
      <c r="K7" s="48">
        <v>0</v>
      </c>
      <c r="L7" t="s">
        <v>57</v>
      </c>
      <c r="M7" s="33"/>
      <c r="N7" s="48">
        <f>((D7-I7)*100)/D7</f>
        <v>9.0047393364929</v>
      </c>
      <c r="P7" s="36">
        <v>0.4741</v>
      </c>
      <c r="Q7" t="s">
        <v>56</v>
      </c>
      <c r="R7" s="48">
        <v>0.0003</v>
      </c>
      <c r="S7" t="s">
        <v>57</v>
      </c>
      <c r="T7" s="33"/>
      <c r="U7" s="48">
        <f>((D7-P7)*100)/D7</f>
        <v>-40.4324644549763</v>
      </c>
      <c r="X7" s="48"/>
      <c r="Y7" s="48"/>
    </row>
    <row r="8">
      <c r="A8" t="s">
        <v>53</v>
      </c>
      <c r="B8" t="s">
        <v>54</v>
      </c>
      <c r="C8" t="s">
        <v>60</v>
      </c>
      <c r="D8" s="33">
        <v>0.4244</v>
      </c>
      <c r="E8" t="s">
        <v>56</v>
      </c>
      <c r="F8" s="48">
        <v>0.0002</v>
      </c>
      <c r="G8" t="s">
        <v>57</v>
      </c>
      <c r="I8" s="36">
        <v>0.3578</v>
      </c>
      <c r="J8" t="s">
        <v>56</v>
      </c>
      <c r="K8" s="48">
        <v>0</v>
      </c>
      <c r="L8" t="s">
        <v>57</v>
      </c>
      <c r="M8" s="33"/>
      <c r="N8" s="48">
        <f>((D8-I8)*100)/D8</f>
        <v>15.6927426955702</v>
      </c>
      <c r="P8" s="36">
        <v>0.6336</v>
      </c>
      <c r="Q8" t="s">
        <v>56</v>
      </c>
      <c r="R8" s="48">
        <v>0.0001</v>
      </c>
      <c r="S8" t="s">
        <v>57</v>
      </c>
      <c r="T8" s="33"/>
      <c r="U8" s="48">
        <f>((D8-P8)*100)/D8</f>
        <v>-49.2931196983978</v>
      </c>
      <c r="X8" s="48"/>
      <c r="Y8" s="48"/>
    </row>
    <row r="9">
      <c r="A9" t="s">
        <v>53</v>
      </c>
      <c r="B9" t="s">
        <v>54</v>
      </c>
      <c r="C9" t="s">
        <v>61</v>
      </c>
      <c r="D9" s="33">
        <v>0.6109</v>
      </c>
      <c r="E9" t="s">
        <v>56</v>
      </c>
      <c r="F9" s="48">
        <v>0.0001</v>
      </c>
      <c r="G9" t="s">
        <v>57</v>
      </c>
      <c r="I9" s="36">
        <v>0.4493</v>
      </c>
      <c r="J9" t="s">
        <v>56</v>
      </c>
      <c r="K9" s="48">
        <v>0</v>
      </c>
      <c r="L9" t="s">
        <v>57</v>
      </c>
      <c r="M9" s="33"/>
      <c r="N9" s="48">
        <f>((D9-I9)*100)/D9</f>
        <v>26.45277459486</v>
      </c>
      <c r="P9" s="36">
        <v>0.9708</v>
      </c>
      <c r="Q9" t="s">
        <v>56</v>
      </c>
      <c r="R9" s="48">
        <v>0.0004</v>
      </c>
      <c r="S9" t="s">
        <v>57</v>
      </c>
      <c r="T9" s="33"/>
      <c r="U9" s="48">
        <f>((D9-P9)*100)/D9</f>
        <v>-58.9130790636766</v>
      </c>
      <c r="X9" s="48"/>
      <c r="Y9" s="48"/>
    </row>
    <row r="10">
      <c r="A10" t="s">
        <v>53</v>
      </c>
      <c r="B10" t="s">
        <v>54</v>
      </c>
      <c r="C10" t="s">
        <v>66</v>
      </c>
      <c r="D10" s="33">
        <v>0.6332</v>
      </c>
      <c r="E10" t="s">
        <v>56</v>
      </c>
      <c r="F10" s="48">
        <v>0.0004</v>
      </c>
      <c r="G10" t="s">
        <v>57</v>
      </c>
      <c r="I10" s="36">
        <v>0.3443</v>
      </c>
      <c r="J10" t="s">
        <v>56</v>
      </c>
      <c r="K10" s="48">
        <v>0.0001</v>
      </c>
      <c r="L10" t="s">
        <v>57</v>
      </c>
      <c r="M10" s="33"/>
      <c r="N10" s="48">
        <f>((D10-I10)*100)/D10</f>
        <v>45.6253948199621</v>
      </c>
      <c r="P10" s="36">
        <v>0.8128</v>
      </c>
      <c r="Q10" t="s">
        <v>56</v>
      </c>
      <c r="R10" s="48">
        <v>0.0001</v>
      </c>
      <c r="S10" t="s">
        <v>57</v>
      </c>
      <c r="T10" s="33"/>
      <c r="U10" s="48">
        <f>((D10-P10)*100)/D10</f>
        <v>-28.3638660770688</v>
      </c>
      <c r="X10" s="48"/>
      <c r="Y10" s="48"/>
    </row>
    <row r="11">
      <c r="A11" t="s">
        <v>53</v>
      </c>
      <c r="B11" t="s">
        <v>54</v>
      </c>
      <c r="C11" t="s">
        <v>67</v>
      </c>
      <c r="D11" s="33">
        <v>1.1099</v>
      </c>
      <c r="E11" t="s">
        <v>56</v>
      </c>
      <c r="F11" s="48">
        <v>0.0003</v>
      </c>
      <c r="G11" t="s">
        <v>57</v>
      </c>
      <c r="I11" s="36">
        <v>0.5116</v>
      </c>
      <c r="J11" t="s">
        <v>56</v>
      </c>
      <c r="K11" s="48">
        <v>0.0002</v>
      </c>
      <c r="L11" t="s">
        <v>57</v>
      </c>
      <c r="M11" s="33"/>
      <c r="N11" s="48">
        <f>((D11-I11)*100)/D11</f>
        <v>53.9057572754302</v>
      </c>
      <c r="P11" s="36">
        <v>1.5584</v>
      </c>
      <c r="Q11" t="s">
        <v>56</v>
      </c>
      <c r="R11" s="48">
        <v>0.0002</v>
      </c>
      <c r="S11" t="s">
        <v>57</v>
      </c>
      <c r="T11" s="33"/>
      <c r="U11" s="48">
        <f>((D11-P11)*100)/D11</f>
        <v>-40.4090458599874</v>
      </c>
      <c r="X11" s="48"/>
      <c r="Y11" s="48"/>
    </row>
    <row r="12">
      <c r="A12" t="s">
        <v>53</v>
      </c>
      <c r="B12" t="s">
        <v>54</v>
      </c>
      <c r="C12" t="s">
        <v>62</v>
      </c>
      <c r="D12" s="33">
        <v>0.7311</v>
      </c>
      <c r="E12" t="s">
        <v>56</v>
      </c>
      <c r="F12" s="48">
        <v>0.0001</v>
      </c>
      <c r="G12" t="s">
        <v>57</v>
      </c>
      <c r="I12" s="36">
        <v>0.3724</v>
      </c>
      <c r="J12" t="s">
        <v>56</v>
      </c>
      <c r="K12" s="48">
        <v>0.0001</v>
      </c>
      <c r="L12" t="s">
        <v>57</v>
      </c>
      <c r="M12" s="33"/>
      <c r="N12" s="48">
        <f>((D12-I12)*100)/D12</f>
        <v>49.063055669539</v>
      </c>
      <c r="P12" s="36">
        <v>1.1296</v>
      </c>
      <c r="Q12" t="s">
        <v>56</v>
      </c>
      <c r="R12" s="48">
        <v>0.0002</v>
      </c>
      <c r="S12" t="s">
        <v>57</v>
      </c>
      <c r="T12" s="33"/>
      <c r="U12" s="48">
        <f>((D12-P12)*100)/D12</f>
        <v>-54.5069073998085</v>
      </c>
      <c r="X12" s="48"/>
      <c r="Y12" s="48"/>
    </row>
    <row r="13">
      <c r="A13" t="s">
        <v>53</v>
      </c>
      <c r="B13" t="s">
        <v>54</v>
      </c>
      <c r="C13" t="s">
        <v>63</v>
      </c>
      <c r="D13" s="33">
        <v>0.7058</v>
      </c>
      <c r="E13" t="s">
        <v>56</v>
      </c>
      <c r="F13" s="48">
        <v>0.0002</v>
      </c>
      <c r="G13" t="s">
        <v>57</v>
      </c>
      <c r="I13" s="36">
        <v>1.2161</v>
      </c>
      <c r="J13" t="s">
        <v>56</v>
      </c>
      <c r="K13" s="48">
        <v>0.0001</v>
      </c>
      <c r="L13" t="s">
        <v>57</v>
      </c>
      <c r="M13" s="33"/>
      <c r="N13" s="48">
        <f>((D13-I13)*100)/D13</f>
        <v>-72.3009351090961</v>
      </c>
      <c r="P13" s="36">
        <v>1.2206</v>
      </c>
      <c r="Q13" t="s">
        <v>56</v>
      </c>
      <c r="R13" s="48">
        <v>0.0002</v>
      </c>
      <c r="S13" t="s">
        <v>57</v>
      </c>
      <c r="T13" s="33"/>
      <c r="U13" s="48">
        <f>((D13-P13)*100)/D13</f>
        <v>-72.9385094927742</v>
      </c>
      <c r="X13" s="48"/>
      <c r="Y13" s="48"/>
    </row>
    <row r="14">
      <c r="A14" t="s">
        <v>53</v>
      </c>
      <c r="B14" t="s">
        <v>54</v>
      </c>
      <c r="C14" t="s">
        <v>225</v>
      </c>
      <c r="D14" s="33">
        <v>0.5186</v>
      </c>
      <c r="E14" t="s">
        <v>56</v>
      </c>
      <c r="F14" s="48">
        <v>0.0001</v>
      </c>
      <c r="G14" t="s">
        <v>57</v>
      </c>
      <c r="I14" s="36">
        <v>0.4298</v>
      </c>
      <c r="J14" t="s">
        <v>56</v>
      </c>
      <c r="K14" s="48">
        <v>0.0001</v>
      </c>
      <c r="L14" t="s">
        <v>57</v>
      </c>
      <c r="M14" s="33"/>
      <c r="N14" s="48">
        <f>((D14-I14)*100)/D14</f>
        <v>17.1230235248746</v>
      </c>
      <c r="P14" s="36">
        <v>0.8353</v>
      </c>
      <c r="Q14" t="s">
        <v>56</v>
      </c>
      <c r="R14" s="48">
        <v>0.0001</v>
      </c>
      <c r="S14" t="s">
        <v>57</v>
      </c>
      <c r="T14" s="33"/>
      <c r="U14" s="48">
        <f>((D14-P14)*100)/D14</f>
        <v>-61.0682607018897</v>
      </c>
      <c r="X14" s="48"/>
      <c r="Y14" s="48"/>
    </row>
    <row r="15">
      <c r="A15" t="s">
        <v>53</v>
      </c>
      <c r="B15" t="s">
        <v>54</v>
      </c>
      <c r="C15" t="s">
        <v>64</v>
      </c>
      <c r="D15" s="33">
        <v>0.3097</v>
      </c>
      <c r="E15" t="s">
        <v>56</v>
      </c>
      <c r="F15" s="48">
        <v>0.0007</v>
      </c>
      <c r="G15" t="s">
        <v>57</v>
      </c>
      <c r="I15" s="36">
        <v>0.2386</v>
      </c>
      <c r="J15" t="s">
        <v>56</v>
      </c>
      <c r="K15" s="48">
        <v>0.0001</v>
      </c>
      <c r="L15" t="s">
        <v>57</v>
      </c>
      <c r="M15" s="33"/>
      <c r="N15" s="48">
        <f>((D15-I15)*100)/D15</f>
        <v>22.9577010009687</v>
      </c>
      <c r="P15" s="36">
        <v>0.5189</v>
      </c>
      <c r="Q15" t="s">
        <v>56</v>
      </c>
      <c r="R15" s="48">
        <v>0.0001</v>
      </c>
      <c r="S15" t="s">
        <v>57</v>
      </c>
      <c r="T15" s="33"/>
      <c r="U15" s="48">
        <f>((D15-P15)*100)/D15</f>
        <v>-67.5492412011624</v>
      </c>
      <c r="X15" s="48"/>
      <c r="Y15" s="48"/>
    </row>
    <row r="16">
      <c r="A16" t="s">
        <v>53</v>
      </c>
      <c r="B16" t="s">
        <v>54</v>
      </c>
      <c r="C16" t="s">
        <v>65</v>
      </c>
      <c r="D16" s="33">
        <v>0.179</v>
      </c>
      <c r="E16" t="s">
        <v>56</v>
      </c>
      <c r="F16" s="48">
        <v>0.0001</v>
      </c>
      <c r="G16" t="s">
        <v>57</v>
      </c>
      <c r="I16" s="36">
        <v>0.2396</v>
      </c>
      <c r="J16" t="s">
        <v>56</v>
      </c>
      <c r="K16" s="48">
        <v>0.0003</v>
      </c>
      <c r="L16" t="s">
        <v>57</v>
      </c>
      <c r="M16" s="33"/>
      <c r="N16" s="48">
        <f>((D16-I16)*100)/D16</f>
        <v>-33.854748603352</v>
      </c>
      <c r="P16" s="36">
        <v>0.5167</v>
      </c>
      <c r="Q16" t="s">
        <v>56</v>
      </c>
      <c r="R16" s="48">
        <v>0.0001</v>
      </c>
      <c r="S16" t="s">
        <v>57</v>
      </c>
      <c r="T16" s="33"/>
      <c r="U16" s="48">
        <f>((D16-P16)*100)/D16</f>
        <v>-188.659217877095</v>
      </c>
      <c r="X16" s="48"/>
      <c r="Y16" s="48"/>
    </row>
    <row r="17">
      <c r="D17" s="33"/>
      <c r="F17" s="48"/>
      <c r="I17" s="36"/>
      <c r="K17" s="48"/>
      <c r="M17" s="33"/>
      <c r="N17" s="48"/>
      <c r="P17" s="36"/>
      <c r="R17" s="48"/>
      <c r="T17" s="33"/>
      <c r="U17" s="48"/>
      <c r="X17" s="48"/>
      <c r="Y17" s="48"/>
    </row>
    <row r="18" ht="12.0" customHeight="1">
      <c r="A18" t="s">
        <v>68</v>
      </c>
      <c r="B18" t="s">
        <v>54</v>
      </c>
      <c r="C18" t="s">
        <v>58</v>
      </c>
      <c r="D18" s="33">
        <v>1.065</v>
      </c>
      <c r="E18" t="s">
        <v>56</v>
      </c>
      <c r="F18" s="48">
        <v>0.0006</v>
      </c>
      <c r="G18" t="s">
        <v>57</v>
      </c>
      <c r="I18" s="36">
        <v>1.0447</v>
      </c>
      <c r="J18" t="s">
        <v>56</v>
      </c>
      <c r="K18" s="48">
        <v>0.0012</v>
      </c>
      <c r="L18" t="s">
        <v>57</v>
      </c>
      <c r="M18" s="33"/>
      <c r="N18" s="48">
        <f>((D18-I18)*100)/D18</f>
        <v>1.90610328638498</v>
      </c>
      <c r="P18" s="36">
        <v>1.1317</v>
      </c>
      <c r="Q18" t="s">
        <v>56</v>
      </c>
      <c r="R18" s="48">
        <v>0.0006</v>
      </c>
      <c r="S18" t="s">
        <v>57</v>
      </c>
      <c r="T18" s="33"/>
      <c r="U18" s="48">
        <f>((D18-P18)*100)/D18</f>
        <v>-6.26291079812206</v>
      </c>
      <c r="X18" s="48"/>
      <c r="Y18" s="48"/>
    </row>
    <row r="19" ht="12.0" customHeight="1">
      <c r="A19" t="s">
        <v>68</v>
      </c>
      <c r="B19" t="s">
        <v>54</v>
      </c>
      <c r="C19" t="s">
        <v>59</v>
      </c>
      <c r="D19" s="33">
        <v>1.1092</v>
      </c>
      <c r="E19" t="s">
        <v>56</v>
      </c>
      <c r="F19" s="48">
        <v>0.0009</v>
      </c>
      <c r="G19" t="s">
        <v>57</v>
      </c>
      <c r="I19" s="36">
        <v>1.0629</v>
      </c>
      <c r="J19" t="s">
        <v>56</v>
      </c>
      <c r="K19" s="48">
        <v>0.001</v>
      </c>
      <c r="L19" t="s">
        <v>57</v>
      </c>
      <c r="M19" s="33"/>
      <c r="N19" s="48">
        <f>((D19-I19)*100)/D19</f>
        <v>4.1741795888929</v>
      </c>
      <c r="P19" s="36">
        <v>1.2305</v>
      </c>
      <c r="Q19" t="s">
        <v>56</v>
      </c>
      <c r="R19" s="48">
        <v>0.0008</v>
      </c>
      <c r="S19" t="s">
        <v>57</v>
      </c>
      <c r="T19" s="33"/>
      <c r="U19" s="48">
        <f>((D19-P19)*100)/D19</f>
        <v>-10.9358095924991</v>
      </c>
      <c r="X19" s="48"/>
      <c r="Y19" s="48"/>
    </row>
    <row r="20" ht="12.0" customHeight="1">
      <c r="A20" t="s">
        <v>68</v>
      </c>
      <c r="B20" t="s">
        <v>54</v>
      </c>
      <c r="C20" t="s">
        <v>60</v>
      </c>
      <c r="D20" s="33">
        <v>1.2043</v>
      </c>
      <c r="E20" t="s">
        <v>56</v>
      </c>
      <c r="F20" s="48">
        <v>0.0059</v>
      </c>
      <c r="G20" t="s">
        <v>57</v>
      </c>
      <c r="I20" s="36">
        <v>1.123</v>
      </c>
      <c r="J20" t="s">
        <v>56</v>
      </c>
      <c r="K20" s="48">
        <v>0.0056</v>
      </c>
      <c r="L20" t="s">
        <v>57</v>
      </c>
      <c r="M20" s="33"/>
      <c r="N20" s="48">
        <f>((D20-I20)*100)/D20</f>
        <v>6.75080959893714</v>
      </c>
      <c r="P20" s="36">
        <v>1.4103</v>
      </c>
      <c r="Q20" t="s">
        <v>56</v>
      </c>
      <c r="R20" s="48">
        <v>0.0012</v>
      </c>
      <c r="S20" t="s">
        <v>57</v>
      </c>
      <c r="T20" s="33"/>
      <c r="U20" s="48">
        <f>((D20-P20)*100)/D20</f>
        <v>-17.1053724155111</v>
      </c>
      <c r="X20" s="48"/>
      <c r="Y20" s="48"/>
    </row>
    <row r="21" ht="12.0" customHeight="1">
      <c r="A21" t="s">
        <v>68</v>
      </c>
      <c r="B21" t="s">
        <v>54</v>
      </c>
      <c r="C21" t="s">
        <v>61</v>
      </c>
      <c r="D21" s="33">
        <v>1.3926</v>
      </c>
      <c r="E21" t="s">
        <v>56</v>
      </c>
      <c r="F21" s="48">
        <v>0.0019</v>
      </c>
      <c r="G21" t="s">
        <v>57</v>
      </c>
      <c r="I21" s="36">
        <v>1.2222</v>
      </c>
      <c r="J21" t="s">
        <v>56</v>
      </c>
      <c r="K21" s="48">
        <v>0.0017</v>
      </c>
      <c r="L21" t="s">
        <v>57</v>
      </c>
      <c r="M21" s="33"/>
      <c r="N21" s="48">
        <f>((D21-I21)*100)/D21</f>
        <v>12.2361051271004</v>
      </c>
      <c r="P21" s="36">
        <v>1.7603</v>
      </c>
      <c r="Q21" t="s">
        <v>56</v>
      </c>
      <c r="R21" s="48">
        <v>0.0035</v>
      </c>
      <c r="S21" t="s">
        <v>57</v>
      </c>
      <c r="T21" s="33"/>
      <c r="U21" s="48">
        <f>((D21-P21)*100)/D21</f>
        <v>-26.4038489156972</v>
      </c>
      <c r="X21" s="48"/>
      <c r="Y21" s="48"/>
    </row>
    <row r="22" ht="12.0" customHeight="1">
      <c r="A22" t="s">
        <v>68</v>
      </c>
      <c r="B22" t="s">
        <v>54</v>
      </c>
      <c r="C22" t="s">
        <v>66</v>
      </c>
      <c r="D22" s="33">
        <v>1.6384</v>
      </c>
      <c r="E22" t="s">
        <v>56</v>
      </c>
      <c r="F22" s="48">
        <v>0.0126</v>
      </c>
      <c r="G22" t="s">
        <v>57</v>
      </c>
      <c r="I22" s="36">
        <v>1.1132</v>
      </c>
      <c r="J22" t="s">
        <v>56</v>
      </c>
      <c r="K22" s="48">
        <v>0.0054</v>
      </c>
      <c r="L22" t="s">
        <v>57</v>
      </c>
      <c r="M22" s="33"/>
      <c r="N22" s="48">
        <f>((D22-I22)*100)/D22</f>
        <v>32.0556640625</v>
      </c>
      <c r="P22" s="36">
        <v>1.8121</v>
      </c>
      <c r="Q22" t="s">
        <v>56</v>
      </c>
      <c r="R22" s="48">
        <v>0.0018</v>
      </c>
      <c r="S22" t="s">
        <v>57</v>
      </c>
      <c r="T22" s="33"/>
      <c r="U22" s="48">
        <f>((D22-P22)*100)/D22</f>
        <v>-10.601806640625</v>
      </c>
      <c r="X22" s="48"/>
      <c r="Y22" s="48"/>
    </row>
    <row r="23">
      <c r="A23" t="s">
        <v>68</v>
      </c>
      <c r="B23" t="s">
        <v>54</v>
      </c>
      <c r="C23" t="s">
        <v>67</v>
      </c>
      <c r="D23" s="33">
        <v>2.111</v>
      </c>
      <c r="E23" t="s">
        <v>56</v>
      </c>
      <c r="F23" s="48">
        <v>0.0034</v>
      </c>
      <c r="G23" t="s">
        <v>57</v>
      </c>
      <c r="I23" s="36">
        <v>1.2921</v>
      </c>
      <c r="J23" t="s">
        <v>56</v>
      </c>
      <c r="K23" s="48">
        <v>0.0012</v>
      </c>
      <c r="L23" t="s">
        <v>57</v>
      </c>
      <c r="M23" s="33"/>
      <c r="N23" s="48">
        <f>((D23-I23)*100)/D23</f>
        <v>38.7920416864046</v>
      </c>
      <c r="P23" s="36">
        <v>2.5816</v>
      </c>
      <c r="Q23" t="s">
        <v>56</v>
      </c>
      <c r="R23" s="48">
        <v>0.0028</v>
      </c>
      <c r="S23" t="s">
        <v>57</v>
      </c>
      <c r="T23" s="33"/>
      <c r="U23" s="48">
        <f>((D23-P23)*100)/D23</f>
        <v>-22.2927522501184</v>
      </c>
      <c r="X23" s="48"/>
      <c r="Y23" s="48"/>
    </row>
    <row r="24">
      <c r="A24" t="s">
        <v>68</v>
      </c>
      <c r="B24" t="s">
        <v>54</v>
      </c>
      <c r="C24" t="s">
        <v>62</v>
      </c>
      <c r="D24" s="33">
        <v>1.524</v>
      </c>
      <c r="E24" t="s">
        <v>56</v>
      </c>
      <c r="F24" s="48">
        <v>0.0012</v>
      </c>
      <c r="G24" t="s">
        <v>57</v>
      </c>
      <c r="I24" s="36">
        <v>1.1349</v>
      </c>
      <c r="J24" t="s">
        <v>56</v>
      </c>
      <c r="K24" s="48">
        <v>0.0017</v>
      </c>
      <c r="L24" t="s">
        <v>57</v>
      </c>
      <c r="M24" s="33"/>
      <c r="N24" s="48">
        <f>((D24-I24)*100)/D24</f>
        <v>25.5314960629921</v>
      </c>
      <c r="P24" s="36">
        <v>1.9381</v>
      </c>
      <c r="Q24" t="s">
        <v>56</v>
      </c>
      <c r="R24" s="48">
        <v>0.0013</v>
      </c>
      <c r="S24" t="s">
        <v>57</v>
      </c>
      <c r="T24" s="33"/>
      <c r="U24" s="48">
        <f>((D24-P24)*100)/D24</f>
        <v>-27.1719160104987</v>
      </c>
      <c r="X24" s="48"/>
      <c r="Y24" s="48"/>
    </row>
    <row r="25">
      <c r="A25" t="s">
        <v>68</v>
      </c>
      <c r="B25" t="s">
        <v>54</v>
      </c>
      <c r="C25" t="s">
        <v>63</v>
      </c>
      <c r="D25" s="33">
        <v>1.453</v>
      </c>
      <c r="E25" t="s">
        <v>56</v>
      </c>
      <c r="F25" s="48">
        <v>0.0008</v>
      </c>
      <c r="G25" t="s">
        <v>57</v>
      </c>
      <c r="I25" s="36">
        <v>1.9971</v>
      </c>
      <c r="J25" t="s">
        <v>56</v>
      </c>
      <c r="K25" s="48">
        <v>0.0018</v>
      </c>
      <c r="L25" t="s">
        <v>57</v>
      </c>
      <c r="M25" s="33"/>
      <c r="N25" s="48">
        <f>((D25-I25)*100)/D25</f>
        <v>-37.4466620784584</v>
      </c>
      <c r="P25" s="36">
        <v>1.9986</v>
      </c>
      <c r="Q25" t="s">
        <v>56</v>
      </c>
      <c r="R25" s="48">
        <v>0.0022</v>
      </c>
      <c r="S25" t="s">
        <v>57</v>
      </c>
      <c r="T25" s="33"/>
      <c r="U25" s="48">
        <f>((D25-P25)*100)/D25</f>
        <v>-37.5498967653131</v>
      </c>
      <c r="X25" s="48"/>
      <c r="Y25" s="48"/>
    </row>
    <row r="26">
      <c r="A26" t="s">
        <v>68</v>
      </c>
      <c r="B26" t="s">
        <v>54</v>
      </c>
      <c r="C26" t="s">
        <v>225</v>
      </c>
      <c r="D26" s="33">
        <v>1.3186</v>
      </c>
      <c r="E26" t="s">
        <v>56</v>
      </c>
      <c r="F26" s="48">
        <v>0.0008</v>
      </c>
      <c r="G26" t="s">
        <v>57</v>
      </c>
      <c r="I26" s="36">
        <v>1.2174</v>
      </c>
      <c r="J26" t="s">
        <v>56</v>
      </c>
      <c r="K26" s="48">
        <v>0.0016</v>
      </c>
      <c r="L26" t="s">
        <v>57</v>
      </c>
      <c r="M26" s="33"/>
      <c r="N26" s="48">
        <f>((D26-I26)*100)/D26</f>
        <v>7.67480661307447</v>
      </c>
      <c r="P26" s="36">
        <v>1.6402</v>
      </c>
      <c r="Q26" t="s">
        <v>56</v>
      </c>
      <c r="R26" s="48">
        <v>0.001</v>
      </c>
      <c r="S26" t="s">
        <v>57</v>
      </c>
      <c r="T26" s="33"/>
      <c r="U26" s="48">
        <f>((D26-P26)*100)/D26</f>
        <v>-24.3895040194145</v>
      </c>
      <c r="X26" s="48"/>
      <c r="Y26" s="48"/>
    </row>
    <row r="27">
      <c r="A27" t="s">
        <v>68</v>
      </c>
      <c r="B27" t="s">
        <v>54</v>
      </c>
      <c r="C27" t="s">
        <v>64</v>
      </c>
      <c r="D27" s="33">
        <v>0.6183</v>
      </c>
      <c r="E27" t="s">
        <v>56</v>
      </c>
      <c r="F27" s="48">
        <v>0.0013</v>
      </c>
      <c r="G27" t="s">
        <v>57</v>
      </c>
      <c r="I27" s="36">
        <v>0.533</v>
      </c>
      <c r="J27" t="s">
        <v>56</v>
      </c>
      <c r="K27" s="48">
        <v>0.0046</v>
      </c>
      <c r="L27" t="s">
        <v>57</v>
      </c>
      <c r="M27" s="33"/>
      <c r="N27" s="48">
        <f>((D27-I27)*100)/D27</f>
        <v>13.7958919618308</v>
      </c>
      <c r="P27" s="36">
        <v>0.8227</v>
      </c>
      <c r="Q27" t="s">
        <v>56</v>
      </c>
      <c r="R27" s="48">
        <v>0.0011</v>
      </c>
      <c r="S27" t="s">
        <v>57</v>
      </c>
      <c r="T27" s="33"/>
      <c r="U27" s="48">
        <f>((D27-P27)*100)/D27</f>
        <v>-33.0583858968138</v>
      </c>
      <c r="X27" s="48"/>
      <c r="Y27" s="48"/>
    </row>
    <row r="28">
      <c r="A28" t="s">
        <v>68</v>
      </c>
      <c r="B28" t="s">
        <v>54</v>
      </c>
      <c r="C28" t="s">
        <v>65</v>
      </c>
      <c r="D28" s="33">
        <v>0.4629</v>
      </c>
      <c r="E28" t="s">
        <v>56</v>
      </c>
      <c r="F28" s="48">
        <v>0.0062</v>
      </c>
      <c r="G28" t="s">
        <v>57</v>
      </c>
      <c r="I28" s="36">
        <v>0.527</v>
      </c>
      <c r="J28" t="s">
        <v>56</v>
      </c>
      <c r="K28" s="48">
        <v>0.0003</v>
      </c>
      <c r="L28" t="s">
        <v>57</v>
      </c>
      <c r="M28" s="33"/>
      <c r="N28" s="48">
        <f>((D28-I28)*100)/D28</f>
        <v>-13.8474832577231</v>
      </c>
      <c r="P28" s="36">
        <v>0.7963</v>
      </c>
      <c r="Q28" t="s">
        <v>56</v>
      </c>
      <c r="R28" s="48">
        <v>0.0005</v>
      </c>
      <c r="S28" t="s">
        <v>57</v>
      </c>
      <c r="T28" s="33"/>
      <c r="U28" s="48">
        <f>((D28-P28)*100)/D28</f>
        <v>-72.0241952905595</v>
      </c>
      <c r="X28" s="48"/>
      <c r="Y28" s="48"/>
    </row>
    <row r="29">
      <c r="D29" s="33"/>
      <c r="F29" s="48"/>
      <c r="I29" s="36"/>
      <c r="K29" s="48"/>
      <c r="M29" s="33"/>
      <c r="P29" s="36"/>
      <c r="R29" s="48"/>
      <c r="T29" s="33"/>
      <c r="X29" s="48"/>
      <c r="Y29" s="48"/>
    </row>
    <row r="30">
      <c r="A30" t="s">
        <v>73</v>
      </c>
      <c r="B30" t="s">
        <v>54</v>
      </c>
      <c r="C30" t="s">
        <v>74</v>
      </c>
      <c r="D30" s="33">
        <v>1.6398</v>
      </c>
      <c r="E30" t="s">
        <v>56</v>
      </c>
      <c r="F30" s="48">
        <v>0.0004</v>
      </c>
      <c r="G30" t="s">
        <v>57</v>
      </c>
      <c r="I30" s="36">
        <v>1.8459</v>
      </c>
      <c r="J30" t="s">
        <v>56</v>
      </c>
      <c r="K30" s="48">
        <v>0.0005</v>
      </c>
      <c r="L30" t="s">
        <v>57</v>
      </c>
      <c r="M30" s="33"/>
      <c r="N30" s="48">
        <f>((D30-I30)*100)/D30</f>
        <v>-12.5686059275522</v>
      </c>
      <c r="P30" s="36">
        <v>1.8472</v>
      </c>
      <c r="Q30" t="s">
        <v>56</v>
      </c>
      <c r="R30" s="48">
        <v>0.0007</v>
      </c>
      <c r="S30" t="s">
        <v>57</v>
      </c>
      <c r="T30" s="33"/>
      <c r="U30" s="48">
        <f>((D30-P30)*100)/D30</f>
        <v>-12.6478838882791</v>
      </c>
      <c r="X30" s="48"/>
      <c r="Y30" s="48"/>
    </row>
    <row r="31">
      <c r="A31" t="s">
        <v>73</v>
      </c>
      <c r="B31" t="s">
        <v>54</v>
      </c>
      <c r="C31" t="s">
        <v>75</v>
      </c>
      <c r="D31" s="33">
        <v>1.0972</v>
      </c>
      <c r="E31" t="s">
        <v>56</v>
      </c>
      <c r="F31" s="48">
        <v>0.0004</v>
      </c>
      <c r="G31" t="s">
        <v>57</v>
      </c>
      <c r="I31" s="36">
        <v>1.5591</v>
      </c>
      <c r="J31" t="s">
        <v>56</v>
      </c>
      <c r="K31" s="48">
        <v>0.0004</v>
      </c>
      <c r="L31" t="s">
        <v>57</v>
      </c>
      <c r="M31" s="33"/>
      <c r="N31" s="48">
        <f>((D31-I31)*100)/D31</f>
        <v>-42.0980678089683</v>
      </c>
      <c r="P31" s="36">
        <v>1.5511</v>
      </c>
      <c r="Q31" t="s">
        <v>56</v>
      </c>
      <c r="R31" s="48">
        <v>0.001</v>
      </c>
      <c r="S31" t="s">
        <v>57</v>
      </c>
      <c r="T31" s="33"/>
      <c r="U31" s="48">
        <f>((D31-P31)*100)/D31</f>
        <v>-41.3689391177543</v>
      </c>
      <c r="X31" s="48"/>
      <c r="Y31" s="48"/>
    </row>
    <row r="32">
      <c r="A32" t="s">
        <v>73</v>
      </c>
      <c r="B32" t="s">
        <v>54</v>
      </c>
      <c r="C32" t="s">
        <v>76</v>
      </c>
      <c r="D32" s="33">
        <v>1.0968</v>
      </c>
      <c r="E32" t="s">
        <v>56</v>
      </c>
      <c r="F32" s="48">
        <v>0.0004</v>
      </c>
      <c r="G32" t="s">
        <v>57</v>
      </c>
      <c r="I32" s="36">
        <v>4.5561</v>
      </c>
      <c r="J32" t="s">
        <v>56</v>
      </c>
      <c r="K32" s="48">
        <v>0.0014</v>
      </c>
      <c r="L32" t="s">
        <v>57</v>
      </c>
      <c r="M32" s="33"/>
      <c r="N32" s="48">
        <f>((D32-I32)*100)/D32</f>
        <v>-315.399343544858</v>
      </c>
      <c r="P32" s="36">
        <v>4.5434</v>
      </c>
      <c r="Q32" t="s">
        <v>56</v>
      </c>
      <c r="R32" s="48">
        <v>0.0017</v>
      </c>
      <c r="S32" t="s">
        <v>57</v>
      </c>
      <c r="T32" s="33"/>
      <c r="U32" s="48">
        <f>((D32-P32)*100)/D32</f>
        <v>-314.241429613421</v>
      </c>
      <c r="X32" s="48"/>
      <c r="Y32" s="48"/>
    </row>
    <row r="33">
      <c r="A33" t="s">
        <v>73</v>
      </c>
      <c r="B33" t="s">
        <v>54</v>
      </c>
      <c r="C33" t="s">
        <v>77</v>
      </c>
      <c r="D33" s="33">
        <v>1.0993</v>
      </c>
      <c r="E33" t="s">
        <v>56</v>
      </c>
      <c r="F33" s="48">
        <v>0.0004</v>
      </c>
      <c r="G33" t="s">
        <v>57</v>
      </c>
      <c r="I33" s="36">
        <v>37.4244</v>
      </c>
      <c r="J33" t="s">
        <v>56</v>
      </c>
      <c r="K33" s="48">
        <v>0.0195</v>
      </c>
      <c r="L33" t="s">
        <v>57</v>
      </c>
      <c r="M33" s="33"/>
      <c r="N33" s="48">
        <f>((D33-I33)*100)/D33</f>
        <v>-3304.38460838716</v>
      </c>
      <c r="P33" s="36">
        <v>38.914</v>
      </c>
      <c r="Q33" t="s">
        <v>56</v>
      </c>
      <c r="R33" s="48">
        <v>0.0123</v>
      </c>
      <c r="S33" t="s">
        <v>57</v>
      </c>
      <c r="T33" s="33"/>
      <c r="U33" s="48">
        <f>((D33-P33)*100)/D33</f>
        <v>-3439.88902028564</v>
      </c>
      <c r="X33" s="48"/>
      <c r="Y33" s="48"/>
    </row>
    <row r="34">
      <c r="A34" t="s">
        <v>73</v>
      </c>
      <c r="B34" t="s">
        <v>54</v>
      </c>
      <c r="C34" t="s">
        <v>78</v>
      </c>
      <c r="D34" s="33">
        <v>1.0911</v>
      </c>
      <c r="E34" t="s">
        <v>56</v>
      </c>
      <c r="F34" s="48">
        <v>0.0004</v>
      </c>
      <c r="G34" t="s">
        <v>57</v>
      </c>
      <c r="I34" s="36">
        <v>351.7875</v>
      </c>
      <c r="J34" t="s">
        <v>56</v>
      </c>
      <c r="K34" s="48">
        <v>0.1621</v>
      </c>
      <c r="L34" t="s">
        <v>57</v>
      </c>
      <c r="M34" s="33"/>
      <c r="N34" s="48">
        <f>((D34-I34)*100)/D34</f>
        <v>-32141.5452295848</v>
      </c>
      <c r="P34" s="36">
        <v>351.3594</v>
      </c>
      <c r="Q34" t="s">
        <v>56</v>
      </c>
      <c r="R34" s="48">
        <v>1.4955</v>
      </c>
      <c r="S34" t="s">
        <v>57</v>
      </c>
      <c r="T34" s="33"/>
      <c r="U34" s="48">
        <f>((D34-P34)*100)/D34</f>
        <v>-32102.3095958207</v>
      </c>
      <c r="X34" s="48"/>
      <c r="Y34" s="48"/>
    </row>
    <row r="35">
      <c r="D35" s="33"/>
      <c r="F35" s="48"/>
      <c r="I35" s="36"/>
      <c r="K35" s="48"/>
      <c r="P35" s="36"/>
      <c r="R35" s="48"/>
    </row>
    <row r="36">
      <c r="A36" t="s">
        <v>79</v>
      </c>
      <c r="B36" t="s">
        <v>54</v>
      </c>
      <c r="C36" t="s">
        <v>74</v>
      </c>
      <c r="D36" s="33">
        <v>3.878</v>
      </c>
      <c r="E36" t="s">
        <v>56</v>
      </c>
      <c r="F36" s="48">
        <v>0.0016</v>
      </c>
      <c r="G36" t="s">
        <v>57</v>
      </c>
      <c r="I36" s="36">
        <v>3.8564</v>
      </c>
      <c r="J36" t="s">
        <v>56</v>
      </c>
      <c r="K36" s="48">
        <v>0.0041</v>
      </c>
      <c r="L36" t="s">
        <v>57</v>
      </c>
      <c r="M36" s="33"/>
      <c r="N36" s="48">
        <f>((D36-I36)*100)/D36</f>
        <v>0.556988138215582</v>
      </c>
      <c r="P36" s="36">
        <v>4.1624</v>
      </c>
      <c r="Q36" t="s">
        <v>56</v>
      </c>
      <c r="R36" s="48">
        <v>0.0015</v>
      </c>
      <c r="S36" t="s">
        <v>57</v>
      </c>
      <c r="T36" s="33"/>
      <c r="U36" s="48">
        <f>((D36-P36)*100)/D36</f>
        <v>-7.33367715317173</v>
      </c>
      <c r="X36" s="48"/>
      <c r="Y36" s="48"/>
    </row>
    <row r="37">
      <c r="A37" t="s">
        <v>79</v>
      </c>
      <c r="B37" t="s">
        <v>54</v>
      </c>
      <c r="C37" t="s">
        <v>75</v>
      </c>
      <c r="D37" s="33">
        <v>4.5137</v>
      </c>
      <c r="E37" t="s">
        <v>56</v>
      </c>
      <c r="F37" s="48">
        <v>0.0026</v>
      </c>
      <c r="G37" t="s">
        <v>57</v>
      </c>
      <c r="I37" s="36">
        <v>4.9163</v>
      </c>
      <c r="J37" t="s">
        <v>56</v>
      </c>
      <c r="K37" s="48">
        <v>0.0022</v>
      </c>
      <c r="L37" t="s">
        <v>57</v>
      </c>
      <c r="M37" s="33"/>
      <c r="N37" s="48">
        <f>((D37-I37)*100)/D37</f>
        <v>-8.91951170879765</v>
      </c>
      <c r="P37" s="36">
        <v>5.0817</v>
      </c>
      <c r="Q37" t="s">
        <v>56</v>
      </c>
      <c r="R37" s="48">
        <v>0.0015</v>
      </c>
      <c r="S37" t="s">
        <v>57</v>
      </c>
      <c r="T37" s="33"/>
      <c r="U37" s="48">
        <f>((D37-P37)*100)/D37</f>
        <v>-12.5839112036688</v>
      </c>
      <c r="X37" s="48"/>
      <c r="Y37" s="48"/>
    </row>
    <row r="38">
      <c r="A38" t="s">
        <v>79</v>
      </c>
      <c r="B38" t="s">
        <v>54</v>
      </c>
      <c r="C38" t="s">
        <v>76</v>
      </c>
      <c r="D38" s="33">
        <v>4.5226</v>
      </c>
      <c r="E38" t="s">
        <v>56</v>
      </c>
      <c r="F38" s="48">
        <v>0.0015</v>
      </c>
      <c r="G38" t="s">
        <v>57</v>
      </c>
      <c r="I38" s="36">
        <v>7.8765</v>
      </c>
      <c r="J38" t="s">
        <v>56</v>
      </c>
      <c r="K38" s="48">
        <v>0.0028</v>
      </c>
      <c r="L38" t="s">
        <v>57</v>
      </c>
      <c r="M38" s="33"/>
      <c r="N38" s="48">
        <f>((D38-I38)*100)/D38</f>
        <v>-74.1586697917127</v>
      </c>
      <c r="P38" s="36">
        <v>8.2951</v>
      </c>
      <c r="Q38" t="s">
        <v>56</v>
      </c>
      <c r="R38" s="48">
        <v>0.0025</v>
      </c>
      <c r="S38" t="s">
        <v>57</v>
      </c>
      <c r="T38" s="33"/>
      <c r="U38" s="48">
        <f>((D38-P38)*100)/D38</f>
        <v>-83.4144076416221</v>
      </c>
      <c r="X38" s="48"/>
      <c r="Y38" s="48"/>
    </row>
    <row r="39">
      <c r="A39" t="s">
        <v>79</v>
      </c>
      <c r="B39" t="s">
        <v>54</v>
      </c>
      <c r="C39" t="s">
        <v>77</v>
      </c>
      <c r="D39" s="33">
        <v>4.5343</v>
      </c>
      <c r="E39" t="s">
        <v>56</v>
      </c>
      <c r="F39" s="48">
        <v>0.0053</v>
      </c>
      <c r="G39" t="s">
        <v>57</v>
      </c>
      <c r="I39" s="36">
        <v>40.8754</v>
      </c>
      <c r="J39" t="s">
        <v>56</v>
      </c>
      <c r="K39" s="48">
        <v>0.0269</v>
      </c>
      <c r="L39" t="s">
        <v>57</v>
      </c>
      <c r="M39" s="33"/>
      <c r="N39" s="48">
        <f>((D39-I39)*100)/D39</f>
        <v>-801.471009858192</v>
      </c>
      <c r="P39" s="36">
        <v>42.1987</v>
      </c>
      <c r="Q39" t="s">
        <v>56</v>
      </c>
      <c r="R39" s="48">
        <v>0.0255</v>
      </c>
      <c r="S39" t="s">
        <v>57</v>
      </c>
      <c r="T39" s="33"/>
      <c r="U39" s="48">
        <f>((D39-P39)*100)/D39</f>
        <v>-830.655227929339</v>
      </c>
      <c r="X39" s="48"/>
      <c r="Y39" s="48"/>
    </row>
    <row r="40">
      <c r="A40" t="s">
        <v>79</v>
      </c>
      <c r="B40" t="s">
        <v>54</v>
      </c>
      <c r="C40" t="s">
        <v>78</v>
      </c>
      <c r="D40" s="33">
        <v>4.5128</v>
      </c>
      <c r="E40" t="s">
        <v>56</v>
      </c>
      <c r="F40" s="48">
        <v>0.0015</v>
      </c>
      <c r="G40" t="s">
        <v>57</v>
      </c>
      <c r="I40" s="36">
        <v>358.0042</v>
      </c>
      <c r="J40" t="s">
        <v>56</v>
      </c>
      <c r="K40" s="48">
        <v>0.1231</v>
      </c>
      <c r="L40" t="s">
        <v>57</v>
      </c>
      <c r="M40" s="33"/>
      <c r="N40" s="48">
        <f>((D40-I40)*100)/D40</f>
        <v>-7833.0836731076</v>
      </c>
      <c r="P40" s="36">
        <v>360.1104</v>
      </c>
      <c r="Q40" t="s">
        <v>56</v>
      </c>
      <c r="R40" s="48">
        <v>0.3061</v>
      </c>
      <c r="S40" t="s">
        <v>57</v>
      </c>
      <c r="T40" s="33"/>
      <c r="U40" s="48">
        <f>((D40-P40)*100)/D40</f>
        <v>-7879.75536252438</v>
      </c>
      <c r="X40" s="48"/>
      <c r="Y40" s="48"/>
    </row>
    <row r="41">
      <c r="D41" s="33"/>
      <c r="F41" s="48"/>
      <c r="I41" s="36"/>
      <c r="K41" s="48"/>
      <c r="M41" s="33"/>
      <c r="P41" s="36"/>
      <c r="R41" s="48"/>
      <c r="T41" s="33"/>
      <c r="X41" s="48"/>
      <c r="Y41" s="48"/>
    </row>
    <row r="42">
      <c r="A42" t="s">
        <v>69</v>
      </c>
      <c r="B42" t="s">
        <v>54</v>
      </c>
      <c r="C42" t="s">
        <v>70</v>
      </c>
      <c r="D42" s="33">
        <v>0.2891</v>
      </c>
      <c r="E42" t="s">
        <v>56</v>
      </c>
      <c r="F42" s="48">
        <v>0</v>
      </c>
      <c r="G42" t="s">
        <v>57</v>
      </c>
      <c r="I42" s="36">
        <v>0.3168</v>
      </c>
      <c r="J42" t="s">
        <v>56</v>
      </c>
      <c r="K42" s="48">
        <v>0.0001</v>
      </c>
      <c r="L42" t="s">
        <v>57</v>
      </c>
      <c r="M42" s="33"/>
      <c r="N42" s="48">
        <f>((D42-I42)*100)/D42</f>
        <v>-9.58145970252508</v>
      </c>
      <c r="P42" s="36">
        <v>0.4925</v>
      </c>
      <c r="Q42" t="s">
        <v>56</v>
      </c>
      <c r="R42" s="48">
        <v>0.0001</v>
      </c>
      <c r="S42" t="s">
        <v>57</v>
      </c>
      <c r="T42" s="33"/>
      <c r="U42" s="48">
        <f>((D42-P42)*100)/D42</f>
        <v>-70.3562781044621</v>
      </c>
      <c r="X42" s="48"/>
      <c r="Y42" s="48"/>
    </row>
    <row r="43">
      <c r="A43" t="s">
        <v>71</v>
      </c>
      <c r="B43" t="s">
        <v>54</v>
      </c>
      <c r="C43" t="s">
        <v>72</v>
      </c>
      <c r="D43" s="33">
        <v>1.0701</v>
      </c>
      <c r="E43" t="s">
        <v>56</v>
      </c>
      <c r="F43" s="48">
        <v>0.0028</v>
      </c>
      <c r="G43" t="s">
        <v>57</v>
      </c>
      <c r="I43" s="36">
        <v>1.0887</v>
      </c>
      <c r="J43" t="s">
        <v>56</v>
      </c>
      <c r="K43" s="48">
        <v>0.0081</v>
      </c>
      <c r="L43" t="s">
        <v>57</v>
      </c>
      <c r="M43" s="33"/>
      <c r="N43" s="48">
        <f>((D43-I43)*100)/D43</f>
        <v>-1.7381553125876</v>
      </c>
      <c r="P43" s="36">
        <v>1.2574</v>
      </c>
      <c r="Q43" t="s">
        <v>56</v>
      </c>
      <c r="R43" s="48">
        <v>0.0089</v>
      </c>
      <c r="S43" t="s">
        <v>57</v>
      </c>
      <c r="T43" s="33"/>
      <c r="U43" s="48">
        <f>((D43-P43)*100)/D43</f>
        <v>-17.5030370993365</v>
      </c>
      <c r="X43" s="48"/>
      <c r="Y43" s="48"/>
    </row>
    <row r="44">
      <c r="D44" s="33"/>
      <c r="E44" t="s">
        <v>98</v>
      </c>
      <c r="F44" s="48"/>
      <c r="I44" s="33"/>
      <c r="K44" s="48"/>
      <c r="M44" s="33"/>
      <c r="P44" s="33"/>
      <c r="R44" s="48"/>
      <c r="T44" s="33"/>
      <c r="U44" s="48"/>
      <c r="X44" s="48"/>
      <c r="Y44" s="48"/>
    </row>
    <row r="45">
      <c r="A45" t="s">
        <v>99</v>
      </c>
      <c r="B45" t="s">
        <v>100</v>
      </c>
      <c r="C45" t="s">
        <v>101</v>
      </c>
      <c r="D45" s="33">
        <v>4.31125471429</v>
      </c>
      <c r="E45" t="s">
        <v>56</v>
      </c>
      <c r="F45" s="48">
        <v>0.0222677341057</v>
      </c>
      <c r="I45" s="33">
        <v>4.29554171429</v>
      </c>
      <c r="J45" t="s">
        <v>56</v>
      </c>
      <c r="K45" s="48">
        <v>0.0293709750542</v>
      </c>
      <c r="L45" t="s">
        <v>57</v>
      </c>
      <c r="M45" s="33"/>
      <c r="N45" s="48">
        <f>((D45-I45)*100)/D45</f>
        <v>0.364464663800048</v>
      </c>
      <c r="P45" s="33">
        <v>4.22599342857</v>
      </c>
      <c r="Q45" t="s">
        <v>56</v>
      </c>
      <c r="R45" s="48">
        <v>0.0124255455167</v>
      </c>
      <c r="S45" t="s">
        <v>57</v>
      </c>
      <c r="T45" s="33"/>
      <c r="U45" s="48">
        <f>((D45-P45)*100)/D45</f>
        <v>1.97764436040847</v>
      </c>
      <c r="V45" s="50"/>
      <c r="X45" s="48"/>
      <c r="Y45" s="48"/>
      <c r="Z45" s="33"/>
      <c r="AB45" s="33"/>
      <c r="AD45" s="33"/>
    </row>
    <row r="46">
      <c r="B46" t="s">
        <v>54</v>
      </c>
      <c r="C46" t="s">
        <v>101</v>
      </c>
      <c r="D46" s="33">
        <v>3.95660957143</v>
      </c>
      <c r="E46" t="s">
        <v>56</v>
      </c>
      <c r="F46" s="48">
        <v>0.0247428507126</v>
      </c>
      <c r="I46" s="33">
        <v>4.02714328571</v>
      </c>
      <c r="J46" t="s">
        <v>56</v>
      </c>
      <c r="K46" s="48">
        <v>0.0531455405728</v>
      </c>
      <c r="L46" t="s">
        <v>57</v>
      </c>
      <c r="M46" s="33"/>
      <c r="N46" s="48">
        <f>((D46-I46)*100)/D46</f>
        <v>-1.78268067664073</v>
      </c>
      <c r="P46" s="33">
        <v>3.98820085714</v>
      </c>
      <c r="Q46" t="s">
        <v>56</v>
      </c>
      <c r="R46" s="48">
        <v>0.0418360199262</v>
      </c>
      <c r="S46" t="s">
        <v>57</v>
      </c>
      <c r="T46" s="33"/>
      <c r="U46" s="48">
        <f>((D46-P46)*100)/D46</f>
        <v>-0.798443342454486</v>
      </c>
      <c r="X46" s="48"/>
      <c r="Y46" s="48"/>
      <c r="Z46" s="33"/>
      <c r="AB46" s="33"/>
      <c r="AD46" s="33"/>
    </row>
    <row r="47">
      <c r="D47" s="33"/>
      <c r="F47" s="48"/>
      <c r="I47" s="33"/>
      <c r="K47" s="48"/>
      <c r="M47" s="33"/>
      <c r="N47" s="48"/>
      <c r="P47" s="33"/>
      <c r="R47" s="48"/>
      <c r="T47" s="33"/>
      <c r="U47" s="48"/>
      <c r="X47" s="48"/>
      <c r="Y47" s="48"/>
      <c r="Z47" s="33"/>
      <c r="AB47" s="33"/>
      <c r="AD47" s="33"/>
    </row>
    <row r="48">
      <c r="A48" t="s">
        <v>102</v>
      </c>
      <c r="B48" t="s">
        <v>100</v>
      </c>
      <c r="C48" t="s">
        <v>101</v>
      </c>
      <c r="D48" s="33">
        <v>2.1040565</v>
      </c>
      <c r="E48" t="s">
        <v>56</v>
      </c>
      <c r="F48" s="48">
        <v>0.0534745422288</v>
      </c>
      <c r="I48" s="33">
        <v>1.88171416667</v>
      </c>
      <c r="J48" t="s">
        <v>56</v>
      </c>
      <c r="K48" s="48">
        <v>0.096779803288</v>
      </c>
      <c r="L48" t="s">
        <v>57</v>
      </c>
      <c r="M48" s="33"/>
      <c r="N48" s="48">
        <f>((D48-I48)*100)/D48</f>
        <v>10.5673176233623</v>
      </c>
      <c r="P48" s="33">
        <v>1.85938014286</v>
      </c>
      <c r="Q48" t="s">
        <v>56</v>
      </c>
      <c r="R48" s="48">
        <v>0.0619907555883</v>
      </c>
      <c r="S48" t="s">
        <v>57</v>
      </c>
      <c r="T48" s="33"/>
      <c r="U48" s="48">
        <f>((D48-P48)*100)/D48</f>
        <v>11.6287921517317</v>
      </c>
      <c r="V48" s="50" t="s">
        <v>114</v>
      </c>
      <c r="X48" s="48"/>
      <c r="Y48" s="48"/>
      <c r="Z48" s="33"/>
      <c r="AB48" s="33"/>
      <c r="AD48" s="33"/>
    </row>
    <row r="49">
      <c r="B49" t="s">
        <v>54</v>
      </c>
      <c r="C49" t="s">
        <v>101</v>
      </c>
      <c r="D49" s="33">
        <v>0.617878</v>
      </c>
      <c r="E49" t="s">
        <v>56</v>
      </c>
      <c r="F49" s="48">
        <v>0.0374741936576</v>
      </c>
      <c r="I49" s="33">
        <v>0.626872</v>
      </c>
      <c r="J49" t="s">
        <v>56</v>
      </c>
      <c r="K49" s="48">
        <v>0.0441745940106</v>
      </c>
      <c r="L49" t="s">
        <v>57</v>
      </c>
      <c r="M49" s="33"/>
      <c r="N49" s="48">
        <f>((D49-I49)*100)/D49</f>
        <v>-1.45562716264375</v>
      </c>
      <c r="P49" s="33">
        <v>0.667964571429</v>
      </c>
      <c r="Q49" t="s">
        <v>56</v>
      </c>
      <c r="R49" s="48">
        <v>0.0750329639518</v>
      </c>
      <c r="S49" t="s">
        <v>57</v>
      </c>
      <c r="T49" s="33"/>
      <c r="U49" s="48">
        <f>((D49-P49)*100)/D49</f>
        <v>-8.10622346628298</v>
      </c>
      <c r="X49" s="48"/>
      <c r="Y49" s="48"/>
      <c r="Z49" s="33"/>
      <c r="AB49" s="33"/>
      <c r="AD49" s="33"/>
    </row>
    <row r="50">
      <c r="D50" s="33"/>
      <c r="F50" s="48"/>
      <c r="I50" s="33"/>
      <c r="K50" s="48"/>
      <c r="M50" s="33"/>
      <c r="N50" s="48"/>
      <c r="P50" s="33"/>
      <c r="R50" s="48"/>
      <c r="T50" s="33"/>
      <c r="U50" s="48"/>
      <c r="X50" s="48"/>
      <c r="Y50" s="48"/>
      <c r="Z50" s="33"/>
      <c r="AB50" s="33"/>
      <c r="AD50" s="33"/>
    </row>
    <row r="51">
      <c r="A51" t="s">
        <v>103</v>
      </c>
      <c r="B51" t="s">
        <v>100</v>
      </c>
      <c r="C51" t="s">
        <v>104</v>
      </c>
      <c r="D51" s="33">
        <v>1.62859942857</v>
      </c>
      <c r="E51" t="s">
        <v>56</v>
      </c>
      <c r="F51" s="48">
        <v>0.0168907583172</v>
      </c>
      <c r="I51" s="33">
        <v>1.40282885714</v>
      </c>
      <c r="J51" t="s">
        <v>56</v>
      </c>
      <c r="K51" s="48">
        <v>0.0152451205536</v>
      </c>
      <c r="L51" t="s">
        <v>57</v>
      </c>
      <c r="M51" s="33"/>
      <c r="N51" s="48">
        <f>((D51-I51)*100)/D51</f>
        <v>13.86286691923</v>
      </c>
      <c r="P51" s="33">
        <v>1.28636542857</v>
      </c>
      <c r="Q51" t="s">
        <v>56</v>
      </c>
      <c r="R51" s="48">
        <v>0.0182391113416</v>
      </c>
      <c r="S51" t="s">
        <v>57</v>
      </c>
      <c r="T51" s="33"/>
      <c r="U51" s="48">
        <f>((D51-P51)*100)/D51</f>
        <v>21.0140071276152</v>
      </c>
      <c r="V51" s="50" t="s">
        <v>114</v>
      </c>
      <c r="X51" s="48"/>
      <c r="Y51" s="48"/>
      <c r="Z51" s="33"/>
      <c r="AB51" s="33"/>
      <c r="AD51" s="33"/>
    </row>
    <row r="52">
      <c r="B52" t="s">
        <v>54</v>
      </c>
      <c r="C52" t="s">
        <v>104</v>
      </c>
      <c r="D52" s="33">
        <v>0.0551434285714</v>
      </c>
      <c r="E52" t="s">
        <v>56</v>
      </c>
      <c r="F52" s="48">
        <v>0.00039195985842</v>
      </c>
      <c r="I52" s="33">
        <v>0.0564554285714</v>
      </c>
      <c r="J52" t="s">
        <v>56</v>
      </c>
      <c r="K52" s="48">
        <v>0.000477333623114</v>
      </c>
      <c r="L52" t="s">
        <v>57</v>
      </c>
      <c r="M52" s="33"/>
      <c r="N52" s="48">
        <f>((D52-I52)*100)/D52</f>
        <v>-2.37924995596024</v>
      </c>
      <c r="P52" s="33">
        <v>0.046164</v>
      </c>
      <c r="Q52" t="s">
        <v>56</v>
      </c>
      <c r="R52" s="48">
        <v>0.000938769407256</v>
      </c>
      <c r="S52" t="s">
        <v>57</v>
      </c>
      <c r="T52" s="33"/>
      <c r="U52" s="48">
        <f>((D52-P52)*100)/D52</f>
        <v>16.2837690800698</v>
      </c>
      <c r="X52" s="48"/>
      <c r="Y52" s="48"/>
      <c r="Z52" s="33"/>
      <c r="AB52" s="33"/>
      <c r="AD52" s="33"/>
    </row>
    <row r="53">
      <c r="D53" s="33"/>
      <c r="F53" s="48"/>
      <c r="I53" s="33"/>
      <c r="K53" s="48"/>
      <c r="M53" s="33"/>
      <c r="N53" s="48"/>
      <c r="P53" s="33"/>
      <c r="R53" s="48"/>
      <c r="T53" s="33"/>
      <c r="U53" s="48"/>
      <c r="X53" s="48"/>
      <c r="Y53" s="48"/>
      <c r="Z53" s="33"/>
      <c r="AB53" s="33"/>
      <c r="AD53" s="33"/>
    </row>
    <row r="54">
      <c r="A54" t="s">
        <v>105</v>
      </c>
      <c r="B54" t="s">
        <v>100</v>
      </c>
      <c r="C54" t="s">
        <v>106</v>
      </c>
      <c r="D54" s="33">
        <v>1.73252042857</v>
      </c>
      <c r="E54" t="s">
        <v>56</v>
      </c>
      <c r="F54" s="48">
        <v>0.0187808110266</v>
      </c>
      <c r="G54" t="s">
        <v>57</v>
      </c>
      <c r="I54" s="33">
        <v>1.49500914286</v>
      </c>
      <c r="J54" t="s">
        <v>56</v>
      </c>
      <c r="K54" s="48">
        <v>0.0270066</v>
      </c>
      <c r="L54" t="s">
        <v>57</v>
      </c>
      <c r="M54" s="33"/>
      <c r="N54" s="48">
        <f>((D54-I54)*100)/D54</f>
        <v>13.7090034722441</v>
      </c>
      <c r="P54" s="33">
        <v>1.40439642857</v>
      </c>
      <c r="Q54" t="s">
        <v>56</v>
      </c>
      <c r="R54" s="48">
        <v>0.0391624882686</v>
      </c>
      <c r="S54" t="s">
        <v>57</v>
      </c>
      <c r="T54" s="33"/>
      <c r="U54" s="48">
        <f>((D54-P54)*100)/D54</f>
        <v>18.9391129010138</v>
      </c>
      <c r="X54" s="48"/>
      <c r="Y54" s="48"/>
      <c r="Z54" s="33">
        <v>5.18381</v>
      </c>
      <c r="AA54" t="s">
        <v>56</v>
      </c>
      <c r="AB54" s="33">
        <v>0.0065154</v>
      </c>
      <c r="AC54" t="s">
        <v>57</v>
      </c>
      <c r="AD54" s="33"/>
      <c r="AE54" s="48" t="str">
        <f>#REF!</f>
        <v>#DIV/0!:divZero</v>
      </c>
    </row>
    <row r="55">
      <c r="B55" t="s">
        <v>54</v>
      </c>
      <c r="C55" t="s">
        <v>106</v>
      </c>
      <c r="D55" s="33">
        <v>0.0680054285714</v>
      </c>
      <c r="E55" t="s">
        <v>56</v>
      </c>
      <c r="F55" s="48">
        <v>0.000909493557213</v>
      </c>
      <c r="G55" t="s">
        <v>57</v>
      </c>
      <c r="I55" s="33">
        <v>0.0737804285714</v>
      </c>
      <c r="J55" t="s">
        <v>56</v>
      </c>
      <c r="K55" s="48">
        <v>0.00218840208222</v>
      </c>
      <c r="L55" t="s">
        <v>57</v>
      </c>
      <c r="M55" s="33"/>
      <c r="N55" s="48">
        <f>((D55-I55)*100)/D55</f>
        <v>-8.49196912851852</v>
      </c>
      <c r="P55" s="33">
        <v>0.0689182857143</v>
      </c>
      <c r="Q55" t="s">
        <v>56</v>
      </c>
      <c r="R55" s="48">
        <v>0.00212999126184</v>
      </c>
      <c r="S55" t="s">
        <v>57</v>
      </c>
      <c r="T55" s="33"/>
      <c r="U55" s="48">
        <f>((D55-P55)*100)/D55</f>
        <v>-1.34232981407003</v>
      </c>
      <c r="X55" s="48"/>
      <c r="Y55" s="48"/>
      <c r="Z55" s="33">
        <v>0.0371445</v>
      </c>
      <c r="AA55" t="s">
        <v>56</v>
      </c>
      <c r="AB55" s="33">
        <v>0.000006</v>
      </c>
      <c r="AC55" t="s">
        <v>57</v>
      </c>
      <c r="AD55" s="33"/>
      <c r="AE55" s="48" t="str">
        <f>#REF!</f>
        <v>#DIV/0!:divZero</v>
      </c>
    </row>
    <row r="56">
      <c r="D56" s="33"/>
      <c r="F56" s="48" t="s">
        <v>98</v>
      </c>
      <c r="I56" s="33"/>
      <c r="K56" s="48"/>
      <c r="M56" s="33"/>
      <c r="P56" s="33"/>
      <c r="R56" s="48"/>
      <c r="T56" s="33"/>
      <c r="U56" s="48"/>
      <c r="X56" s="48"/>
      <c r="Y56" s="48"/>
      <c r="Z56" s="33"/>
      <c r="AB56" s="33"/>
      <c r="AD56" s="33"/>
    </row>
    <row r="57">
      <c r="A57" t="s">
        <v>107</v>
      </c>
      <c r="B57" t="s">
        <v>100</v>
      </c>
      <c r="C57" t="s">
        <v>108</v>
      </c>
      <c r="D57" s="33">
        <v>5.25789242857</v>
      </c>
      <c r="E57" t="s">
        <v>56</v>
      </c>
      <c r="F57" s="48">
        <v>0.083532217774</v>
      </c>
      <c r="G57" t="s">
        <v>57</v>
      </c>
      <c r="I57" s="33">
        <v>5.27680085714</v>
      </c>
      <c r="J57" t="s">
        <v>56</v>
      </c>
      <c r="K57" s="48">
        <v>0.0697430123718</v>
      </c>
      <c r="L57" s="15" t="s">
        <v>57</v>
      </c>
      <c r="M57" s="33"/>
      <c r="N57" s="48">
        <f>((D57-I57)*100)/D57</f>
        <v>-0.359619920469582</v>
      </c>
      <c r="P57" s="33">
        <v>5.19395142857</v>
      </c>
      <c r="Q57" t="s">
        <v>56</v>
      </c>
      <c r="R57" s="48">
        <v>0.0853609176009</v>
      </c>
      <c r="S57" s="15" t="s">
        <v>57</v>
      </c>
      <c r="T57" s="33"/>
      <c r="U57" s="48">
        <f>((D57-P57)*100)/D57</f>
        <v>1.2160956289741</v>
      </c>
      <c r="X57" s="48"/>
      <c r="Y57" s="48"/>
      <c r="Z57" s="33">
        <v>21.6161</v>
      </c>
      <c r="AA57" t="s">
        <v>56</v>
      </c>
      <c r="AB57" s="33">
        <v>0.009442</v>
      </c>
      <c r="AC57" t="s">
        <v>57</v>
      </c>
      <c r="AD57" s="33"/>
      <c r="AE57" s="48" t="str">
        <f>#REF!</f>
        <v>#DIV/0!:divZero</v>
      </c>
    </row>
    <row r="58">
      <c r="B58" t="s">
        <v>54</v>
      </c>
      <c r="C58" t="s">
        <v>108</v>
      </c>
      <c r="D58" s="33">
        <v>0.175990714286</v>
      </c>
      <c r="E58" t="s">
        <v>56</v>
      </c>
      <c r="F58" s="48">
        <v>0.00245435547049</v>
      </c>
      <c r="G58" t="s">
        <v>57</v>
      </c>
      <c r="I58" s="33">
        <v>0.179692428571</v>
      </c>
      <c r="J58" t="s">
        <v>56</v>
      </c>
      <c r="K58" s="48">
        <v>0.003034345863</v>
      </c>
      <c r="L58" t="s">
        <v>57</v>
      </c>
      <c r="M58" s="33"/>
      <c r="N58" s="48">
        <f>((D58-I58)*100)/D58</f>
        <v>-2.10335772544477</v>
      </c>
      <c r="P58" s="33">
        <v>0.151515285714</v>
      </c>
      <c r="Q58" t="s">
        <v>56</v>
      </c>
      <c r="R58" s="48">
        <v>0.00367976908104</v>
      </c>
      <c r="S58" t="s">
        <v>57</v>
      </c>
      <c r="T58" s="33"/>
      <c r="U58" s="48">
        <f>((D58-P58)*100)/D58</f>
        <v>13.907227248493</v>
      </c>
      <c r="X58" s="48"/>
      <c r="Y58" s="48"/>
      <c r="Z58" s="33">
        <v>0.100532</v>
      </c>
      <c r="AA58" t="s">
        <v>56</v>
      </c>
      <c r="AB58" s="33">
        <v>0.000013</v>
      </c>
      <c r="AC58" t="s">
        <v>57</v>
      </c>
      <c r="AD58" s="33"/>
      <c r="AE58" s="48" t="str">
        <f>#REF!</f>
        <v>#DIV/0!:divZero</v>
      </c>
    </row>
    <row r="59">
      <c r="D59" s="33" t="s">
        <v>98</v>
      </c>
      <c r="F59" s="48" t="s">
        <v>98</v>
      </c>
      <c r="I59" s="33"/>
      <c r="K59" s="48"/>
      <c r="M59" s="33"/>
      <c r="P59" s="33"/>
      <c r="R59" s="48"/>
      <c r="T59" s="33"/>
      <c r="U59" s="48"/>
      <c r="X59" s="48"/>
      <c r="Y59" s="48"/>
      <c r="Z59" s="33"/>
      <c r="AB59" s="33"/>
      <c r="AD59" s="33"/>
    </row>
    <row r="60">
      <c r="A60" t="s">
        <v>109</v>
      </c>
      <c r="B60" t="s">
        <v>100</v>
      </c>
      <c r="C60" t="s">
        <v>113</v>
      </c>
      <c r="D60" s="33">
        <v>0.744330714286</v>
      </c>
      <c r="E60" t="s">
        <v>56</v>
      </c>
      <c r="F60" s="48">
        <v>0.0131770686716</v>
      </c>
      <c r="G60" t="s">
        <v>57</v>
      </c>
      <c r="I60" s="33">
        <v>0.791015428571</v>
      </c>
      <c r="J60" t="s">
        <v>56</v>
      </c>
      <c r="K60" s="48">
        <v>0.00740974406454</v>
      </c>
      <c r="L60" t="s">
        <v>57</v>
      </c>
      <c r="M60" s="33"/>
      <c r="N60" s="48">
        <f>((D60-I60)*100)/D60</f>
        <v>-6.2720392144213</v>
      </c>
      <c r="P60" s="33">
        <v>0.860025285714</v>
      </c>
      <c r="Q60" t="s">
        <v>56</v>
      </c>
      <c r="R60" s="48">
        <v>0.0345075307297</v>
      </c>
      <c r="S60" t="s">
        <v>57</v>
      </c>
      <c r="T60" s="33"/>
      <c r="U60" s="48">
        <f>((D60-P60)*100)/D60</f>
        <v>-15.5434364332231</v>
      </c>
      <c r="X60" s="48"/>
      <c r="Y60" s="48"/>
      <c r="Z60" s="33">
        <v>3.155982</v>
      </c>
      <c r="AA60" t="s">
        <v>56</v>
      </c>
      <c r="AB60" s="33">
        <v>0.000757</v>
      </c>
      <c r="AC60" t="s">
        <v>57</v>
      </c>
      <c r="AD60" s="33"/>
      <c r="AE60" s="48" t="str">
        <f>#REF!</f>
        <v>#DIV/0!:divZero</v>
      </c>
    </row>
    <row r="61">
      <c r="B61" t="s">
        <v>54</v>
      </c>
      <c r="C61" t="s">
        <v>113</v>
      </c>
      <c r="D61" s="33">
        <v>0.0572024285714</v>
      </c>
      <c r="E61" t="s">
        <v>56</v>
      </c>
      <c r="F61" s="48">
        <v>0.00137435791316</v>
      </c>
      <c r="G61" t="s">
        <v>57</v>
      </c>
      <c r="I61" s="33">
        <v>0.0578775714286</v>
      </c>
      <c r="J61" t="s">
        <v>56</v>
      </c>
      <c r="K61" s="48">
        <v>0.00167156059308</v>
      </c>
      <c r="L61" t="s">
        <v>57</v>
      </c>
      <c r="M61" s="33"/>
      <c r="N61" s="48">
        <f>((D61-I61)*100)/D61</f>
        <v>-1.18026956907482</v>
      </c>
      <c r="P61" s="33">
        <v>0.06708</v>
      </c>
      <c r="Q61" t="s">
        <v>56</v>
      </c>
      <c r="R61" s="48">
        <v>0.000180039678166</v>
      </c>
      <c r="S61" t="s">
        <v>57</v>
      </c>
      <c r="T61" s="33"/>
      <c r="U61" s="48">
        <f>((D61-P61)*100)/D61</f>
        <v>-17.2677483723804</v>
      </c>
      <c r="X61" s="48"/>
      <c r="Y61" s="48"/>
      <c r="Z61" s="33">
        <v>0.039574</v>
      </c>
      <c r="AA61" t="s">
        <v>56</v>
      </c>
      <c r="AB61" s="33">
        <v>0.0001</v>
      </c>
      <c r="AC61" t="s">
        <v>57</v>
      </c>
      <c r="AD61" s="33"/>
      <c r="AE61" s="48" t="str">
        <f>#REF!</f>
        <v>#DIV/0!:divZero</v>
      </c>
    </row>
    <row r="62">
      <c r="D62" s="33"/>
      <c r="F62" s="48">
        <v>0</v>
      </c>
      <c r="H62" s="33"/>
      <c r="I62" s="33"/>
      <c r="K62" s="48"/>
      <c r="M62" s="33"/>
      <c r="N62" s="48"/>
      <c r="P62" s="33"/>
      <c r="R62" s="48"/>
      <c r="T62" s="33"/>
      <c r="U62" s="48"/>
      <c r="X62" s="48"/>
      <c r="Y62" s="48"/>
      <c r="Z62" s="33"/>
      <c r="AB62" s="33"/>
      <c r="AD62" s="33"/>
      <c r="AE62" s="48" t="s">
        <v>114</v>
      </c>
    </row>
    <row r="63">
      <c r="A63" t="s">
        <v>109</v>
      </c>
      <c r="B63" t="s">
        <v>100</v>
      </c>
      <c r="C63" s="17" t="s">
        <v>111</v>
      </c>
      <c r="D63" s="33">
        <v>0.195115285714</v>
      </c>
      <c r="E63" t="s">
        <v>56</v>
      </c>
      <c r="F63" s="48">
        <v>0.017301206091</v>
      </c>
      <c r="G63" t="s">
        <v>57</v>
      </c>
      <c r="I63" s="33">
        <v>0.195253428571</v>
      </c>
      <c r="J63" t="s">
        <v>56</v>
      </c>
      <c r="K63" s="48">
        <v>0.0133986660408</v>
      </c>
      <c r="L63" t="s">
        <v>57</v>
      </c>
      <c r="M63" s="33"/>
      <c r="N63" s="48">
        <f>((D63-I63)*100)/D63</f>
        <v>-0.070800632812796</v>
      </c>
      <c r="P63" s="33">
        <v>0.256378857143</v>
      </c>
      <c r="Q63" t="s">
        <v>56</v>
      </c>
      <c r="R63" s="48">
        <v>0.00841186562335</v>
      </c>
      <c r="S63" t="s">
        <v>57</v>
      </c>
      <c r="T63" s="33"/>
      <c r="U63" s="48">
        <f>((D63-P63)*100)/D63</f>
        <v>-31.3986529578211</v>
      </c>
      <c r="X63" s="48"/>
      <c r="Y63" s="48"/>
      <c r="Z63" s="33">
        <v>0.472444</v>
      </c>
      <c r="AA63" t="s">
        <v>56</v>
      </c>
      <c r="AB63" s="33">
        <v>0.000254</v>
      </c>
      <c r="AC63" t="s">
        <v>57</v>
      </c>
      <c r="AD63" s="33"/>
      <c r="AE63" s="48" t="str">
        <f>#REF!</f>
        <v>#DIV/0!:divZero</v>
      </c>
    </row>
    <row r="64">
      <c r="B64" t="s">
        <v>54</v>
      </c>
      <c r="C64" s="17" t="s">
        <v>111</v>
      </c>
      <c r="D64" s="33">
        <v>0.00405271428571</v>
      </c>
      <c r="E64" t="s">
        <v>56</v>
      </c>
      <c r="F64" s="48">
        <v>0.000392368527311</v>
      </c>
      <c r="G64" t="s">
        <v>57</v>
      </c>
      <c r="I64" s="33">
        <v>0.00506214285714</v>
      </c>
      <c r="J64" t="s">
        <v>56</v>
      </c>
      <c r="K64" s="48">
        <v>0.000174956671021</v>
      </c>
      <c r="L64" t="s">
        <v>57</v>
      </c>
      <c r="M64" s="33"/>
      <c r="N64" s="48">
        <f>((D64-I64)*100)/D64</f>
        <v>-24.9074694209083</v>
      </c>
      <c r="P64" s="33">
        <v>0.00519014285714</v>
      </c>
      <c r="Q64" t="s">
        <v>56</v>
      </c>
      <c r="R64" s="48">
        <v>0.000046627485982</v>
      </c>
      <c r="S64" t="s">
        <v>57</v>
      </c>
      <c r="T64" s="33"/>
      <c r="U64" s="48">
        <f>((D64-P64)*100)/D64</f>
        <v>-28.0658465226776</v>
      </c>
      <c r="X64" s="48"/>
      <c r="Y64" s="48"/>
      <c r="Z64" s="33">
        <v>0.002793</v>
      </c>
      <c r="AA64" t="s">
        <v>56</v>
      </c>
      <c r="AB64" s="33">
        <v>0.00000013</v>
      </c>
      <c r="AC64" t="s">
        <v>57</v>
      </c>
      <c r="AD64" s="33"/>
      <c r="AE64" s="48" t="str">
        <f>#REF!</f>
        <v>#DIV/0!:divZero</v>
      </c>
    </row>
    <row r="65">
      <c r="D65" s="33" t="s">
        <v>114</v>
      </c>
      <c r="F65" s="48"/>
      <c r="H65" s="33"/>
      <c r="I65" s="33"/>
      <c r="K65" s="48"/>
      <c r="M65" s="33"/>
      <c r="P65" s="33"/>
      <c r="R65" s="48"/>
      <c r="T65" s="33"/>
      <c r="U65" s="48"/>
      <c r="X65" s="48"/>
      <c r="Y65" s="48"/>
      <c r="Z65" s="33"/>
      <c r="AB65" s="33"/>
      <c r="AD65" s="33"/>
    </row>
    <row r="66">
      <c r="A66" t="s">
        <v>112</v>
      </c>
      <c r="B66" t="s">
        <v>100</v>
      </c>
      <c r="C66" t="s">
        <v>113</v>
      </c>
      <c r="D66" s="33">
        <v>4.40333842857</v>
      </c>
      <c r="E66" t="s">
        <v>56</v>
      </c>
      <c r="F66" s="48">
        <v>0.0144426846521</v>
      </c>
      <c r="G66" t="s">
        <v>57</v>
      </c>
      <c r="I66" s="33">
        <v>4.45741428571</v>
      </c>
      <c r="J66" t="s">
        <v>56</v>
      </c>
      <c r="K66" s="48">
        <v>0.0320417472179</v>
      </c>
      <c r="L66" t="s">
        <v>57</v>
      </c>
      <c r="M66" s="33"/>
      <c r="N66" s="48">
        <f>((D66-I66)*100)/D66</f>
        <v>-1.22806497881566</v>
      </c>
      <c r="P66" s="33">
        <v>4.536102</v>
      </c>
      <c r="Q66" t="s">
        <v>56</v>
      </c>
      <c r="R66" s="48">
        <v>0.0358503555232</v>
      </c>
      <c r="S66" t="s">
        <v>57</v>
      </c>
      <c r="T66" s="33"/>
      <c r="U66" s="48">
        <f>((D66-P66)*100)/D66</f>
        <v>-3.01506626355575</v>
      </c>
      <c r="X66" s="48"/>
      <c r="Y66" s="48"/>
      <c r="Z66" s="33">
        <v>17.156975</v>
      </c>
      <c r="AA66" t="s">
        <v>56</v>
      </c>
      <c r="AB66" s="33">
        <v>0.010672</v>
      </c>
      <c r="AC66" t="s">
        <v>57</v>
      </c>
      <c r="AD66" s="33"/>
      <c r="AE66" s="48" t="str">
        <f>#REF!</f>
        <v>#DIV/0!:divZero</v>
      </c>
    </row>
    <row r="67">
      <c r="B67" t="s">
        <v>54</v>
      </c>
      <c r="C67" t="s">
        <v>113</v>
      </c>
      <c r="D67" s="33">
        <v>0.15862</v>
      </c>
      <c r="E67" t="s">
        <v>56</v>
      </c>
      <c r="F67" s="48">
        <v>0.000719</v>
      </c>
      <c r="G67" t="s">
        <v>57</v>
      </c>
      <c r="I67" s="33">
        <v>0.154072714286</v>
      </c>
      <c r="J67" t="s">
        <v>56</v>
      </c>
      <c r="K67" s="48">
        <v>0.000426674420635</v>
      </c>
      <c r="L67" t="s">
        <v>57</v>
      </c>
      <c r="M67" s="33"/>
      <c r="N67" s="48">
        <f>((D67-I67)*100)/D67</f>
        <v>2.86677954482411</v>
      </c>
      <c r="P67">
        <v>0.166301142857</v>
      </c>
      <c r="Q67" t="s">
        <v>56</v>
      </c>
      <c r="R67">
        <v>0.00243274497686</v>
      </c>
      <c r="S67" t="s">
        <v>57</v>
      </c>
      <c r="T67" s="33"/>
      <c r="U67" s="48">
        <f>((D67-P69)*100)/D67</f>
        <v>-274.446475854243</v>
      </c>
      <c r="X67" s="48"/>
      <c r="Y67" s="48"/>
      <c r="Z67" s="33">
        <v>0.147258</v>
      </c>
      <c r="AA67" t="s">
        <v>56</v>
      </c>
      <c r="AB67" s="33">
        <v>0.000102</v>
      </c>
      <c r="AC67" t="s">
        <v>57</v>
      </c>
      <c r="AD67" s="33"/>
      <c r="AE67" s="48" t="str">
        <f>#REF!</f>
        <v>#DIV/0!:divZero</v>
      </c>
    </row>
    <row r="68">
      <c r="D68" s="33"/>
      <c r="F68" s="48">
        <v>0</v>
      </c>
      <c r="H68" s="33"/>
      <c r="I68" s="33"/>
      <c r="K68" s="48"/>
      <c r="M68" s="33"/>
      <c r="N68" s="48" t="s">
        <v>114</v>
      </c>
      <c r="P68" s="33"/>
      <c r="R68" s="48"/>
      <c r="T68" s="33"/>
      <c r="U68" s="48"/>
      <c r="X68" s="48"/>
      <c r="Y68" s="48"/>
      <c r="Z68" s="33"/>
      <c r="AB68" s="33"/>
      <c r="AD68" s="33"/>
      <c r="AE68" s="48" t="s">
        <v>114</v>
      </c>
    </row>
    <row r="69">
      <c r="A69" t="s">
        <v>112</v>
      </c>
      <c r="B69" t="s">
        <v>100</v>
      </c>
      <c r="C69" t="s">
        <v>115</v>
      </c>
      <c r="D69" s="33">
        <v>0.493877857143</v>
      </c>
      <c r="E69" t="s">
        <v>56</v>
      </c>
      <c r="F69" s="48">
        <v>0.0123255618757</v>
      </c>
      <c r="G69" t="s">
        <v>57</v>
      </c>
      <c r="I69" s="33">
        <v>0.472713</v>
      </c>
      <c r="J69" t="s">
        <v>56</v>
      </c>
      <c r="K69" s="48">
        <v>65.45968</v>
      </c>
      <c r="L69" t="s">
        <v>57</v>
      </c>
      <c r="M69" s="33"/>
      <c r="N69" s="48">
        <f>((D69-I69)*100)/D69</f>
        <v>4.28544362475271</v>
      </c>
      <c r="P69" s="33">
        <v>0.593947</v>
      </c>
      <c r="Q69" t="s">
        <v>56</v>
      </c>
      <c r="R69" s="48">
        <v>0.00858301555399</v>
      </c>
      <c r="S69" t="s">
        <v>57</v>
      </c>
      <c r="T69" s="33"/>
      <c r="U69" s="48">
        <f>((D69-P69)*100)/D69</f>
        <v>-20.2619213252206</v>
      </c>
      <c r="X69" s="48"/>
      <c r="Y69" s="48"/>
      <c r="Z69" s="33">
        <v>0.981541</v>
      </c>
      <c r="AA69" t="s">
        <v>56</v>
      </c>
      <c r="AB69" s="33">
        <v>0.00094473</v>
      </c>
      <c r="AC69" t="s">
        <v>57</v>
      </c>
      <c r="AD69" s="33"/>
      <c r="AE69" s="48" t="str">
        <f>#REF!</f>
        <v>#DIV/0!:divZero</v>
      </c>
    </row>
    <row r="70">
      <c r="B70" t="s">
        <v>54</v>
      </c>
      <c r="C70" t="s">
        <v>115</v>
      </c>
      <c r="D70" s="33">
        <v>0.0117135714286</v>
      </c>
      <c r="E70" t="s">
        <v>56</v>
      </c>
      <c r="F70" s="48">
        <v>0.000371238797673</v>
      </c>
      <c r="G70" t="s">
        <v>57</v>
      </c>
      <c r="I70" s="33">
        <v>0.0130511428571</v>
      </c>
      <c r="J70" t="s">
        <v>56</v>
      </c>
      <c r="K70" s="48">
        <v>0.000373725808036</v>
      </c>
      <c r="L70" t="s">
        <v>57</v>
      </c>
      <c r="M70" s="33"/>
      <c r="N70" s="48">
        <f>((D70-I70)*100)/D70</f>
        <v>-11.418988962104</v>
      </c>
      <c r="P70" s="33">
        <v>0.0115748571429</v>
      </c>
      <c r="Q70" t="s">
        <v>56</v>
      </c>
      <c r="R70" s="48">
        <v>0.000128447241611</v>
      </c>
      <c r="S70" t="s">
        <v>57</v>
      </c>
      <c r="T70" s="33"/>
      <c r="U70" s="48">
        <f>((D70-P70)*100)/D70</f>
        <v>1.18421854978673</v>
      </c>
      <c r="X70" s="48"/>
      <c r="Y70" s="48"/>
      <c r="Z70" s="33">
        <v>0.01727</v>
      </c>
      <c r="AA70" t="s">
        <v>56</v>
      </c>
      <c r="AB70" s="33">
        <v>0.0000008</v>
      </c>
      <c r="AC70" t="s">
        <v>57</v>
      </c>
      <c r="AD70" s="33"/>
      <c r="AE70" s="48" t="str">
        <f>#REF!</f>
        <v>#DIV/0!:divZero</v>
      </c>
    </row>
    <row r="71">
      <c r="D71" s="33"/>
      <c r="F71" s="48"/>
      <c r="H71" s="33"/>
      <c r="I71" s="33"/>
      <c r="K71" s="48"/>
      <c r="M71" s="33"/>
      <c r="N71" s="48" t="s">
        <v>114</v>
      </c>
      <c r="P71" s="33"/>
      <c r="R71" s="48"/>
      <c r="T71" s="33"/>
      <c r="U71" s="48" t="s">
        <v>114</v>
      </c>
      <c r="X71" s="48"/>
      <c r="Y71" s="48"/>
      <c r="Z71" s="33"/>
      <c r="AB71" s="33"/>
      <c r="AD71" s="33"/>
      <c r="AE71" s="48" t="s">
        <v>114</v>
      </c>
    </row>
    <row r="72">
      <c r="D72" s="33"/>
      <c r="F72" s="48"/>
      <c r="H72" s="33"/>
      <c r="I72" s="33"/>
      <c r="K72" s="48"/>
      <c r="M72" s="33"/>
      <c r="N72" s="48" t="s">
        <v>114</v>
      </c>
      <c r="P72" s="33"/>
      <c r="R72" s="48"/>
      <c r="T72" s="33"/>
      <c r="U72" s="48" t="s">
        <v>114</v>
      </c>
      <c r="X72" s="48"/>
      <c r="Y72" s="48"/>
      <c r="Z72" s="33"/>
      <c r="AB72" s="33"/>
      <c r="AD72" s="33"/>
      <c r="AE72" s="48" t="s">
        <v>114</v>
      </c>
    </row>
    <row r="73">
      <c r="A73" t="s">
        <v>119</v>
      </c>
      <c r="C73" t="s">
        <v>42</v>
      </c>
      <c r="D73" s="33" t="s">
        <v>43</v>
      </c>
      <c r="F73" s="48"/>
      <c r="H73" s="12"/>
      <c r="I73" s="33" t="s">
        <v>266</v>
      </c>
      <c r="K73" s="48"/>
      <c r="M73" s="12"/>
      <c r="N73" t="s">
        <v>45</v>
      </c>
      <c r="P73" s="33" t="s">
        <v>261</v>
      </c>
      <c r="R73" s="48"/>
      <c r="T73" s="12"/>
      <c r="U73" t="s">
        <v>45</v>
      </c>
      <c r="V73" s="22"/>
      <c r="W73" s="22"/>
      <c r="X73" s="23"/>
      <c r="Y73" s="23"/>
      <c r="Z73" s="12"/>
      <c r="AA73" s="22"/>
      <c r="AB73" s="12"/>
      <c r="AC73" s="22"/>
      <c r="AD73" s="12"/>
      <c r="AE73" s="23" t="s">
        <v>114</v>
      </c>
    </row>
    <row r="74">
      <c r="D74" s="33"/>
      <c r="F74" s="48"/>
      <c r="H74" s="12"/>
      <c r="I74" s="33"/>
      <c r="K74" s="48"/>
      <c r="M74" s="12"/>
      <c r="P74" s="33"/>
      <c r="R74" s="48"/>
      <c r="T74" s="12"/>
      <c r="V74" s="22"/>
      <c r="W74" s="22"/>
      <c r="X74" s="23"/>
      <c r="Y74" s="23"/>
      <c r="Z74" s="12"/>
      <c r="AA74" s="22"/>
      <c r="AB74" s="12"/>
      <c r="AC74" s="22"/>
      <c r="AD74" s="12"/>
      <c r="AE74" s="23"/>
    </row>
    <row r="75">
      <c r="A75" s="22" t="s">
        <v>136</v>
      </c>
      <c r="B75" s="22"/>
      <c r="C75" t="s">
        <v>227</v>
      </c>
      <c r="D75" s="33">
        <v>0.0420742487907</v>
      </c>
      <c r="E75" t="s">
        <v>56</v>
      </c>
      <c r="F75" s="48">
        <v>0.00791799253915</v>
      </c>
      <c r="G75" s="22" t="s">
        <v>57</v>
      </c>
      <c r="H75" s="12"/>
      <c r="I75" s="33">
        <v>0.0395139956474</v>
      </c>
      <c r="J75" t="s">
        <v>56</v>
      </c>
      <c r="K75" s="48">
        <v>0.00601158827665</v>
      </c>
      <c r="L75" s="22" t="s">
        <v>57</v>
      </c>
      <c r="M75" s="12"/>
      <c r="N75" s="23">
        <f>((D75-I75)*100)/D75</f>
        <v>6.08508343437356</v>
      </c>
      <c r="P75" s="33">
        <v>0.0392473912239</v>
      </c>
      <c r="Q75" t="s">
        <v>56</v>
      </c>
      <c r="R75" s="48">
        <v>0.00614183906943</v>
      </c>
      <c r="S75" s="22" t="s">
        <v>57</v>
      </c>
      <c r="T75" s="12"/>
      <c r="U75" s="48">
        <f>((D75-P75)*100)/D75</f>
        <v>6.71873568286938</v>
      </c>
      <c r="V75" s="22"/>
      <c r="W75" s="22"/>
      <c r="X75" s="23"/>
      <c r="Y75" s="23"/>
      <c r="Z75" s="12">
        <v>1.86</v>
      </c>
      <c r="AA75" s="22" t="s">
        <v>56</v>
      </c>
      <c r="AB75" s="12">
        <v>1.631</v>
      </c>
      <c r="AC75" s="22"/>
      <c r="AD75" s="12"/>
      <c r="AE75" s="23" t="str">
        <f>#REF!</f>
        <v>#DIV/0!:divZero</v>
      </c>
    </row>
    <row r="76">
      <c r="A76" s="22"/>
      <c r="B76" s="22"/>
      <c r="C76" t="s">
        <v>138</v>
      </c>
      <c r="D76" s="33">
        <v>0.0417112231255</v>
      </c>
      <c r="E76" t="s">
        <v>56</v>
      </c>
      <c r="F76" s="48">
        <v>0.00836226431258</v>
      </c>
      <c r="G76" s="22" t="s">
        <v>57</v>
      </c>
      <c r="H76" s="12"/>
      <c r="I76" s="33">
        <v>0.0394722366333</v>
      </c>
      <c r="J76" t="s">
        <v>56</v>
      </c>
      <c r="K76" s="48">
        <v>0.00610335680811</v>
      </c>
      <c r="L76" s="22" t="s">
        <v>57</v>
      </c>
      <c r="M76" s="12"/>
      <c r="N76" s="23">
        <f>((D76-I76)*100)/D76</f>
        <v>5.36782746807347</v>
      </c>
      <c r="P76" s="33">
        <v>0.0421458029747</v>
      </c>
      <c r="Q76" t="s">
        <v>56</v>
      </c>
      <c r="R76" s="48">
        <v>0.00784801369182</v>
      </c>
      <c r="S76" s="22" t="s">
        <v>57</v>
      </c>
      <c r="T76" s="12"/>
      <c r="U76" s="48">
        <f>((D76-P76)*100)/D76</f>
        <v>-1.04187750115225</v>
      </c>
      <c r="V76" s="22"/>
      <c r="W76" s="22"/>
      <c r="X76" s="23"/>
      <c r="Y76" s="23"/>
      <c r="Z76" s="12">
        <v>18.1736</v>
      </c>
      <c r="AA76" s="22" t="s">
        <v>56</v>
      </c>
      <c r="AB76" s="12">
        <v>8.8513</v>
      </c>
      <c r="AC76" s="22"/>
      <c r="AD76" s="12"/>
      <c r="AE76" s="23" t="str">
        <f>#REF!</f>
        <v>#DIV/0!:divZero</v>
      </c>
    </row>
    <row r="77">
      <c r="A77" s="22"/>
      <c r="B77" s="22"/>
      <c r="C77" t="s">
        <v>139</v>
      </c>
      <c r="D77" s="33">
        <v>0.0421502804756</v>
      </c>
      <c r="E77" t="s">
        <v>56</v>
      </c>
      <c r="F77" s="48">
        <v>0.00965616501764</v>
      </c>
      <c r="G77" s="22" t="s">
        <v>57</v>
      </c>
      <c r="H77" s="12"/>
      <c r="I77" s="12">
        <v>0.0392125787735</v>
      </c>
      <c r="J77" t="s">
        <v>56</v>
      </c>
      <c r="K77" s="23">
        <v>0.00540009871436</v>
      </c>
      <c r="L77" s="22" t="s">
        <v>57</v>
      </c>
      <c r="M77" s="12"/>
      <c r="N77" s="23">
        <f>((D77-I77)*100)/D77</f>
        <v>6.96958992669238</v>
      </c>
      <c r="O77" s="22"/>
      <c r="P77" s="12">
        <v>0.0419647026062</v>
      </c>
      <c r="Q77" t="s">
        <v>56</v>
      </c>
      <c r="R77" s="23">
        <v>0.00809224789847</v>
      </c>
      <c r="S77" s="22" t="s">
        <v>57</v>
      </c>
      <c r="T77" s="12"/>
      <c r="U77" s="48">
        <f>((D77-P77)*100)/D77</f>
        <v>0.440276713004152</v>
      </c>
      <c r="V77" s="22"/>
      <c r="W77" s="22"/>
      <c r="X77" s="23"/>
      <c r="Y77" s="23"/>
      <c r="Z77" s="12">
        <v>37.043</v>
      </c>
      <c r="AA77" s="22" t="s">
        <v>56</v>
      </c>
      <c r="AB77" s="12">
        <v>3.25</v>
      </c>
      <c r="AC77" s="22"/>
      <c r="AD77" s="12"/>
      <c r="AE77" s="23" t="str">
        <f>#REF!</f>
        <v>#DIV/0!:divZero</v>
      </c>
    </row>
    <row r="78">
      <c r="A78" s="22"/>
      <c r="B78" s="22"/>
      <c r="C78" t="s">
        <v>140</v>
      </c>
      <c r="D78" s="33">
        <v>0.0417851040363</v>
      </c>
      <c r="E78" t="s">
        <v>56</v>
      </c>
      <c r="F78" s="48">
        <v>0.00788221330443</v>
      </c>
      <c r="G78" s="22" t="s">
        <v>57</v>
      </c>
      <c r="H78" s="12"/>
      <c r="I78" s="12">
        <v>0.0391955666542</v>
      </c>
      <c r="J78" t="s">
        <v>56</v>
      </c>
      <c r="K78" s="23">
        <v>0.00527603815172</v>
      </c>
      <c r="L78" s="22" t="s">
        <v>57</v>
      </c>
      <c r="M78" s="12"/>
      <c r="N78" s="23">
        <f>((D78-I78)*100)/D78</f>
        <v>6.19727398512731</v>
      </c>
      <c r="O78" s="22"/>
      <c r="P78" s="12">
        <v>0.0418419468403</v>
      </c>
      <c r="Q78" t="s">
        <v>56</v>
      </c>
      <c r="R78" s="23">
        <v>0.00780815057948</v>
      </c>
      <c r="S78" s="22" t="s">
        <v>57</v>
      </c>
      <c r="T78" s="12"/>
      <c r="U78" s="48">
        <f>((D78-P78)*100)/D78</f>
        <v>-0.136036047560439</v>
      </c>
      <c r="V78" s="22"/>
      <c r="W78" s="22"/>
      <c r="X78" s="23"/>
      <c r="Y78" s="23"/>
      <c r="Z78" s="12">
        <f>Z77/2000</f>
        <v>0.0185215</v>
      </c>
      <c r="AA78" s="22"/>
      <c r="AB78" s="12">
        <f>AB77/2000</f>
        <v>0.001625</v>
      </c>
      <c r="AC78" s="22"/>
      <c r="AD78" s="12"/>
      <c r="AE78" s="23" t="str">
        <f>#REF!</f>
        <v>#DIV/0!:divZero</v>
      </c>
    </row>
    <row r="79">
      <c r="D79" s="33"/>
      <c r="F79" s="48"/>
      <c r="H79" s="33"/>
      <c r="I79" s="33"/>
      <c r="K79" s="48"/>
      <c r="M79" s="33"/>
      <c r="P79" s="33"/>
      <c r="R79" s="48"/>
      <c r="T79" s="33"/>
      <c r="X79" s="48"/>
      <c r="Y79" s="48"/>
    </row>
    <row r="80">
      <c r="D80" s="33"/>
      <c r="F80" s="48"/>
      <c r="I80" s="33"/>
      <c r="K80" s="48"/>
      <c r="M80" s="33"/>
      <c r="P80" s="33"/>
      <c r="R80" s="48"/>
      <c r="T80" s="33"/>
      <c r="X80" s="48"/>
      <c r="Y80" s="48"/>
    </row>
    <row r="81">
      <c r="A81" t="s">
        <v>40</v>
      </c>
      <c r="C81" t="s">
        <v>42</v>
      </c>
      <c r="D81" s="33" t="s">
        <v>43</v>
      </c>
      <c r="F81" s="48"/>
      <c r="I81" s="33" t="s">
        <v>266</v>
      </c>
      <c r="K81" s="48"/>
      <c r="M81" s="33"/>
      <c r="N81" t="s">
        <v>45</v>
      </c>
      <c r="P81" s="33" t="s">
        <v>261</v>
      </c>
      <c r="R81" s="48"/>
      <c r="T81" s="33"/>
      <c r="U81" t="s">
        <v>45</v>
      </c>
      <c r="X81" s="48"/>
      <c r="Y81" s="48"/>
      <c r="Z81" s="33" t="s">
        <v>272</v>
      </c>
      <c r="AB81" s="33"/>
      <c r="AD81" s="33"/>
      <c r="AE81" t="s">
        <v>45</v>
      </c>
    </row>
    <row r="82" ht="13.5" customHeight="1">
      <c r="D82" s="33"/>
      <c r="F82" s="48"/>
      <c r="I82" s="33"/>
      <c r="K82" s="48"/>
      <c r="P82" s="33"/>
      <c r="R82" s="48"/>
    </row>
    <row r="83">
      <c r="D83" s="33"/>
      <c r="F83" s="48"/>
      <c r="H83" s="33"/>
      <c r="I83" s="33"/>
      <c r="K83" s="48"/>
      <c r="M83" s="33"/>
      <c r="P83" s="33"/>
      <c r="R83" s="48"/>
      <c r="T83" s="33"/>
      <c r="X83" s="48"/>
      <c r="Y83" s="48"/>
    </row>
    <row r="84">
      <c r="A84" t="s">
        <v>87</v>
      </c>
      <c r="C84" t="s">
        <v>88</v>
      </c>
      <c r="D84" s="33">
        <v>12.8288</v>
      </c>
      <c r="E84" t="s">
        <v>56</v>
      </c>
      <c r="F84" s="48">
        <v>0.0527</v>
      </c>
      <c r="G84" t="s">
        <v>57</v>
      </c>
      <c r="I84" s="33">
        <v>12.8994</v>
      </c>
      <c r="J84" t="s">
        <v>56</v>
      </c>
      <c r="K84" s="48">
        <v>0.0119</v>
      </c>
      <c r="L84" t="s">
        <v>57</v>
      </c>
      <c r="M84" s="33"/>
      <c r="N84" s="48">
        <f>((D84-I84)*100)/D84</f>
        <v>-0.550324270391624</v>
      </c>
      <c r="P84" s="33">
        <v>13.0243</v>
      </c>
      <c r="Q84" t="s">
        <v>56</v>
      </c>
      <c r="R84" s="48">
        <v>0.0175</v>
      </c>
      <c r="S84" t="s">
        <v>57</v>
      </c>
      <c r="T84" s="33"/>
      <c r="U84" s="48">
        <f>((D84-P84)*100)/D84</f>
        <v>-1.5239149413819</v>
      </c>
      <c r="X84" s="48"/>
      <c r="Y84" s="48"/>
    </row>
    <row r="85">
      <c r="D85" s="33"/>
      <c r="F85" s="48"/>
      <c r="I85" s="33"/>
      <c r="K85" s="48"/>
      <c r="M85" s="33"/>
      <c r="P85" s="33"/>
      <c r="R85" s="48"/>
      <c r="T85" s="33"/>
      <c r="X85" s="48"/>
      <c r="Y85" s="48"/>
    </row>
    <row r="86">
      <c r="A86" t="s">
        <v>89</v>
      </c>
      <c r="C86" t="s">
        <v>88</v>
      </c>
      <c r="D86" s="33">
        <v>11.3223</v>
      </c>
      <c r="E86" t="s">
        <v>56</v>
      </c>
      <c r="F86" s="48">
        <v>0.0135</v>
      </c>
      <c r="G86" t="s">
        <v>57</v>
      </c>
      <c r="I86" s="33">
        <v>10.9499</v>
      </c>
      <c r="J86" t="s">
        <v>56</v>
      </c>
      <c r="K86" s="48">
        <v>0.0093</v>
      </c>
      <c r="L86" t="s">
        <v>57</v>
      </c>
      <c r="M86" s="33"/>
      <c r="N86" s="48">
        <f>((D86-I86)*100)/D86</f>
        <v>3.28908437331638</v>
      </c>
      <c r="P86" s="33">
        <v>11.5885</v>
      </c>
      <c r="Q86" t="s">
        <v>56</v>
      </c>
      <c r="R86" s="48">
        <v>0.0158</v>
      </c>
      <c r="S86" t="s">
        <v>57</v>
      </c>
      <c r="T86" s="33"/>
      <c r="U86" s="48">
        <f>((D86-P86)*100)/D86</f>
        <v>-2.35111240648984</v>
      </c>
      <c r="X86" s="48"/>
      <c r="Y86" s="48"/>
    </row>
    <row r="87">
      <c r="D87" s="33"/>
      <c r="F87" s="48"/>
      <c r="I87" s="33"/>
      <c r="K87" s="48"/>
      <c r="M87" s="33"/>
      <c r="P87" s="33"/>
      <c r="R87" s="48"/>
      <c r="T87" s="33"/>
      <c r="X87" s="48"/>
      <c r="Y87" s="48"/>
    </row>
    <row r="88">
      <c r="D88" s="33"/>
      <c r="F88" s="48"/>
      <c r="I88" s="33"/>
      <c r="K88" s="48"/>
      <c r="M88" s="33"/>
      <c r="P88" s="33"/>
      <c r="R88" s="48"/>
      <c r="T88" s="33"/>
      <c r="X88" s="48"/>
      <c r="Y88" s="48"/>
    </row>
    <row r="89">
      <c r="A89" t="s">
        <v>40</v>
      </c>
      <c r="C89" t="s">
        <v>42</v>
      </c>
      <c r="D89" s="33" t="s">
        <v>43</v>
      </c>
      <c r="F89" s="48"/>
      <c r="I89" s="33" t="s">
        <v>266</v>
      </c>
      <c r="K89" s="48"/>
      <c r="M89" s="33"/>
      <c r="N89" t="s">
        <v>45</v>
      </c>
      <c r="P89" s="33" t="s">
        <v>261</v>
      </c>
      <c r="R89" s="48"/>
      <c r="T89" s="33"/>
      <c r="U89" t="s">
        <v>45</v>
      </c>
      <c r="X89" s="48"/>
      <c r="Y89" s="48"/>
      <c r="Z89" s="33" t="s">
        <v>272</v>
      </c>
      <c r="AB89" s="33"/>
      <c r="AD89" s="33"/>
      <c r="AE89" t="s">
        <v>45</v>
      </c>
    </row>
    <row r="90">
      <c r="D90" s="33"/>
      <c r="F90" s="48"/>
      <c r="H90" s="33"/>
      <c r="I90" s="33"/>
      <c r="K90" s="48"/>
      <c r="M90" s="33"/>
      <c r="P90" s="33"/>
      <c r="R90" s="48"/>
      <c r="T90" s="33"/>
      <c r="X90" s="48"/>
      <c r="Y90" s="48"/>
    </row>
    <row r="91">
      <c r="A91" t="s">
        <v>80</v>
      </c>
      <c r="B91" t="s">
        <v>54</v>
      </c>
      <c r="C91" t="s">
        <v>81</v>
      </c>
      <c r="D91" s="33">
        <v>11.6193</v>
      </c>
      <c r="E91" t="s">
        <v>56</v>
      </c>
      <c r="F91" s="48">
        <v>0.0145</v>
      </c>
      <c r="G91" t="s">
        <v>57</v>
      </c>
      <c r="I91" s="33">
        <v>11.6103</v>
      </c>
      <c r="J91" t="s">
        <v>56</v>
      </c>
      <c r="K91" s="48">
        <v>0.035</v>
      </c>
      <c r="L91" t="s">
        <v>57</v>
      </c>
      <c r="M91" s="33"/>
      <c r="N91" s="48">
        <f>((D91-I91)*100)/D91</f>
        <v>0.077457333918569</v>
      </c>
      <c r="P91" s="33">
        <v>12.1098</v>
      </c>
      <c r="Q91" t="s">
        <v>56</v>
      </c>
      <c r="R91" s="48">
        <v>0.0449</v>
      </c>
      <c r="S91" t="s">
        <v>57</v>
      </c>
      <c r="T91" s="33"/>
      <c r="U91" s="48">
        <f>((D91-P91)*100)/D91</f>
        <v>-4.22142469856187</v>
      </c>
      <c r="X91" s="48"/>
      <c r="Y91" s="48"/>
    </row>
    <row r="92">
      <c r="A92" t="s">
        <v>80</v>
      </c>
      <c r="B92" t="s">
        <v>54</v>
      </c>
      <c r="C92" t="s">
        <v>82</v>
      </c>
      <c r="D92" s="33">
        <v>11.6933</v>
      </c>
      <c r="E92" t="s">
        <v>56</v>
      </c>
      <c r="F92" s="48">
        <v>0.0225</v>
      </c>
      <c r="G92" t="s">
        <v>57</v>
      </c>
      <c r="I92" s="33">
        <v>11.8021</v>
      </c>
      <c r="J92" t="s">
        <v>56</v>
      </c>
      <c r="K92" s="48">
        <v>0.0342</v>
      </c>
      <c r="L92" t="s">
        <v>57</v>
      </c>
      <c r="M92" s="33"/>
      <c r="N92" s="48">
        <f>((D92-I92)*100)/D92</f>
        <v>-0.930447350191979</v>
      </c>
      <c r="P92" s="33">
        <v>12.1802</v>
      </c>
      <c r="Q92" t="s">
        <v>56</v>
      </c>
      <c r="R92" s="48">
        <v>0.0687</v>
      </c>
      <c r="S92" t="s">
        <v>57</v>
      </c>
      <c r="T92" s="33"/>
      <c r="U92" s="48">
        <f>((D92-P92)*100)/D92</f>
        <v>-4.16392293022499</v>
      </c>
      <c r="X92" s="48"/>
      <c r="Y92" s="48"/>
    </row>
    <row r="93">
      <c r="A93" t="s">
        <v>80</v>
      </c>
      <c r="B93" t="s">
        <v>54</v>
      </c>
      <c r="C93" t="s">
        <v>83</v>
      </c>
      <c r="D93" s="33">
        <v>13.5881</v>
      </c>
      <c r="E93" t="s">
        <v>56</v>
      </c>
      <c r="F93" s="48">
        <v>0.0185</v>
      </c>
      <c r="G93" t="s">
        <v>57</v>
      </c>
      <c r="I93" s="33">
        <v>13.6233</v>
      </c>
      <c r="J93" t="s">
        <v>56</v>
      </c>
      <c r="K93" s="48">
        <v>0.0378</v>
      </c>
      <c r="L93" t="s">
        <v>57</v>
      </c>
      <c r="M93" s="33"/>
      <c r="N93" s="48">
        <f>((D93-I93)*100)/D93</f>
        <v>-0.259050198335306</v>
      </c>
      <c r="P93" s="33">
        <v>14.0665</v>
      </c>
      <c r="Q93" t="s">
        <v>56</v>
      </c>
      <c r="R93" s="48">
        <v>0.0418</v>
      </c>
      <c r="S93" t="s">
        <v>57</v>
      </c>
      <c r="T93" s="33"/>
      <c r="U93" s="48">
        <f>((D93-P93)*100)/D93</f>
        <v>-3.52072769555713</v>
      </c>
      <c r="X93" s="48"/>
      <c r="Y93" s="48"/>
    </row>
    <row r="94">
      <c r="A94" t="s">
        <v>80</v>
      </c>
      <c r="B94" t="s">
        <v>54</v>
      </c>
      <c r="C94" t="s">
        <v>84</v>
      </c>
      <c r="D94" s="33">
        <v>17.0835</v>
      </c>
      <c r="E94" t="s">
        <v>56</v>
      </c>
      <c r="F94" s="48">
        <v>0.0738</v>
      </c>
      <c r="G94" t="s">
        <v>57</v>
      </c>
      <c r="I94" s="33">
        <v>17.3609</v>
      </c>
      <c r="J94" t="s">
        <v>56</v>
      </c>
      <c r="K94" s="48">
        <v>0.0316</v>
      </c>
      <c r="L94" t="s">
        <v>57</v>
      </c>
      <c r="M94" s="33"/>
      <c r="N94" s="48">
        <f>((D94-I94)*100)/D94</f>
        <v>-1.62378903620453</v>
      </c>
      <c r="P94" s="33">
        <v>17.6731</v>
      </c>
      <c r="Q94" t="s">
        <v>56</v>
      </c>
      <c r="R94" s="48">
        <v>0.0894</v>
      </c>
      <c r="S94" t="s">
        <v>57</v>
      </c>
      <c r="T94" s="33"/>
      <c r="U94" s="48">
        <f>((D94-P94)*100)/D94</f>
        <v>-3.45128340211315</v>
      </c>
      <c r="X94" s="48"/>
      <c r="Y94" s="48"/>
    </row>
    <row r="95">
      <c r="A95" t="s">
        <v>80</v>
      </c>
      <c r="B95" t="s">
        <v>54</v>
      </c>
      <c r="C95" t="s">
        <v>85</v>
      </c>
      <c r="D95" s="33">
        <v>18.198</v>
      </c>
      <c r="E95" t="s">
        <v>56</v>
      </c>
      <c r="F95" s="48">
        <v>0.063</v>
      </c>
      <c r="G95" t="s">
        <v>57</v>
      </c>
      <c r="I95" s="33">
        <v>18.0061</v>
      </c>
      <c r="J95" t="s">
        <v>56</v>
      </c>
      <c r="K95" s="48">
        <v>0.0798</v>
      </c>
      <c r="L95" t="s">
        <v>57</v>
      </c>
      <c r="M95" s="33"/>
      <c r="N95" s="48">
        <f>((D95-I95)*100)/D95</f>
        <v>1.05451148477855</v>
      </c>
      <c r="P95" s="33">
        <v>18.2687</v>
      </c>
      <c r="Q95" t="s">
        <v>56</v>
      </c>
      <c r="R95" s="48">
        <v>0.0666</v>
      </c>
      <c r="S95" t="s">
        <v>57</v>
      </c>
      <c r="T95" s="33"/>
      <c r="U95" s="48">
        <f>((D95-P95)*100)/D95</f>
        <v>-0.388504231234194</v>
      </c>
      <c r="X95" s="48"/>
      <c r="Y95" s="48"/>
    </row>
    <row r="96">
      <c r="D96" s="33"/>
      <c r="F96" s="48"/>
      <c r="H96" s="33"/>
      <c r="I96" s="33"/>
      <c r="K96" s="48"/>
      <c r="M96" s="33"/>
      <c r="N96" s="48"/>
      <c r="P96" s="33"/>
      <c r="R96" s="48"/>
      <c r="T96" s="33"/>
      <c r="U96" s="48"/>
      <c r="X96" s="48"/>
      <c r="Y96" s="48"/>
    </row>
    <row r="97">
      <c r="A97" t="s">
        <v>86</v>
      </c>
      <c r="B97" t="s">
        <v>54</v>
      </c>
      <c r="C97" t="s">
        <v>82</v>
      </c>
      <c r="D97" s="33">
        <v>4.0689</v>
      </c>
      <c r="E97" t="s">
        <v>56</v>
      </c>
      <c r="F97" s="48">
        <v>0.0067</v>
      </c>
      <c r="G97" t="s">
        <v>57</v>
      </c>
      <c r="I97" s="33">
        <v>4.1288</v>
      </c>
      <c r="J97" t="s">
        <v>56</v>
      </c>
      <c r="K97" s="48">
        <v>0.002</v>
      </c>
      <c r="L97" t="s">
        <v>57</v>
      </c>
      <c r="M97" s="33"/>
      <c r="N97" s="48">
        <f>((D97-I97)*100)/D97</f>
        <v>-1.47214234805475</v>
      </c>
      <c r="P97" s="33">
        <v>4.4716</v>
      </c>
      <c r="Q97" t="s">
        <v>56</v>
      </c>
      <c r="R97" s="48">
        <v>0.0606</v>
      </c>
      <c r="S97" t="s">
        <v>57</v>
      </c>
      <c r="T97" s="33"/>
      <c r="U97" s="48">
        <f>((D97-P97)*100)/D97</f>
        <v>-9.89702376563689</v>
      </c>
      <c r="X97" s="48"/>
      <c r="Y97" s="48"/>
    </row>
    <row r="98">
      <c r="A98" t="s">
        <v>86</v>
      </c>
      <c r="B98" t="s">
        <v>54</v>
      </c>
      <c r="C98" t="s">
        <v>83</v>
      </c>
      <c r="D98" s="33">
        <v>24.3663</v>
      </c>
      <c r="E98" t="s">
        <v>56</v>
      </c>
      <c r="F98" s="48">
        <v>0.0137</v>
      </c>
      <c r="G98" t="s">
        <v>57</v>
      </c>
      <c r="I98" s="33">
        <v>24.8185</v>
      </c>
      <c r="J98" t="s">
        <v>56</v>
      </c>
      <c r="K98" s="48">
        <v>0.0103</v>
      </c>
      <c r="L98" t="s">
        <v>57</v>
      </c>
      <c r="M98" s="33"/>
      <c r="N98" s="48">
        <f>((D98-I98)*100)/D98</f>
        <v>-1.85584187997358</v>
      </c>
      <c r="P98" s="33">
        <v>25.1114</v>
      </c>
      <c r="Q98" t="s">
        <v>56</v>
      </c>
      <c r="R98" s="48">
        <v>0.0166</v>
      </c>
      <c r="S98" t="s">
        <v>57</v>
      </c>
      <c r="T98" s="33"/>
      <c r="U98" s="48">
        <f>((D98-P98)*100)/D98</f>
        <v>-3.05791195216344</v>
      </c>
      <c r="X98" s="48"/>
      <c r="Y98" s="48"/>
    </row>
    <row r="99">
      <c r="A99" t="s">
        <v>86</v>
      </c>
      <c r="B99" t="s">
        <v>54</v>
      </c>
      <c r="C99" t="s">
        <v>84</v>
      </c>
      <c r="D99" s="33">
        <v>284.9965</v>
      </c>
      <c r="E99" t="s">
        <v>56</v>
      </c>
      <c r="F99" s="48">
        <v>0.1033</v>
      </c>
      <c r="G99" t="s">
        <v>57</v>
      </c>
      <c r="I99" s="33">
        <v>286.1939</v>
      </c>
      <c r="J99" t="s">
        <v>56</v>
      </c>
      <c r="K99" s="48">
        <v>0.1002</v>
      </c>
      <c r="L99" t="s">
        <v>57</v>
      </c>
      <c r="M99" s="33"/>
      <c r="N99" s="48">
        <f>((D99-I99)*100)/D99</f>
        <v>-0.420145510558887</v>
      </c>
      <c r="P99" s="33">
        <v>286.4947</v>
      </c>
      <c r="Q99" t="s">
        <v>56</v>
      </c>
      <c r="R99" s="48">
        <v>0.0961</v>
      </c>
      <c r="S99" t="s">
        <v>57</v>
      </c>
      <c r="T99" s="33"/>
      <c r="U99" s="48">
        <f>((D99-P99)*100)/D99</f>
        <v>-0.525690666376604</v>
      </c>
      <c r="X99" s="48"/>
      <c r="Y99" s="48"/>
    </row>
    <row r="100">
      <c r="A100" t="s">
        <v>86</v>
      </c>
      <c r="B100" t="s">
        <v>54</v>
      </c>
      <c r="C100" t="s">
        <v>85</v>
      </c>
      <c r="D100" s="33">
        <v>2914.325</v>
      </c>
      <c r="E100" t="s">
        <v>56</v>
      </c>
      <c r="F100" s="48">
        <v>0.9205</v>
      </c>
      <c r="G100" t="s">
        <v>57</v>
      </c>
      <c r="I100" s="33">
        <v>2896.3083</v>
      </c>
      <c r="J100" t="s">
        <v>56</v>
      </c>
      <c r="K100" s="48">
        <v>1.0377</v>
      </c>
      <c r="L100" t="s">
        <v>57</v>
      </c>
      <c r="M100" s="33"/>
      <c r="N100" s="48">
        <f>((D100-I100)*100)/D100</f>
        <v>0.618211764302186</v>
      </c>
      <c r="P100" s="33">
        <v>2895.5583</v>
      </c>
      <c r="Q100" t="s">
        <v>56</v>
      </c>
      <c r="R100" s="48">
        <v>1.1189</v>
      </c>
      <c r="S100" t="s">
        <v>57</v>
      </c>
      <c r="T100" s="33"/>
      <c r="U100" s="48">
        <f>((D100-P100)*100)/D100</f>
        <v>0.643946711502652</v>
      </c>
      <c r="X100" s="48"/>
      <c r="Y100" s="48"/>
    </row>
    <row r="101">
      <c r="D101" s="33"/>
      <c r="F101" s="48"/>
      <c r="H101" s="33"/>
      <c r="I101" s="33"/>
      <c r="K101" s="48"/>
      <c r="M101" s="33"/>
      <c r="N101" s="48"/>
      <c r="P101" s="33"/>
      <c r="R101" s="48"/>
      <c r="T101" s="33"/>
      <c r="U101" s="48"/>
      <c r="X101" s="48"/>
      <c r="Y101" s="48"/>
    </row>
    <row r="102">
      <c r="A102" t="s">
        <v>90</v>
      </c>
      <c r="C102" t="s">
        <v>91</v>
      </c>
      <c r="D102" s="33">
        <v>9.3451</v>
      </c>
      <c r="E102" t="s">
        <v>56</v>
      </c>
      <c r="F102" s="48">
        <v>0.0054</v>
      </c>
      <c r="G102" t="s">
        <v>57</v>
      </c>
      <c r="I102" s="33">
        <v>9.3737</v>
      </c>
      <c r="J102" t="s">
        <v>56</v>
      </c>
      <c r="K102" s="48">
        <v>0.0139</v>
      </c>
      <c r="L102" t="s">
        <v>57</v>
      </c>
      <c r="M102" s="33"/>
      <c r="N102" s="48">
        <f>((D102-I102)*100)/D102</f>
        <v>-0.306042738975496</v>
      </c>
      <c r="P102" s="33">
        <v>9.5113</v>
      </c>
      <c r="Q102" t="s">
        <v>56</v>
      </c>
      <c r="R102" s="48">
        <v>0.0041</v>
      </c>
      <c r="S102" t="s">
        <v>57</v>
      </c>
      <c r="T102" s="33"/>
      <c r="U102" s="48">
        <f>((D102-P102)*100)/D102</f>
        <v>-1.77847214048004</v>
      </c>
      <c r="X102" s="48"/>
      <c r="Y102" s="48"/>
    </row>
    <row r="103">
      <c r="D103" s="33"/>
      <c r="F103" s="48"/>
      <c r="H103" s="33"/>
      <c r="I103" s="33"/>
      <c r="K103" s="48"/>
      <c r="M103" s="33"/>
      <c r="P103" s="33"/>
      <c r="R103" s="48"/>
      <c r="T103" s="33"/>
      <c r="X103" s="48"/>
      <c r="Y103" s="48"/>
    </row>
    <row r="104">
      <c r="D104" s="33"/>
      <c r="F104" s="48"/>
      <c r="H104" s="33"/>
      <c r="I104" s="33"/>
      <c r="K104" s="48"/>
      <c r="M104" s="33"/>
      <c r="P104" s="33"/>
      <c r="R104" s="48"/>
      <c r="T104" s="33"/>
      <c r="X104" s="48"/>
      <c r="Y104" s="48"/>
    </row>
    <row r="105">
      <c r="A105" t="s">
        <v>119</v>
      </c>
      <c r="C105" t="s">
        <v>42</v>
      </c>
      <c r="D105" s="33" t="s">
        <v>120</v>
      </c>
      <c r="F105" s="48"/>
      <c r="I105" s="33" t="s">
        <v>266</v>
      </c>
      <c r="K105" s="48"/>
      <c r="M105" s="33"/>
      <c r="N105" t="s">
        <v>121</v>
      </c>
      <c r="P105" s="33" t="s">
        <v>261</v>
      </c>
      <c r="R105" s="48"/>
      <c r="T105" s="33"/>
      <c r="U105" t="s">
        <v>121</v>
      </c>
      <c r="X105" s="48"/>
      <c r="Y105" s="48"/>
    </row>
    <row r="106">
      <c r="C106" s="50"/>
      <c r="D106" s="33"/>
      <c r="F106" s="48"/>
      <c r="H106" s="33"/>
      <c r="I106" s="33"/>
      <c r="K106" s="48"/>
      <c r="M106" s="33"/>
      <c r="P106" s="33"/>
      <c r="R106" s="48"/>
      <c r="T106" s="33"/>
      <c r="X106" s="48"/>
      <c r="Y106" s="48"/>
    </row>
    <row r="107">
      <c r="A107" t="s">
        <v>124</v>
      </c>
      <c r="C107" t="s">
        <v>82</v>
      </c>
      <c r="D107" s="33">
        <v>17567</v>
      </c>
      <c r="E107" t="s">
        <v>56</v>
      </c>
      <c r="F107" s="48">
        <v>328</v>
      </c>
      <c r="G107" t="s">
        <v>57</v>
      </c>
      <c r="I107" s="33"/>
      <c r="J107" t="s">
        <v>56</v>
      </c>
      <c r="K107" s="48"/>
      <c r="L107" t="s">
        <v>57</v>
      </c>
      <c r="M107" s="33"/>
      <c r="N107" s="48">
        <f>((D107-I107)*100)/D107</f>
        <v>100</v>
      </c>
      <c r="P107" s="33">
        <v>10853</v>
      </c>
      <c r="Q107" t="s">
        <v>56</v>
      </c>
      <c r="R107" s="48">
        <v>791</v>
      </c>
      <c r="S107" t="s">
        <v>57</v>
      </c>
      <c r="T107" s="33"/>
      <c r="U107" s="48">
        <f>((P107-D107)*100)/D107</f>
        <v>-38.2193886264018</v>
      </c>
      <c r="X107" s="48"/>
      <c r="Y107" s="48"/>
    </row>
    <row r="108">
      <c r="A108" t="s">
        <v>124</v>
      </c>
      <c r="C108" t="s">
        <v>83</v>
      </c>
      <c r="D108" s="33">
        <v>7870</v>
      </c>
      <c r="E108" t="s">
        <v>56</v>
      </c>
      <c r="F108" s="48">
        <v>644</v>
      </c>
      <c r="G108" t="s">
        <v>57</v>
      </c>
      <c r="I108" s="33"/>
      <c r="J108" t="s">
        <v>56</v>
      </c>
      <c r="K108" s="48"/>
      <c r="M108" s="33"/>
      <c r="N108" s="48">
        <f>((D108-I108)*100)/D108</f>
        <v>100</v>
      </c>
      <c r="P108" s="33">
        <v>10933</v>
      </c>
      <c r="Q108" t="s">
        <v>56</v>
      </c>
      <c r="R108" s="48">
        <v>728</v>
      </c>
      <c r="S108" t="s">
        <v>57</v>
      </c>
      <c r="T108" s="33"/>
      <c r="U108" s="48">
        <f>((P108-D108)*100)/D108</f>
        <v>38.9199491740788</v>
      </c>
      <c r="X108" s="48"/>
      <c r="Y108" s="48"/>
    </row>
    <row r="109">
      <c r="A109" t="s">
        <v>124</v>
      </c>
      <c r="C109" t="s">
        <v>84</v>
      </c>
      <c r="D109" s="33">
        <v>1072</v>
      </c>
      <c r="E109" t="s">
        <v>56</v>
      </c>
      <c r="F109" s="48">
        <v>9</v>
      </c>
      <c r="G109" t="s">
        <v>57</v>
      </c>
      <c r="I109" s="33"/>
      <c r="J109" t="s">
        <v>56</v>
      </c>
      <c r="K109" s="48"/>
      <c r="L109" t="s">
        <v>57</v>
      </c>
      <c r="M109" s="33"/>
      <c r="N109" s="48">
        <f>((D109-I109)*100)/D109</f>
        <v>100</v>
      </c>
      <c r="P109" s="33">
        <v>2451</v>
      </c>
      <c r="Q109" t="s">
        <v>56</v>
      </c>
      <c r="R109" s="48">
        <v>14</v>
      </c>
      <c r="S109" t="s">
        <v>57</v>
      </c>
      <c r="T109" s="33"/>
      <c r="U109" s="48">
        <f>((P109-D109)*100)/D109</f>
        <v>128.638059701493</v>
      </c>
      <c r="X109" s="48"/>
      <c r="Y109" s="48"/>
    </row>
    <row r="110">
      <c r="A110" t="s">
        <v>124</v>
      </c>
      <c r="C110" t="s">
        <v>85</v>
      </c>
      <c r="D110" s="33">
        <v>163</v>
      </c>
      <c r="E110" t="s">
        <v>56</v>
      </c>
      <c r="F110" s="48">
        <v>16</v>
      </c>
      <c r="G110" t="s">
        <v>57</v>
      </c>
      <c r="I110" s="33"/>
      <c r="J110" t="s">
        <v>56</v>
      </c>
      <c r="K110" s="48"/>
      <c r="L110" t="s">
        <v>57</v>
      </c>
      <c r="M110" s="33"/>
      <c r="N110" s="48">
        <f>((D110-I110)*100)/D110</f>
        <v>100</v>
      </c>
      <c r="P110" s="33">
        <v>339</v>
      </c>
      <c r="Q110" t="s">
        <v>56</v>
      </c>
      <c r="R110" s="48">
        <v>39</v>
      </c>
      <c r="S110" t="s">
        <v>57</v>
      </c>
      <c r="T110" s="33"/>
      <c r="U110" s="48">
        <f>((P110-D110)*100)/D110</f>
        <v>107.975460122699</v>
      </c>
      <c r="X110" s="48"/>
      <c r="Y110" s="48"/>
    </row>
    <row r="111">
      <c r="C111" t="s">
        <v>114</v>
      </c>
      <c r="D111" s="33"/>
      <c r="F111" s="48"/>
      <c r="H111" s="33"/>
      <c r="I111" s="33"/>
      <c r="K111" s="48"/>
      <c r="M111" s="33"/>
      <c r="P111" s="33"/>
      <c r="R111" s="48"/>
      <c r="T111" s="33"/>
      <c r="X111" s="48"/>
      <c r="Y111" s="48"/>
    </row>
    <row r="112">
      <c r="A112" t="s">
        <v>228</v>
      </c>
      <c r="C112" t="s">
        <v>229</v>
      </c>
      <c r="D112" s="33" t="s">
        <v>120</v>
      </c>
      <c r="F112" s="48"/>
      <c r="H112" s="33"/>
      <c r="I112" s="33" t="s">
        <v>266</v>
      </c>
      <c r="K112" s="48"/>
      <c r="M112" s="33"/>
      <c r="P112" s="33" t="s">
        <v>261</v>
      </c>
      <c r="R112" s="48"/>
      <c r="T112" s="33"/>
      <c r="X112" s="48"/>
      <c r="Y112" s="48"/>
    </row>
    <row r="113">
      <c r="C113" t="s">
        <v>126</v>
      </c>
      <c r="D113" s="33">
        <v>9791</v>
      </c>
      <c r="E113" t="s">
        <v>56</v>
      </c>
      <c r="F113" s="48">
        <v>56</v>
      </c>
      <c r="G113" t="s">
        <v>57</v>
      </c>
      <c r="H113" s="33"/>
      <c r="I113" s="33"/>
      <c r="J113" t="s">
        <v>56</v>
      </c>
      <c r="K113" s="48"/>
      <c r="L113" t="s">
        <v>57</v>
      </c>
      <c r="M113" s="33"/>
      <c r="P113" s="33"/>
      <c r="Q113" t="s">
        <v>56</v>
      </c>
      <c r="R113" s="48"/>
      <c r="S113" t="s">
        <v>128</v>
      </c>
      <c r="T113" s="33"/>
      <c r="U113" s="48">
        <f>((D113-P113)*100)/D113</f>
        <v>100</v>
      </c>
      <c r="X113" s="48"/>
      <c r="Y113" s="48"/>
    </row>
    <row r="114">
      <c r="C114" t="s">
        <v>127</v>
      </c>
      <c r="D114" s="33">
        <v>6850</v>
      </c>
      <c r="E114" t="s">
        <v>56</v>
      </c>
      <c r="F114" s="48">
        <v>20</v>
      </c>
      <c r="G114" t="s">
        <v>57</v>
      </c>
      <c r="H114" s="33"/>
      <c r="I114" s="33"/>
      <c r="J114" t="s">
        <v>56</v>
      </c>
      <c r="K114" s="48"/>
      <c r="L114" t="s">
        <v>128</v>
      </c>
      <c r="M114" s="33"/>
      <c r="P114" s="33"/>
      <c r="Q114" t="s">
        <v>56</v>
      </c>
      <c r="R114" s="48"/>
      <c r="S114" t="s">
        <v>57</v>
      </c>
      <c r="T114" s="33"/>
      <c r="U114" s="48">
        <f>((D114-P114)*100)/D114</f>
        <v>100</v>
      </c>
      <c r="X114" s="48"/>
      <c r="Y114" s="48"/>
    </row>
    <row r="115">
      <c r="C115" t="s">
        <v>129</v>
      </c>
      <c r="D115" s="33">
        <v>5302</v>
      </c>
      <c r="E115" t="s">
        <v>56</v>
      </c>
      <c r="F115" s="48">
        <v>14</v>
      </c>
      <c r="G115" t="s">
        <v>57</v>
      </c>
      <c r="H115" s="33"/>
      <c r="I115" s="33"/>
      <c r="J115" t="s">
        <v>56</v>
      </c>
      <c r="K115" s="48"/>
      <c r="L115" t="s">
        <v>128</v>
      </c>
      <c r="M115" s="33"/>
      <c r="P115" s="33"/>
      <c r="Q115" t="s">
        <v>56</v>
      </c>
      <c r="R115" s="48"/>
      <c r="S115" t="s">
        <v>128</v>
      </c>
      <c r="T115" s="33"/>
      <c r="U115" s="48">
        <f>((D115-P115)*100)/D115</f>
        <v>100</v>
      </c>
      <c r="X115" s="48"/>
      <c r="Y115" s="48"/>
    </row>
    <row r="116">
      <c r="C116" t="s">
        <v>130</v>
      </c>
      <c r="D116" s="33">
        <v>4503</v>
      </c>
      <c r="E116" t="s">
        <v>56</v>
      </c>
      <c r="F116" s="48">
        <v>135</v>
      </c>
      <c r="G116" t="s">
        <v>57</v>
      </c>
      <c r="H116" s="33"/>
      <c r="I116" s="33"/>
      <c r="J116" t="s">
        <v>56</v>
      </c>
      <c r="K116" s="48"/>
      <c r="L116" t="s">
        <v>128</v>
      </c>
      <c r="M116" s="33"/>
      <c r="P116" s="33"/>
      <c r="Q116" t="s">
        <v>56</v>
      </c>
      <c r="R116" s="48"/>
      <c r="S116" t="s">
        <v>128</v>
      </c>
      <c r="T116" s="33"/>
      <c r="U116" s="48">
        <f>((D116-P116)*100)/D116</f>
        <v>100</v>
      </c>
      <c r="X116" s="48"/>
      <c r="Y116" s="48"/>
    </row>
    <row r="117">
      <c r="C117" t="s">
        <v>131</v>
      </c>
      <c r="D117" s="33">
        <v>3802</v>
      </c>
      <c r="E117" t="s">
        <v>56</v>
      </c>
      <c r="F117" s="48">
        <v>154</v>
      </c>
      <c r="G117" t="s">
        <v>57</v>
      </c>
      <c r="H117" s="33"/>
      <c r="I117" s="33"/>
      <c r="J117" t="s">
        <v>56</v>
      </c>
      <c r="K117" s="48"/>
      <c r="L117" t="s">
        <v>128</v>
      </c>
      <c r="M117" s="33"/>
      <c r="P117" s="33"/>
      <c r="Q117" t="s">
        <v>56</v>
      </c>
      <c r="R117" s="48"/>
      <c r="S117" t="s">
        <v>128</v>
      </c>
      <c r="T117" s="33"/>
      <c r="U117" s="48">
        <f>((D117-P117)*100)/D117</f>
        <v>100</v>
      </c>
      <c r="X117" s="48"/>
      <c r="Y117" s="48"/>
    </row>
    <row r="118">
      <c r="C118" t="s">
        <v>132</v>
      </c>
      <c r="D118" s="33">
        <v>3267</v>
      </c>
      <c r="E118" t="s">
        <v>56</v>
      </c>
      <c r="F118" s="48">
        <v>100</v>
      </c>
      <c r="G118" t="s">
        <v>57</v>
      </c>
      <c r="H118" s="33"/>
      <c r="I118" s="33"/>
      <c r="J118" t="s">
        <v>56</v>
      </c>
      <c r="K118" s="48"/>
      <c r="L118" t="s">
        <v>128</v>
      </c>
      <c r="M118" s="33"/>
      <c r="P118" s="33"/>
      <c r="Q118" t="s">
        <v>56</v>
      </c>
      <c r="R118" s="48"/>
      <c r="S118" t="s">
        <v>128</v>
      </c>
      <c r="T118" s="33"/>
      <c r="U118" s="48">
        <f>((D118-P118)*100)/D118</f>
        <v>100</v>
      </c>
      <c r="X118" s="48"/>
      <c r="Y118" s="48"/>
    </row>
    <row r="119">
      <c r="D119" s="33"/>
      <c r="F119" s="48"/>
      <c r="H119" s="33"/>
      <c r="I119" s="33"/>
      <c r="K119" s="48"/>
      <c r="M119" s="33"/>
      <c r="P119" s="33"/>
      <c r="R119" s="48"/>
      <c r="T119" s="33"/>
      <c r="X119" s="48"/>
      <c r="Y119" s="48"/>
    </row>
  </sheetData>
  <mergeCells count="23">
    <mergeCell ref="D3:G3"/>
    <mergeCell ref="I3:L3"/>
    <mergeCell ref="P3:S3"/>
    <mergeCell ref="D73:G73"/>
    <mergeCell ref="I73:L73"/>
    <mergeCell ref="P73:S73"/>
    <mergeCell ref="D80:G80"/>
    <mergeCell ref="I80:L80"/>
    <mergeCell ref="P80:S80"/>
    <mergeCell ref="D81:G81"/>
    <mergeCell ref="I81:L81"/>
    <mergeCell ref="P81:S81"/>
    <mergeCell ref="Z81:AC81"/>
    <mergeCell ref="D89:G89"/>
    <mergeCell ref="I89:L89"/>
    <mergeCell ref="P89:S89"/>
    <mergeCell ref="Z89:AC89"/>
    <mergeCell ref="D105:G105"/>
    <mergeCell ref="I105:L105"/>
    <mergeCell ref="P105:S105"/>
    <mergeCell ref="D112:G112"/>
    <mergeCell ref="I112:L112"/>
    <mergeCell ref="P112:S112"/>
  </mergeCells>
</worksheet>
</file>