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02806c4451e307b/Robotics Engineering/ML/ML repo/Assignment 1/"/>
    </mc:Choice>
  </mc:AlternateContent>
  <xr:revisionPtr revIDLastSave="248" documentId="11_7C3981EFF613C816C339B0CD492D289B646654E9" xr6:coauthVersionLast="47" xr6:coauthVersionMax="47" xr10:uidLastSave="{178609DF-E1F9-4C2A-8177-3258CBF1428F}"/>
  <bookViews>
    <workbookView xWindow="-108" yWindow="-108" windowWidth="23256" windowHeight="12456" xr2:uid="{00000000-000D-0000-FFFF-FFFF00000000}"/>
  </bookViews>
  <sheets>
    <sheet name="compute prior" sheetId="1" r:id="rId1"/>
    <sheet name="Foglio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" i="1" l="1"/>
  <c r="U20" i="1"/>
  <c r="U19" i="1"/>
  <c r="U18" i="1"/>
  <c r="U17" i="1"/>
  <c r="T20" i="1"/>
  <c r="T19" i="1"/>
  <c r="T18" i="1"/>
  <c r="T17" i="1"/>
  <c r="J26" i="1"/>
  <c r="I26" i="1"/>
  <c r="U13" i="1"/>
  <c r="U12" i="1"/>
  <c r="U11" i="1"/>
  <c r="T13" i="1"/>
  <c r="T12" i="1"/>
  <c r="T11" i="1"/>
  <c r="U10" i="1"/>
  <c r="U9" i="1"/>
  <c r="T10" i="1"/>
  <c r="U8" i="1"/>
  <c r="T8" i="1"/>
  <c r="U7" i="1"/>
  <c r="T7" i="1"/>
  <c r="U6" i="1"/>
  <c r="U5" i="1"/>
  <c r="U4" i="1"/>
  <c r="T6" i="1"/>
  <c r="T5" i="1"/>
  <c r="T4" i="1"/>
  <c r="L10" i="1"/>
  <c r="L11" i="1"/>
  <c r="L12" i="1"/>
  <c r="L13" i="1"/>
  <c r="L14" i="1"/>
  <c r="L9" i="1"/>
  <c r="K10" i="1"/>
  <c r="K12" i="1"/>
  <c r="K9" i="1"/>
  <c r="J18" i="1"/>
  <c r="L18" i="1" s="1"/>
  <c r="J17" i="1"/>
  <c r="L17" i="1" s="1"/>
  <c r="J16" i="1"/>
  <c r="L16" i="1" s="1"/>
  <c r="J15" i="1"/>
  <c r="L15" i="1" s="1"/>
  <c r="J14" i="1"/>
  <c r="J13" i="1"/>
  <c r="J12" i="1"/>
  <c r="J11" i="1"/>
  <c r="J9" i="1"/>
  <c r="J10" i="1"/>
  <c r="I13" i="1"/>
  <c r="K13" i="1" s="1"/>
  <c r="I14" i="1"/>
  <c r="K14" i="1" s="1"/>
  <c r="I12" i="1"/>
  <c r="I18" i="1"/>
  <c r="K18" i="1" s="1"/>
  <c r="I17" i="1"/>
  <c r="K17" i="1" s="1"/>
  <c r="I16" i="1"/>
  <c r="K16" i="1" s="1"/>
  <c r="I15" i="1"/>
  <c r="K15" i="1" s="1"/>
  <c r="I10" i="1"/>
  <c r="I11" i="1"/>
  <c r="K11" i="1" s="1"/>
  <c r="I9" i="1"/>
  <c r="H11" i="1"/>
  <c r="H9" i="1"/>
  <c r="H10" i="1"/>
  <c r="H12" i="1"/>
  <c r="H14" i="1"/>
  <c r="H18" i="1"/>
  <c r="H17" i="1"/>
  <c r="H16" i="1"/>
  <c r="H15" i="1"/>
  <c r="H13" i="1"/>
  <c r="I5" i="1"/>
  <c r="J5" i="1"/>
  <c r="H5" i="1"/>
  <c r="J6" i="1" l="1"/>
  <c r="I6" i="1"/>
</calcChain>
</file>

<file path=xl/sharedStrings.xml><?xml version="1.0" encoding="utf-8"?>
<sst xmlns="http://schemas.openxmlformats.org/spreadsheetml/2006/main" count="145" uniqueCount="35">
  <si>
    <t>Outlook</t>
  </si>
  <si>
    <t>Temperature</t>
  </si>
  <si>
    <t>Humidity</t>
  </si>
  <si>
    <t>Windy</t>
  </si>
  <si>
    <t>Outlook yes</t>
  </si>
  <si>
    <t>Outlook no</t>
  </si>
  <si>
    <t>Humidity yes</t>
  </si>
  <si>
    <t>Humidity no</t>
  </si>
  <si>
    <t>Temperature yes</t>
  </si>
  <si>
    <t>Temperature no</t>
  </si>
  <si>
    <t>Windy yes</t>
  </si>
  <si>
    <t>Windy no</t>
  </si>
  <si>
    <t>Play</t>
  </si>
  <si>
    <t>overcast</t>
  </si>
  <si>
    <t>hot</t>
  </si>
  <si>
    <t>high</t>
  </si>
  <si>
    <t>yes</t>
  </si>
  <si>
    <t>cool</t>
  </si>
  <si>
    <t>normal</t>
  </si>
  <si>
    <t>mild</t>
  </si>
  <si>
    <t>rainy</t>
  </si>
  <si>
    <t>no</t>
  </si>
  <si>
    <t>sunny</t>
  </si>
  <si>
    <t>tot</t>
  </si>
  <si>
    <t>valori</t>
  </si>
  <si>
    <t>prob</t>
  </si>
  <si>
    <t>outlook</t>
  </si>
  <si>
    <t>temperature</t>
  </si>
  <si>
    <t>humidity</t>
  </si>
  <si>
    <t>windy</t>
  </si>
  <si>
    <t>training prior</t>
  </si>
  <si>
    <t>tot|yes</t>
  </si>
  <si>
    <t>tot|no</t>
  </si>
  <si>
    <t>prob tot|yes</t>
  </si>
  <si>
    <t>prob tot|no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</si>
</sst>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1" fillId="0" borderId="2" xfId="0" applyFont="1" applyFill="1" applyBorder="1" applyAlignment="1">
      <alignment horizontal="center" vertical="top"/>
    </xf>
    <xf numFmtId="168" fontId="0" fillId="0" borderId="0" xfId="0" applyNumberFormat="1"/>
    <xf numFmtId="168" fontId="0" fillId="2" borderId="1" xfId="0" applyNumberFormat="1" applyFill="1" applyBorder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tabSelected="1" workbookViewId="0">
      <selection activeCell="N17" sqref="N17"/>
    </sheetView>
  </sheetViews>
  <sheetFormatPr defaultRowHeight="14.4" x14ac:dyDescent="0.3"/>
  <cols>
    <col min="1" max="1" width="8" bestFit="1" customWidth="1"/>
    <col min="2" max="2" width="11.88671875" bestFit="1" customWidth="1"/>
    <col min="3" max="3" width="8.6640625" bestFit="1" customWidth="1"/>
    <col min="4" max="4" width="6.44140625" bestFit="1" customWidth="1"/>
    <col min="6" max="6" width="11.21875" bestFit="1" customWidth="1"/>
    <col min="7" max="7" width="9.21875" bestFit="1" customWidth="1"/>
    <col min="11" max="11" width="11.21875" bestFit="1" customWidth="1"/>
    <col min="12" max="12" width="10.6640625" bestFit="1" customWidth="1"/>
    <col min="20" max="21" width="9.44140625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t="s">
        <v>12</v>
      </c>
    </row>
    <row r="2" spans="1:21" x14ac:dyDescent="0.3">
      <c r="A2" t="s">
        <v>13</v>
      </c>
      <c r="B2" t="s">
        <v>14</v>
      </c>
      <c r="C2" t="s">
        <v>15</v>
      </c>
      <c r="D2" t="b">
        <v>0</v>
      </c>
      <c r="E2" t="s">
        <v>16</v>
      </c>
    </row>
    <row r="3" spans="1:21" x14ac:dyDescent="0.3">
      <c r="A3" t="s">
        <v>13</v>
      </c>
      <c r="B3" t="s">
        <v>17</v>
      </c>
      <c r="C3" t="s">
        <v>18</v>
      </c>
      <c r="D3" t="b">
        <v>1</v>
      </c>
      <c r="E3" t="s">
        <v>16</v>
      </c>
      <c r="G3" s="2" t="s">
        <v>30</v>
      </c>
      <c r="H3" s="2"/>
      <c r="I3" s="2"/>
      <c r="J3" s="2"/>
      <c r="O3" s="1" t="s">
        <v>0</v>
      </c>
      <c r="P3" s="1" t="s">
        <v>1</v>
      </c>
      <c r="Q3" s="1" t="s">
        <v>2</v>
      </c>
      <c r="R3" s="1" t="s">
        <v>3</v>
      </c>
      <c r="S3" t="s">
        <v>12</v>
      </c>
      <c r="T3" s="5" t="s">
        <v>16</v>
      </c>
      <c r="U3" s="5" t="s">
        <v>21</v>
      </c>
    </row>
    <row r="4" spans="1:21" x14ac:dyDescent="0.3">
      <c r="A4" t="s">
        <v>13</v>
      </c>
      <c r="B4" t="s">
        <v>19</v>
      </c>
      <c r="C4" t="s">
        <v>15</v>
      </c>
      <c r="D4" t="b">
        <v>1</v>
      </c>
      <c r="E4" t="s">
        <v>16</v>
      </c>
      <c r="G4" s="3"/>
      <c r="H4" s="3" t="s">
        <v>23</v>
      </c>
      <c r="I4" s="3" t="s">
        <v>16</v>
      </c>
      <c r="J4" s="3" t="s">
        <v>21</v>
      </c>
      <c r="O4" t="s">
        <v>13</v>
      </c>
      <c r="P4" t="s">
        <v>14</v>
      </c>
      <c r="Q4" t="s">
        <v>15</v>
      </c>
      <c r="R4" t="b">
        <v>0</v>
      </c>
      <c r="S4" t="s">
        <v>16</v>
      </c>
      <c r="T4" s="6">
        <f>K9*K12*K15*K18*I6</f>
        <v>3.4985422740524776E-2</v>
      </c>
      <c r="U4" s="6">
        <f>L9*L12*L15*L18*J6</f>
        <v>0</v>
      </c>
    </row>
    <row r="5" spans="1:21" x14ac:dyDescent="0.3">
      <c r="A5" t="s">
        <v>13</v>
      </c>
      <c r="B5" t="s">
        <v>14</v>
      </c>
      <c r="C5" t="s">
        <v>18</v>
      </c>
      <c r="D5" t="b">
        <v>0</v>
      </c>
      <c r="E5" t="s">
        <v>16</v>
      </c>
      <c r="G5" s="3" t="s">
        <v>24</v>
      </c>
      <c r="H5" s="3">
        <f>COUNTA(E2:E11)</f>
        <v>10</v>
      </c>
      <c r="I5" s="3">
        <f>COUNTIF(E2:E11, "yes")</f>
        <v>7</v>
      </c>
      <c r="J5" s="3">
        <f>COUNTIF(E2:E11, "no")</f>
        <v>3</v>
      </c>
      <c r="O5" t="s">
        <v>13</v>
      </c>
      <c r="P5" t="s">
        <v>17</v>
      </c>
      <c r="Q5" t="s">
        <v>18</v>
      </c>
      <c r="R5" t="b">
        <v>1</v>
      </c>
      <c r="S5" t="s">
        <v>16</v>
      </c>
      <c r="T5" s="6">
        <f>K9*K13*K16*K17*I6</f>
        <v>1.865889212827988E-2</v>
      </c>
      <c r="U5" s="6">
        <f>L9*L13*L16*L17*J6</f>
        <v>0</v>
      </c>
    </row>
    <row r="6" spans="1:21" x14ac:dyDescent="0.3">
      <c r="A6" t="s">
        <v>20</v>
      </c>
      <c r="B6" t="s">
        <v>19</v>
      </c>
      <c r="C6" t="s">
        <v>15</v>
      </c>
      <c r="D6" t="b">
        <v>0</v>
      </c>
      <c r="E6" t="s">
        <v>16</v>
      </c>
      <c r="G6" s="3" t="s">
        <v>25</v>
      </c>
      <c r="H6" s="3"/>
      <c r="I6" s="3">
        <f>I5/H5</f>
        <v>0.7</v>
      </c>
      <c r="J6" s="3">
        <f>J5/H5</f>
        <v>0.3</v>
      </c>
      <c r="O6" t="s">
        <v>13</v>
      </c>
      <c r="P6" t="s">
        <v>19</v>
      </c>
      <c r="Q6" t="s">
        <v>15</v>
      </c>
      <c r="R6" t="b">
        <v>1</v>
      </c>
      <c r="S6" t="s">
        <v>16</v>
      </c>
      <c r="T6" s="6">
        <f>K9*K14*K15*K17*I6</f>
        <v>2.0991253644314863E-2</v>
      </c>
      <c r="U6" s="6">
        <f>L9*L14*L15*L17*J6</f>
        <v>0</v>
      </c>
    </row>
    <row r="7" spans="1:21" x14ac:dyDescent="0.3">
      <c r="A7" t="s">
        <v>20</v>
      </c>
      <c r="B7" t="s">
        <v>17</v>
      </c>
      <c r="C7" t="s">
        <v>18</v>
      </c>
      <c r="D7" t="b">
        <v>0</v>
      </c>
      <c r="E7" t="s">
        <v>16</v>
      </c>
      <c r="O7" t="s">
        <v>13</v>
      </c>
      <c r="P7" t="s">
        <v>14</v>
      </c>
      <c r="Q7" t="s">
        <v>18</v>
      </c>
      <c r="R7" t="b">
        <v>0</v>
      </c>
      <c r="S7" t="s">
        <v>16</v>
      </c>
      <c r="T7" s="6">
        <f>K9*K12*K16*K18*I6</f>
        <v>4.6647230320699694E-2</v>
      </c>
      <c r="U7" s="6">
        <f>L9*L12*L16*L18*J6</f>
        <v>0</v>
      </c>
    </row>
    <row r="8" spans="1:21" x14ac:dyDescent="0.3">
      <c r="A8" t="s">
        <v>20</v>
      </c>
      <c r="B8" t="s">
        <v>17</v>
      </c>
      <c r="C8" t="s">
        <v>18</v>
      </c>
      <c r="D8" t="b">
        <v>1</v>
      </c>
      <c r="E8" t="s">
        <v>21</v>
      </c>
      <c r="F8" s="3"/>
      <c r="G8" s="3"/>
      <c r="H8" s="3" t="s">
        <v>23</v>
      </c>
      <c r="I8" s="3" t="s">
        <v>31</v>
      </c>
      <c r="J8" s="3" t="s">
        <v>32</v>
      </c>
      <c r="K8" s="4" t="s">
        <v>33</v>
      </c>
      <c r="L8" s="4" t="s">
        <v>34</v>
      </c>
      <c r="O8" t="s">
        <v>20</v>
      </c>
      <c r="P8" t="s">
        <v>19</v>
      </c>
      <c r="Q8" t="s">
        <v>15</v>
      </c>
      <c r="R8" t="b">
        <v>0</v>
      </c>
      <c r="S8" t="s">
        <v>16</v>
      </c>
      <c r="T8" s="6">
        <f>K10*K14*K15*K18*I6</f>
        <v>3.9358600583090375E-2</v>
      </c>
      <c r="U8" s="6">
        <f>L10*L14*L15*L18*J6</f>
        <v>1.4814814814814814E-2</v>
      </c>
    </row>
    <row r="9" spans="1:21" x14ac:dyDescent="0.3">
      <c r="A9" t="s">
        <v>20</v>
      </c>
      <c r="B9" t="s">
        <v>19</v>
      </c>
      <c r="C9" t="s">
        <v>18</v>
      </c>
      <c r="D9" t="b">
        <v>0</v>
      </c>
      <c r="E9" t="s">
        <v>16</v>
      </c>
      <c r="F9" s="3" t="s">
        <v>26</v>
      </c>
      <c r="G9" s="3" t="s">
        <v>13</v>
      </c>
      <c r="H9" s="3">
        <f>COUNTIF(A2:A11, G9)</f>
        <v>4</v>
      </c>
      <c r="I9" s="3">
        <f>COUNTIFS($A$2:$A$11, G9, $E$2:$E$11, "yes")</f>
        <v>4</v>
      </c>
      <c r="J9" s="3">
        <f>COUNTIFS($A$2:$A$11, G9, $E$2:$E$11, "no")</f>
        <v>0</v>
      </c>
      <c r="K9" s="7">
        <f>I9/$I$5</f>
        <v>0.5714285714285714</v>
      </c>
      <c r="L9" s="7">
        <f>J9/$J$5</f>
        <v>0</v>
      </c>
      <c r="O9" t="s">
        <v>20</v>
      </c>
      <c r="P9" t="s">
        <v>17</v>
      </c>
      <c r="Q9" t="s">
        <v>18</v>
      </c>
      <c r="R9" t="b">
        <v>0</v>
      </c>
      <c r="S9" t="s">
        <v>16</v>
      </c>
      <c r="T9" s="6">
        <f>K10*K13*K18*I6*K16</f>
        <v>3.4985422740524776E-2</v>
      </c>
      <c r="U9" s="6">
        <f>L10*L13*L18*J6*L16</f>
        <v>7.407407407407406E-3</v>
      </c>
    </row>
    <row r="10" spans="1:21" x14ac:dyDescent="0.3">
      <c r="A10" t="s">
        <v>20</v>
      </c>
      <c r="B10" t="s">
        <v>19</v>
      </c>
      <c r="C10" t="s">
        <v>15</v>
      </c>
      <c r="D10" t="b">
        <v>1</v>
      </c>
      <c r="E10" t="s">
        <v>21</v>
      </c>
      <c r="F10" s="3"/>
      <c r="G10" s="3" t="s">
        <v>20</v>
      </c>
      <c r="H10" s="3">
        <f>COUNTIF(A2:A11, G10)</f>
        <v>5</v>
      </c>
      <c r="I10" s="3">
        <f t="shared" ref="I10:J19" si="0">COUNTIFS($A$2:$A$11, G10, $E$2:$E$11, "yes")</f>
        <v>3</v>
      </c>
      <c r="J10" s="3">
        <f>COUNTIFS($A$2:$A$11, G10, $E$2:$E$11, "no")</f>
        <v>2</v>
      </c>
      <c r="K10" s="7">
        <f t="shared" ref="K10:K19" si="1">I10/$I$5</f>
        <v>0.42857142857142855</v>
      </c>
      <c r="L10" s="7">
        <f t="shared" ref="L10:L19" si="2">J10/$J$5</f>
        <v>0.66666666666666663</v>
      </c>
      <c r="O10" t="s">
        <v>20</v>
      </c>
      <c r="P10" t="s">
        <v>17</v>
      </c>
      <c r="Q10" t="s">
        <v>18</v>
      </c>
      <c r="R10" t="b">
        <v>1</v>
      </c>
      <c r="S10" t="s">
        <v>21</v>
      </c>
      <c r="T10" s="6">
        <f>K10*K13*K16*K17*I6</f>
        <v>1.3994169096209907E-2</v>
      </c>
      <c r="U10" s="6">
        <f>L10*L13*L16*L17*J6</f>
        <v>1.4814814814814814E-2</v>
      </c>
    </row>
    <row r="11" spans="1:21" x14ac:dyDescent="0.3">
      <c r="A11" t="s">
        <v>22</v>
      </c>
      <c r="B11" t="s">
        <v>14</v>
      </c>
      <c r="C11" t="s">
        <v>15</v>
      </c>
      <c r="D11" t="b">
        <v>0</v>
      </c>
      <c r="E11" t="s">
        <v>21</v>
      </c>
      <c r="F11" s="3"/>
      <c r="G11" s="3" t="s">
        <v>22</v>
      </c>
      <c r="H11" s="3">
        <f>COUNTIF(A2:A11, G11)</f>
        <v>1</v>
      </c>
      <c r="I11" s="3">
        <f t="shared" si="0"/>
        <v>0</v>
      </c>
      <c r="J11" s="3">
        <f>COUNTIFS($A$2:$A$11, G11, $E$2:$E$11, "no")</f>
        <v>1</v>
      </c>
      <c r="K11" s="7">
        <f t="shared" si="1"/>
        <v>0</v>
      </c>
      <c r="L11" s="7">
        <f t="shared" si="2"/>
        <v>0.33333333333333331</v>
      </c>
      <c r="O11" t="s">
        <v>20</v>
      </c>
      <c r="P11" t="s">
        <v>19</v>
      </c>
      <c r="Q11" t="s">
        <v>18</v>
      </c>
      <c r="R11" t="b">
        <v>0</v>
      </c>
      <c r="S11" t="s">
        <v>16</v>
      </c>
      <c r="T11" s="6">
        <f>K10*K14*K16*K18*I6</f>
        <v>5.247813411078716E-2</v>
      </c>
      <c r="U11" s="6">
        <f>L10*L14*L16*L18*J6</f>
        <v>7.4074074074074068E-3</v>
      </c>
    </row>
    <row r="12" spans="1:21" x14ac:dyDescent="0.3">
      <c r="F12" s="3" t="s">
        <v>27</v>
      </c>
      <c r="G12" s="3" t="s">
        <v>14</v>
      </c>
      <c r="H12" s="3">
        <f>COUNTIF(B2:B11, G12)</f>
        <v>3</v>
      </c>
      <c r="I12" s="3">
        <f>COUNTIFS($B$2:$B$11, G12, $E$2:$E$11, "yes")</f>
        <v>2</v>
      </c>
      <c r="J12" s="3">
        <f>COUNTIFS($B$2:$B$11, G12, $E$2:$E$11, "no")</f>
        <v>1</v>
      </c>
      <c r="K12" s="7">
        <f t="shared" si="1"/>
        <v>0.2857142857142857</v>
      </c>
      <c r="L12" s="7">
        <f t="shared" si="2"/>
        <v>0.33333333333333331</v>
      </c>
      <c r="O12" t="s">
        <v>20</v>
      </c>
      <c r="P12" t="s">
        <v>19</v>
      </c>
      <c r="Q12" t="s">
        <v>15</v>
      </c>
      <c r="R12" t="b">
        <v>1</v>
      </c>
      <c r="S12" t="s">
        <v>21</v>
      </c>
      <c r="T12" s="6">
        <f>K10*K14*K15*K17*I6</f>
        <v>1.5743440233236147E-2</v>
      </c>
      <c r="U12" s="6">
        <f>L10*L14*L15*L17*J6</f>
        <v>2.9629629629629627E-2</v>
      </c>
    </row>
    <row r="13" spans="1:21" x14ac:dyDescent="0.3">
      <c r="F13" s="3"/>
      <c r="G13" s="3" t="s">
        <v>17</v>
      </c>
      <c r="H13" s="3">
        <f t="shared" ref="H13:H15" si="3">COUNTIF(B3:B16, G13)</f>
        <v>3</v>
      </c>
      <c r="I13" s="3">
        <f t="shared" ref="I13:I15" si="4">COUNTIFS($B$2:$B$11, G13, $E$2:$E$11, "yes")</f>
        <v>2</v>
      </c>
      <c r="J13" s="3">
        <f>COUNTIFS($B$2:$B$11, G13, $E$2:$E$11, "no")</f>
        <v>1</v>
      </c>
      <c r="K13" s="7">
        <f t="shared" si="1"/>
        <v>0.2857142857142857</v>
      </c>
      <c r="L13" s="7">
        <f t="shared" si="2"/>
        <v>0.33333333333333331</v>
      </c>
      <c r="O13" t="s">
        <v>22</v>
      </c>
      <c r="P13" t="s">
        <v>14</v>
      </c>
      <c r="Q13" t="s">
        <v>15</v>
      </c>
      <c r="R13" t="b">
        <v>0</v>
      </c>
      <c r="S13" t="s">
        <v>21</v>
      </c>
      <c r="T13" s="6">
        <f>K11*K12*K15*K18*I6</f>
        <v>0</v>
      </c>
      <c r="U13" s="6">
        <f>L11*L12*L15*L18*J6</f>
        <v>7.4074074074074068E-3</v>
      </c>
    </row>
    <row r="14" spans="1:21" x14ac:dyDescent="0.3">
      <c r="F14" s="3"/>
      <c r="G14" s="3" t="s">
        <v>19</v>
      </c>
      <c r="H14" s="3">
        <f>COUNTIF(B2:B11, G14)</f>
        <v>4</v>
      </c>
      <c r="I14" s="3">
        <f t="shared" si="4"/>
        <v>3</v>
      </c>
      <c r="J14" s="3">
        <f>COUNTIFS($B$2:$B$11, G14, $E$2:$E$11, "no")</f>
        <v>1</v>
      </c>
      <c r="K14" s="7">
        <f t="shared" si="1"/>
        <v>0.42857142857142855</v>
      </c>
      <c r="L14" s="7">
        <f t="shared" si="2"/>
        <v>0.33333333333333331</v>
      </c>
    </row>
    <row r="15" spans="1:21" x14ac:dyDescent="0.3">
      <c r="F15" s="3" t="s">
        <v>28</v>
      </c>
      <c r="G15" s="3" t="s">
        <v>15</v>
      </c>
      <c r="H15" s="3">
        <f>COUNTIF(C2:C11, G15)</f>
        <v>5</v>
      </c>
      <c r="I15" s="3">
        <f>COUNTIFS($C$2:$C$11, G15, $E$2:$E$11, "yes")</f>
        <v>3</v>
      </c>
      <c r="J15" s="3">
        <f>COUNTIFS($C$2:$C$11, G15, $E$2:$E$11, "no")</f>
        <v>2</v>
      </c>
      <c r="K15" s="7">
        <f>I15/$I$5</f>
        <v>0.42857142857142855</v>
      </c>
      <c r="L15" s="7">
        <f>J15/$J$5</f>
        <v>0.66666666666666663</v>
      </c>
    </row>
    <row r="16" spans="1:21" x14ac:dyDescent="0.3">
      <c r="F16" s="3"/>
      <c r="G16" s="3" t="s">
        <v>18</v>
      </c>
      <c r="H16" s="3">
        <f>COUNTIF(C2:C11, G16)</f>
        <v>5</v>
      </c>
      <c r="I16" s="3">
        <f>COUNTIFS($C$2:$C$11, G16, $E$2:$E$11, "yes")</f>
        <v>4</v>
      </c>
      <c r="J16" s="3">
        <f>COUNTIFS($C$2:$C$11, G16, $E$2:$E$11, "no")</f>
        <v>1</v>
      </c>
      <c r="K16" s="7">
        <f>I16/$I$5</f>
        <v>0.5714285714285714</v>
      </c>
      <c r="L16" s="7">
        <f>J16/$J$5</f>
        <v>0.33333333333333331</v>
      </c>
    </row>
    <row r="17" spans="6:21" x14ac:dyDescent="0.3">
      <c r="F17" s="3" t="s">
        <v>29</v>
      </c>
      <c r="G17" s="3" t="b">
        <v>1</v>
      </c>
      <c r="H17" s="3">
        <f>COUNTIF(D2:D11, G17)</f>
        <v>4</v>
      </c>
      <c r="I17" s="3">
        <f>COUNTIFS($D$2:$D$11, G17, $E$2:$E$11, "yes")</f>
        <v>2</v>
      </c>
      <c r="J17" s="3">
        <f>COUNTIFS($D$2:$D$11, G17, $E$2:$E$11, "no")</f>
        <v>2</v>
      </c>
      <c r="K17" s="7">
        <f>I17/$I$5</f>
        <v>0.2857142857142857</v>
      </c>
      <c r="L17" s="7">
        <f>J17/$J$5</f>
        <v>0.66666666666666663</v>
      </c>
      <c r="O17" t="s">
        <v>22</v>
      </c>
      <c r="P17" t="s">
        <v>14</v>
      </c>
      <c r="Q17" t="s">
        <v>15</v>
      </c>
      <c r="R17" t="b">
        <v>1</v>
      </c>
      <c r="S17" t="s">
        <v>21</v>
      </c>
      <c r="T17">
        <f>K11*K12*K15*K17*I26</f>
        <v>0</v>
      </c>
      <c r="U17">
        <f>L11*L12*L15*L17*J26</f>
        <v>2.4691358024691357E-2</v>
      </c>
    </row>
    <row r="18" spans="6:21" x14ac:dyDescent="0.3">
      <c r="F18" s="3"/>
      <c r="G18" s="3" t="b">
        <v>0</v>
      </c>
      <c r="H18" s="3">
        <f>COUNTIF(D2:D11, G18)</f>
        <v>6</v>
      </c>
      <c r="I18" s="3">
        <f>COUNTIFS($D$2:$D$11, G18, $E$2:$E$11, "yes")</f>
        <v>5</v>
      </c>
      <c r="J18" s="3">
        <f>COUNTIFS($D$2:$D$11, G18, $E$2:$E$11, "no")</f>
        <v>1</v>
      </c>
      <c r="K18" s="7">
        <f>I18/$I$5</f>
        <v>0.7142857142857143</v>
      </c>
      <c r="L18" s="7">
        <f>J18/$J$5</f>
        <v>0.33333333333333331</v>
      </c>
      <c r="O18" t="s">
        <v>22</v>
      </c>
      <c r="P18" t="s">
        <v>19</v>
      </c>
      <c r="Q18" t="s">
        <v>15</v>
      </c>
      <c r="R18" t="b">
        <v>0</v>
      </c>
      <c r="S18" t="s">
        <v>21</v>
      </c>
      <c r="T18">
        <f>K11*K14*K15*K18*I26</f>
        <v>0</v>
      </c>
      <c r="U18">
        <f>L11*L14*L15*L18*J26</f>
        <v>1.2345679012345678E-2</v>
      </c>
    </row>
    <row r="19" spans="6:21" x14ac:dyDescent="0.3">
      <c r="O19" t="s">
        <v>22</v>
      </c>
      <c r="P19" t="s">
        <v>17</v>
      </c>
      <c r="Q19" t="s">
        <v>18</v>
      </c>
      <c r="R19" t="b">
        <v>0</v>
      </c>
      <c r="S19" t="s">
        <v>16</v>
      </c>
      <c r="T19">
        <f>K11*K16*K13*K18*I26</f>
        <v>0</v>
      </c>
      <c r="U19">
        <f>L11*L16*L13*L18*J26</f>
        <v>6.1728395061728392E-3</v>
      </c>
    </row>
    <row r="20" spans="6:21" x14ac:dyDescent="0.3">
      <c r="O20" t="s">
        <v>22</v>
      </c>
      <c r="P20" t="s">
        <v>19</v>
      </c>
      <c r="Q20" t="s">
        <v>18</v>
      </c>
      <c r="R20" t="b">
        <v>1</v>
      </c>
      <c r="S20" t="s">
        <v>16</v>
      </c>
      <c r="T20">
        <f>K11*K14*K16*K17*I26</f>
        <v>0</v>
      </c>
      <c r="U20">
        <f>L11*L14*L16*L17*J26</f>
        <v>1.2345679012345678E-2</v>
      </c>
    </row>
    <row r="23" spans="6:21" x14ac:dyDescent="0.3">
      <c r="G23" s="2" t="s">
        <v>30</v>
      </c>
      <c r="H23" s="2"/>
      <c r="I23" s="2"/>
      <c r="J23" s="2"/>
    </row>
    <row r="24" spans="6:21" x14ac:dyDescent="0.3">
      <c r="G24" s="3"/>
      <c r="H24" s="3" t="s">
        <v>23</v>
      </c>
      <c r="I24" s="3" t="s">
        <v>16</v>
      </c>
      <c r="J24" s="3" t="s">
        <v>21</v>
      </c>
    </row>
    <row r="25" spans="6:21" x14ac:dyDescent="0.3">
      <c r="G25" s="3" t="s">
        <v>24</v>
      </c>
      <c r="H25" s="3">
        <v>4</v>
      </c>
      <c r="I25" s="3">
        <v>2</v>
      </c>
      <c r="J25" s="3">
        <v>2</v>
      </c>
    </row>
    <row r="26" spans="6:21" x14ac:dyDescent="0.3">
      <c r="G26" s="3" t="s">
        <v>25</v>
      </c>
      <c r="H26" s="3"/>
      <c r="I26" s="3">
        <f>I25/H25</f>
        <v>0.5</v>
      </c>
      <c r="J26" s="3">
        <f>J25/H25</f>
        <v>0.5</v>
      </c>
    </row>
  </sheetData>
  <mergeCells count="2">
    <mergeCell ref="G3:J3"/>
    <mergeCell ref="G23:J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668E-77E1-4AC2-8E9D-B047FEF61A89}">
  <dimension ref="A1:H1"/>
  <sheetViews>
    <sheetView workbookViewId="0">
      <selection activeCell="D10" sqref="D10"/>
    </sheetView>
  </sheetViews>
  <sheetFormatPr defaultRowHeight="14.4" x14ac:dyDescent="0.3"/>
  <cols>
    <col min="1" max="1" width="11" bestFit="1" customWidth="1"/>
    <col min="2" max="2" width="10.44140625" bestFit="1" customWidth="1"/>
    <col min="3" max="3" width="15.21875" bestFit="1" customWidth="1"/>
    <col min="4" max="4" width="14.6640625" bestFit="1" customWidth="1"/>
    <col min="5" max="5" width="11.88671875" bestFit="1" customWidth="1"/>
    <col min="6" max="6" width="11.33203125" bestFit="1" customWidth="1"/>
    <col min="7" max="7" width="9.6640625" bestFit="1" customWidth="1"/>
  </cols>
  <sheetData>
    <row r="1" spans="1:8" x14ac:dyDescent="0.3">
      <c r="A1" s="1" t="s">
        <v>4</v>
      </c>
      <c r="B1" s="1" t="s">
        <v>5</v>
      </c>
      <c r="C1" s="1" t="s">
        <v>8</v>
      </c>
      <c r="D1" s="1" t="s">
        <v>9</v>
      </c>
      <c r="E1" s="1" t="s">
        <v>6</v>
      </c>
      <c r="F1" s="1" t="s">
        <v>7</v>
      </c>
      <c r="G1" s="1" t="s">
        <v>10</v>
      </c>
      <c r="H1" s="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compute prior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Chiara Buono</cp:lastModifiedBy>
  <dcterms:created xsi:type="dcterms:W3CDTF">2024-10-15T10:57:36Z</dcterms:created>
  <dcterms:modified xsi:type="dcterms:W3CDTF">2024-10-16T08:39:16Z</dcterms:modified>
</cp:coreProperties>
</file>