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et\Downloads\"/>
    </mc:Choice>
  </mc:AlternateContent>
  <xr:revisionPtr revIDLastSave="0" documentId="13_ncr:1_{163E41DC-92F3-4FB9-84CF-F04E075C9427}" xr6:coauthVersionLast="47" xr6:coauthVersionMax="47" xr10:uidLastSave="{00000000-0000-0000-0000-000000000000}"/>
  <bookViews>
    <workbookView xWindow="-108" yWindow="-108" windowWidth="23256" windowHeight="13896" xr2:uid="{54841A03-5009-43B1-BA78-E43B18488EC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5" i="1" l="1"/>
  <c r="B30" i="1"/>
  <c r="Y28" i="1"/>
  <c r="W25" i="1"/>
  <c r="W28" i="1" s="1"/>
  <c r="V25" i="1"/>
  <c r="V28" i="1" s="1"/>
  <c r="U25" i="1"/>
  <c r="U28" i="1" s="1"/>
  <c r="T25" i="1"/>
  <c r="T28" i="1" s="1"/>
  <c r="S25" i="1"/>
  <c r="S28" i="1" s="1"/>
  <c r="R25" i="1"/>
  <c r="R28" i="1" s="1"/>
  <c r="Q25" i="1"/>
  <c r="Q28" i="1" s="1"/>
  <c r="P25" i="1"/>
  <c r="P28" i="1" s="1"/>
  <c r="O25" i="1"/>
  <c r="O28" i="1" s="1"/>
  <c r="N25" i="1"/>
  <c r="N28" i="1" s="1"/>
  <c r="M25" i="1"/>
  <c r="M28" i="1" s="1"/>
  <c r="L25" i="1"/>
  <c r="L28" i="1" s="1"/>
  <c r="K25" i="1"/>
  <c r="K28" i="1" s="1"/>
  <c r="J25" i="1"/>
  <c r="J28" i="1" s="1"/>
  <c r="I25" i="1"/>
  <c r="I28" i="1" s="1"/>
  <c r="H25" i="1"/>
  <c r="H28" i="1" s="1"/>
  <c r="G25" i="1"/>
  <c r="G28" i="1" s="1"/>
  <c r="F25" i="1"/>
  <c r="F28" i="1" s="1"/>
  <c r="E25" i="1"/>
  <c r="E28" i="1" s="1"/>
  <c r="D25" i="1"/>
  <c r="D28" i="1" s="1"/>
  <c r="C25" i="1"/>
  <c r="C28" i="1" s="1"/>
  <c r="B25" i="1"/>
  <c r="B28" i="1" s="1"/>
  <c r="Y23" i="1"/>
  <c r="AB23" i="1" s="1"/>
  <c r="Y22" i="1"/>
  <c r="AB22" i="1" s="1"/>
  <c r="Y21" i="1"/>
  <c r="U27" i="1" s="1"/>
  <c r="Y20" i="1"/>
  <c r="AB20" i="1" s="1"/>
  <c r="Y19" i="1"/>
  <c r="AB19" i="1" s="1"/>
  <c r="Y18" i="1"/>
  <c r="AB18" i="1" s="1"/>
  <c r="Y17" i="1"/>
  <c r="AB17" i="1" s="1"/>
  <c r="Y16" i="1"/>
  <c r="AB16" i="1" s="1"/>
  <c r="Y15" i="1"/>
  <c r="AB15" i="1" s="1"/>
  <c r="Y14" i="1"/>
  <c r="AB14" i="1" s="1"/>
  <c r="Y13" i="1"/>
  <c r="AB13" i="1" s="1"/>
  <c r="Y12" i="1"/>
  <c r="L27" i="1" s="1"/>
  <c r="Y11" i="1"/>
  <c r="K27" i="1" s="1"/>
  <c r="Y10" i="1"/>
  <c r="AB10" i="1" s="1"/>
  <c r="Y9" i="1"/>
  <c r="AB9" i="1" s="1"/>
  <c r="Y8" i="1"/>
  <c r="H27" i="1" s="1"/>
  <c r="Y7" i="1"/>
  <c r="G27" i="1" s="1"/>
  <c r="Y6" i="1"/>
  <c r="AB6" i="1" s="1"/>
  <c r="Y5" i="1"/>
  <c r="E27" i="1" s="1"/>
  <c r="Y4" i="1"/>
  <c r="AB4" i="1" s="1"/>
  <c r="Y3" i="1"/>
  <c r="AB3" i="1" s="1"/>
  <c r="Y2" i="1"/>
  <c r="E29" i="1" l="1"/>
  <c r="AB2" i="1"/>
  <c r="Q27" i="1"/>
  <c r="Q29" i="1" s="1"/>
  <c r="AB5" i="1"/>
  <c r="AB7" i="1"/>
  <c r="H29" i="1"/>
  <c r="G29" i="1"/>
  <c r="K29" i="1"/>
  <c r="L29" i="1"/>
  <c r="AB21" i="1"/>
  <c r="O27" i="1"/>
  <c r="O29" i="1" s="1"/>
  <c r="P27" i="1"/>
  <c r="P29" i="1" s="1"/>
  <c r="R27" i="1"/>
  <c r="R29" i="1" s="1"/>
  <c r="S27" i="1"/>
  <c r="S29" i="1" s="1"/>
  <c r="AB11" i="1"/>
  <c r="T27" i="1"/>
  <c r="T29" i="1" s="1"/>
  <c r="U29" i="1"/>
  <c r="Y25" i="1"/>
  <c r="B32" i="1" s="1"/>
  <c r="B27" i="1"/>
  <c r="M27" i="1"/>
  <c r="M29" i="1" s="1"/>
  <c r="N27" i="1"/>
  <c r="N29" i="1" s="1"/>
  <c r="C27" i="1"/>
  <c r="C29" i="1" s="1"/>
  <c r="W27" i="1"/>
  <c r="W29" i="1" s="1"/>
  <c r="D27" i="1"/>
  <c r="D29" i="1" s="1"/>
  <c r="F27" i="1"/>
  <c r="F29" i="1" s="1"/>
  <c r="V27" i="1"/>
  <c r="V29" i="1" s="1"/>
  <c r="AB8" i="1"/>
  <c r="I27" i="1"/>
  <c r="I29" i="1" s="1"/>
  <c r="J27" i="1"/>
  <c r="J29" i="1" s="1"/>
  <c r="AB12" i="1"/>
  <c r="Y27" i="1" l="1"/>
  <c r="B29" i="1"/>
  <c r="Y29" i="1" l="1"/>
</calcChain>
</file>

<file path=xl/sharedStrings.xml><?xml version="1.0" encoding="utf-8"?>
<sst xmlns="http://schemas.openxmlformats.org/spreadsheetml/2006/main" count="53" uniqueCount="30">
  <si>
    <t>APREACCEPTED</t>
  </si>
  <si>
    <t>AACCEPTED</t>
  </si>
  <si>
    <t>OSELECTED</t>
  </si>
  <si>
    <t>AFINALIZED</t>
  </si>
  <si>
    <t>OCREATED</t>
  </si>
  <si>
    <t>OSENT</t>
  </si>
  <si>
    <t>Wcompleterenaanvraag</t>
  </si>
  <si>
    <t>Wnabellenoffertes</t>
  </si>
  <si>
    <t>OSENTBACK</t>
  </si>
  <si>
    <t>AREGISTERED</t>
  </si>
  <si>
    <t>AAPPROVED</t>
  </si>
  <si>
    <t>OACCEPTED</t>
  </si>
  <si>
    <t>AACTIVATED</t>
  </si>
  <si>
    <t>Wvaliderenaanvraag</t>
  </si>
  <si>
    <t>OCANCELLED</t>
  </si>
  <si>
    <t>ADECLINED</t>
  </si>
  <si>
    <t>ACANCELLED</t>
  </si>
  <si>
    <t>Wafhandelenleads</t>
  </si>
  <si>
    <t>ODECLINED</t>
  </si>
  <si>
    <t>Wnabellenincompletedossiers</t>
  </si>
  <si>
    <t>Wbeoordelenfraude</t>
  </si>
  <si>
    <t>END</t>
  </si>
  <si>
    <t>somma</t>
  </si>
  <si>
    <t xml:space="preserve">errore </t>
  </si>
  <si>
    <t>precision</t>
  </si>
  <si>
    <t>recall</t>
  </si>
  <si>
    <t>f1</t>
  </si>
  <si>
    <t>f1_weighted</t>
  </si>
  <si>
    <t>accuracy</t>
  </si>
  <si>
    <t>scartate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</si>
</sst>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0FFA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E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26"/>
        <bgColor indexed="64"/>
      </patternFill>
    </fill>
    <fill>
      <patternFill patternType="solid">
        <fgColor rgb="FF5E61FF"/>
        <bgColor indexed="64"/>
      </patternFill>
    </fill>
    <fill>
      <patternFill patternType="solid">
        <fgColor rgb="FFA77ED3"/>
        <bgColor indexed="64"/>
      </patternFill>
    </fill>
    <fill>
      <patternFill patternType="solid">
        <fgColor rgb="FF00E5FF"/>
        <bgColor indexed="64"/>
      </patternFill>
    </fill>
    <fill>
      <patternFill patternType="solid">
        <fgColor rgb="FFFFD7BD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AC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7F5FF"/>
        <bgColor indexed="64"/>
      </patternFill>
    </fill>
    <fill>
      <patternFill patternType="solid">
        <fgColor rgb="FFFFE7A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F98E00"/>
        <bgColor indexed="64"/>
      </patternFill>
    </fill>
    <fill>
      <patternFill patternType="solid">
        <fgColor rgb="FF0020FF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164" fontId="0" fillId="0" borderId="0" xfId="0" applyNumberFormat="1"/>
    <xf numFmtId="0" fontId="1" fillId="0" borderId="0" xfId="0" applyFont="1" applyAlignment="1">
      <alignment vertical="center"/>
    </xf>
    <xf numFmtId="0" fontId="0" fillId="24" borderId="0" xfId="0" applyFill="1"/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8946-0513-4C3E-8986-8150D1EE032E}">
  <dimension ref="A1:AB32"/>
  <sheetViews>
    <sheetView tabSelected="1" zoomScale="73" workbookViewId="0">
      <selection activeCell="AC24" sqref="AC24"/>
    </sheetView>
  </sheetViews>
  <sheetFormatPr defaultColWidth="8.77734375" defaultRowHeight="14.4" x14ac:dyDescent="0.3"/>
  <cols>
    <col min="1" max="1" width="27.109375" bestFit="1" customWidth="1"/>
    <col min="26" max="26" width="10.109375" customWidth="1"/>
    <col min="28" max="28" width="10.33203125" bestFit="1" customWidth="1"/>
  </cols>
  <sheetData>
    <row r="1" spans="1:28" x14ac:dyDescent="0.3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  <c r="I1" s="8" t="s">
        <v>7</v>
      </c>
      <c r="J1" s="9" t="s">
        <v>8</v>
      </c>
      <c r="K1" s="10" t="s">
        <v>9</v>
      </c>
      <c r="L1" s="11" t="s">
        <v>10</v>
      </c>
      <c r="M1" s="12" t="s">
        <v>11</v>
      </c>
      <c r="N1" s="13" t="s">
        <v>12</v>
      </c>
      <c r="O1" s="14" t="s">
        <v>13</v>
      </c>
      <c r="P1" s="15" t="s">
        <v>14</v>
      </c>
      <c r="Q1" s="16" t="s">
        <v>15</v>
      </c>
      <c r="R1" s="17" t="s">
        <v>16</v>
      </c>
      <c r="S1" s="18" t="s">
        <v>17</v>
      </c>
      <c r="T1" s="19" t="s">
        <v>18</v>
      </c>
      <c r="U1" s="20" t="s">
        <v>19</v>
      </c>
      <c r="V1" s="21" t="s">
        <v>20</v>
      </c>
      <c r="W1" s="22" t="s">
        <v>21</v>
      </c>
      <c r="Y1" t="s">
        <v>22</v>
      </c>
      <c r="Z1" t="s">
        <v>29</v>
      </c>
      <c r="AB1" t="s">
        <v>23</v>
      </c>
    </row>
    <row r="2" spans="1:28" x14ac:dyDescent="0.3">
      <c r="A2" s="1" t="s">
        <v>0</v>
      </c>
      <c r="B2" s="1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Y2">
        <f t="shared" ref="Y2:Y23" si="0">SUM(B2:W2)</f>
        <v>2</v>
      </c>
      <c r="Z2">
        <v>2494</v>
      </c>
      <c r="AB2" s="23">
        <f>1-B2/Y2</f>
        <v>1</v>
      </c>
    </row>
    <row r="3" spans="1:28" x14ac:dyDescent="0.3">
      <c r="A3" s="2" t="s">
        <v>1</v>
      </c>
      <c r="B3" s="24">
        <v>0</v>
      </c>
      <c r="C3" s="2">
        <v>0</v>
      </c>
      <c r="D3">
        <v>3</v>
      </c>
      <c r="E3">
        <v>7</v>
      </c>
      <c r="F3">
        <v>5</v>
      </c>
      <c r="G3">
        <v>0</v>
      </c>
      <c r="H3">
        <v>65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3</v>
      </c>
      <c r="Y3">
        <f t="shared" si="0"/>
        <v>83</v>
      </c>
      <c r="Z3">
        <v>1644</v>
      </c>
      <c r="AB3" s="23">
        <f>1-C3/Y3</f>
        <v>1</v>
      </c>
    </row>
    <row r="4" spans="1:28" x14ac:dyDescent="0.3">
      <c r="A4" s="3" t="s">
        <v>2</v>
      </c>
      <c r="B4" s="24">
        <v>0</v>
      </c>
      <c r="C4">
        <v>0</v>
      </c>
      <c r="D4" s="3">
        <v>201</v>
      </c>
      <c r="E4">
        <v>23</v>
      </c>
      <c r="F4">
        <v>117</v>
      </c>
      <c r="G4">
        <v>26</v>
      </c>
      <c r="H4">
        <v>91</v>
      </c>
      <c r="I4">
        <v>153</v>
      </c>
      <c r="J4">
        <v>0</v>
      </c>
      <c r="K4">
        <v>1</v>
      </c>
      <c r="L4">
        <v>1</v>
      </c>
      <c r="M4">
        <v>2</v>
      </c>
      <c r="N4">
        <v>1</v>
      </c>
      <c r="O4">
        <v>18</v>
      </c>
      <c r="P4">
        <v>82</v>
      </c>
      <c r="Q4">
        <v>0</v>
      </c>
      <c r="R4">
        <v>11</v>
      </c>
      <c r="S4">
        <v>0</v>
      </c>
      <c r="T4">
        <v>0</v>
      </c>
      <c r="U4">
        <v>67</v>
      </c>
      <c r="V4">
        <v>0</v>
      </c>
      <c r="W4">
        <v>4</v>
      </c>
      <c r="Y4">
        <f t="shared" si="0"/>
        <v>798</v>
      </c>
      <c r="Z4">
        <v>1580</v>
      </c>
      <c r="AB4" s="23">
        <f>1-D4/Y4</f>
        <v>0.74812030075187974</v>
      </c>
    </row>
    <row r="5" spans="1:28" x14ac:dyDescent="0.3">
      <c r="A5" s="4" t="s">
        <v>3</v>
      </c>
      <c r="B5" s="24">
        <v>0</v>
      </c>
      <c r="C5">
        <v>0</v>
      </c>
      <c r="D5">
        <v>16</v>
      </c>
      <c r="E5" s="25">
        <v>18</v>
      </c>
      <c r="F5">
        <v>21</v>
      </c>
      <c r="G5">
        <v>2</v>
      </c>
      <c r="H5">
        <v>79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7</v>
      </c>
      <c r="Y5">
        <f t="shared" si="0"/>
        <v>143</v>
      </c>
      <c r="Z5">
        <v>1545</v>
      </c>
      <c r="AB5" s="23">
        <f>1-E5/Y5</f>
        <v>0.87412587412587417</v>
      </c>
    </row>
    <row r="6" spans="1:28" x14ac:dyDescent="0.3">
      <c r="A6" s="5" t="s">
        <v>4</v>
      </c>
      <c r="B6" s="24">
        <v>0</v>
      </c>
      <c r="C6">
        <v>0</v>
      </c>
      <c r="D6">
        <v>67</v>
      </c>
      <c r="E6">
        <v>6</v>
      </c>
      <c r="F6" s="5">
        <v>551</v>
      </c>
      <c r="G6">
        <v>97</v>
      </c>
      <c r="H6">
        <v>15</v>
      </c>
      <c r="I6">
        <v>73</v>
      </c>
      <c r="J6">
        <v>1</v>
      </c>
      <c r="K6">
        <v>4</v>
      </c>
      <c r="L6">
        <v>4</v>
      </c>
      <c r="M6">
        <v>1</v>
      </c>
      <c r="N6">
        <v>3</v>
      </c>
      <c r="O6">
        <v>30</v>
      </c>
      <c r="P6">
        <v>41</v>
      </c>
      <c r="Q6">
        <v>2</v>
      </c>
      <c r="R6">
        <v>5</v>
      </c>
      <c r="S6">
        <v>0</v>
      </c>
      <c r="T6">
        <v>0</v>
      </c>
      <c r="U6">
        <v>51</v>
      </c>
      <c r="V6">
        <v>0</v>
      </c>
      <c r="W6">
        <v>6</v>
      </c>
      <c r="Y6">
        <f t="shared" si="0"/>
        <v>957</v>
      </c>
      <c r="Z6">
        <v>1421</v>
      </c>
      <c r="AB6" s="23">
        <f>1-F6/Y6</f>
        <v>0.4242424242424242</v>
      </c>
    </row>
    <row r="7" spans="1:28" x14ac:dyDescent="0.3">
      <c r="A7" s="6" t="s">
        <v>5</v>
      </c>
      <c r="B7" s="24">
        <v>0</v>
      </c>
      <c r="C7">
        <v>0</v>
      </c>
      <c r="D7">
        <v>14</v>
      </c>
      <c r="E7">
        <v>0</v>
      </c>
      <c r="F7">
        <v>110</v>
      </c>
      <c r="G7" s="6">
        <v>789</v>
      </c>
      <c r="H7">
        <v>16</v>
      </c>
      <c r="I7">
        <v>55</v>
      </c>
      <c r="J7">
        <v>0</v>
      </c>
      <c r="K7">
        <v>2</v>
      </c>
      <c r="L7">
        <v>2</v>
      </c>
      <c r="M7">
        <v>0</v>
      </c>
      <c r="N7">
        <v>16</v>
      </c>
      <c r="O7">
        <v>43</v>
      </c>
      <c r="P7">
        <v>6</v>
      </c>
      <c r="Q7">
        <v>0</v>
      </c>
      <c r="R7">
        <v>1</v>
      </c>
      <c r="S7">
        <v>0</v>
      </c>
      <c r="T7">
        <v>0</v>
      </c>
      <c r="U7">
        <v>16</v>
      </c>
      <c r="V7">
        <v>0</v>
      </c>
      <c r="W7">
        <v>46</v>
      </c>
      <c r="Y7">
        <f t="shared" si="0"/>
        <v>1116</v>
      </c>
      <c r="Z7">
        <v>1262</v>
      </c>
      <c r="AB7" s="23">
        <f>1-G7/Y7</f>
        <v>0.293010752688172</v>
      </c>
    </row>
    <row r="8" spans="1:28" x14ac:dyDescent="0.3">
      <c r="A8" s="7" t="s">
        <v>6</v>
      </c>
      <c r="B8" s="24">
        <v>0</v>
      </c>
      <c r="C8">
        <v>0</v>
      </c>
      <c r="D8">
        <v>17</v>
      </c>
      <c r="E8">
        <v>61</v>
      </c>
      <c r="F8">
        <v>60</v>
      </c>
      <c r="G8">
        <v>23</v>
      </c>
      <c r="H8" s="7">
        <v>1837</v>
      </c>
      <c r="I8">
        <v>11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1</v>
      </c>
      <c r="R8">
        <v>50</v>
      </c>
      <c r="S8">
        <v>0</v>
      </c>
      <c r="T8">
        <v>0</v>
      </c>
      <c r="U8">
        <v>1</v>
      </c>
      <c r="V8">
        <v>0</v>
      </c>
      <c r="W8">
        <v>22</v>
      </c>
      <c r="Y8">
        <f t="shared" si="0"/>
        <v>2084</v>
      </c>
      <c r="Z8">
        <v>6143</v>
      </c>
      <c r="AB8" s="23">
        <f>1-H8/Y8</f>
        <v>0.11852207293666028</v>
      </c>
    </row>
    <row r="9" spans="1:28" x14ac:dyDescent="0.3">
      <c r="A9" s="8" t="s">
        <v>7</v>
      </c>
      <c r="B9" s="24">
        <v>0</v>
      </c>
      <c r="C9">
        <v>0</v>
      </c>
      <c r="D9">
        <v>50</v>
      </c>
      <c r="E9">
        <v>0</v>
      </c>
      <c r="F9">
        <v>57</v>
      </c>
      <c r="G9">
        <v>34</v>
      </c>
      <c r="H9">
        <v>9</v>
      </c>
      <c r="I9" s="8">
        <v>5880</v>
      </c>
      <c r="J9">
        <v>9</v>
      </c>
      <c r="K9">
        <v>1</v>
      </c>
      <c r="L9">
        <v>2</v>
      </c>
      <c r="M9">
        <v>4</v>
      </c>
      <c r="N9">
        <v>0</v>
      </c>
      <c r="O9">
        <v>116</v>
      </c>
      <c r="P9">
        <v>168</v>
      </c>
      <c r="Q9">
        <v>1</v>
      </c>
      <c r="R9">
        <v>13</v>
      </c>
      <c r="S9">
        <v>0</v>
      </c>
      <c r="T9">
        <v>0</v>
      </c>
      <c r="U9">
        <v>35</v>
      </c>
      <c r="V9">
        <v>0</v>
      </c>
      <c r="W9">
        <v>10</v>
      </c>
      <c r="Y9">
        <f t="shared" si="0"/>
        <v>6389</v>
      </c>
      <c r="Z9">
        <v>362</v>
      </c>
      <c r="AB9" s="23">
        <f>1-I9/Y9</f>
        <v>7.9668179683831553E-2</v>
      </c>
    </row>
    <row r="10" spans="1:28" x14ac:dyDescent="0.3">
      <c r="A10" s="9" t="s">
        <v>8</v>
      </c>
      <c r="B10" s="24">
        <v>0</v>
      </c>
      <c r="C10">
        <v>0</v>
      </c>
      <c r="D10">
        <v>3</v>
      </c>
      <c r="E10">
        <v>0</v>
      </c>
      <c r="F10">
        <v>5</v>
      </c>
      <c r="G10">
        <v>2</v>
      </c>
      <c r="H10">
        <v>0</v>
      </c>
      <c r="I10">
        <v>967</v>
      </c>
      <c r="J10" s="9">
        <v>7</v>
      </c>
      <c r="K10">
        <v>4</v>
      </c>
      <c r="L10">
        <v>0</v>
      </c>
      <c r="M10">
        <v>5</v>
      </c>
      <c r="N10">
        <v>0</v>
      </c>
      <c r="O10">
        <v>13</v>
      </c>
      <c r="P10">
        <v>19</v>
      </c>
      <c r="Q10">
        <v>0</v>
      </c>
      <c r="R10">
        <v>2</v>
      </c>
      <c r="S10">
        <v>0</v>
      </c>
      <c r="T10">
        <v>0</v>
      </c>
      <c r="U10">
        <v>42</v>
      </c>
      <c r="V10">
        <v>0</v>
      </c>
      <c r="W10">
        <v>4</v>
      </c>
      <c r="Y10">
        <f t="shared" si="0"/>
        <v>1073</v>
      </c>
      <c r="Z10">
        <v>67</v>
      </c>
      <c r="AB10" s="23">
        <f>1-J10/Y10</f>
        <v>0.99347623485554515</v>
      </c>
    </row>
    <row r="11" spans="1:28" x14ac:dyDescent="0.3">
      <c r="A11" s="10" t="s">
        <v>9</v>
      </c>
      <c r="B11" s="24">
        <v>0</v>
      </c>
      <c r="C11">
        <v>0</v>
      </c>
      <c r="D11">
        <v>0</v>
      </c>
      <c r="E11">
        <v>0</v>
      </c>
      <c r="F11">
        <v>6</v>
      </c>
      <c r="G11">
        <v>19</v>
      </c>
      <c r="H11">
        <v>0</v>
      </c>
      <c r="I11">
        <v>37</v>
      </c>
      <c r="J11">
        <v>0</v>
      </c>
      <c r="K11" s="10">
        <v>50</v>
      </c>
      <c r="L11">
        <v>34</v>
      </c>
      <c r="M11">
        <v>17</v>
      </c>
      <c r="N11">
        <v>81</v>
      </c>
      <c r="O11">
        <v>153</v>
      </c>
      <c r="P11">
        <v>3</v>
      </c>
      <c r="Q11">
        <v>1</v>
      </c>
      <c r="R11">
        <v>0</v>
      </c>
      <c r="S11">
        <v>0</v>
      </c>
      <c r="T11">
        <v>0</v>
      </c>
      <c r="U11">
        <v>199</v>
      </c>
      <c r="V11">
        <v>0</v>
      </c>
      <c r="W11">
        <v>86</v>
      </c>
      <c r="Y11">
        <f t="shared" si="0"/>
        <v>686</v>
      </c>
      <c r="Z11">
        <v>0</v>
      </c>
      <c r="AB11" s="23">
        <f>1-K11/Y11</f>
        <v>0.92711370262390669</v>
      </c>
    </row>
    <row r="12" spans="1:28" x14ac:dyDescent="0.3">
      <c r="A12" s="11" t="s">
        <v>10</v>
      </c>
      <c r="B12" s="24">
        <v>0</v>
      </c>
      <c r="C12">
        <v>0</v>
      </c>
      <c r="D12">
        <v>1</v>
      </c>
      <c r="E12">
        <v>0</v>
      </c>
      <c r="F12">
        <v>9</v>
      </c>
      <c r="G12">
        <v>14</v>
      </c>
      <c r="H12">
        <v>0</v>
      </c>
      <c r="I12">
        <v>47</v>
      </c>
      <c r="J12">
        <v>1</v>
      </c>
      <c r="K12">
        <v>50</v>
      </c>
      <c r="L12" s="11">
        <v>27</v>
      </c>
      <c r="M12">
        <v>20</v>
      </c>
      <c r="N12">
        <v>48</v>
      </c>
      <c r="O12">
        <v>173</v>
      </c>
      <c r="P12">
        <v>3</v>
      </c>
      <c r="Q12">
        <v>0</v>
      </c>
      <c r="R12">
        <v>0</v>
      </c>
      <c r="S12">
        <v>0</v>
      </c>
      <c r="T12">
        <v>0</v>
      </c>
      <c r="U12">
        <v>244</v>
      </c>
      <c r="V12">
        <v>0</v>
      </c>
      <c r="W12">
        <v>49</v>
      </c>
      <c r="Y12">
        <f t="shared" si="0"/>
        <v>686</v>
      </c>
      <c r="Z12">
        <v>0</v>
      </c>
      <c r="AB12" s="23">
        <f>1-L12/Y12</f>
        <v>0.96064139941690962</v>
      </c>
    </row>
    <row r="13" spans="1:28" x14ac:dyDescent="0.3">
      <c r="A13" s="12" t="s">
        <v>11</v>
      </c>
      <c r="B13" s="24">
        <v>0</v>
      </c>
      <c r="C13">
        <v>0</v>
      </c>
      <c r="D13">
        <v>2</v>
      </c>
      <c r="E13">
        <v>0</v>
      </c>
      <c r="F13">
        <v>7</v>
      </c>
      <c r="G13">
        <v>10</v>
      </c>
      <c r="H13">
        <v>0</v>
      </c>
      <c r="I13">
        <v>65</v>
      </c>
      <c r="J13">
        <v>0</v>
      </c>
      <c r="K13">
        <v>33</v>
      </c>
      <c r="L13">
        <v>23</v>
      </c>
      <c r="M13" s="12">
        <v>29</v>
      </c>
      <c r="N13">
        <v>33</v>
      </c>
      <c r="O13">
        <v>154</v>
      </c>
      <c r="P13">
        <v>3</v>
      </c>
      <c r="Q13">
        <v>0</v>
      </c>
      <c r="R13">
        <v>1</v>
      </c>
      <c r="S13">
        <v>0</v>
      </c>
      <c r="T13">
        <v>1</v>
      </c>
      <c r="U13">
        <v>271</v>
      </c>
      <c r="V13">
        <v>0</v>
      </c>
      <c r="W13">
        <v>54</v>
      </c>
      <c r="Y13">
        <f t="shared" si="0"/>
        <v>686</v>
      </c>
      <c r="Z13">
        <v>0</v>
      </c>
      <c r="AB13" s="23">
        <f>1-M13/Y13</f>
        <v>0.95772594752186591</v>
      </c>
    </row>
    <row r="14" spans="1:28" x14ac:dyDescent="0.3">
      <c r="A14" s="13" t="s">
        <v>12</v>
      </c>
      <c r="B14" s="24">
        <v>0</v>
      </c>
      <c r="C14">
        <v>0</v>
      </c>
      <c r="D14">
        <v>0</v>
      </c>
      <c r="E14">
        <v>0</v>
      </c>
      <c r="F14">
        <v>9</v>
      </c>
      <c r="G14">
        <v>20</v>
      </c>
      <c r="H14">
        <v>0</v>
      </c>
      <c r="I14">
        <v>36</v>
      </c>
      <c r="J14">
        <v>0</v>
      </c>
      <c r="K14">
        <v>36</v>
      </c>
      <c r="L14">
        <v>20</v>
      </c>
      <c r="M14">
        <v>17</v>
      </c>
      <c r="N14" s="13">
        <v>129</v>
      </c>
      <c r="O14">
        <v>113</v>
      </c>
      <c r="P14">
        <v>1</v>
      </c>
      <c r="Q14">
        <v>0</v>
      </c>
      <c r="R14">
        <v>0</v>
      </c>
      <c r="S14">
        <v>0</v>
      </c>
      <c r="T14">
        <v>0</v>
      </c>
      <c r="U14">
        <v>150</v>
      </c>
      <c r="V14">
        <v>0</v>
      </c>
      <c r="W14">
        <v>155</v>
      </c>
      <c r="Y14">
        <f t="shared" si="0"/>
        <v>686</v>
      </c>
      <c r="Z14">
        <v>0</v>
      </c>
      <c r="AB14" s="23">
        <f>1-N14/Y14</f>
        <v>0.81195335276967928</v>
      </c>
    </row>
    <row r="15" spans="1:28" x14ac:dyDescent="0.3">
      <c r="A15" s="14" t="s">
        <v>13</v>
      </c>
      <c r="B15" s="24">
        <v>0</v>
      </c>
      <c r="C15">
        <v>0</v>
      </c>
      <c r="D15">
        <v>14</v>
      </c>
      <c r="E15">
        <v>0</v>
      </c>
      <c r="F15">
        <v>34</v>
      </c>
      <c r="G15">
        <v>37</v>
      </c>
      <c r="H15">
        <v>0</v>
      </c>
      <c r="I15">
        <v>401</v>
      </c>
      <c r="J15">
        <v>0</v>
      </c>
      <c r="K15">
        <v>36</v>
      </c>
      <c r="L15">
        <v>30</v>
      </c>
      <c r="M15">
        <v>54</v>
      </c>
      <c r="N15">
        <v>22</v>
      </c>
      <c r="O15" s="14">
        <v>1301</v>
      </c>
      <c r="P15">
        <v>17</v>
      </c>
      <c r="Q15">
        <v>1</v>
      </c>
      <c r="R15">
        <v>0</v>
      </c>
      <c r="S15">
        <v>0</v>
      </c>
      <c r="T15">
        <v>0</v>
      </c>
      <c r="U15">
        <v>584</v>
      </c>
      <c r="V15">
        <v>0</v>
      </c>
      <c r="W15">
        <v>15</v>
      </c>
      <c r="Y15">
        <f t="shared" si="0"/>
        <v>2546</v>
      </c>
      <c r="Z15">
        <v>0</v>
      </c>
      <c r="AB15" s="23">
        <f>1-O15/Y15</f>
        <v>0.48900235663786329</v>
      </c>
    </row>
    <row r="16" spans="1:28" x14ac:dyDescent="0.3">
      <c r="A16" s="15" t="s">
        <v>14</v>
      </c>
      <c r="B16" s="24">
        <v>0</v>
      </c>
      <c r="C16">
        <v>0</v>
      </c>
      <c r="D16">
        <v>106</v>
      </c>
      <c r="E16">
        <v>0</v>
      </c>
      <c r="F16">
        <v>123</v>
      </c>
      <c r="G16">
        <v>16</v>
      </c>
      <c r="H16">
        <v>4</v>
      </c>
      <c r="I16">
        <v>382</v>
      </c>
      <c r="J16">
        <v>0</v>
      </c>
      <c r="K16">
        <v>4</v>
      </c>
      <c r="L16">
        <v>3</v>
      </c>
      <c r="M16">
        <v>4</v>
      </c>
      <c r="N16">
        <v>0</v>
      </c>
      <c r="O16">
        <v>28</v>
      </c>
      <c r="P16" s="15">
        <v>250</v>
      </c>
      <c r="Q16">
        <v>0</v>
      </c>
      <c r="R16">
        <v>51</v>
      </c>
      <c r="S16">
        <v>0</v>
      </c>
      <c r="T16">
        <v>0</v>
      </c>
      <c r="U16">
        <v>93</v>
      </c>
      <c r="V16">
        <v>0</v>
      </c>
      <c r="W16">
        <v>3</v>
      </c>
      <c r="Y16">
        <f t="shared" si="0"/>
        <v>1067</v>
      </c>
      <c r="Z16">
        <v>51</v>
      </c>
      <c r="AB16" s="23">
        <f>1-P16/Y16</f>
        <v>0.76569821930646675</v>
      </c>
    </row>
    <row r="17" spans="1:28" x14ac:dyDescent="0.3">
      <c r="A17" s="16" t="s">
        <v>15</v>
      </c>
      <c r="B17" s="24">
        <v>0</v>
      </c>
      <c r="C17">
        <v>0</v>
      </c>
      <c r="D17">
        <v>0</v>
      </c>
      <c r="E17">
        <v>4</v>
      </c>
      <c r="F17">
        <v>4</v>
      </c>
      <c r="G17">
        <v>1</v>
      </c>
      <c r="H17">
        <v>28</v>
      </c>
      <c r="I17">
        <v>60</v>
      </c>
      <c r="J17">
        <v>0</v>
      </c>
      <c r="K17">
        <v>8</v>
      </c>
      <c r="L17">
        <v>5</v>
      </c>
      <c r="M17">
        <v>5</v>
      </c>
      <c r="N17">
        <v>0</v>
      </c>
      <c r="O17">
        <v>75</v>
      </c>
      <c r="P17">
        <v>2</v>
      </c>
      <c r="Q17" s="16">
        <v>0</v>
      </c>
      <c r="R17">
        <v>1</v>
      </c>
      <c r="S17">
        <v>0</v>
      </c>
      <c r="T17">
        <v>0</v>
      </c>
      <c r="U17">
        <v>96</v>
      </c>
      <c r="V17">
        <v>0</v>
      </c>
      <c r="W17">
        <v>0</v>
      </c>
      <c r="Y17">
        <f t="shared" si="0"/>
        <v>289</v>
      </c>
      <c r="Z17">
        <v>2148</v>
      </c>
      <c r="AB17" s="23">
        <f>1-Q17/Y17</f>
        <v>1</v>
      </c>
    </row>
    <row r="18" spans="1:28" x14ac:dyDescent="0.3">
      <c r="A18" s="17" t="s">
        <v>16</v>
      </c>
      <c r="B18" s="24">
        <v>0</v>
      </c>
      <c r="C18">
        <v>0</v>
      </c>
      <c r="D18">
        <v>21</v>
      </c>
      <c r="E18">
        <v>3</v>
      </c>
      <c r="F18">
        <v>10</v>
      </c>
      <c r="G18">
        <v>4</v>
      </c>
      <c r="H18">
        <v>69</v>
      </c>
      <c r="I18">
        <v>227</v>
      </c>
      <c r="J18">
        <v>0</v>
      </c>
      <c r="K18">
        <v>1</v>
      </c>
      <c r="L18">
        <v>0</v>
      </c>
      <c r="M18">
        <v>3</v>
      </c>
      <c r="N18">
        <v>0</v>
      </c>
      <c r="O18">
        <v>6</v>
      </c>
      <c r="P18">
        <v>69</v>
      </c>
      <c r="Q18">
        <v>0</v>
      </c>
      <c r="R18" s="17">
        <v>105</v>
      </c>
      <c r="S18">
        <v>0</v>
      </c>
      <c r="T18">
        <v>0</v>
      </c>
      <c r="U18">
        <v>34</v>
      </c>
      <c r="V18">
        <v>0</v>
      </c>
      <c r="W18">
        <v>1</v>
      </c>
      <c r="Y18">
        <f t="shared" si="0"/>
        <v>553</v>
      </c>
      <c r="Z18">
        <v>251</v>
      </c>
      <c r="AB18" s="23">
        <f>1-R18/Y18</f>
        <v>0.810126582278481</v>
      </c>
    </row>
    <row r="19" spans="1:28" x14ac:dyDescent="0.3">
      <c r="A19" s="18" t="s">
        <v>17</v>
      </c>
      <c r="B19" s="24">
        <v>0</v>
      </c>
      <c r="C19">
        <v>0</v>
      </c>
      <c r="D19">
        <v>0</v>
      </c>
      <c r="E19">
        <v>2</v>
      </c>
      <c r="F19">
        <v>1</v>
      </c>
      <c r="G19">
        <v>0</v>
      </c>
      <c r="H19">
        <v>5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18">
        <v>0</v>
      </c>
      <c r="T19">
        <v>0</v>
      </c>
      <c r="U19">
        <v>0</v>
      </c>
      <c r="V19">
        <v>0</v>
      </c>
      <c r="W19">
        <v>0</v>
      </c>
      <c r="Y19">
        <f t="shared" si="0"/>
        <v>8</v>
      </c>
      <c r="Z19">
        <v>1908</v>
      </c>
      <c r="AB19" s="23">
        <f>1-S19/Y19</f>
        <v>1</v>
      </c>
    </row>
    <row r="20" spans="1:28" x14ac:dyDescent="0.3">
      <c r="A20" s="19" t="s">
        <v>18</v>
      </c>
      <c r="B20" s="24">
        <v>0</v>
      </c>
      <c r="C20">
        <v>0</v>
      </c>
      <c r="D20">
        <v>0</v>
      </c>
      <c r="E20">
        <v>0</v>
      </c>
      <c r="F20">
        <v>4</v>
      </c>
      <c r="G20">
        <v>0</v>
      </c>
      <c r="H20">
        <v>0</v>
      </c>
      <c r="I20">
        <v>67</v>
      </c>
      <c r="J20">
        <v>0</v>
      </c>
      <c r="K20">
        <v>5</v>
      </c>
      <c r="L20">
        <v>3</v>
      </c>
      <c r="M20">
        <v>3</v>
      </c>
      <c r="N20">
        <v>1</v>
      </c>
      <c r="O20">
        <v>75</v>
      </c>
      <c r="P20">
        <v>1</v>
      </c>
      <c r="Q20">
        <v>0</v>
      </c>
      <c r="R20">
        <v>0</v>
      </c>
      <c r="S20">
        <v>0</v>
      </c>
      <c r="T20" s="19">
        <v>0</v>
      </c>
      <c r="U20">
        <v>95</v>
      </c>
      <c r="V20">
        <v>0</v>
      </c>
      <c r="W20">
        <v>0</v>
      </c>
      <c r="Y20">
        <f t="shared" si="0"/>
        <v>254</v>
      </c>
      <c r="Z20">
        <v>0</v>
      </c>
      <c r="AB20" s="23">
        <f>1-T20/Y20</f>
        <v>1</v>
      </c>
    </row>
    <row r="21" spans="1:28" x14ac:dyDescent="0.3">
      <c r="A21" s="20" t="s">
        <v>19</v>
      </c>
      <c r="B21" s="24">
        <v>0</v>
      </c>
      <c r="C21">
        <v>0</v>
      </c>
      <c r="D21">
        <v>34</v>
      </c>
      <c r="E21">
        <v>0</v>
      </c>
      <c r="F21">
        <v>99</v>
      </c>
      <c r="G21">
        <v>25</v>
      </c>
      <c r="H21">
        <v>0</v>
      </c>
      <c r="I21">
        <v>336</v>
      </c>
      <c r="J21">
        <v>4</v>
      </c>
      <c r="K21">
        <v>74</v>
      </c>
      <c r="L21">
        <v>52</v>
      </c>
      <c r="M21">
        <v>63</v>
      </c>
      <c r="N21">
        <v>14</v>
      </c>
      <c r="O21">
        <v>403</v>
      </c>
      <c r="P21">
        <v>44</v>
      </c>
      <c r="Q21">
        <v>6</v>
      </c>
      <c r="R21">
        <v>6</v>
      </c>
      <c r="S21">
        <v>0</v>
      </c>
      <c r="T21">
        <v>0</v>
      </c>
      <c r="U21" s="20">
        <v>2222</v>
      </c>
      <c r="V21">
        <v>0</v>
      </c>
      <c r="W21">
        <v>57</v>
      </c>
      <c r="Y21">
        <f t="shared" si="0"/>
        <v>3439</v>
      </c>
      <c r="Z21">
        <v>0</v>
      </c>
      <c r="AB21" s="23">
        <f>1-U21/Y21</f>
        <v>0.35388194242512361</v>
      </c>
    </row>
    <row r="22" spans="1:28" x14ac:dyDescent="0.3">
      <c r="A22" s="21" t="s">
        <v>20</v>
      </c>
      <c r="B22" s="24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3</v>
      </c>
      <c r="I22">
        <v>1</v>
      </c>
      <c r="J22">
        <v>0</v>
      </c>
      <c r="K22">
        <v>1</v>
      </c>
      <c r="L22">
        <v>0</v>
      </c>
      <c r="M22">
        <v>0</v>
      </c>
      <c r="N22">
        <v>0</v>
      </c>
      <c r="O22">
        <v>6</v>
      </c>
      <c r="P22">
        <v>0</v>
      </c>
      <c r="Q22">
        <v>0</v>
      </c>
      <c r="R22">
        <v>0</v>
      </c>
      <c r="S22">
        <v>0</v>
      </c>
      <c r="T22">
        <v>0</v>
      </c>
      <c r="U22">
        <v>2</v>
      </c>
      <c r="V22" s="21">
        <v>0</v>
      </c>
      <c r="W22">
        <v>1</v>
      </c>
      <c r="Y22">
        <f t="shared" si="0"/>
        <v>16</v>
      </c>
      <c r="Z22">
        <v>70</v>
      </c>
      <c r="AB22" s="23">
        <f>1-V22/Y22</f>
        <v>1</v>
      </c>
    </row>
    <row r="23" spans="1:28" x14ac:dyDescent="0.3">
      <c r="A23" s="22" t="s">
        <v>21</v>
      </c>
      <c r="B23" s="24">
        <v>0</v>
      </c>
      <c r="C23">
        <v>0</v>
      </c>
      <c r="D23">
        <v>5</v>
      </c>
      <c r="E23">
        <v>17</v>
      </c>
      <c r="F23">
        <v>12</v>
      </c>
      <c r="G23">
        <v>41</v>
      </c>
      <c r="H23">
        <v>84</v>
      </c>
      <c r="I23">
        <v>284</v>
      </c>
      <c r="J23">
        <v>0</v>
      </c>
      <c r="K23">
        <v>5</v>
      </c>
      <c r="L23">
        <v>1</v>
      </c>
      <c r="M23">
        <v>1</v>
      </c>
      <c r="N23">
        <v>63</v>
      </c>
      <c r="O23">
        <v>62</v>
      </c>
      <c r="P23">
        <v>11</v>
      </c>
      <c r="Q23">
        <v>0</v>
      </c>
      <c r="R23">
        <v>4</v>
      </c>
      <c r="S23">
        <v>0</v>
      </c>
      <c r="T23">
        <v>0</v>
      </c>
      <c r="U23">
        <v>75</v>
      </c>
      <c r="V23">
        <v>0</v>
      </c>
      <c r="W23" s="22">
        <v>1316</v>
      </c>
      <c r="Y23">
        <f t="shared" si="0"/>
        <v>1981</v>
      </c>
      <c r="Z23">
        <v>2338</v>
      </c>
      <c r="AB23" s="23">
        <f>1-W23/Y23</f>
        <v>0.33568904593639581</v>
      </c>
    </row>
    <row r="25" spans="1:28" x14ac:dyDescent="0.3">
      <c r="A25" t="s">
        <v>22</v>
      </c>
      <c r="B25">
        <f t="shared" ref="B25:W25" si="1">SUM(B2:B23)</f>
        <v>0</v>
      </c>
      <c r="C25">
        <f t="shared" si="1"/>
        <v>0</v>
      </c>
      <c r="D25">
        <f t="shared" si="1"/>
        <v>554</v>
      </c>
      <c r="E25">
        <f t="shared" si="1"/>
        <v>141</v>
      </c>
      <c r="F25">
        <f t="shared" si="1"/>
        <v>1245</v>
      </c>
      <c r="G25">
        <f t="shared" si="1"/>
        <v>1161</v>
      </c>
      <c r="H25">
        <f t="shared" si="1"/>
        <v>2307</v>
      </c>
      <c r="I25">
        <f t="shared" si="1"/>
        <v>9082</v>
      </c>
      <c r="J25">
        <f t="shared" si="1"/>
        <v>22</v>
      </c>
      <c r="K25">
        <f t="shared" si="1"/>
        <v>315</v>
      </c>
      <c r="L25">
        <f t="shared" si="1"/>
        <v>207</v>
      </c>
      <c r="M25">
        <f t="shared" si="1"/>
        <v>228</v>
      </c>
      <c r="N25">
        <f t="shared" si="1"/>
        <v>411</v>
      </c>
      <c r="O25">
        <f t="shared" si="1"/>
        <v>2769</v>
      </c>
      <c r="P25">
        <f t="shared" si="1"/>
        <v>721</v>
      </c>
      <c r="Q25">
        <f t="shared" si="1"/>
        <v>12</v>
      </c>
      <c r="R25">
        <f t="shared" si="1"/>
        <v>250</v>
      </c>
      <c r="S25">
        <f t="shared" si="1"/>
        <v>0</v>
      </c>
      <c r="T25">
        <f t="shared" si="1"/>
        <v>1</v>
      </c>
      <c r="U25">
        <f t="shared" si="1"/>
        <v>4277</v>
      </c>
      <c r="V25">
        <f t="shared" si="1"/>
        <v>0</v>
      </c>
      <c r="W25">
        <f t="shared" si="1"/>
        <v>1839</v>
      </c>
      <c r="Y25">
        <f>SUM(Y2:Y23)</f>
        <v>25542</v>
      </c>
      <c r="Z25">
        <f>SUM(Z2:Z23)</f>
        <v>23284</v>
      </c>
    </row>
    <row r="27" spans="1:28" x14ac:dyDescent="0.3">
      <c r="A27" t="s">
        <v>24</v>
      </c>
      <c r="B27">
        <f>B2/Y2</f>
        <v>0</v>
      </c>
      <c r="C27">
        <f>C3/Y3</f>
        <v>0</v>
      </c>
      <c r="D27">
        <f>D4/Y4</f>
        <v>0.25187969924812031</v>
      </c>
      <c r="E27">
        <f>E5/Y5</f>
        <v>0.12587412587412589</v>
      </c>
      <c r="F27">
        <f>F6/Y6</f>
        <v>0.5757575757575758</v>
      </c>
      <c r="G27">
        <f>G7/Y7</f>
        <v>0.706989247311828</v>
      </c>
      <c r="H27">
        <f>H8/Y8</f>
        <v>0.88147792706333972</v>
      </c>
      <c r="I27">
        <f>I9/Y9</f>
        <v>0.92033182031616845</v>
      </c>
      <c r="J27">
        <f>J10/Y10</f>
        <v>6.5237651444547996E-3</v>
      </c>
      <c r="K27">
        <f>K11/Y11</f>
        <v>7.2886297376093298E-2</v>
      </c>
      <c r="L27">
        <f>L12/Y12</f>
        <v>3.9358600583090382E-2</v>
      </c>
      <c r="M27">
        <f>M13/Y13</f>
        <v>4.2274052478134108E-2</v>
      </c>
      <c r="N27">
        <f>N14/Y14</f>
        <v>0.18804664723032069</v>
      </c>
      <c r="O27">
        <f>O15/Y15</f>
        <v>0.51099764336213671</v>
      </c>
      <c r="P27">
        <f>P16/Y16</f>
        <v>0.23430178069353327</v>
      </c>
      <c r="Q27">
        <f>Q17/Y17</f>
        <v>0</v>
      </c>
      <c r="R27">
        <f>R18/Y18</f>
        <v>0.189873417721519</v>
      </c>
      <c r="S27">
        <f>S19/Y19</f>
        <v>0</v>
      </c>
      <c r="T27">
        <f>T20/Y20</f>
        <v>0</v>
      </c>
      <c r="U27">
        <f>U21/Y21</f>
        <v>0.64611805757487639</v>
      </c>
      <c r="V27">
        <f>V22/Y22</f>
        <v>0</v>
      </c>
      <c r="W27">
        <f>W23/Y23</f>
        <v>0.66431095406360419</v>
      </c>
      <c r="Y27">
        <f>(B27*Y2+C27*Y3+D27*Y4+E27*Y5+F27*Y6+G27*Y7+H27*Y8+I27*Y9+J27*Y10+K27*Y11+L27*Y12+M27*Y13+N27*Y14+O27*Y15+P27*Y16+Q27*Y17+R27*Y18+S27*Y19+T27*Y20+U27*Y21+V27*Y22+W27*Y23)/Y25</f>
        <v>0.57599248296922712</v>
      </c>
    </row>
    <row r="28" spans="1:28" x14ac:dyDescent="0.3">
      <c r="A28" t="s">
        <v>25</v>
      </c>
      <c r="B28" s="26" t="e">
        <f>B2/B25</f>
        <v>#DIV/0!</v>
      </c>
      <c r="C28" s="26" t="e">
        <f>C3/C25</f>
        <v>#DIV/0!</v>
      </c>
      <c r="D28">
        <f>D4/D25</f>
        <v>0.36281588447653429</v>
      </c>
      <c r="E28">
        <f>E5/E25</f>
        <v>0.1276595744680851</v>
      </c>
      <c r="F28">
        <f>F6/F25</f>
        <v>0.44257028112449798</v>
      </c>
      <c r="G28">
        <f>G7/G25</f>
        <v>0.67958656330749356</v>
      </c>
      <c r="H28">
        <f>H8/H25</f>
        <v>0.79627221499783263</v>
      </c>
      <c r="I28">
        <f>I9/I25</f>
        <v>0.64743448579608021</v>
      </c>
      <c r="J28">
        <f>J10/J25</f>
        <v>0.31818181818181818</v>
      </c>
      <c r="K28">
        <f>K11/K25</f>
        <v>0.15873015873015872</v>
      </c>
      <c r="L28">
        <f>L12/L25</f>
        <v>0.13043478260869565</v>
      </c>
      <c r="M28">
        <f>M13/M25</f>
        <v>0.12719298245614036</v>
      </c>
      <c r="N28">
        <f>N14/N25</f>
        <v>0.31386861313868614</v>
      </c>
      <c r="O28">
        <f>O15/O25</f>
        <v>0.46984470928132899</v>
      </c>
      <c r="P28">
        <f>P16/P25</f>
        <v>0.34674063800277394</v>
      </c>
      <c r="Q28">
        <f>Q17/Q25</f>
        <v>0</v>
      </c>
      <c r="R28">
        <f>R18/R25</f>
        <v>0.42</v>
      </c>
      <c r="S28" t="e">
        <f>S19/S25</f>
        <v>#DIV/0!</v>
      </c>
      <c r="T28">
        <f>T20/T25</f>
        <v>0</v>
      </c>
      <c r="U28">
        <f>U21/U25</f>
        <v>0.51952303016132806</v>
      </c>
      <c r="V28" t="e">
        <f>V22/V25</f>
        <v>#DIV/0!</v>
      </c>
      <c r="W28">
        <f>W23/W25</f>
        <v>0.71560630777596523</v>
      </c>
      <c r="Y28">
        <f>(0*Y2+0*Y3+D28*Y4+E28*Y5+F28*Y6+G28*Y7+H28*Y8+I28*Y9+J28*Y10+K28*Y11+L28*Y12+M28*Y13+N28*Y14+O28*Y15+P28*Y16+Q28*Y17+R28*Y18+0*Y19+T28*Y20+U28*Y21+0*Y22+W28*Y23)/Y25</f>
        <v>0.51408222405093462</v>
      </c>
    </row>
    <row r="29" spans="1:28" x14ac:dyDescent="0.3">
      <c r="A29" t="s">
        <v>26</v>
      </c>
      <c r="B29" t="e">
        <f>2*B27*B28/(B27+B28)</f>
        <v>#DIV/0!</v>
      </c>
      <c r="C29" t="e">
        <f t="shared" ref="C29:W29" si="2">2*C27*C28/(C27+C28)</f>
        <v>#DIV/0!</v>
      </c>
      <c r="D29">
        <f t="shared" si="2"/>
        <v>0.2973372781065089</v>
      </c>
      <c r="E29">
        <f t="shared" si="2"/>
        <v>0.12676056338028166</v>
      </c>
      <c r="F29">
        <f t="shared" si="2"/>
        <v>0.50045413260672111</v>
      </c>
      <c r="G29">
        <f t="shared" si="2"/>
        <v>0.69301712779973657</v>
      </c>
      <c r="H29">
        <f t="shared" si="2"/>
        <v>0.83671145524937374</v>
      </c>
      <c r="I29">
        <f t="shared" si="2"/>
        <v>0.76013185960829943</v>
      </c>
      <c r="J29">
        <f t="shared" si="2"/>
        <v>1.2785388127853882E-2</v>
      </c>
      <c r="K29">
        <f t="shared" si="2"/>
        <v>9.990009990009989E-2</v>
      </c>
      <c r="L29">
        <f t="shared" si="2"/>
        <v>6.0470324748040323E-2</v>
      </c>
      <c r="M29">
        <f t="shared" si="2"/>
        <v>6.3457330415754923E-2</v>
      </c>
      <c r="N29">
        <f t="shared" si="2"/>
        <v>0.23518687329079307</v>
      </c>
      <c r="O29">
        <f t="shared" si="2"/>
        <v>0.48955785512699906</v>
      </c>
      <c r="P29">
        <f t="shared" si="2"/>
        <v>0.2796420581655481</v>
      </c>
      <c r="Q29" t="e">
        <f t="shared" si="2"/>
        <v>#DIV/0!</v>
      </c>
      <c r="R29">
        <f t="shared" si="2"/>
        <v>0.26151930261519302</v>
      </c>
      <c r="S29" t="e">
        <f t="shared" si="2"/>
        <v>#DIV/0!</v>
      </c>
      <c r="T29" t="e">
        <f t="shared" si="2"/>
        <v>#DIV/0!</v>
      </c>
      <c r="U29">
        <f t="shared" si="2"/>
        <v>0.57594608605495079</v>
      </c>
      <c r="V29" t="e">
        <f t="shared" si="2"/>
        <v>#DIV/0!</v>
      </c>
      <c r="W29">
        <f t="shared" si="2"/>
        <v>0.68900523560209426</v>
      </c>
      <c r="Y29">
        <f>(2*Y27*Y28)/(Y27+Y28)</f>
        <v>0.54327927209848315</v>
      </c>
    </row>
    <row r="30" spans="1:28" x14ac:dyDescent="0.3">
      <c r="A30" t="s">
        <v>27</v>
      </c>
      <c r="B30">
        <f>(0*Y2+0*Y3+D29*Y4+E29*Y5+F29*Y6+G29*Y7+H29*Y8+I29*Y9+J29*Y10+K29*Y11+L29*Y12+M29*Y13+N29*Y14+O29*Y15+P29*Y16+0*Y17+R29*Y18+0*Y19+0*Y20+U29*Y21+0*Y22+W29*Y23)/Y25</f>
        <v>0.5274272186807627</v>
      </c>
    </row>
    <row r="32" spans="1:28" x14ac:dyDescent="0.3">
      <c r="A32" t="s">
        <v>28</v>
      </c>
      <c r="B32">
        <f>(B2+C3+D4+E5+F6+G7+H8+I9+J10+K11+L12+M13+N14+O15+P16+Q17+R18+S19+T20+U21+V22+W23)/Y25</f>
        <v>0.57599248296922712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MORETTI ALICE</dc:creator>
  <cp:lastModifiedBy>MORETTI ALICE</cp:lastModifiedBy>
  <dcterms:created xsi:type="dcterms:W3CDTF">2023-09-13T09:55:08Z</dcterms:created>
  <dcterms:modified xsi:type="dcterms:W3CDTF">2023-09-23T17:39:35Z</dcterms:modified>
</cp:coreProperties>
</file>