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<sst xmlns="http://schemas.openxmlformats.org/spreadsheetml/2006/main" count="379" uniqueCount="244">
  <si>
    <t>名前</t>
  </si>
  <si>
    <t>場所</t>
  </si>
  <si>
    <t>値</t>
  </si>
  <si>
    <t>パッケージ</t>
  </si>
  <si>
    <t>型番；部品共通化の参考に</t>
  </si>
  <si>
    <t>単価 (円)</t>
  </si>
  <si>
    <t>備考</t>
  </si>
  <si>
    <t>B1</t>
  </si>
  <si>
    <t>3V3A用フェライトビーズ</t>
  </si>
  <si>
    <t>0 Ohm</t>
  </si>
  <si>
    <t>0603 (1608M)</t>
  </si>
  <si>
    <t>これを実装しないと，マイコンが動作しない．ADCなどを使用しない場合でもVDDAは供給しないといけないようだ．</t>
  </si>
  <si>
    <t>C1</t>
  </si>
  <si>
    <t>主電源パスコン（電解)</t>
  </si>
  <si>
    <t>220uF 50V</t>
  </si>
  <si>
    <t>E5-10.5</t>
  </si>
  <si>
    <t>C2</t>
  </si>
  <si>
    <t>主電源パスコン（電解）</t>
  </si>
  <si>
    <t>C3</t>
  </si>
  <si>
    <t>主電源パスコン（MLCC）</t>
  </si>
  <si>
    <t>100nF 50V</t>
  </si>
  <si>
    <t>正直なくていいと思う．</t>
  </si>
  <si>
    <t>C4</t>
  </si>
  <si>
    <t>15Vパスコン（電解）</t>
  </si>
  <si>
    <t>25V品で容量大きいもの</t>
  </si>
  <si>
    <t>E2.5-5</t>
  </si>
  <si>
    <t>6.3mmくらいだった．</t>
  </si>
  <si>
    <t>C5</t>
  </si>
  <si>
    <t>A相主電源パスコン</t>
  </si>
  <si>
    <t>100n 50V</t>
  </si>
  <si>
    <t>C6</t>
  </si>
  <si>
    <t>B相主電源パスコン</t>
  </si>
  <si>
    <t>C7</t>
  </si>
  <si>
    <t>A相15Vパスコン</t>
  </si>
  <si>
    <t>C8</t>
  </si>
  <si>
    <t>B相15Vパスコン</t>
  </si>
  <si>
    <t>C9</t>
  </si>
  <si>
    <t>A相ブートストラップC</t>
  </si>
  <si>
    <t>C10</t>
  </si>
  <si>
    <t>B相ブートストラップC</t>
  </si>
  <si>
    <t>C11</t>
  </si>
  <si>
    <t>4.7uF / 50V</t>
  </si>
  <si>
    <t>1210 (3225M)</t>
  </si>
  <si>
    <t>10uFでもよい．</t>
  </si>
  <si>
    <t>C12</t>
  </si>
  <si>
    <t>上に同じ</t>
  </si>
  <si>
    <t>C13</t>
  </si>
  <si>
    <t>15Vパスコン</t>
  </si>
  <si>
    <t>C14</t>
  </si>
  <si>
    <t>電流検出入力フィルタC</t>
  </si>
  <si>
    <t>DNP</t>
  </si>
  <si>
    <t>C15</t>
  </si>
  <si>
    <t>3V3A電源パスコン</t>
  </si>
  <si>
    <t>10nFか100nFくらいかな？</t>
  </si>
  <si>
    <t>C16</t>
  </si>
  <si>
    <t>電流検出出力フィルタC</t>
  </si>
  <si>
    <t>C17</t>
  </si>
  <si>
    <t>電圧検出フィルタC</t>
  </si>
  <si>
    <t>C18</t>
  </si>
  <si>
    <t>5V電源パスコン（電解）</t>
  </si>
  <si>
    <t>220uF 16V</t>
  </si>
  <si>
    <t>C19</t>
  </si>
  <si>
    <t>5V電源パスコン（MLCC）</t>
  </si>
  <si>
    <t>C20</t>
  </si>
  <si>
    <t>3V3電源パスコン</t>
  </si>
  <si>
    <t>C21</t>
  </si>
  <si>
    <t>C22</t>
  </si>
  <si>
    <t>RESETパスコン</t>
  </si>
  <si>
    <t>C23</t>
  </si>
  <si>
    <t>マイコン用3V3電源パスコン</t>
  </si>
  <si>
    <t>10u 25V</t>
  </si>
  <si>
    <t>0805 (2012M)</t>
  </si>
  <si>
    <t>マイコンのデータシートは4.7uFを推奨している．</t>
  </si>
  <si>
    <t>C24</t>
  </si>
  <si>
    <t>C25</t>
  </si>
  <si>
    <t>C26</t>
  </si>
  <si>
    <t>C27</t>
  </si>
  <si>
    <t>ANDゲート用3V3電源パスコン</t>
  </si>
  <si>
    <t>C28</t>
  </si>
  <si>
    <t>C29</t>
  </si>
  <si>
    <t>設計は10nF．</t>
  </si>
  <si>
    <t>C30</t>
  </si>
  <si>
    <t>設計は1uF．</t>
  </si>
  <si>
    <t>C31</t>
  </si>
  <si>
    <t>ISO24V電源パスコン</t>
  </si>
  <si>
    <t>47uF 50V</t>
  </si>
  <si>
    <t>C32</t>
  </si>
  <si>
    <t>C33</t>
  </si>
  <si>
    <t>ISO5V電源パスコン</t>
  </si>
  <si>
    <t>C34</t>
  </si>
  <si>
    <t>J1</t>
  </si>
  <si>
    <t>CAN用RJ45コネクタ</t>
  </si>
  <si>
    <t>最後に実装しないとしぬ</t>
  </si>
  <si>
    <t>RJ-45</t>
  </si>
  <si>
    <t>AliExpress</t>
  </si>
  <si>
    <t>以前aliで$2.58/10pcsで入手．RJ-45はモノによって微妙に形状が違うので注意．パルストランス内蔵のものは使えない（重要）．</t>
  </si>
  <si>
    <t>J2</t>
  </si>
  <si>
    <t>エンコーダ用XHコネクタ</t>
  </si>
  <si>
    <t>XH4（ライトアングル）</t>
  </si>
  <si>
    <t>ライトアングルじゃないと運用ツラいゾ</t>
  </si>
  <si>
    <t>J3</t>
  </si>
  <si>
    <t>デジタル入力用XH</t>
  </si>
  <si>
    <t>J4</t>
  </si>
  <si>
    <t>デバッグ用ピンヘッダ</t>
  </si>
  <si>
    <t>2.54mmライトアングル</t>
  </si>
  <si>
    <t>2x4</t>
  </si>
  <si>
    <t>J5</t>
  </si>
  <si>
    <t>設定用ヘッダ</t>
  </si>
  <si>
    <t>2x5</t>
  </si>
  <si>
    <t>J6</t>
  </si>
  <si>
    <t>CAN終端選択ヘッダ</t>
  </si>
  <si>
    <t>2x2</t>
  </si>
  <si>
    <t>D1</t>
  </si>
  <si>
    <t>A相ブートストラップ用（SBD）</t>
  </si>
  <si>
    <t>PMEG6010CEJ,115</t>
  </si>
  <si>
    <t>SOD-323</t>
  </si>
  <si>
    <t>だいぶ高速に動くところなのでショットキーダイオードにしたが，もしかしたら普通のシリコンジャンクションでもいいのかな？</t>
  </si>
  <si>
    <t>D4</t>
  </si>
  <si>
    <t>B相ブートストラップ用（SBD）</t>
  </si>
  <si>
    <t>ショットキーじゃなくてもいいなら，少し安くなる．実際この程度のダイオード1個に35円かけるのは馬鹿げている気がする．</t>
  </si>
  <si>
    <t>D9</t>
  </si>
  <si>
    <t>インジケータLED</t>
  </si>
  <si>
    <t>緑</t>
  </si>
  <si>
    <t>aliにて $0.48/100pcs で入手．</t>
  </si>
  <si>
    <t>D10</t>
  </si>
  <si>
    <t>黄</t>
  </si>
  <si>
    <t>D11</t>
  </si>
  <si>
    <t>赤</t>
  </si>
  <si>
    <t>F1</t>
  </si>
  <si>
    <t>24V入力用リセッタブルヒューズ</t>
  </si>
  <si>
    <t>300mAくらい</t>
  </si>
  <si>
    <t>aliにて $0.90/20pcs．ヒューズをaliで買っていいのか…？</t>
  </si>
  <si>
    <t>Q1</t>
  </si>
  <si>
    <t>A相ハイサイドスイッチ</t>
  </si>
  <si>
    <t>PSMN5R5-60YS</t>
  </si>
  <si>
    <t>SOT-669 (LFPAK)</t>
  </si>
  <si>
    <t>モータドライバの肝．ここで性能がだいたい決まる．</t>
  </si>
  <si>
    <t>Q2</t>
  </si>
  <si>
    <t>A相ローサイドスイッチ</t>
  </si>
  <si>
    <t>Q3</t>
  </si>
  <si>
    <t>B相ハイサイドスイッチ</t>
  </si>
  <si>
    <t>Q4</t>
  </si>
  <si>
    <t>B相ローサイドスイッチ</t>
  </si>
  <si>
    <t>R1</t>
  </si>
  <si>
    <t>A相ハイサイドRg</t>
  </si>
  <si>
    <t>0603 (1206M)</t>
  </si>
  <si>
    <t>秋月にて2500個リールが500円．</t>
  </si>
  <si>
    <t>R2</t>
  </si>
  <si>
    <t>B相ハイサイドRg</t>
  </si>
  <si>
    <t>R3</t>
  </si>
  <si>
    <t>A相ローサイドRg</t>
  </si>
  <si>
    <t>R4</t>
  </si>
  <si>
    <t>B相ローサイドRg</t>
  </si>
  <si>
    <t>R5</t>
  </si>
  <si>
    <t>A相ハイサイドRgs</t>
  </si>
  <si>
    <t>47k</t>
  </si>
  <si>
    <t>損失を嫌って大きくする．</t>
  </si>
  <si>
    <t>R6</t>
  </si>
  <si>
    <t>B相ハイサイドRgs</t>
  </si>
  <si>
    <t>R7</t>
  </si>
  <si>
    <t>A相ローサイドRgs</t>
  </si>
  <si>
    <t>R8</t>
  </si>
  <si>
    <t>B相ローサイドRgs</t>
  </si>
  <si>
    <t>R9</t>
  </si>
  <si>
    <t>電流検出シャント抵抗</t>
  </si>
  <si>
    <t>ハンダ吸い取り線をつける．設計は1 mOhm</t>
  </si>
  <si>
    <t>R10</t>
  </si>
  <si>
    <t>電流検出入力フィルタR</t>
  </si>
  <si>
    <t>R11</t>
  </si>
  <si>
    <t>R12</t>
  </si>
  <si>
    <t>CAN終端R</t>
  </si>
  <si>
    <t>R13</t>
  </si>
  <si>
    <t>電圧検出用R</t>
  </si>
  <si>
    <t>設計は10k</t>
  </si>
  <si>
    <t>R14</t>
  </si>
  <si>
    <t>設計は1k．24Vのときに3Vくらいが出るとよいかな？</t>
  </si>
  <si>
    <t>R15</t>
  </si>
  <si>
    <t>R16</t>
  </si>
  <si>
    <t>R17</t>
  </si>
  <si>
    <t>R18</t>
  </si>
  <si>
    <t>R19</t>
  </si>
  <si>
    <t>R20</t>
  </si>
  <si>
    <t>RJ45のLED（緑）用</t>
  </si>
  <si>
    <t>10k</t>
  </si>
  <si>
    <t>バス電圧が12Vなら10kくらい，24Vなら22kくらいにすると，だいたい1mAくらい流れてくれる？</t>
  </si>
  <si>
    <t>R21</t>
  </si>
  <si>
    <t>RJ45のLED（黄）用</t>
  </si>
  <si>
    <t>R28</t>
  </si>
  <si>
    <t>EMS_ISO用R</t>
  </si>
  <si>
    <t>1k</t>
  </si>
  <si>
    <t>330なら11.4 mA くらい流れてくれる？</t>
  </si>
  <si>
    <t>R29</t>
  </si>
  <si>
    <t>R30</t>
  </si>
  <si>
    <t>EMSプルダウンR</t>
  </si>
  <si>
    <t>R109</t>
  </si>
  <si>
    <t>インジケータLED用R</t>
  </si>
  <si>
    <t>R110</t>
  </si>
  <si>
    <t>R111</t>
  </si>
  <si>
    <t>R123</t>
  </si>
  <si>
    <t>電流検出出力フィルタR</t>
  </si>
  <si>
    <t>U1</t>
  </si>
  <si>
    <t>マイコン</t>
  </si>
  <si>
    <t>STM32F103C8T6</t>
  </si>
  <si>
    <t>LQFP48</t>
  </si>
  <si>
    <t>なんかメモリ領域がカツカツになってきてるので，CBT6にしたいなーなんて．</t>
  </si>
  <si>
    <t>U2</t>
  </si>
  <si>
    <t>CANトランシーバ</t>
  </si>
  <si>
    <t>NCV7351D1E</t>
  </si>
  <si>
    <t>SOIC8</t>
  </si>
  <si>
    <t>RS</t>
  </si>
  <si>
    <t>手元にあった</t>
  </si>
  <si>
    <t>U3</t>
  </si>
  <si>
    <t>デジタルアイソレータ</t>
  </si>
  <si>
    <t>Si8621AB-B-IS</t>
  </si>
  <si>
    <t>U4</t>
  </si>
  <si>
    <t>オプトカプラ</t>
  </si>
  <si>
    <t>TLP184</t>
  </si>
  <si>
    <t>U5</t>
  </si>
  <si>
    <t>A相ゲートドライバ</t>
  </si>
  <si>
    <t>NCP5106A</t>
  </si>
  <si>
    <t>前回のデザインに比べておよそ1/3の価格だが，まぁ，安くはない．</t>
  </si>
  <si>
    <t>U6</t>
  </si>
  <si>
    <t>B相ゲートドライバ</t>
  </si>
  <si>
    <t>MOSFETと並んで，モータドライバの性能を決める重要な要素．</t>
  </si>
  <si>
    <t>U7</t>
  </si>
  <si>
    <t>電流センスアンプ</t>
  </si>
  <si>
    <t>U8</t>
  </si>
  <si>
    <t>レギュレータ</t>
  </si>
  <si>
    <t>L78M15</t>
  </si>
  <si>
    <t>DPAK</t>
  </si>
  <si>
    <t>U9</t>
  </si>
  <si>
    <t>L78M05</t>
  </si>
  <si>
    <t>U10</t>
  </si>
  <si>
    <t>LDO（3V3）</t>
  </si>
  <si>
    <t>XC6206</t>
  </si>
  <si>
    <t>SOT-23-3 (SOT-95)</t>
  </si>
  <si>
    <t>これもaliにて，$1.55/100pcs で入手．SOT23パッケージのLDOは，モノによってピンアサインが違っていて結構面倒くさい．</t>
  </si>
  <si>
    <t>U11</t>
  </si>
  <si>
    <t>X1</t>
  </si>
  <si>
    <t>セラロック　CSTCE8M00G55</t>
  </si>
  <si>
    <t>3.2 x 1.3 mm</t>
  </si>
  <si>
    <t>合計</t>
  </si>
  <si>
    <t>単価を縦方向に合計するとMD201xのユニットコストが算出できる</t>
  </si>
  <si>
    <t>ユニットあたり1500円くらいなら，完成品を2000円で売ろうかな．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</si>
</sst>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22.14"/>
    <col customWidth="1" min="4" max="4" width="17.29"/>
    <col customWidth="1" min="5" max="5" width="22.29"/>
    <col customWidth="1" min="6" max="6" width="8.43"/>
    <col customWidth="1" min="7" max="7" width="109.14"/>
  </cols>
  <sheetData>
    <row r="1">
      <c r="A1" s="1"/>
      <c r="B1" s="1"/>
      <c r="C1" s="2"/>
      <c r="D1" s="1"/>
      <c r="E1" s="1"/>
      <c r="F1" s="1"/>
      <c r="G1" s="1"/>
    </row>
    <row r="2">
      <c r="A2" s="1"/>
      <c r="B2" s="1"/>
      <c r="C2" s="2"/>
      <c r="D2" s="1"/>
      <c r="E2" s="1"/>
      <c r="F2" s="1"/>
      <c r="G2" s="1"/>
    </row>
    <row r="3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G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2" t="s">
        <v>14</v>
      </c>
      <c r="D6" s="1" t="s">
        <v>15</v>
      </c>
    </row>
    <row r="7">
      <c r="A7" s="1" t="s">
        <v>18</v>
      </c>
      <c r="B7" s="1" t="s">
        <v>19</v>
      </c>
      <c r="C7" s="2" t="s">
        <v>20</v>
      </c>
      <c r="D7" s="1" t="s">
        <v>10</v>
      </c>
      <c r="E7" s="3" t="str">
        <f>HYPERLINK("https://jp.rs-online.com/web/p/ceramic-multilayer-capacitors/6983251/","06035C104K4T2A")</f>
        <v>06035C104K4T2A</v>
      </c>
      <c r="G7" s="1" t="s">
        <v>21</v>
      </c>
    </row>
    <row r="8">
      <c r="A8" s="1" t="s">
        <v>22</v>
      </c>
      <c r="B8" s="1" t="s">
        <v>23</v>
      </c>
      <c r="C8" s="2" t="s">
        <v>24</v>
      </c>
      <c r="D8" s="1" t="s">
        <v>25</v>
      </c>
      <c r="G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10</v>
      </c>
      <c r="E9" s="3" t="str">
        <f t="shared" ref="E9:E14" si="1">HYPERLINK("https://jp.rs-online.com/web/p/ceramic-multilayer-capacitors/6983251/","06035C104K4T2A")</f>
        <v>06035C104K4T2A</v>
      </c>
    </row>
    <row r="10">
      <c r="A10" s="1" t="s">
        <v>30</v>
      </c>
      <c r="B10" s="1" t="s">
        <v>31</v>
      </c>
      <c r="C10" s="1" t="s">
        <v>29</v>
      </c>
      <c r="D10" s="1" t="s">
        <v>10</v>
      </c>
      <c r="E10" s="3" t="str">
        <f t="shared" si="1"/>
        <v>06035C104K4T2A</v>
      </c>
      <c r="F10" s="1">
        <v>6.8</v>
      </c>
    </row>
    <row r="11">
      <c r="A11" s="1" t="s">
        <v>32</v>
      </c>
      <c r="B11" s="1" t="s">
        <v>33</v>
      </c>
      <c r="C11" s="1" t="s">
        <v>29</v>
      </c>
      <c r="D11" s="1" t="s">
        <v>10</v>
      </c>
      <c r="E11" s="3" t="str">
        <f t="shared" si="1"/>
        <v>06035C104K4T2A</v>
      </c>
    </row>
    <row r="12">
      <c r="A12" s="1" t="s">
        <v>34</v>
      </c>
      <c r="B12" s="1" t="s">
        <v>35</v>
      </c>
      <c r="C12" s="1" t="s">
        <v>29</v>
      </c>
      <c r="D12" s="1" t="s">
        <v>10</v>
      </c>
      <c r="E12" s="3" t="str">
        <f t="shared" si="1"/>
        <v>06035C104K4T2A</v>
      </c>
    </row>
    <row r="13">
      <c r="A13" s="1" t="s">
        <v>36</v>
      </c>
      <c r="B13" s="1" t="s">
        <v>37</v>
      </c>
      <c r="C13" s="1" t="s">
        <v>29</v>
      </c>
      <c r="D13" s="1" t="s">
        <v>10</v>
      </c>
      <c r="E13" s="3" t="str">
        <f t="shared" si="1"/>
        <v>06035C104K4T2A</v>
      </c>
      <c r="F13" s="1">
        <v>6.8</v>
      </c>
    </row>
    <row r="14">
      <c r="A14" s="1" t="s">
        <v>38</v>
      </c>
      <c r="B14" s="1" t="s">
        <v>39</v>
      </c>
      <c r="C14" s="1" t="s">
        <v>29</v>
      </c>
      <c r="D14" s="1" t="s">
        <v>10</v>
      </c>
      <c r="E14" s="3" t="str">
        <f t="shared" si="1"/>
        <v>06035C104K4T2A</v>
      </c>
    </row>
    <row r="15">
      <c r="A15" s="1" t="s">
        <v>40</v>
      </c>
      <c r="B15" s="1" t="s">
        <v>28</v>
      </c>
      <c r="C15" s="2" t="s">
        <v>41</v>
      </c>
      <c r="D15" s="1" t="s">
        <v>42</v>
      </c>
      <c r="E15" s="4" t="str">
        <f t="shared" ref="E15:E16" si="2">HYPERLINK("https://jp.rs-online.com/web/p/ceramic-multilayer-capacitors/1034158/","UMK316AB7475KL-T")</f>
        <v>UMK316AB7475KL-T</v>
      </c>
      <c r="G15" s="1" t="s">
        <v>43</v>
      </c>
    </row>
    <row r="16">
      <c r="A16" s="1" t="s">
        <v>44</v>
      </c>
      <c r="B16" s="1" t="s">
        <v>31</v>
      </c>
      <c r="C16" s="2" t="s">
        <v>41</v>
      </c>
      <c r="D16" s="1" t="s">
        <v>42</v>
      </c>
      <c r="E16" s="4" t="str">
        <f t="shared" si="2"/>
        <v>UMK316AB7475KL-T</v>
      </c>
      <c r="G16" s="1" t="s">
        <v>45</v>
      </c>
    </row>
    <row r="17">
      <c r="A17" s="1" t="s">
        <v>46</v>
      </c>
      <c r="B17" s="1" t="s">
        <v>47</v>
      </c>
      <c r="C17" s="2" t="s">
        <v>29</v>
      </c>
      <c r="D17" s="1" t="s">
        <v>10</v>
      </c>
      <c r="E17" s="3" t="str">
        <f>HYPERLINK("https://jp.rs-online.com/web/p/ceramic-multilayer-capacitors/6983251/","06035C104K4T2A")</f>
        <v>06035C104K4T2A</v>
      </c>
    </row>
    <row r="18">
      <c r="A18" s="1" t="s">
        <v>48</v>
      </c>
      <c r="B18" s="1" t="s">
        <v>49</v>
      </c>
      <c r="C18" s="2" t="s">
        <v>50</v>
      </c>
      <c r="D18" s="1" t="s">
        <v>10</v>
      </c>
    </row>
    <row r="19">
      <c r="A19" s="1" t="s">
        <v>51</v>
      </c>
      <c r="B19" s="1" t="s">
        <v>52</v>
      </c>
      <c r="C19" s="2" t="s">
        <v>50</v>
      </c>
      <c r="D19" s="1" t="s">
        <v>10</v>
      </c>
      <c r="G19" s="1" t="s">
        <v>53</v>
      </c>
    </row>
    <row r="20">
      <c r="A20" s="1" t="s">
        <v>54</v>
      </c>
      <c r="B20" s="1" t="s">
        <v>55</v>
      </c>
      <c r="C20" s="2" t="s">
        <v>50</v>
      </c>
      <c r="D20" s="1" t="s">
        <v>10</v>
      </c>
    </row>
    <row r="21">
      <c r="A21" s="1" t="s">
        <v>56</v>
      </c>
      <c r="B21" s="1" t="s">
        <v>57</v>
      </c>
      <c r="C21" s="2" t="s">
        <v>50</v>
      </c>
      <c r="D21" s="1" t="s">
        <v>10</v>
      </c>
    </row>
    <row r="22">
      <c r="A22" s="1" t="s">
        <v>58</v>
      </c>
      <c r="B22" s="1" t="s">
        <v>59</v>
      </c>
      <c r="C22" s="2" t="s">
        <v>60</v>
      </c>
      <c r="D22" s="1" t="s">
        <v>25</v>
      </c>
    </row>
    <row r="23">
      <c r="A23" s="1" t="s">
        <v>61</v>
      </c>
      <c r="B23" s="1" t="s">
        <v>62</v>
      </c>
      <c r="C23" s="1" t="s">
        <v>29</v>
      </c>
      <c r="D23" s="1" t="s">
        <v>10</v>
      </c>
      <c r="E23" s="3" t="str">
        <f t="shared" ref="E23:E26" si="3">HYPERLINK("https://jp.rs-online.com/web/p/ceramic-multilayer-capacitors/6983251/","06035C104K4T2A")</f>
        <v>06035C104K4T2A</v>
      </c>
    </row>
    <row r="24">
      <c r="A24" s="1" t="s">
        <v>63</v>
      </c>
      <c r="B24" s="1" t="s">
        <v>64</v>
      </c>
      <c r="C24" s="1" t="s">
        <v>29</v>
      </c>
      <c r="D24" s="1" t="s">
        <v>10</v>
      </c>
      <c r="E24" s="3" t="str">
        <f t="shared" si="3"/>
        <v>06035C104K4T2A</v>
      </c>
    </row>
    <row r="25">
      <c r="A25" s="1" t="s">
        <v>65</v>
      </c>
      <c r="B25" s="1" t="s">
        <v>64</v>
      </c>
      <c r="C25" s="1" t="s">
        <v>29</v>
      </c>
      <c r="D25" s="1" t="s">
        <v>10</v>
      </c>
      <c r="E25" s="3" t="str">
        <f t="shared" si="3"/>
        <v>06035C104K4T2A</v>
      </c>
      <c r="F25" s="1"/>
      <c r="G25" s="1"/>
    </row>
    <row r="26">
      <c r="A26" s="1" t="s">
        <v>66</v>
      </c>
      <c r="B26" s="1" t="s">
        <v>67</v>
      </c>
      <c r="C26" s="1" t="s">
        <v>29</v>
      </c>
      <c r="D26" s="1" t="s">
        <v>10</v>
      </c>
      <c r="E26" s="3" t="str">
        <f t="shared" si="3"/>
        <v>06035C104K4T2A</v>
      </c>
      <c r="F26" s="1"/>
      <c r="G26" s="1"/>
    </row>
    <row r="27">
      <c r="A27" s="1" t="s">
        <v>68</v>
      </c>
      <c r="B27" s="1" t="s">
        <v>69</v>
      </c>
      <c r="C27" s="1" t="s">
        <v>70</v>
      </c>
      <c r="D27" s="1" t="s">
        <v>71</v>
      </c>
      <c r="E27" s="3" t="str">
        <f>HYPERLINK("https://jp.rs-online.com/web/p/ceramic-multilayer-capacitors/8851758/","GRM21BB31E106KA73L")</f>
        <v>GRM21BB31E106KA73L</v>
      </c>
      <c r="F27" s="1"/>
      <c r="G27" s="1" t="s">
        <v>72</v>
      </c>
    </row>
    <row r="28">
      <c r="A28" s="1" t="s">
        <v>73</v>
      </c>
      <c r="B28" s="1" t="s">
        <v>69</v>
      </c>
      <c r="C28" s="1" t="s">
        <v>29</v>
      </c>
      <c r="D28" s="1" t="s">
        <v>10</v>
      </c>
      <c r="E28" s="3" t="str">
        <f t="shared" ref="E28:E32" si="4">HYPERLINK("https://jp.rs-online.com/web/p/ceramic-multilayer-capacitors/6983251/","06035C104K4T2A")</f>
        <v>06035C104K4T2A</v>
      </c>
      <c r="F28" s="1"/>
      <c r="G28" s="1"/>
    </row>
    <row r="29">
      <c r="A29" s="1" t="s">
        <v>74</v>
      </c>
      <c r="B29" s="1" t="s">
        <v>69</v>
      </c>
      <c r="C29" s="1" t="s">
        <v>29</v>
      </c>
      <c r="D29" s="1" t="s">
        <v>10</v>
      </c>
      <c r="E29" s="3" t="str">
        <f t="shared" si="4"/>
        <v>06035C104K4T2A</v>
      </c>
      <c r="F29" s="1"/>
      <c r="G29" s="1"/>
    </row>
    <row r="30">
      <c r="A30" s="1" t="s">
        <v>75</v>
      </c>
      <c r="B30" s="1" t="s">
        <v>69</v>
      </c>
      <c r="C30" s="1" t="s">
        <v>29</v>
      </c>
      <c r="D30" s="1" t="s">
        <v>10</v>
      </c>
      <c r="E30" s="3" t="str">
        <f t="shared" si="4"/>
        <v>06035C104K4T2A</v>
      </c>
      <c r="F30" s="1"/>
      <c r="G30" s="1"/>
    </row>
    <row r="31">
      <c r="A31" s="1" t="s">
        <v>76</v>
      </c>
      <c r="B31" s="1" t="s">
        <v>77</v>
      </c>
      <c r="C31" s="1" t="s">
        <v>29</v>
      </c>
      <c r="D31" s="1" t="s">
        <v>10</v>
      </c>
      <c r="E31" s="3" t="str">
        <f t="shared" si="4"/>
        <v>06035C104K4T2A</v>
      </c>
      <c r="F31" s="1"/>
      <c r="G31" s="1"/>
    </row>
    <row r="32">
      <c r="A32" s="1" t="s">
        <v>78</v>
      </c>
      <c r="B32" s="1" t="s">
        <v>77</v>
      </c>
      <c r="C32" s="1" t="s">
        <v>29</v>
      </c>
      <c r="D32" s="1" t="s">
        <v>10</v>
      </c>
      <c r="E32" s="3" t="str">
        <f t="shared" si="4"/>
        <v>06035C104K4T2A</v>
      </c>
      <c r="F32" s="1"/>
      <c r="G32" s="1"/>
    </row>
    <row r="33">
      <c r="A33" s="1" t="s">
        <v>79</v>
      </c>
      <c r="B33" s="1" t="s">
        <v>52</v>
      </c>
      <c r="C33" s="1" t="s">
        <v>50</v>
      </c>
      <c r="D33" s="1" t="s">
        <v>10</v>
      </c>
      <c r="E33" s="1"/>
      <c r="F33" s="1"/>
      <c r="G33" s="1" t="s">
        <v>80</v>
      </c>
    </row>
    <row r="34">
      <c r="A34" s="1" t="s">
        <v>81</v>
      </c>
      <c r="B34" s="1" t="s">
        <v>52</v>
      </c>
      <c r="C34" s="2" t="s">
        <v>29</v>
      </c>
      <c r="D34" s="1" t="s">
        <v>10</v>
      </c>
      <c r="E34" s="3" t="str">
        <f>HYPERLINK("https://jp.rs-online.com/web/p/ceramic-multilayer-capacitors/6983251/","06035C104K4T2A")</f>
        <v>06035C104K4T2A</v>
      </c>
      <c r="F34" s="1"/>
      <c r="G34" s="1" t="s">
        <v>82</v>
      </c>
    </row>
    <row r="35">
      <c r="A35" s="1" t="s">
        <v>83</v>
      </c>
      <c r="B35" s="1" t="s">
        <v>84</v>
      </c>
      <c r="C35" s="2" t="s">
        <v>85</v>
      </c>
      <c r="D35" s="1" t="s">
        <v>25</v>
      </c>
      <c r="E35" s="3" t="str">
        <f>HYPERLINK("https://jp.rs-online.com/web/p/aluminium-capacitors/7111444/","711-1444")</f>
        <v>711-1444</v>
      </c>
      <c r="F35" s="1"/>
      <c r="G35" s="1"/>
    </row>
    <row r="36">
      <c r="A36" s="1" t="s">
        <v>86</v>
      </c>
      <c r="B36" s="1" t="s">
        <v>84</v>
      </c>
      <c r="C36" s="1" t="s">
        <v>29</v>
      </c>
      <c r="D36" s="1" t="s">
        <v>10</v>
      </c>
      <c r="E36" s="3" t="str">
        <f>HYPERLINK("https://jp.rs-online.com/web/p/ceramic-multilayer-capacitors/6983251/","06035C104K4T2A")</f>
        <v>06035C104K4T2A</v>
      </c>
      <c r="F36" s="1"/>
      <c r="G36" s="1"/>
    </row>
    <row r="37">
      <c r="A37" s="1" t="s">
        <v>87</v>
      </c>
      <c r="B37" s="1" t="s">
        <v>88</v>
      </c>
      <c r="C37" s="1" t="s">
        <v>70</v>
      </c>
      <c r="D37" s="1" t="s">
        <v>71</v>
      </c>
      <c r="E37" s="3" t="str">
        <f>HYPERLINK("https://jp.rs-online.com/web/p/ceramic-multilayer-capacitors/8851758/","GRM21BB31E106KA73L")</f>
        <v>GRM21BB31E106KA73L</v>
      </c>
      <c r="F37" s="1"/>
    </row>
    <row r="38">
      <c r="A38" s="1" t="s">
        <v>89</v>
      </c>
      <c r="B38" s="1" t="s">
        <v>88</v>
      </c>
      <c r="C38" s="1" t="s">
        <v>29</v>
      </c>
      <c r="D38" s="1" t="s">
        <v>10</v>
      </c>
      <c r="E38" s="3" t="str">
        <f>HYPERLINK("https://jp.rs-online.com/web/p/ceramic-multilayer-capacitors/6983251/","06035C104K4T2A")</f>
        <v>06035C104K4T2A</v>
      </c>
      <c r="F38" s="1"/>
      <c r="G38" s="1"/>
    </row>
    <row r="39">
      <c r="A39" s="1"/>
      <c r="B39" s="1"/>
      <c r="C39" s="2"/>
      <c r="D39" s="1"/>
      <c r="E39" s="1"/>
      <c r="F39" s="1"/>
      <c r="G39" s="1"/>
    </row>
    <row r="40">
      <c r="A40" s="1"/>
      <c r="B40" s="1"/>
      <c r="C40" s="2"/>
      <c r="D40" s="1"/>
      <c r="E40" s="1"/>
      <c r="F40" s="1"/>
      <c r="G40" s="1"/>
    </row>
    <row r="41">
      <c r="A41" s="1" t="s">
        <v>90</v>
      </c>
      <c r="B41" s="1" t="s">
        <v>91</v>
      </c>
      <c r="C41" s="2" t="s">
        <v>92</v>
      </c>
      <c r="D41" s="1" t="s">
        <v>93</v>
      </c>
      <c r="E41" s="1" t="s">
        <v>94</v>
      </c>
      <c r="F41" s="1">
        <v>30.0</v>
      </c>
      <c r="G41" s="1" t="s">
        <v>95</v>
      </c>
    </row>
    <row r="42">
      <c r="A42" s="1" t="s">
        <v>96</v>
      </c>
      <c r="B42" s="1" t="s">
        <v>97</v>
      </c>
      <c r="C42" s="2" t="s">
        <v>98</v>
      </c>
      <c r="G42" s="1" t="s">
        <v>99</v>
      </c>
    </row>
    <row r="43">
      <c r="A43" s="1" t="s">
        <v>100</v>
      </c>
      <c r="B43" s="1" t="s">
        <v>101</v>
      </c>
      <c r="C43" s="2" t="s">
        <v>98</v>
      </c>
    </row>
    <row r="44">
      <c r="A44" s="1" t="s">
        <v>102</v>
      </c>
      <c r="B44" s="1" t="s">
        <v>103</v>
      </c>
      <c r="C44" s="2" t="s">
        <v>104</v>
      </c>
      <c r="D44" s="1" t="s">
        <v>105</v>
      </c>
      <c r="G44" s="1"/>
    </row>
    <row r="45">
      <c r="A45" s="1" t="s">
        <v>106</v>
      </c>
      <c r="B45" s="1" t="s">
        <v>107</v>
      </c>
      <c r="C45" s="2" t="s">
        <v>104</v>
      </c>
      <c r="D45" s="1" t="s">
        <v>108</v>
      </c>
      <c r="G45" s="1"/>
    </row>
    <row r="46">
      <c r="A46" s="1" t="s">
        <v>109</v>
      </c>
      <c r="B46" s="1" t="s">
        <v>110</v>
      </c>
      <c r="C46" s="2" t="s">
        <v>104</v>
      </c>
      <c r="D46" s="1" t="s">
        <v>111</v>
      </c>
      <c r="G46" s="1"/>
    </row>
    <row r="47">
      <c r="A47" s="1"/>
      <c r="B47" s="1"/>
      <c r="C47" s="2"/>
      <c r="D47" s="1"/>
      <c r="G47" s="1"/>
    </row>
    <row r="48">
      <c r="A48" s="1" t="s">
        <v>112</v>
      </c>
      <c r="B48" s="1" t="s">
        <v>113</v>
      </c>
      <c r="C48" s="2" t="s">
        <v>114</v>
      </c>
      <c r="D48" s="1" t="s">
        <v>115</v>
      </c>
      <c r="E48" s="5" t="str">
        <f t="shared" ref="E48:E49" si="5">HYPERLINK("https://jp.rs-online.com/web/p/rectifier-diodes-schottky-diodes/0485678/","PMEG6010CEJ,115")</f>
        <v>PMEG6010CEJ,115</v>
      </c>
      <c r="F48" s="1">
        <v>35.0</v>
      </c>
      <c r="G48" s="1" t="s">
        <v>116</v>
      </c>
    </row>
    <row r="49">
      <c r="A49" s="1" t="s">
        <v>117</v>
      </c>
      <c r="B49" s="1" t="s">
        <v>118</v>
      </c>
      <c r="C49" s="2" t="s">
        <v>114</v>
      </c>
      <c r="D49" s="1" t="s">
        <v>115</v>
      </c>
      <c r="E49" s="5" t="str">
        <f t="shared" si="5"/>
        <v>PMEG6010CEJ,115</v>
      </c>
      <c r="F49" s="1">
        <v>35.0</v>
      </c>
      <c r="G49" s="1" t="s">
        <v>119</v>
      </c>
    </row>
    <row r="50">
      <c r="A50" s="1" t="s">
        <v>120</v>
      </c>
      <c r="B50" s="1" t="s">
        <v>121</v>
      </c>
      <c r="C50" s="2" t="s">
        <v>122</v>
      </c>
      <c r="D50" s="1" t="s">
        <v>71</v>
      </c>
      <c r="F50" s="1">
        <v>0.6</v>
      </c>
      <c r="G50" s="1" t="s">
        <v>123</v>
      </c>
    </row>
    <row r="51">
      <c r="A51" s="1" t="s">
        <v>124</v>
      </c>
      <c r="B51" s="1" t="s">
        <v>121</v>
      </c>
      <c r="C51" s="2" t="s">
        <v>125</v>
      </c>
      <c r="D51" s="1" t="s">
        <v>71</v>
      </c>
      <c r="F51" s="1">
        <v>0.6</v>
      </c>
    </row>
    <row r="52">
      <c r="A52" s="1" t="s">
        <v>126</v>
      </c>
      <c r="B52" s="1" t="s">
        <v>121</v>
      </c>
      <c r="C52" s="2" t="s">
        <v>127</v>
      </c>
      <c r="D52" s="1" t="s">
        <v>71</v>
      </c>
      <c r="F52" s="1">
        <v>0.6</v>
      </c>
    </row>
    <row r="53">
      <c r="A53" s="1"/>
      <c r="B53" s="1"/>
      <c r="C53" s="2"/>
    </row>
    <row r="54">
      <c r="A54" s="1"/>
      <c r="B54" s="1"/>
      <c r="C54" s="2"/>
    </row>
    <row r="55">
      <c r="A55" s="1"/>
      <c r="B55" s="1"/>
      <c r="C55" s="2"/>
    </row>
    <row r="56">
      <c r="A56" s="1" t="s">
        <v>128</v>
      </c>
      <c r="B56" s="1" t="s">
        <v>129</v>
      </c>
      <c r="C56" s="2" t="s">
        <v>130</v>
      </c>
      <c r="E56" s="1" t="s">
        <v>94</v>
      </c>
      <c r="F56" s="1">
        <v>5.0</v>
      </c>
      <c r="G56" s="1" t="s">
        <v>131</v>
      </c>
    </row>
    <row r="57">
      <c r="C57" s="2"/>
    </row>
    <row r="58">
      <c r="A58" s="1"/>
      <c r="B58" s="1"/>
      <c r="C58" s="2"/>
    </row>
    <row r="59">
      <c r="A59" s="1" t="s">
        <v>132</v>
      </c>
      <c r="B59" s="1" t="s">
        <v>133</v>
      </c>
      <c r="C59" s="2" t="s">
        <v>134</v>
      </c>
      <c r="D59" s="1" t="s">
        <v>135</v>
      </c>
      <c r="E59" s="3" t="str">
        <f t="shared" ref="E59:E62" si="6">HYPERLINK("https://jp.rs-online.com/web/p/mosfets/7982996/","PSMN5R5-60YS,115")</f>
        <v>PSMN5R5-60YS,115</v>
      </c>
      <c r="F59" s="1">
        <v>114.2</v>
      </c>
      <c r="G59" s="1" t="s">
        <v>136</v>
      </c>
    </row>
    <row r="60">
      <c r="A60" s="1" t="s">
        <v>137</v>
      </c>
      <c r="B60" s="1" t="s">
        <v>138</v>
      </c>
      <c r="C60" s="2" t="s">
        <v>134</v>
      </c>
      <c r="D60" s="1" t="s">
        <v>135</v>
      </c>
      <c r="E60" s="3" t="str">
        <f t="shared" si="6"/>
        <v>PSMN5R5-60YS,115</v>
      </c>
      <c r="F60" s="1">
        <v>114.2</v>
      </c>
    </row>
    <row r="61">
      <c r="A61" s="1" t="s">
        <v>139</v>
      </c>
      <c r="B61" s="1" t="s">
        <v>140</v>
      </c>
      <c r="C61" s="2" t="s">
        <v>134</v>
      </c>
      <c r="D61" s="1" t="s">
        <v>135</v>
      </c>
      <c r="E61" s="3" t="str">
        <f t="shared" si="6"/>
        <v>PSMN5R5-60YS,115</v>
      </c>
      <c r="F61" s="1">
        <v>114.2</v>
      </c>
    </row>
    <row r="62">
      <c r="A62" s="1" t="s">
        <v>141</v>
      </c>
      <c r="B62" s="1" t="s">
        <v>142</v>
      </c>
      <c r="C62" s="2" t="s">
        <v>134</v>
      </c>
      <c r="D62" s="1" t="s">
        <v>135</v>
      </c>
      <c r="E62" s="3" t="str">
        <f t="shared" si="6"/>
        <v>PSMN5R5-60YS,115</v>
      </c>
      <c r="F62" s="1">
        <v>114.2</v>
      </c>
    </row>
    <row r="63">
      <c r="A63" s="1"/>
      <c r="B63" s="1"/>
      <c r="C63" s="2"/>
    </row>
    <row r="64">
      <c r="A64" s="1" t="s">
        <v>143</v>
      </c>
      <c r="B64" s="1" t="s">
        <v>144</v>
      </c>
      <c r="C64" s="2">
        <v>10.0</v>
      </c>
      <c r="D64" s="1" t="s">
        <v>145</v>
      </c>
      <c r="G64" s="1" t="s">
        <v>146</v>
      </c>
    </row>
    <row r="65">
      <c r="A65" s="1" t="s">
        <v>147</v>
      </c>
      <c r="B65" s="1" t="s">
        <v>148</v>
      </c>
      <c r="C65" s="2">
        <v>10.0</v>
      </c>
      <c r="D65" s="1" t="s">
        <v>145</v>
      </c>
    </row>
    <row r="66">
      <c r="A66" s="1" t="s">
        <v>149</v>
      </c>
      <c r="B66" s="1" t="s">
        <v>150</v>
      </c>
      <c r="C66" s="2">
        <v>10.0</v>
      </c>
      <c r="D66" s="1" t="s">
        <v>145</v>
      </c>
    </row>
    <row r="67">
      <c r="A67" s="1" t="s">
        <v>151</v>
      </c>
      <c r="B67" s="1" t="s">
        <v>152</v>
      </c>
      <c r="C67" s="2">
        <v>10.0</v>
      </c>
      <c r="D67" s="1" t="s">
        <v>145</v>
      </c>
    </row>
    <row r="68">
      <c r="A68" s="1" t="s">
        <v>153</v>
      </c>
      <c r="B68" s="1" t="s">
        <v>154</v>
      </c>
      <c r="C68" s="2" t="s">
        <v>155</v>
      </c>
      <c r="D68" s="1" t="s">
        <v>145</v>
      </c>
      <c r="G68" s="1" t="s">
        <v>156</v>
      </c>
    </row>
    <row r="69">
      <c r="A69" s="1" t="s">
        <v>157</v>
      </c>
      <c r="B69" s="1" t="s">
        <v>158</v>
      </c>
      <c r="C69" s="2" t="s">
        <v>155</v>
      </c>
      <c r="D69" s="1" t="s">
        <v>145</v>
      </c>
    </row>
    <row r="70">
      <c r="A70" s="1" t="s">
        <v>159</v>
      </c>
      <c r="B70" s="1" t="s">
        <v>160</v>
      </c>
      <c r="C70" s="2" t="s">
        <v>155</v>
      </c>
      <c r="D70" s="1" t="s">
        <v>145</v>
      </c>
    </row>
    <row r="71">
      <c r="A71" s="1" t="s">
        <v>161</v>
      </c>
      <c r="B71" s="1" t="s">
        <v>162</v>
      </c>
      <c r="C71" s="2" t="s">
        <v>155</v>
      </c>
      <c r="D71" s="1" t="s">
        <v>145</v>
      </c>
    </row>
    <row r="72">
      <c r="A72" s="1" t="s">
        <v>163</v>
      </c>
      <c r="B72" s="1" t="s">
        <v>164</v>
      </c>
      <c r="C72" s="2" t="s">
        <v>9</v>
      </c>
      <c r="G72" s="1" t="s">
        <v>165</v>
      </c>
    </row>
    <row r="73">
      <c r="A73" s="1" t="s">
        <v>166</v>
      </c>
      <c r="B73" s="1" t="s">
        <v>167</v>
      </c>
      <c r="C73" s="2" t="s">
        <v>50</v>
      </c>
      <c r="D73" s="1" t="s">
        <v>145</v>
      </c>
    </row>
    <row r="74">
      <c r="A74" s="1" t="s">
        <v>168</v>
      </c>
      <c r="B74" s="1" t="s">
        <v>167</v>
      </c>
      <c r="C74" s="2" t="s">
        <v>50</v>
      </c>
      <c r="D74" s="1" t="s">
        <v>145</v>
      </c>
    </row>
    <row r="75">
      <c r="A75" s="1" t="s">
        <v>169</v>
      </c>
      <c r="B75" s="1" t="s">
        <v>170</v>
      </c>
      <c r="C75" s="2">
        <v>120.0</v>
      </c>
      <c r="D75" s="1" t="s">
        <v>145</v>
      </c>
    </row>
    <row r="76">
      <c r="A76" s="1" t="s">
        <v>171</v>
      </c>
      <c r="B76" s="1" t="s">
        <v>172</v>
      </c>
      <c r="C76" s="2" t="s">
        <v>50</v>
      </c>
      <c r="D76" s="1" t="s">
        <v>145</v>
      </c>
      <c r="G76" s="1" t="s">
        <v>173</v>
      </c>
    </row>
    <row r="77">
      <c r="A77" s="1" t="s">
        <v>174</v>
      </c>
      <c r="B77" s="1" t="s">
        <v>172</v>
      </c>
      <c r="C77" s="2" t="s">
        <v>50</v>
      </c>
      <c r="D77" s="1" t="s">
        <v>145</v>
      </c>
      <c r="G77" s="1" t="s">
        <v>175</v>
      </c>
    </row>
    <row r="78">
      <c r="A78" s="1" t="s">
        <v>176</v>
      </c>
      <c r="C78" s="2"/>
    </row>
    <row r="79">
      <c r="A79" s="1" t="s">
        <v>177</v>
      </c>
      <c r="C79" s="2"/>
    </row>
    <row r="80">
      <c r="A80" s="1" t="s">
        <v>178</v>
      </c>
      <c r="C80" s="2"/>
    </row>
    <row r="81">
      <c r="A81" s="1" t="s">
        <v>179</v>
      </c>
      <c r="C81" s="2"/>
    </row>
    <row r="82">
      <c r="A82" s="1" t="s">
        <v>180</v>
      </c>
      <c r="C82" s="2"/>
    </row>
    <row r="83">
      <c r="A83" s="1" t="s">
        <v>181</v>
      </c>
      <c r="B83" s="1" t="s">
        <v>182</v>
      </c>
      <c r="C83" s="2" t="s">
        <v>183</v>
      </c>
      <c r="D83" s="1" t="s">
        <v>145</v>
      </c>
      <c r="G83" s="1" t="s">
        <v>184</v>
      </c>
    </row>
    <row r="84">
      <c r="A84" s="1" t="s">
        <v>185</v>
      </c>
      <c r="B84" s="1" t="s">
        <v>186</v>
      </c>
      <c r="C84" s="2">
        <v>470.0</v>
      </c>
      <c r="D84" s="1" t="s">
        <v>145</v>
      </c>
    </row>
    <row r="88">
      <c r="A88" s="1" t="s">
        <v>187</v>
      </c>
      <c r="B88" s="1" t="s">
        <v>188</v>
      </c>
      <c r="C88" s="2" t="s">
        <v>189</v>
      </c>
      <c r="D88" s="1" t="s">
        <v>145</v>
      </c>
      <c r="G88" s="1" t="s">
        <v>190</v>
      </c>
    </row>
    <row r="89">
      <c r="A89" s="1" t="s">
        <v>191</v>
      </c>
    </row>
    <row r="90">
      <c r="A90" s="1" t="s">
        <v>192</v>
      </c>
      <c r="B90" s="1" t="s">
        <v>193</v>
      </c>
      <c r="C90" s="2" t="s">
        <v>189</v>
      </c>
      <c r="D90" s="1" t="s">
        <v>145</v>
      </c>
    </row>
    <row r="93">
      <c r="A93" s="1" t="s">
        <v>194</v>
      </c>
      <c r="B93" s="1" t="s">
        <v>195</v>
      </c>
      <c r="C93" s="2" t="s">
        <v>183</v>
      </c>
      <c r="D93" s="1" t="s">
        <v>145</v>
      </c>
    </row>
    <row r="94">
      <c r="A94" s="1" t="s">
        <v>196</v>
      </c>
      <c r="B94" s="1" t="s">
        <v>195</v>
      </c>
      <c r="C94" s="2" t="s">
        <v>189</v>
      </c>
      <c r="D94" s="1" t="s">
        <v>145</v>
      </c>
    </row>
    <row r="95">
      <c r="A95" s="1" t="s">
        <v>197</v>
      </c>
      <c r="B95" s="1" t="s">
        <v>195</v>
      </c>
      <c r="C95" s="2" t="s">
        <v>189</v>
      </c>
      <c r="D95" s="1" t="s">
        <v>145</v>
      </c>
    </row>
    <row r="96">
      <c r="A96" s="1"/>
      <c r="B96" s="1"/>
      <c r="C96" s="2"/>
      <c r="D96" s="1"/>
    </row>
    <row r="97">
      <c r="A97" s="1" t="s">
        <v>198</v>
      </c>
      <c r="B97" s="1" t="s">
        <v>199</v>
      </c>
      <c r="C97" s="2" t="s">
        <v>50</v>
      </c>
      <c r="D97" s="1" t="s">
        <v>145</v>
      </c>
    </row>
    <row r="101">
      <c r="A101" s="1" t="s">
        <v>200</v>
      </c>
      <c r="B101" s="1" t="s">
        <v>201</v>
      </c>
      <c r="C101" s="1" t="s">
        <v>202</v>
      </c>
      <c r="D101" s="1" t="s">
        <v>203</v>
      </c>
      <c r="E101" s="1" t="s">
        <v>94</v>
      </c>
      <c r="F101" s="1">
        <v>120.0</v>
      </c>
      <c r="G101" s="6" t="s">
        <v>204</v>
      </c>
    </row>
    <row r="102">
      <c r="A102" s="1" t="s">
        <v>205</v>
      </c>
      <c r="B102" s="1" t="s">
        <v>206</v>
      </c>
      <c r="C102" s="1" t="s">
        <v>207</v>
      </c>
      <c r="D102" s="1" t="s">
        <v>208</v>
      </c>
      <c r="E102" s="1" t="s">
        <v>209</v>
      </c>
      <c r="F102" s="1">
        <v>53.5</v>
      </c>
      <c r="G102" s="1" t="s">
        <v>210</v>
      </c>
    </row>
    <row r="103">
      <c r="A103" s="1" t="s">
        <v>211</v>
      </c>
      <c r="B103" s="1" t="s">
        <v>212</v>
      </c>
      <c r="C103" s="1" t="s">
        <v>213</v>
      </c>
      <c r="D103" s="1" t="s">
        <v>208</v>
      </c>
      <c r="F103" s="1">
        <v>120.0</v>
      </c>
    </row>
    <row r="104">
      <c r="A104" s="1" t="s">
        <v>214</v>
      </c>
      <c r="B104" s="1" t="s">
        <v>215</v>
      </c>
      <c r="C104" s="1" t="s">
        <v>216</v>
      </c>
      <c r="F104" s="1">
        <v>15.0</v>
      </c>
    </row>
    <row r="105">
      <c r="A105" s="1" t="s">
        <v>217</v>
      </c>
      <c r="B105" s="1" t="s">
        <v>218</v>
      </c>
      <c r="C105" s="1" t="s">
        <v>219</v>
      </c>
      <c r="D105" s="1" t="s">
        <v>208</v>
      </c>
      <c r="E105" s="1" t="s">
        <v>209</v>
      </c>
      <c r="F105" s="1">
        <v>119.8</v>
      </c>
      <c r="G105" s="1" t="s">
        <v>220</v>
      </c>
    </row>
    <row r="106">
      <c r="A106" s="1" t="s">
        <v>221</v>
      </c>
      <c r="B106" s="1" t="s">
        <v>222</v>
      </c>
      <c r="C106" s="1" t="s">
        <v>219</v>
      </c>
      <c r="D106" s="1" t="s">
        <v>208</v>
      </c>
      <c r="E106" s="1" t="s">
        <v>209</v>
      </c>
      <c r="F106" s="1">
        <v>119.8</v>
      </c>
      <c r="G106" s="1" t="s">
        <v>223</v>
      </c>
    </row>
    <row r="107">
      <c r="A107" s="1" t="s">
        <v>224</v>
      </c>
      <c r="B107" s="1" t="s">
        <v>225</v>
      </c>
      <c r="C107" s="1" t="s">
        <v>50</v>
      </c>
    </row>
    <row r="108">
      <c r="A108" s="1" t="s">
        <v>226</v>
      </c>
      <c r="B108" s="1" t="s">
        <v>227</v>
      </c>
      <c r="C108" s="1" t="s">
        <v>228</v>
      </c>
      <c r="D108" s="1" t="s">
        <v>229</v>
      </c>
      <c r="F108" s="1">
        <v>45.0</v>
      </c>
    </row>
    <row r="109">
      <c r="A109" s="1" t="s">
        <v>230</v>
      </c>
      <c r="B109" s="1" t="s">
        <v>227</v>
      </c>
      <c r="C109" s="1" t="s">
        <v>231</v>
      </c>
      <c r="D109" s="1" t="s">
        <v>229</v>
      </c>
      <c r="E109" s="1"/>
      <c r="F109" s="1">
        <v>45.0</v>
      </c>
      <c r="G109" s="1"/>
    </row>
    <row r="110">
      <c r="A110" s="1" t="s">
        <v>232</v>
      </c>
      <c r="B110" s="1" t="s">
        <v>233</v>
      </c>
      <c r="C110" s="7" t="s">
        <v>234</v>
      </c>
      <c r="D110" s="1" t="s">
        <v>235</v>
      </c>
      <c r="E110" s="1" t="s">
        <v>94</v>
      </c>
      <c r="F110" s="1">
        <v>2.0</v>
      </c>
      <c r="G110" s="1" t="s">
        <v>236</v>
      </c>
    </row>
    <row r="111">
      <c r="A111" s="1" t="s">
        <v>237</v>
      </c>
      <c r="B111" s="1" t="s">
        <v>227</v>
      </c>
      <c r="C111" s="1" t="s">
        <v>231</v>
      </c>
      <c r="D111" s="1" t="s">
        <v>229</v>
      </c>
      <c r="F111" s="1">
        <v>45.0</v>
      </c>
    </row>
    <row r="112">
      <c r="A112" s="1"/>
      <c r="B112" s="1"/>
      <c r="C112" s="8"/>
      <c r="D112" s="1"/>
      <c r="E112" s="1"/>
      <c r="F112" s="1"/>
    </row>
    <row r="113">
      <c r="A113" s="1" t="s">
        <v>238</v>
      </c>
      <c r="B113" s="1" t="s">
        <v>239</v>
      </c>
      <c r="C113" s="8"/>
      <c r="D113" s="1" t="s">
        <v>240</v>
      </c>
      <c r="E113" s="1" t="s">
        <v>209</v>
      </c>
      <c r="F113" s="1">
        <v>20.2</v>
      </c>
    </row>
    <row r="114">
      <c r="C114" s="8"/>
    </row>
    <row r="115">
      <c r="C115" s="8"/>
    </row>
    <row r="116">
      <c r="C116" s="8"/>
    </row>
    <row r="117">
      <c r="C117" s="8"/>
    </row>
    <row r="118">
      <c r="A118" s="9" t="s">
        <v>241</v>
      </c>
      <c r="B118" s="10"/>
      <c r="C118" s="11"/>
      <c r="D118" s="10"/>
      <c r="E118" s="10"/>
      <c r="F118" s="10">
        <f>SUM(F5:F117)</f>
        <v>1282.5</v>
      </c>
      <c r="G118" s="10"/>
    </row>
    <row r="119">
      <c r="C119" s="8"/>
    </row>
    <row r="120">
      <c r="C120" s="8"/>
    </row>
    <row r="121">
      <c r="C121" s="8"/>
    </row>
    <row r="122">
      <c r="A122" s="1" t="s">
        <v>242</v>
      </c>
      <c r="C122" s="8"/>
    </row>
    <row r="123">
      <c r="A123" s="1" t="s">
        <v>243</v>
      </c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  <row r="1004">
      <c r="C1004" s="8"/>
    </row>
    <row r="1005">
      <c r="C1005" s="8"/>
    </row>
    <row r="1006">
      <c r="C1006" s="8"/>
    </row>
    <row r="1007">
      <c r="C1007" s="8"/>
    </row>
    <row r="1008">
      <c r="C1008" s="8"/>
    </row>
    <row r="1009">
      <c r="C1009" s="8"/>
    </row>
    <row r="1010">
      <c r="C1010" s="8"/>
    </row>
    <row r="1011">
      <c r="C1011" s="8"/>
    </row>
    <row r="1012">
      <c r="C1012" s="8"/>
    </row>
    <row r="1013">
      <c r="C1013" s="8"/>
    </row>
    <row r="1014">
      <c r="C1014" s="8"/>
    </row>
    <row r="1015">
      <c r="C1015" s="8"/>
    </row>
    <row r="1016">
      <c r="C1016" s="8"/>
    </row>
    <row r="1017">
      <c r="C1017" s="8"/>
    </row>
    <row r="1018">
      <c r="C1018" s="8"/>
    </row>
    <row r="1019">
      <c r="C1019" s="8"/>
    </row>
    <row r="1020">
      <c r="C1020" s="8"/>
    </row>
    <row r="1021">
      <c r="C1021" s="8"/>
    </row>
    <row r="1022">
      <c r="C1022" s="8"/>
    </row>
    <row r="1023">
      <c r="C1023" s="8"/>
    </row>
    <row r="1024">
      <c r="C1024" s="8"/>
    </row>
    <row r="1025">
      <c r="C1025" s="8"/>
    </row>
    <row r="1026">
      <c r="C1026" s="8"/>
    </row>
    <row r="1027">
      <c r="C1027" s="8"/>
    </row>
    <row r="1028">
      <c r="C1028" s="8"/>
    </row>
    <row r="1029">
      <c r="C1029" s="8"/>
    </row>
    <row r="1030">
      <c r="C1030" s="8"/>
    </row>
    <row r="1031">
      <c r="C1031" s="8"/>
    </row>
    <row r="1032">
      <c r="C1032" s="8"/>
    </row>
    <row r="1033">
      <c r="C1033" s="8"/>
    </row>
    <row r="1034">
      <c r="C1034" s="8"/>
    </row>
    <row r="1035">
      <c r="C1035" s="8"/>
    </row>
    <row r="1036">
      <c r="C1036" s="8"/>
    </row>
    <row r="1037">
      <c r="C1037" s="8"/>
    </row>
    <row r="1038">
      <c r="C1038" s="8"/>
    </row>
    <row r="1039">
      <c r="C1039" s="8"/>
    </row>
    <row r="1040">
      <c r="C1040" s="8"/>
    </row>
    <row r="1041">
      <c r="C1041" s="8"/>
    </row>
    <row r="1042">
      <c r="C1042" s="8"/>
    </row>
    <row r="1043">
      <c r="C1043" s="8"/>
    </row>
    <row r="1044">
      <c r="C1044" s="8"/>
    </row>
    <row r="1045">
      <c r="C1045" s="8"/>
    </row>
    <row r="1046">
      <c r="C1046" s="8"/>
    </row>
    <row r="1047">
      <c r="C1047" s="8"/>
    </row>
    <row r="1048">
      <c r="C1048" s="8"/>
    </row>
    <row r="1049">
      <c r="C1049" s="8"/>
    </row>
    <row r="1050">
      <c r="C1050" s="8"/>
    </row>
    <row r="1051">
      <c r="C1051" s="8"/>
    </row>
    <row r="1052">
      <c r="C1052" s="8"/>
    </row>
    <row r="1053">
      <c r="C1053" s="8"/>
    </row>
    <row r="1054">
      <c r="C1054" s="8"/>
    </row>
    <row r="1055">
      <c r="C1055" s="8"/>
    </row>
    <row r="1056">
      <c r="C1056" s="8"/>
    </row>
    <row r="1057">
      <c r="C1057" s="8"/>
    </row>
    <row r="1058">
      <c r="C1058" s="8"/>
    </row>
    <row r="1059">
      <c r="C1059" s="8"/>
    </row>
    <row r="1060">
      <c r="C1060" s="8"/>
    </row>
    <row r="1061">
      <c r="C1061" s="8"/>
    </row>
    <row r="1062">
      <c r="C1062" s="8"/>
    </row>
    <row r="1063">
      <c r="C1063" s="8"/>
    </row>
    <row r="1064">
      <c r="C1064" s="8"/>
    </row>
    <row r="1065">
      <c r="C1065" s="8"/>
    </row>
    <row r="1066">
      <c r="C1066" s="8"/>
    </row>
    <row r="1067">
      <c r="C1067" s="8"/>
    </row>
    <row r="1068">
      <c r="C1068" s="8"/>
    </row>
    <row r="1069">
      <c r="C1069" s="8"/>
    </row>
    <row r="1070">
      <c r="C1070" s="8"/>
    </row>
    <row r="1071">
      <c r="C1071" s="8"/>
    </row>
    <row r="1072">
      <c r="C1072" s="8"/>
    </row>
    <row r="1073">
      <c r="C1073" s="8"/>
    </row>
    <row r="1074">
      <c r="C1074" s="8"/>
    </row>
    <row r="1075">
      <c r="C1075" s="8"/>
    </row>
    <row r="1076">
      <c r="C1076" s="8"/>
    </row>
    <row r="1077">
      <c r="C1077" s="8"/>
    </row>
    <row r="1078">
      <c r="C1078" s="8"/>
    </row>
    <row r="1079">
      <c r="C1079" s="8"/>
    </row>
    <row r="1080">
      <c r="C1080" s="8"/>
    </row>
    <row r="1081">
      <c r="C1081" s="8"/>
    </row>
    <row r="1082">
      <c r="C1082" s="8"/>
    </row>
    <row r="1083">
      <c r="C1083" s="8"/>
    </row>
    <row r="1084">
      <c r="C1084" s="8"/>
    </row>
    <row r="1085">
      <c r="C1085" s="8"/>
    </row>
    <row r="1086">
      <c r="C1086" s="8"/>
    </row>
    <row r="1087">
      <c r="C1087" s="8"/>
    </row>
    <row r="1088">
      <c r="C1088" s="8"/>
    </row>
    <row r="1089">
      <c r="C1089" s="8"/>
    </row>
    <row r="1090">
      <c r="C1090" s="8"/>
    </row>
    <row r="1091">
      <c r="C1091" s="8"/>
    </row>
    <row r="1092">
      <c r="C1092" s="8"/>
    </row>
    <row r="1093">
      <c r="C1093" s="8"/>
    </row>
    <row r="1094">
      <c r="C1094" s="8"/>
    </row>
    <row r="1095">
      <c r="C1095" s="8"/>
    </row>
    <row r="1096">
      <c r="C1096" s="8"/>
    </row>
    <row r="1097">
      <c r="C1097" s="8"/>
    </row>
  </sheetData>
  <drawing r:id="rId1"/>
</worksheet>
</file>