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s\Documents\TohokuUniversity\ExperimentReport2_Fine\球と平面の接触特性\Data\"/>
    </mc:Choice>
  </mc:AlternateContent>
  <xr:revisionPtr revIDLastSave="0" documentId="13_ncr:1_{D4DA4A79-403A-4148-AF5A-7D13DFB0E69D}" xr6:coauthVersionLast="47" xr6:coauthVersionMax="47" xr10:uidLastSave="{00000000-0000-0000-0000-000000000000}"/>
  <bookViews>
    <workbookView xWindow="-108" yWindow="-108" windowWidth="23256" windowHeight="12456" xr2:uid="{42BF14B4-0BA8-43A9-B9A8-465C4DCDF19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M10" i="1"/>
  <c r="L10" i="1"/>
  <c r="H10" i="1"/>
  <c r="M9" i="1"/>
  <c r="N9" i="1"/>
  <c r="L9" i="1"/>
  <c r="H9" i="1"/>
  <c r="I10" i="1"/>
  <c r="J10" i="1"/>
  <c r="I9" i="1"/>
  <c r="J9" i="1"/>
  <c r="E10" i="1"/>
  <c r="F10" i="1"/>
  <c r="D10" i="1"/>
  <c r="E9" i="1"/>
  <c r="F9" i="1"/>
  <c r="D9" i="1"/>
  <c r="K3" i="3"/>
  <c r="I4" i="3"/>
  <c r="I5" i="3"/>
  <c r="I6" i="3"/>
  <c r="I7" i="3"/>
  <c r="I3" i="3"/>
  <c r="H4" i="3"/>
  <c r="H5" i="3"/>
  <c r="H6" i="3"/>
  <c r="H7" i="3"/>
  <c r="H3" i="3"/>
  <c r="L3" i="3" l="1"/>
</calcChain>
</file>

<file path=xl/sharedStrings.xml><?xml version="1.0" encoding="utf-8"?>
<sst xmlns="http://schemas.openxmlformats.org/spreadsheetml/2006/main" count="36" uniqueCount="25">
  <si>
    <t>ボール半径 R，mm</t>
    <rPh sb="3" eb="5">
      <t>ハンケイ</t>
    </rPh>
    <phoneticPr fontId="1"/>
  </si>
  <si>
    <t>垂直荷重 W，N</t>
    <rPh sb="0" eb="2">
      <t>スイチョク</t>
    </rPh>
    <rPh sb="2" eb="4">
      <t>カジュウ</t>
    </rPh>
    <phoneticPr fontId="1"/>
  </si>
  <si>
    <t>すべり速度 v，mm/s</t>
    <rPh sb="3" eb="5">
      <t>ソクド</t>
    </rPh>
    <phoneticPr fontId="1"/>
  </si>
  <si>
    <t>ストローク l，mm</t>
    <phoneticPr fontId="1"/>
  </si>
  <si>
    <t>同一条件の試行回数 N，cycles</t>
    <rPh sb="0" eb="2">
      <t>ドウイツ</t>
    </rPh>
    <rPh sb="2" eb="4">
      <t>ジョウケン</t>
    </rPh>
    <rPh sb="5" eb="9">
      <t>シコウカイスウ</t>
    </rPh>
    <phoneticPr fontId="1"/>
  </si>
  <si>
    <t>潤滑状態</t>
    <rPh sb="0" eb="2">
      <t>ジュンカツ</t>
    </rPh>
    <rPh sb="2" eb="4">
      <t>ジョウタイ</t>
    </rPh>
    <phoneticPr fontId="1"/>
  </si>
  <si>
    <t>大気中無潤滑</t>
    <rPh sb="0" eb="3">
      <t>タイキチュウ</t>
    </rPh>
    <rPh sb="3" eb="6">
      <t>ムジュンカツ</t>
    </rPh>
    <phoneticPr fontId="1"/>
  </si>
  <si>
    <t>ビッカース硬さ</t>
    <rPh sb="5" eb="6">
      <t>カタ</t>
    </rPh>
    <phoneticPr fontId="1"/>
  </si>
  <si>
    <t>横</t>
    <rPh sb="0" eb="1">
      <t>ヨコ</t>
    </rPh>
    <phoneticPr fontId="1"/>
  </si>
  <si>
    <t>縦</t>
    <rPh sb="0" eb="1">
      <t>タテ</t>
    </rPh>
    <phoneticPr fontId="1"/>
  </si>
  <si>
    <t>対角線長さ(横)[μm]</t>
    <rPh sb="0" eb="3">
      <t>タイカクセン</t>
    </rPh>
    <rPh sb="3" eb="4">
      <t>ナガ</t>
    </rPh>
    <rPh sb="6" eb="7">
      <t>ヨコ</t>
    </rPh>
    <phoneticPr fontId="2"/>
  </si>
  <si>
    <t>対角線長さ(縦)[μm]</t>
    <rPh sb="0" eb="3">
      <t>タイカクセン</t>
    </rPh>
    <rPh sb="3" eb="4">
      <t>ナガ</t>
    </rPh>
    <rPh sb="6" eb="7">
      <t>タテ</t>
    </rPh>
    <phoneticPr fontId="2"/>
  </si>
  <si>
    <t>対角線長さの平均値[μm]</t>
    <rPh sb="0" eb="3">
      <t>タイカクセン</t>
    </rPh>
    <rPh sb="3" eb="4">
      <t>ナガ</t>
    </rPh>
    <rPh sb="6" eb="9">
      <t>ヘイキンチ</t>
    </rPh>
    <phoneticPr fontId="2"/>
  </si>
  <si>
    <t>ビッカース硬さHv[GPa]</t>
    <rPh sb="5" eb="6">
      <t>カタ</t>
    </rPh>
    <phoneticPr fontId="2"/>
  </si>
  <si>
    <t>平均値Hv[GPa]</t>
    <rPh sb="0" eb="3">
      <t>ヘイキンチ</t>
    </rPh>
    <phoneticPr fontId="2"/>
  </si>
  <si>
    <t>標準偏差[GPa]</t>
    <rPh sb="0" eb="2">
      <t>ヒョウジュン</t>
    </rPh>
    <rPh sb="2" eb="4">
      <t>ヘンサ</t>
    </rPh>
    <phoneticPr fontId="2"/>
  </si>
  <si>
    <t>試験回数</t>
    <rPh sb="0" eb="2">
      <t>シケン</t>
    </rPh>
    <rPh sb="2" eb="4">
      <t>カイスウ</t>
    </rPh>
    <phoneticPr fontId="1"/>
  </si>
  <si>
    <t>0.98[N]</t>
    <phoneticPr fontId="1"/>
  </si>
  <si>
    <t>4.9[N]</t>
    <phoneticPr fontId="1"/>
  </si>
  <si>
    <t>9.8[N]</t>
    <phoneticPr fontId="1"/>
  </si>
  <si>
    <t>標準偏差</t>
    <rPh sb="0" eb="4">
      <t>ヒョウジュンヘンサ</t>
    </rPh>
    <phoneticPr fontId="1"/>
  </si>
  <si>
    <t>0.098[N]</t>
    <phoneticPr fontId="1"/>
  </si>
  <si>
    <t>0.196[N]</t>
    <phoneticPr fontId="1"/>
  </si>
  <si>
    <t>0.49[N]</t>
    <phoneticPr fontId="1"/>
  </si>
  <si>
    <t>平均値μ</t>
    <rPh sb="0" eb="3">
      <t>ヘイキンチ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</si>
</sst>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00"/>
    <numFmt numFmtId="181" formatCode="0.00000"/>
    <numFmt numFmtId="183" formatCode="0.0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Osaka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/>
    <xf numFmtId="180" fontId="0" fillId="0" borderId="0" xfId="0" applyNumberFormat="1" applyAlignment="1"/>
    <xf numFmtId="181" fontId="0" fillId="0" borderId="0" xfId="0" applyNumberFormat="1" applyAlignment="1"/>
    <xf numFmtId="2" fontId="0" fillId="0" borderId="0" xfId="0" applyNumberFormat="1" applyAlignment="1"/>
    <xf numFmtId="183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C085-C294-44EB-82A6-4DE87D2FDE88}">
  <dimension ref="C2:N13"/>
  <sheetViews>
    <sheetView tabSelected="1" workbookViewId="0">
      <selection activeCell="L14" sqref="L14"/>
    </sheetView>
  </sheetViews>
  <sheetFormatPr defaultRowHeight="18"/>
  <cols>
    <col min="3" max="3" width="10.3984375" customWidth="1"/>
    <col min="7" max="7" width="10.8984375" customWidth="1"/>
    <col min="11" max="11" width="11.796875" customWidth="1"/>
  </cols>
  <sheetData>
    <row r="2" spans="3:14">
      <c r="D2" s="9">
        <v>1</v>
      </c>
      <c r="E2" s="9"/>
      <c r="F2" s="9"/>
      <c r="H2" s="9">
        <v>4</v>
      </c>
      <c r="I2" s="9"/>
      <c r="J2" s="9"/>
      <c r="L2" s="9">
        <v>8</v>
      </c>
      <c r="M2" s="9"/>
      <c r="N2" s="9"/>
    </row>
    <row r="3" spans="3:14">
      <c r="C3" t="s">
        <v>16</v>
      </c>
      <c r="D3" s="1" t="s">
        <v>17</v>
      </c>
      <c r="E3" s="1" t="s">
        <v>18</v>
      </c>
      <c r="F3" s="1" t="s">
        <v>19</v>
      </c>
      <c r="G3" t="s">
        <v>16</v>
      </c>
      <c r="H3" s="1" t="s">
        <v>17</v>
      </c>
      <c r="I3" s="1" t="s">
        <v>18</v>
      </c>
      <c r="J3" s="1" t="s">
        <v>19</v>
      </c>
      <c r="K3" t="s">
        <v>16</v>
      </c>
      <c r="L3" s="1" t="s">
        <v>21</v>
      </c>
      <c r="M3" s="1" t="s">
        <v>22</v>
      </c>
      <c r="N3" s="1" t="s">
        <v>23</v>
      </c>
    </row>
    <row r="4" spans="3:14">
      <c r="C4">
        <v>1</v>
      </c>
      <c r="D4">
        <v>0.67600000000000005</v>
      </c>
      <c r="E4">
        <v>0.67300000000000004</v>
      </c>
      <c r="F4">
        <v>0.65600000000000003</v>
      </c>
      <c r="G4">
        <v>1</v>
      </c>
      <c r="H4">
        <v>0.58099999999999996</v>
      </c>
      <c r="I4">
        <v>0.60099999999999998</v>
      </c>
      <c r="J4">
        <v>0.58499999999999996</v>
      </c>
      <c r="K4">
        <v>1</v>
      </c>
      <c r="L4">
        <v>0.83899999999999997</v>
      </c>
      <c r="M4">
        <v>0.41699999999999998</v>
      </c>
      <c r="N4">
        <v>0.61</v>
      </c>
    </row>
    <row r="5" spans="3:14">
      <c r="C5">
        <v>2</v>
      </c>
      <c r="D5">
        <v>0.63500000000000001</v>
      </c>
      <c r="E5">
        <v>0.61399999999999999</v>
      </c>
      <c r="F5">
        <v>0.622</v>
      </c>
      <c r="G5">
        <v>2</v>
      </c>
      <c r="H5">
        <v>0.54600000000000004</v>
      </c>
      <c r="I5">
        <v>0.53</v>
      </c>
      <c r="J5">
        <v>0.56599999999999995</v>
      </c>
      <c r="K5">
        <v>2</v>
      </c>
      <c r="L5">
        <v>0.45400000000000001</v>
      </c>
      <c r="M5">
        <v>0.41799999999999998</v>
      </c>
      <c r="N5">
        <v>0.61</v>
      </c>
    </row>
    <row r="6" spans="3:14">
      <c r="C6">
        <v>3</v>
      </c>
      <c r="D6">
        <v>0.621</v>
      </c>
      <c r="E6">
        <v>0.56899999999999995</v>
      </c>
      <c r="F6">
        <v>0.65800000000000003</v>
      </c>
      <c r="G6">
        <v>3</v>
      </c>
      <c r="H6">
        <v>0.55700000000000005</v>
      </c>
      <c r="I6">
        <v>0.495</v>
      </c>
      <c r="J6">
        <v>0.625</v>
      </c>
      <c r="K6">
        <v>3</v>
      </c>
      <c r="L6">
        <v>0.65600000000000003</v>
      </c>
      <c r="M6">
        <v>0.65700000000000003</v>
      </c>
      <c r="N6">
        <v>0.57199999999999995</v>
      </c>
    </row>
    <row r="7" spans="3:14">
      <c r="C7">
        <v>4</v>
      </c>
      <c r="D7">
        <v>0.56399999999999995</v>
      </c>
      <c r="E7">
        <v>0.56000000000000005</v>
      </c>
      <c r="F7">
        <v>0.71</v>
      </c>
      <c r="G7">
        <v>4</v>
      </c>
      <c r="H7">
        <v>0.63800000000000001</v>
      </c>
      <c r="I7">
        <v>0.49199999999999999</v>
      </c>
      <c r="J7">
        <v>0.69</v>
      </c>
      <c r="K7">
        <v>4</v>
      </c>
      <c r="L7">
        <v>0.71799999999999997</v>
      </c>
      <c r="M7">
        <v>0.63900000000000001</v>
      </c>
      <c r="N7">
        <v>0.61299999999999999</v>
      </c>
    </row>
    <row r="8" spans="3:14">
      <c r="C8">
        <v>5</v>
      </c>
      <c r="D8">
        <v>0.56000000000000005</v>
      </c>
      <c r="E8">
        <v>0.60399999999999998</v>
      </c>
      <c r="F8">
        <v>0.74399999999999999</v>
      </c>
      <c r="G8">
        <v>5</v>
      </c>
      <c r="H8">
        <v>0.61199999999999999</v>
      </c>
      <c r="I8">
        <v>0.54</v>
      </c>
      <c r="J8">
        <v>0.56799999999999995</v>
      </c>
      <c r="K8">
        <v>5</v>
      </c>
      <c r="L8">
        <v>0.55800000000000005</v>
      </c>
      <c r="M8">
        <v>0.69299999999999995</v>
      </c>
      <c r="N8">
        <v>0.54200000000000004</v>
      </c>
    </row>
    <row r="9" spans="3:14">
      <c r="C9" t="s">
        <v>24</v>
      </c>
      <c r="D9">
        <f>ROUND(AVERAGE(D4:D8), 3)</f>
        <v>0.61099999999999999</v>
      </c>
      <c r="E9">
        <f>ROUND(AVERAGE(E4:E8), 3)</f>
        <v>0.60399999999999998</v>
      </c>
      <c r="F9">
        <f t="shared" ref="E9:F9" si="0">ROUND(AVERAGE(F4:F8), 3)</f>
        <v>0.67800000000000005</v>
      </c>
      <c r="G9" t="s">
        <v>24</v>
      </c>
      <c r="H9">
        <f>ROUND(AVERAGE(H4:H8),3)</f>
        <v>0.58699999999999997</v>
      </c>
      <c r="I9">
        <f t="shared" ref="I9:J9" si="1">ROUND(AVERAGE(I4:I8),3)</f>
        <v>0.53200000000000003</v>
      </c>
      <c r="J9">
        <f t="shared" si="1"/>
        <v>0.60699999999999998</v>
      </c>
      <c r="K9" t="s">
        <v>24</v>
      </c>
      <c r="L9">
        <f>ROUND(AVERAGE(L4:L8),3)</f>
        <v>0.64500000000000002</v>
      </c>
      <c r="M9">
        <f t="shared" ref="M9:N9" si="2">ROUND(AVERAGE(M4:M8),3)</f>
        <v>0.56499999999999995</v>
      </c>
      <c r="N9">
        <f t="shared" si="2"/>
        <v>0.58899999999999997</v>
      </c>
    </row>
    <row r="10" spans="3:14">
      <c r="C10" t="s">
        <v>20</v>
      </c>
      <c r="D10">
        <f>ROUND(_xlfn.STDEV.S(D4:D8),4)</f>
        <v>4.9299999999999997E-2</v>
      </c>
      <c r="E10">
        <f t="shared" ref="E10:F10" si="3">ROUND(_xlfn.STDEV.S(E4:E8),4)</f>
        <v>4.48E-2</v>
      </c>
      <c r="F10">
        <f t="shared" si="3"/>
        <v>4.8500000000000001E-2</v>
      </c>
      <c r="G10" t="s">
        <v>20</v>
      </c>
      <c r="H10">
        <f>ROUND(_xlfn.STDEV.S(H4:H8),4)</f>
        <v>3.8199999999999998E-2</v>
      </c>
      <c r="I10">
        <f t="shared" ref="I10:J10" si="4">ROUND(_xlfn.STDEV.S(I4:I8),4)</f>
        <v>4.4200000000000003E-2</v>
      </c>
      <c r="J10">
        <f t="shared" si="4"/>
        <v>5.2200000000000003E-2</v>
      </c>
      <c r="K10" t="s">
        <v>20</v>
      </c>
      <c r="L10">
        <f>ROUND(_xlfn.STDEV.S(L4:L8),3)</f>
        <v>0.14799999999999999</v>
      </c>
      <c r="M10">
        <f t="shared" ref="M10:N10" si="5">ROUND(_xlfn.STDEV.S(M4:M8),3)</f>
        <v>0.13600000000000001</v>
      </c>
      <c r="N10">
        <f>ROUND(_xlfn.STDEV.S(N4:N8),4)</f>
        <v>3.1399999999999997E-2</v>
      </c>
    </row>
    <row r="11" spans="3:14">
      <c r="D11">
        <v>0.56699999999999995</v>
      </c>
      <c r="E11">
        <v>0.63100000000000001</v>
      </c>
    </row>
    <row r="12" spans="3:14">
      <c r="D12">
        <v>0.57899999999999996</v>
      </c>
      <c r="E12">
        <v>0.52700000000000002</v>
      </c>
    </row>
    <row r="13" spans="3:14">
      <c r="D13">
        <v>0.54600000000000004</v>
      </c>
      <c r="E13">
        <v>0.61799999999999999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27BB-92BE-4828-BB28-D8A484530C52}">
  <dimension ref="B2:E9"/>
  <sheetViews>
    <sheetView workbookViewId="0">
      <selection activeCell="F14" sqref="F14"/>
    </sheetView>
  </sheetViews>
  <sheetFormatPr defaultRowHeight="18"/>
  <cols>
    <col min="2" max="2" width="29.19921875" customWidth="1"/>
  </cols>
  <sheetData>
    <row r="2" spans="2:5">
      <c r="B2" t="s">
        <v>0</v>
      </c>
      <c r="C2" s="1">
        <v>1</v>
      </c>
      <c r="D2" s="1">
        <v>4</v>
      </c>
      <c r="E2" s="1">
        <v>8</v>
      </c>
    </row>
    <row r="3" spans="2:5">
      <c r="B3" s="3" t="s">
        <v>1</v>
      </c>
      <c r="C3" s="1">
        <v>0.98</v>
      </c>
      <c r="D3" s="1">
        <v>0.98</v>
      </c>
      <c r="E3" s="1">
        <v>9.8000000000000004E-2</v>
      </c>
    </row>
    <row r="4" spans="2:5">
      <c r="B4" s="3"/>
      <c r="C4" s="1">
        <v>4.9000000000000004</v>
      </c>
      <c r="D4" s="1">
        <v>4.9000000000000004</v>
      </c>
      <c r="E4" s="1">
        <v>0.19600000000000001</v>
      </c>
    </row>
    <row r="5" spans="2:5">
      <c r="B5" s="3"/>
      <c r="C5" s="1">
        <v>9.8000000000000007</v>
      </c>
      <c r="D5" s="1">
        <v>9.8000000000000007</v>
      </c>
      <c r="E5" s="1">
        <v>0.49</v>
      </c>
    </row>
    <row r="6" spans="2:5">
      <c r="B6" t="s">
        <v>2</v>
      </c>
      <c r="C6" s="2">
        <v>1</v>
      </c>
      <c r="D6" s="2"/>
      <c r="E6" s="2"/>
    </row>
    <row r="7" spans="2:5">
      <c r="B7" t="s">
        <v>3</v>
      </c>
      <c r="C7" s="2">
        <v>5</v>
      </c>
      <c r="D7" s="2"/>
      <c r="E7" s="2"/>
    </row>
    <row r="8" spans="2:5">
      <c r="B8" t="s">
        <v>4</v>
      </c>
      <c r="C8" s="2">
        <v>5</v>
      </c>
      <c r="D8" s="2"/>
      <c r="E8" s="2"/>
    </row>
    <row r="9" spans="2:5">
      <c r="B9" t="s">
        <v>5</v>
      </c>
      <c r="C9" s="2" t="s">
        <v>6</v>
      </c>
      <c r="D9" s="2"/>
      <c r="E9" s="2"/>
    </row>
  </sheetData>
  <mergeCells count="5">
    <mergeCell ref="B3:B5"/>
    <mergeCell ref="C6:E6"/>
    <mergeCell ref="C7:E7"/>
    <mergeCell ref="C8:E8"/>
    <mergeCell ref="C9:E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177C-5475-477A-B93D-B94486796A5A}">
  <dimension ref="B1:L11"/>
  <sheetViews>
    <sheetView topLeftCell="E1" workbookViewId="0">
      <selection activeCell="J2" sqref="J2:L3"/>
    </sheetView>
  </sheetViews>
  <sheetFormatPr defaultRowHeight="18"/>
  <cols>
    <col min="6" max="6" width="18.69921875" customWidth="1"/>
    <col min="7" max="7" width="18.5" customWidth="1"/>
    <col min="8" max="8" width="22.8984375" customWidth="1"/>
    <col min="9" max="9" width="22.69921875" customWidth="1"/>
    <col min="10" max="10" width="21.09765625" customWidth="1"/>
    <col min="11" max="11" width="13.5" customWidth="1"/>
    <col min="12" max="12" width="14" customWidth="1"/>
  </cols>
  <sheetData>
    <row r="1" spans="2:12">
      <c r="B1" t="s">
        <v>7</v>
      </c>
    </row>
    <row r="2" spans="2:12">
      <c r="B2" t="s">
        <v>8</v>
      </c>
      <c r="C2" t="s">
        <v>9</v>
      </c>
      <c r="E2" s="4" t="s">
        <v>16</v>
      </c>
      <c r="F2" s="4" t="s">
        <v>10</v>
      </c>
      <c r="G2" s="4" t="s">
        <v>11</v>
      </c>
      <c r="H2" s="4" t="s">
        <v>12</v>
      </c>
      <c r="I2" s="4" t="s">
        <v>13</v>
      </c>
      <c r="K2" s="4" t="s">
        <v>14</v>
      </c>
      <c r="L2" s="4" t="s">
        <v>15</v>
      </c>
    </row>
    <row r="3" spans="2:12">
      <c r="B3">
        <v>157.30000000000001</v>
      </c>
      <c r="C3">
        <v>154</v>
      </c>
      <c r="E3" s="4">
        <v>1</v>
      </c>
      <c r="F3">
        <v>157.30000000000001</v>
      </c>
      <c r="G3" s="8">
        <v>154</v>
      </c>
      <c r="H3" s="4">
        <f>ROUNDDOWN((F3+G3)/2,2)</f>
        <v>155.65</v>
      </c>
      <c r="I3" s="6">
        <f>ROUNDDOWN(1.854*1/((H3*0.000001)^2)*9.8*0.000000001,5)</f>
        <v>0.74995000000000001</v>
      </c>
      <c r="J3" s="4" t="s">
        <v>13</v>
      </c>
      <c r="K3" s="5">
        <f>ROUND(AVERAGE(I3:I7), 4)</f>
        <v>0.74019999999999997</v>
      </c>
      <c r="L3" s="6">
        <f>ROUND(_xlfn.STDEV.S(I3:I7), 5)</f>
        <v>1.1900000000000001E-2</v>
      </c>
    </row>
    <row r="4" spans="2:12">
      <c r="B4">
        <v>156</v>
      </c>
      <c r="C4">
        <v>157.80000000000001</v>
      </c>
      <c r="E4" s="4">
        <v>2</v>
      </c>
      <c r="F4" s="8">
        <v>156</v>
      </c>
      <c r="G4">
        <v>157.80000000000001</v>
      </c>
      <c r="H4" s="7">
        <f t="shared" ref="H4:H7" si="0">ROUNDDOWN((F4+G4)/2,2)</f>
        <v>156.9</v>
      </c>
      <c r="I4" s="6">
        <f t="shared" ref="I4:I7" si="1">ROUNDDOWN(1.854*1/((H4*0.000001)^2)*9.8*0.000000001,5)</f>
        <v>0.73804999999999998</v>
      </c>
    </row>
    <row r="5" spans="2:12">
      <c r="B5">
        <v>157.19999999999999</v>
      </c>
      <c r="C5">
        <v>154.6</v>
      </c>
      <c r="E5" s="4">
        <v>3</v>
      </c>
      <c r="F5">
        <v>157.19999999999999</v>
      </c>
      <c r="G5">
        <v>154.6</v>
      </c>
      <c r="H5" s="7">
        <f t="shared" si="0"/>
        <v>155.9</v>
      </c>
      <c r="I5" s="6">
        <f t="shared" si="1"/>
        <v>0.74755000000000005</v>
      </c>
    </row>
    <row r="6" spans="2:12">
      <c r="B6">
        <v>157.19999999999999</v>
      </c>
      <c r="C6">
        <v>155.1</v>
      </c>
      <c r="E6" s="4">
        <v>4</v>
      </c>
      <c r="F6">
        <v>157.19999999999999</v>
      </c>
      <c r="G6">
        <v>155.1</v>
      </c>
      <c r="H6" s="4">
        <f t="shared" si="0"/>
        <v>156.15</v>
      </c>
      <c r="I6" s="6">
        <f t="shared" si="1"/>
        <v>0.74516000000000004</v>
      </c>
    </row>
    <row r="7" spans="2:12">
      <c r="B7">
        <v>158.4</v>
      </c>
      <c r="C7">
        <v>159.19999999999999</v>
      </c>
      <c r="E7" s="4">
        <v>5</v>
      </c>
      <c r="F7">
        <v>158.4</v>
      </c>
      <c r="G7">
        <v>159.19999999999999</v>
      </c>
      <c r="H7" s="7">
        <f t="shared" si="0"/>
        <v>158.80000000000001</v>
      </c>
      <c r="I7" s="6">
        <f t="shared" si="1"/>
        <v>0.72050000000000003</v>
      </c>
    </row>
    <row r="8" spans="2:12">
      <c r="E8" s="4"/>
      <c r="F8" s="4"/>
      <c r="G8" s="4"/>
      <c r="H8" s="4"/>
      <c r="I8" s="4"/>
    </row>
    <row r="9" spans="2:12">
      <c r="E9" s="4"/>
      <c r="F9" s="4"/>
      <c r="G9" s="4"/>
      <c r="H9" s="4"/>
      <c r="I9" s="4"/>
    </row>
    <row r="10" spans="2:12">
      <c r="E10" s="4"/>
      <c r="H10" s="4"/>
      <c r="I10" s="4"/>
    </row>
    <row r="11" spans="2:12">
      <c r="E11" s="4"/>
      <c r="H11" s="4"/>
      <c r="I11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Hokkirigawa</dc:creator>
  <cp:lastModifiedBy>千葉　匠</cp:lastModifiedBy>
  <dcterms:created xsi:type="dcterms:W3CDTF">2024-11-06T04:55:54Z</dcterms:created>
  <dcterms:modified xsi:type="dcterms:W3CDTF">2024-11-12T14:07:17Z</dcterms:modified>
</cp:coreProperties>
</file>