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s\Documents\TohokuUniversity\ExperimentReport2_Fine\球と平面の接触特性\Data\"/>
    </mc:Choice>
  </mc:AlternateContent>
  <xr:revisionPtr revIDLastSave="0" documentId="13_ncr:1_{86810B26-EA1D-4100-BFC7-761A61E45EF7}" xr6:coauthVersionLast="47" xr6:coauthVersionMax="47" xr10:uidLastSave="{00000000-0000-0000-0000-000000000000}"/>
  <bookViews>
    <workbookView xWindow="-108" yWindow="-108" windowWidth="23256" windowHeight="12456" activeTab="1" xr2:uid="{42BF14B4-0BA8-43A9-B9A8-465C4DCDF19E}"/>
  </bookViews>
  <sheets>
    <sheet name="摩擦試験結果" sheetId="1" r:id="rId1"/>
    <sheet name="平均摩擦係数" sheetId="4" r:id="rId2"/>
    <sheet name="Sheet1" sheetId="5" r:id="rId3"/>
    <sheet name="実験条件" sheetId="2" r:id="rId4"/>
    <sheet name="ビッカース硬さ" sheetId="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3" l="1"/>
  <c r="N10" i="1"/>
  <c r="M10" i="1"/>
  <c r="L10" i="1"/>
  <c r="H10" i="1"/>
  <c r="M9" i="1"/>
  <c r="N9" i="1"/>
  <c r="L9" i="1"/>
  <c r="H9" i="1"/>
  <c r="I10" i="1"/>
  <c r="J10" i="1"/>
  <c r="I9" i="1"/>
  <c r="J9" i="1"/>
  <c r="E10" i="1"/>
  <c r="F10" i="1"/>
  <c r="D10" i="1"/>
  <c r="E9" i="1"/>
  <c r="F9" i="1"/>
  <c r="D9" i="1"/>
  <c r="I4" i="3"/>
  <c r="I5" i="3"/>
  <c r="I6" i="3"/>
  <c r="I7" i="3"/>
  <c r="I3" i="3"/>
  <c r="H4" i="3"/>
  <c r="H5" i="3"/>
  <c r="H6" i="3"/>
  <c r="H7" i="3"/>
  <c r="H3" i="3"/>
  <c r="L3" i="3" l="1"/>
</calcChain>
</file>

<file path=xl/sharedStrings.xml><?xml version="1.0" encoding="utf-8"?>
<sst xmlns="http://schemas.openxmlformats.org/spreadsheetml/2006/main" count="71" uniqueCount="43">
  <si>
    <t>ボール半径 R，mm</t>
    <rPh sb="3" eb="5">
      <t>ハンケイ</t>
    </rPh>
    <phoneticPr fontId="1"/>
  </si>
  <si>
    <t>垂直荷重 W，N</t>
    <rPh sb="0" eb="2">
      <t>スイチョク</t>
    </rPh>
    <rPh sb="2" eb="4">
      <t>カジュウ</t>
    </rPh>
    <phoneticPr fontId="1"/>
  </si>
  <si>
    <t>すべり速度 v，mm/s</t>
    <rPh sb="3" eb="5">
      <t>ソクド</t>
    </rPh>
    <phoneticPr fontId="1"/>
  </si>
  <si>
    <t>ストローク l，mm</t>
    <phoneticPr fontId="1"/>
  </si>
  <si>
    <t>同一条件の試行回数 N，cycles</t>
    <rPh sb="0" eb="2">
      <t>ドウイツ</t>
    </rPh>
    <rPh sb="2" eb="4">
      <t>ジョウケン</t>
    </rPh>
    <rPh sb="5" eb="9">
      <t>シコウカイスウ</t>
    </rPh>
    <phoneticPr fontId="1"/>
  </si>
  <si>
    <t>潤滑状態</t>
    <rPh sb="0" eb="2">
      <t>ジュンカツ</t>
    </rPh>
    <rPh sb="2" eb="4">
      <t>ジョウタイ</t>
    </rPh>
    <phoneticPr fontId="1"/>
  </si>
  <si>
    <t>大気中無潤滑</t>
    <rPh sb="0" eb="3">
      <t>タイキチュウ</t>
    </rPh>
    <rPh sb="3" eb="6">
      <t>ムジュンカツ</t>
    </rPh>
    <phoneticPr fontId="1"/>
  </si>
  <si>
    <t>ビッカース硬さ</t>
    <rPh sb="5" eb="6">
      <t>カタ</t>
    </rPh>
    <phoneticPr fontId="1"/>
  </si>
  <si>
    <t>横</t>
    <rPh sb="0" eb="1">
      <t>ヨコ</t>
    </rPh>
    <phoneticPr fontId="1"/>
  </si>
  <si>
    <t>縦</t>
    <rPh sb="0" eb="1">
      <t>タテ</t>
    </rPh>
    <phoneticPr fontId="1"/>
  </si>
  <si>
    <t>対角線長さ(横)[μm]</t>
    <rPh sb="0" eb="3">
      <t>タイカクセン</t>
    </rPh>
    <rPh sb="3" eb="4">
      <t>ナガ</t>
    </rPh>
    <rPh sb="6" eb="7">
      <t>ヨコ</t>
    </rPh>
    <phoneticPr fontId="2"/>
  </si>
  <si>
    <t>対角線長さ(縦)[μm]</t>
    <rPh sb="0" eb="3">
      <t>タイカクセン</t>
    </rPh>
    <rPh sb="3" eb="4">
      <t>ナガ</t>
    </rPh>
    <rPh sb="6" eb="7">
      <t>タテ</t>
    </rPh>
    <phoneticPr fontId="2"/>
  </si>
  <si>
    <t>対角線長さの平均値[μm]</t>
    <rPh sb="0" eb="3">
      <t>タイカクセン</t>
    </rPh>
    <rPh sb="3" eb="4">
      <t>ナガ</t>
    </rPh>
    <rPh sb="6" eb="9">
      <t>ヘイキンチ</t>
    </rPh>
    <phoneticPr fontId="2"/>
  </si>
  <si>
    <t>ビッカース硬さHv[GPa]</t>
    <rPh sb="5" eb="6">
      <t>カタ</t>
    </rPh>
    <phoneticPr fontId="2"/>
  </si>
  <si>
    <t>平均値Hv[GPa]</t>
    <rPh sb="0" eb="3">
      <t>ヘイキンチ</t>
    </rPh>
    <phoneticPr fontId="2"/>
  </si>
  <si>
    <t>標準偏差[GPa]</t>
    <rPh sb="0" eb="2">
      <t>ヒョウジュン</t>
    </rPh>
    <rPh sb="2" eb="4">
      <t>ヘンサ</t>
    </rPh>
    <phoneticPr fontId="2"/>
  </si>
  <si>
    <t>試験回数</t>
    <rPh sb="0" eb="2">
      <t>シケン</t>
    </rPh>
    <rPh sb="2" eb="4">
      <t>カイスウ</t>
    </rPh>
    <phoneticPr fontId="1"/>
  </si>
  <si>
    <t>0.98[N]</t>
    <phoneticPr fontId="1"/>
  </si>
  <si>
    <t>4.9[N]</t>
    <phoneticPr fontId="1"/>
  </si>
  <si>
    <t>9.8[N]</t>
    <phoneticPr fontId="1"/>
  </si>
  <si>
    <t>標準偏差</t>
    <rPh sb="0" eb="4">
      <t>ヒョウジュンヘンサ</t>
    </rPh>
    <phoneticPr fontId="1"/>
  </si>
  <si>
    <t>0.098[N]</t>
    <phoneticPr fontId="1"/>
  </si>
  <si>
    <t>0.196[N]</t>
    <phoneticPr fontId="1"/>
  </si>
  <si>
    <t>0.49[N]</t>
    <phoneticPr fontId="1"/>
  </si>
  <si>
    <t>平均値μ</t>
    <rPh sb="0" eb="3">
      <t>ヘイキンチ</t>
    </rPh>
    <phoneticPr fontId="1"/>
  </si>
  <si>
    <t>1mm平均値</t>
    <rPh sb="3" eb="6">
      <t>ヘイキンチ</t>
    </rPh>
    <phoneticPr fontId="1"/>
  </si>
  <si>
    <t>1mm標準偏差</t>
    <rPh sb="3" eb="7">
      <t>ヒョウジュンヘンサ</t>
    </rPh>
    <phoneticPr fontId="1"/>
  </si>
  <si>
    <t>荷重1</t>
    <rPh sb="0" eb="2">
      <t>カジュウ</t>
    </rPh>
    <phoneticPr fontId="1"/>
  </si>
  <si>
    <t>4mm平均値</t>
    <rPh sb="3" eb="6">
      <t>ヘイキンチ</t>
    </rPh>
    <phoneticPr fontId="1"/>
  </si>
  <si>
    <t>4mm標準偏差</t>
    <rPh sb="3" eb="7">
      <t>ヒョウジュンヘンサ</t>
    </rPh>
    <phoneticPr fontId="1"/>
  </si>
  <si>
    <t>8mm平均値</t>
    <rPh sb="3" eb="6">
      <t>ヘイキンチ</t>
    </rPh>
    <phoneticPr fontId="1"/>
  </si>
  <si>
    <t>8mm標準偏差</t>
    <rPh sb="3" eb="7">
      <t>ヒョウジュンヘンサ</t>
    </rPh>
    <phoneticPr fontId="1"/>
  </si>
  <si>
    <t>荷重2</t>
    <rPh sb="0" eb="2">
      <t>カジュウ</t>
    </rPh>
    <phoneticPr fontId="1"/>
  </si>
  <si>
    <t>平均接触圧力[GPa]</t>
    <rPh sb="0" eb="2">
      <t>ヘイキン</t>
    </rPh>
    <rPh sb="2" eb="4">
      <t>セッショク</t>
    </rPh>
    <rPh sb="4" eb="6">
      <t>アツリョク</t>
    </rPh>
    <phoneticPr fontId="1"/>
  </si>
  <si>
    <t>垂直荷重 [N]</t>
    <rPh sb="0" eb="2">
      <t>スイチョク</t>
    </rPh>
    <rPh sb="2" eb="4">
      <t>カジュウ</t>
    </rPh>
    <phoneticPr fontId="1"/>
  </si>
  <si>
    <t>接触円面積[mm2]</t>
    <rPh sb="0" eb="2">
      <t>セッショク</t>
    </rPh>
    <rPh sb="2" eb="3">
      <t>エン</t>
    </rPh>
    <rPh sb="3" eb="5">
      <t>メンセキ</t>
    </rPh>
    <phoneticPr fontId="1"/>
  </si>
  <si>
    <t>Pm/Hv</t>
    <phoneticPr fontId="1"/>
  </si>
  <si>
    <t>静的接触形態</t>
    <rPh sb="0" eb="2">
      <t>セイテキ</t>
    </rPh>
    <rPh sb="2" eb="4">
      <t>セッショク</t>
    </rPh>
    <rPh sb="4" eb="6">
      <t>ケイタイ</t>
    </rPh>
    <phoneticPr fontId="1"/>
  </si>
  <si>
    <t>接触円半径[mm]</t>
    <rPh sb="0" eb="2">
      <t>セッショク</t>
    </rPh>
    <rPh sb="2" eb="3">
      <t>エン</t>
    </rPh>
    <rPh sb="3" eb="5">
      <t>ハンケイ</t>
    </rPh>
    <phoneticPr fontId="1"/>
  </si>
  <si>
    <t>弾性接触</t>
    <rPh sb="0" eb="4">
      <t>ダンセイセッショク</t>
    </rPh>
    <phoneticPr fontId="2"/>
  </si>
  <si>
    <t>弾塑性接触</t>
    <rPh sb="0" eb="5">
      <t>ダンソセイセッショク</t>
    </rPh>
    <phoneticPr fontId="2"/>
  </si>
  <si>
    <t>弾塑性接触</t>
    <rPh sb="0" eb="3">
      <t>ダンソセイ</t>
    </rPh>
    <rPh sb="3" eb="5">
      <t>セッショク</t>
    </rPh>
    <phoneticPr fontId="2"/>
  </si>
  <si>
    <t>塑性接触</t>
    <rPh sb="0" eb="2">
      <t>ソセイ</t>
    </rPh>
    <rPh sb="2" eb="4">
      <t>セッショク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</si>
</sst>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7" formatCode="0.00000"/>
    <numFmt numFmtId="178" formatCode="0.0"/>
    <numFmt numFmtId="182" formatCode="0.000"/>
  </numFmts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Osaka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2" fontId="0" fillId="0" borderId="0" xfId="0" applyNumberFormat="1" applyAlignment="1"/>
    <xf numFmtId="178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tis\Documents\TohokuUniversity\ExperimentReport2_Fine\&#29699;&#12392;&#24179;&#38754;&#12398;&#25509;&#35302;&#29305;&#24615;\Data\&#23398;&#29983;&#23455;&#39443;&#8545;&#23455;&#39443;&#12471;&#12540;&#12488;%20.xls" TargetMode="External"/><Relationship Id="rId1" Type="http://schemas.openxmlformats.org/officeDocument/2006/relationships/externalLinkPath" Target="&#23398;&#29983;&#23455;&#39443;&#8545;&#23455;&#39443;&#12471;&#12540;&#12488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21013実施"/>
      <sheetName val="K班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C085-C294-44EB-82A6-4DE87D2FDE88}">
  <dimension ref="C2:N13"/>
  <sheetViews>
    <sheetView topLeftCell="B1" workbookViewId="0">
      <selection activeCell="L9" sqref="L9"/>
    </sheetView>
  </sheetViews>
  <sheetFormatPr defaultRowHeight="18"/>
  <cols>
    <col min="3" max="3" width="10.3984375" customWidth="1"/>
    <col min="7" max="7" width="10.8984375" customWidth="1"/>
    <col min="11" max="11" width="11.796875" customWidth="1"/>
  </cols>
  <sheetData>
    <row r="2" spans="3:14">
      <c r="D2">
        <v>1</v>
      </c>
      <c r="H2">
        <v>4</v>
      </c>
      <c r="L2">
        <v>8</v>
      </c>
    </row>
    <row r="3" spans="3:14">
      <c r="C3" t="s">
        <v>16</v>
      </c>
      <c r="D3" s="1" t="s">
        <v>17</v>
      </c>
      <c r="E3" s="1" t="s">
        <v>18</v>
      </c>
      <c r="F3" s="1" t="s">
        <v>19</v>
      </c>
      <c r="G3" t="s">
        <v>16</v>
      </c>
      <c r="H3" s="1" t="s">
        <v>17</v>
      </c>
      <c r="I3" s="1" t="s">
        <v>18</v>
      </c>
      <c r="J3" s="1" t="s">
        <v>19</v>
      </c>
      <c r="K3" t="s">
        <v>16</v>
      </c>
      <c r="L3" s="1" t="s">
        <v>21</v>
      </c>
      <c r="M3" s="1" t="s">
        <v>22</v>
      </c>
      <c r="N3" s="1" t="s">
        <v>23</v>
      </c>
    </row>
    <row r="4" spans="3:14">
      <c r="C4">
        <v>1</v>
      </c>
      <c r="D4">
        <v>0.67600000000000005</v>
      </c>
      <c r="E4">
        <v>0.67300000000000004</v>
      </c>
      <c r="F4">
        <v>0.65600000000000003</v>
      </c>
      <c r="G4">
        <v>1</v>
      </c>
      <c r="H4">
        <v>0.58099999999999996</v>
      </c>
      <c r="I4">
        <v>0.60099999999999998</v>
      </c>
      <c r="J4">
        <v>0.58499999999999996</v>
      </c>
      <c r="K4">
        <v>1</v>
      </c>
      <c r="L4">
        <v>0.83899999999999997</v>
      </c>
      <c r="M4">
        <v>0.41699999999999998</v>
      </c>
      <c r="N4">
        <v>0.61</v>
      </c>
    </row>
    <row r="5" spans="3:14">
      <c r="C5">
        <v>2</v>
      </c>
      <c r="D5">
        <v>0.63500000000000001</v>
      </c>
      <c r="E5">
        <v>0.61399999999999999</v>
      </c>
      <c r="F5">
        <v>0.622</v>
      </c>
      <c r="G5">
        <v>2</v>
      </c>
      <c r="H5">
        <v>0.54600000000000004</v>
      </c>
      <c r="I5">
        <v>0.53</v>
      </c>
      <c r="J5">
        <v>0.56599999999999995</v>
      </c>
      <c r="K5">
        <v>2</v>
      </c>
      <c r="L5">
        <v>0.45400000000000001</v>
      </c>
      <c r="M5">
        <v>0.41799999999999998</v>
      </c>
      <c r="N5">
        <v>0.61</v>
      </c>
    </row>
    <row r="6" spans="3:14">
      <c r="C6">
        <v>3</v>
      </c>
      <c r="D6">
        <v>0.621</v>
      </c>
      <c r="E6">
        <v>0.56899999999999995</v>
      </c>
      <c r="F6">
        <v>0.65800000000000003</v>
      </c>
      <c r="G6">
        <v>3</v>
      </c>
      <c r="H6">
        <v>0.55700000000000005</v>
      </c>
      <c r="I6">
        <v>0.495</v>
      </c>
      <c r="J6">
        <v>0.625</v>
      </c>
      <c r="K6">
        <v>3</v>
      </c>
      <c r="L6">
        <v>0.65600000000000003</v>
      </c>
      <c r="M6">
        <v>0.65700000000000003</v>
      </c>
      <c r="N6">
        <v>0.57199999999999995</v>
      </c>
    </row>
    <row r="7" spans="3:14">
      <c r="C7">
        <v>4</v>
      </c>
      <c r="D7">
        <v>0.56399999999999995</v>
      </c>
      <c r="E7">
        <v>0.56000000000000005</v>
      </c>
      <c r="F7">
        <v>0.71</v>
      </c>
      <c r="G7">
        <v>4</v>
      </c>
      <c r="H7">
        <v>0.63800000000000001</v>
      </c>
      <c r="I7">
        <v>0.49199999999999999</v>
      </c>
      <c r="J7">
        <v>0.69</v>
      </c>
      <c r="K7">
        <v>4</v>
      </c>
      <c r="L7">
        <v>0.71799999999999997</v>
      </c>
      <c r="M7">
        <v>0.63900000000000001</v>
      </c>
      <c r="N7">
        <v>0.61299999999999999</v>
      </c>
    </row>
    <row r="8" spans="3:14">
      <c r="C8">
        <v>5</v>
      </c>
      <c r="D8">
        <v>0.56000000000000005</v>
      </c>
      <c r="E8">
        <v>0.60399999999999998</v>
      </c>
      <c r="F8">
        <v>0.74399999999999999</v>
      </c>
      <c r="G8">
        <v>5</v>
      </c>
      <c r="H8">
        <v>0.61199999999999999</v>
      </c>
      <c r="I8">
        <v>0.54</v>
      </c>
      <c r="J8">
        <v>0.56799999999999995</v>
      </c>
      <c r="K8">
        <v>5</v>
      </c>
      <c r="L8">
        <v>0.55800000000000005</v>
      </c>
      <c r="M8">
        <v>0.69299999999999995</v>
      </c>
      <c r="N8">
        <v>0.54200000000000004</v>
      </c>
    </row>
    <row r="9" spans="3:14">
      <c r="C9" t="s">
        <v>24</v>
      </c>
      <c r="D9">
        <f>ROUND(AVERAGE(D4:D8), 3)</f>
        <v>0.61099999999999999</v>
      </c>
      <c r="E9">
        <f>ROUND(AVERAGE(E4:E8), 3)</f>
        <v>0.60399999999999998</v>
      </c>
      <c r="F9">
        <f t="shared" ref="F9" si="0">ROUND(AVERAGE(F4:F8), 3)</f>
        <v>0.67800000000000005</v>
      </c>
      <c r="G9" t="s">
        <v>24</v>
      </c>
      <c r="H9">
        <f>ROUND(AVERAGE(H4:H8),3)</f>
        <v>0.58699999999999997</v>
      </c>
      <c r="I9">
        <f t="shared" ref="I9:J9" si="1">ROUND(AVERAGE(I4:I8),3)</f>
        <v>0.53200000000000003</v>
      </c>
      <c r="J9">
        <f t="shared" si="1"/>
        <v>0.60699999999999998</v>
      </c>
      <c r="K9" t="s">
        <v>24</v>
      </c>
      <c r="L9">
        <f>ROUND(AVERAGE(L4:L8),3)</f>
        <v>0.64500000000000002</v>
      </c>
      <c r="M9">
        <f t="shared" ref="M9:N9" si="2">ROUND(AVERAGE(M4:M8),3)</f>
        <v>0.56499999999999995</v>
      </c>
      <c r="N9">
        <f t="shared" si="2"/>
        <v>0.58899999999999997</v>
      </c>
    </row>
    <row r="10" spans="3:14">
      <c r="C10" t="s">
        <v>20</v>
      </c>
      <c r="D10">
        <f>ROUND(_xlfn.STDEV.S(D4:D8),4)</f>
        <v>4.9299999999999997E-2</v>
      </c>
      <c r="E10">
        <f t="shared" ref="E10:F10" si="3">ROUND(_xlfn.STDEV.S(E4:E8),4)</f>
        <v>4.48E-2</v>
      </c>
      <c r="F10">
        <f t="shared" si="3"/>
        <v>4.8500000000000001E-2</v>
      </c>
      <c r="G10" t="s">
        <v>20</v>
      </c>
      <c r="H10">
        <f>ROUND(_xlfn.STDEV.S(H4:H8),4)</f>
        <v>3.8199999999999998E-2</v>
      </c>
      <c r="I10">
        <f t="shared" ref="I10:J10" si="4">ROUND(_xlfn.STDEV.S(I4:I8),4)</f>
        <v>4.4200000000000003E-2</v>
      </c>
      <c r="J10">
        <f t="shared" si="4"/>
        <v>5.2200000000000003E-2</v>
      </c>
      <c r="K10" t="s">
        <v>20</v>
      </c>
      <c r="L10">
        <f>ROUND(_xlfn.STDEV.S(L4:L8),3)</f>
        <v>0.14799999999999999</v>
      </c>
      <c r="M10">
        <f t="shared" ref="M10" si="5">ROUND(_xlfn.STDEV.S(M4:M8),3)</f>
        <v>0.13600000000000001</v>
      </c>
      <c r="N10">
        <f>ROUND(_xlfn.STDEV.S(N4:N8),4)</f>
        <v>3.1399999999999997E-2</v>
      </c>
    </row>
    <row r="11" spans="3:14">
      <c r="D11">
        <v>0.56699999999999995</v>
      </c>
      <c r="E11">
        <v>0.63100000000000001</v>
      </c>
    </row>
    <row r="12" spans="3:14">
      <c r="D12">
        <v>0.57899999999999996</v>
      </c>
      <c r="E12">
        <v>0.52700000000000002</v>
      </c>
    </row>
    <row r="13" spans="3:14">
      <c r="D13">
        <v>0.54600000000000004</v>
      </c>
      <c r="E13">
        <v>0.61799999999999999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300A-5245-4FAE-AE83-284193FF54C9}">
  <dimension ref="B2:L15"/>
  <sheetViews>
    <sheetView tabSelected="1" workbookViewId="0">
      <selection activeCell="E12" sqref="E12"/>
    </sheetView>
  </sheetViews>
  <sheetFormatPr defaultRowHeight="18"/>
  <cols>
    <col min="3" max="3" width="12.59765625" customWidth="1"/>
    <col min="4" max="4" width="14.09765625" customWidth="1"/>
    <col min="6" max="6" width="11.3984375" customWidth="1"/>
    <col min="7" max="7" width="14.796875" customWidth="1"/>
    <col min="10" max="10" width="13.296875" customWidth="1"/>
    <col min="11" max="11" width="13.69921875" customWidth="1"/>
  </cols>
  <sheetData>
    <row r="2" spans="2:12">
      <c r="B2" t="s">
        <v>27</v>
      </c>
      <c r="C2" t="s">
        <v>25</v>
      </c>
      <c r="D2" t="s">
        <v>26</v>
      </c>
      <c r="F2" t="s">
        <v>28</v>
      </c>
      <c r="G2" t="s">
        <v>29</v>
      </c>
      <c r="I2" t="s">
        <v>32</v>
      </c>
      <c r="J2" t="s">
        <v>30</v>
      </c>
      <c r="K2" t="s">
        <v>31</v>
      </c>
    </row>
    <row r="3" spans="2:12">
      <c r="B3" s="1">
        <v>0.98</v>
      </c>
      <c r="C3">
        <v>0.61099999999999999</v>
      </c>
      <c r="D3">
        <v>4.9299999999999997E-2</v>
      </c>
      <c r="E3">
        <v>0.77100000000000002</v>
      </c>
      <c r="F3">
        <v>0.58699999999999997</v>
      </c>
      <c r="G3">
        <v>3.8199999999999998E-2</v>
      </c>
      <c r="H3">
        <v>0.30599999999999999</v>
      </c>
      <c r="I3" s="1">
        <v>9.8000000000000004E-2</v>
      </c>
      <c r="J3">
        <v>0.64500000000000002</v>
      </c>
      <c r="K3">
        <v>0.14799999999999999</v>
      </c>
      <c r="L3">
        <v>8.9399999999999993E-2</v>
      </c>
    </row>
    <row r="4" spans="2:12">
      <c r="B4" s="1">
        <v>4.9000000000000004</v>
      </c>
      <c r="C4">
        <v>0.60399999999999998</v>
      </c>
      <c r="D4">
        <v>4.48E-2</v>
      </c>
      <c r="E4">
        <v>1.3180000000000001</v>
      </c>
      <c r="F4">
        <v>0.53200000000000003</v>
      </c>
      <c r="G4">
        <v>4.4200000000000003E-2</v>
      </c>
      <c r="H4">
        <v>0.52300000000000002</v>
      </c>
      <c r="I4" s="1">
        <v>0.19600000000000001</v>
      </c>
      <c r="J4">
        <v>0.56499999999999995</v>
      </c>
      <c r="K4">
        <v>0.13600000000000001</v>
      </c>
      <c r="L4">
        <v>0.113</v>
      </c>
    </row>
    <row r="5" spans="2:12">
      <c r="B5" s="1">
        <v>9.8000000000000007</v>
      </c>
      <c r="C5">
        <v>0.67800000000000005</v>
      </c>
      <c r="D5">
        <v>4.8500000000000001E-2</v>
      </c>
      <c r="E5">
        <v>1.66</v>
      </c>
      <c r="F5">
        <v>0.60699999999999998</v>
      </c>
      <c r="G5">
        <v>5.2200000000000003E-2</v>
      </c>
      <c r="H5">
        <v>0.65900000000000003</v>
      </c>
      <c r="I5" s="1">
        <v>0.49</v>
      </c>
      <c r="J5">
        <v>0.58899999999999997</v>
      </c>
      <c r="K5">
        <v>3.1399999999999997E-2</v>
      </c>
      <c r="L5">
        <v>0.153</v>
      </c>
    </row>
    <row r="7" spans="2:12">
      <c r="C7">
        <v>0.61099999999999999</v>
      </c>
      <c r="D7">
        <v>0.77100000000000002</v>
      </c>
    </row>
    <row r="8" spans="2:12">
      <c r="C8">
        <v>0.60399999999999998</v>
      </c>
      <c r="D8">
        <v>1.3180000000000001</v>
      </c>
    </row>
    <row r="9" spans="2:12">
      <c r="C9">
        <v>0.67800000000000005</v>
      </c>
      <c r="D9">
        <v>1.66</v>
      </c>
    </row>
    <row r="10" spans="2:12">
      <c r="C10">
        <v>0.58699999999999997</v>
      </c>
      <c r="D10">
        <v>0.30599999999999999</v>
      </c>
    </row>
    <row r="11" spans="2:12">
      <c r="C11">
        <v>0.53200000000000003</v>
      </c>
      <c r="D11">
        <v>0.52300000000000002</v>
      </c>
    </row>
    <row r="12" spans="2:12">
      <c r="C12">
        <v>0.60699999999999998</v>
      </c>
      <c r="D12">
        <v>0.65900000000000003</v>
      </c>
    </row>
    <row r="13" spans="2:12">
      <c r="C13">
        <v>0.64500000000000002</v>
      </c>
      <c r="D13">
        <v>8.9399999999999993E-2</v>
      </c>
    </row>
    <row r="14" spans="2:12">
      <c r="C14">
        <v>0.56499999999999995</v>
      </c>
      <c r="D14">
        <v>0.113</v>
      </c>
    </row>
    <row r="15" spans="2:12">
      <c r="C15">
        <v>0.58899999999999997</v>
      </c>
      <c r="D15">
        <v>0.153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EE1D-C968-4961-8400-2A003D1027C5}">
  <dimension ref="B2:E27"/>
  <sheetViews>
    <sheetView zoomScale="70" zoomScaleNormal="70" workbookViewId="0">
      <selection activeCell="C26" sqref="C26:E26"/>
    </sheetView>
  </sheetViews>
  <sheetFormatPr defaultRowHeight="18"/>
  <cols>
    <col min="2" max="2" width="17.5" customWidth="1"/>
  </cols>
  <sheetData>
    <row r="2" spans="2:5">
      <c r="B2">
        <v>8</v>
      </c>
    </row>
    <row r="3" spans="2:5">
      <c r="B3" t="s">
        <v>34</v>
      </c>
      <c r="C3">
        <v>9.8000000000000004E-2</v>
      </c>
      <c r="D3">
        <v>0.19600000000000001</v>
      </c>
      <c r="E3">
        <v>0.49</v>
      </c>
    </row>
    <row r="4" spans="2:5">
      <c r="B4" t="s">
        <v>38</v>
      </c>
      <c r="C4">
        <v>2.1700000000000001E-2</v>
      </c>
      <c r="D4">
        <v>2.7400000000000001E-2</v>
      </c>
      <c r="E4">
        <v>3.7100000000000001E-2</v>
      </c>
    </row>
    <row r="5" spans="2:5">
      <c r="B5" t="s">
        <v>35</v>
      </c>
      <c r="C5">
        <v>1.48E-3</v>
      </c>
      <c r="D5">
        <v>2.3500000000000001E-3</v>
      </c>
      <c r="E5">
        <v>4.3299999999999996E-3</v>
      </c>
    </row>
    <row r="6" spans="2:5">
      <c r="B6" t="s">
        <v>33</v>
      </c>
      <c r="C6">
        <v>6.6199999999999995E-2</v>
      </c>
      <c r="D6">
        <v>8.3400000000000002E-2</v>
      </c>
      <c r="E6">
        <v>0.1132</v>
      </c>
    </row>
    <row r="7" spans="2:5">
      <c r="B7" t="s">
        <v>36</v>
      </c>
      <c r="C7">
        <v>8.9399999999999993E-2</v>
      </c>
      <c r="D7">
        <v>0.113</v>
      </c>
      <c r="E7">
        <v>0.153</v>
      </c>
    </row>
    <row r="8" spans="2:5">
      <c r="B8" t="s">
        <v>37</v>
      </c>
      <c r="C8" s="2" t="s">
        <v>39</v>
      </c>
      <c r="D8" s="2" t="s">
        <v>39</v>
      </c>
      <c r="E8" s="2" t="s">
        <v>39</v>
      </c>
    </row>
    <row r="12" spans="2:5">
      <c r="B12">
        <v>4</v>
      </c>
    </row>
    <row r="13" spans="2:5">
      <c r="B13" t="s">
        <v>34</v>
      </c>
      <c r="C13">
        <v>0.98</v>
      </c>
      <c r="D13">
        <v>4.8999999999999995</v>
      </c>
      <c r="E13">
        <v>9.7999999999999989</v>
      </c>
    </row>
    <row r="14" spans="2:5">
      <c r="B14" t="s">
        <v>38</v>
      </c>
      <c r="C14">
        <v>3.7100000000000001E-2</v>
      </c>
      <c r="D14">
        <v>6.3500000000000001E-2</v>
      </c>
      <c r="E14" s="10">
        <v>0.08</v>
      </c>
    </row>
    <row r="15" spans="2:5">
      <c r="B15" t="s">
        <v>35</v>
      </c>
      <c r="C15">
        <v>4.3299999999999996E-3</v>
      </c>
      <c r="D15">
        <v>1.2699999999999999E-2</v>
      </c>
      <c r="E15">
        <v>2.01E-2</v>
      </c>
    </row>
    <row r="16" spans="2:5">
      <c r="B16" t="s">
        <v>33</v>
      </c>
      <c r="C16">
        <v>0.22600000000000001</v>
      </c>
      <c r="D16">
        <v>0.38700000000000001</v>
      </c>
      <c r="E16">
        <v>0.48799999999999999</v>
      </c>
    </row>
    <row r="17" spans="2:5">
      <c r="B17" t="s">
        <v>36</v>
      </c>
      <c r="C17">
        <v>0.30599999999999999</v>
      </c>
      <c r="D17">
        <v>0.52300000000000002</v>
      </c>
      <c r="E17">
        <v>0.65900000000000003</v>
      </c>
    </row>
    <row r="18" spans="2:5">
      <c r="B18" t="s">
        <v>37</v>
      </c>
      <c r="C18" s="2" t="s">
        <v>39</v>
      </c>
      <c r="D18" s="2" t="s">
        <v>40</v>
      </c>
      <c r="E18" s="2" t="s">
        <v>40</v>
      </c>
    </row>
    <row r="21" spans="2:5">
      <c r="B21">
        <v>1</v>
      </c>
    </row>
    <row r="22" spans="2:5">
      <c r="B22" t="s">
        <v>34</v>
      </c>
      <c r="C22">
        <v>0.98</v>
      </c>
      <c r="D22">
        <v>4.8999999999999995</v>
      </c>
      <c r="E22">
        <v>9.7999999999999989</v>
      </c>
    </row>
    <row r="23" spans="2:5">
      <c r="B23" t="s">
        <v>38</v>
      </c>
      <c r="C23">
        <v>2.3400000000000001E-2</v>
      </c>
      <c r="D23" s="10">
        <v>0.04</v>
      </c>
      <c r="E23">
        <v>5.04E-2</v>
      </c>
    </row>
    <row r="24" spans="2:5">
      <c r="B24" t="s">
        <v>35</v>
      </c>
      <c r="C24">
        <v>1.72E-3</v>
      </c>
      <c r="D24">
        <v>5.0299999999999997E-3</v>
      </c>
      <c r="E24">
        <v>7.9799999999999992E-3</v>
      </c>
    </row>
    <row r="25" spans="2:5">
      <c r="B25" t="s">
        <v>33</v>
      </c>
      <c r="C25" s="9">
        <v>0.56999999999999995</v>
      </c>
      <c r="D25">
        <v>0.97499999999999998</v>
      </c>
      <c r="E25">
        <v>1.23</v>
      </c>
    </row>
    <row r="26" spans="2:5">
      <c r="B26" t="s">
        <v>36</v>
      </c>
      <c r="C26">
        <v>0.77100000000000002</v>
      </c>
      <c r="D26">
        <v>1.3180000000000001</v>
      </c>
      <c r="E26">
        <v>1.66</v>
      </c>
    </row>
    <row r="27" spans="2:5">
      <c r="B27" t="s">
        <v>37</v>
      </c>
      <c r="C27" s="2" t="s">
        <v>41</v>
      </c>
      <c r="D27" s="2" t="s">
        <v>42</v>
      </c>
      <c r="E27" s="2" t="s">
        <v>42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27BB-92BE-4828-BB28-D8A484530C52}">
  <dimension ref="B2:E9"/>
  <sheetViews>
    <sheetView workbookViewId="0">
      <selection activeCell="F14" sqref="F14"/>
    </sheetView>
  </sheetViews>
  <sheetFormatPr defaultRowHeight="18"/>
  <cols>
    <col min="2" max="2" width="29.19921875" customWidth="1"/>
  </cols>
  <sheetData>
    <row r="2" spans="2:5">
      <c r="B2" t="s">
        <v>0</v>
      </c>
      <c r="C2" s="1">
        <v>1</v>
      </c>
      <c r="D2" s="1">
        <v>4</v>
      </c>
      <c r="E2" s="1">
        <v>8</v>
      </c>
    </row>
    <row r="3" spans="2:5">
      <c r="B3" s="7" t="s">
        <v>1</v>
      </c>
      <c r="C3" s="1">
        <v>0.98</v>
      </c>
      <c r="D3" s="1">
        <v>0.98</v>
      </c>
      <c r="E3" s="1">
        <v>9.8000000000000004E-2</v>
      </c>
    </row>
    <row r="4" spans="2:5">
      <c r="B4" s="7"/>
      <c r="C4" s="1">
        <v>4.9000000000000004</v>
      </c>
      <c r="D4" s="1">
        <v>4.9000000000000004</v>
      </c>
      <c r="E4" s="1">
        <v>0.19600000000000001</v>
      </c>
    </row>
    <row r="5" spans="2:5">
      <c r="B5" s="7"/>
      <c r="C5" s="1">
        <v>9.8000000000000007</v>
      </c>
      <c r="D5" s="1">
        <v>9.8000000000000007</v>
      </c>
      <c r="E5" s="1">
        <v>0.49</v>
      </c>
    </row>
    <row r="6" spans="2:5">
      <c r="B6" t="s">
        <v>2</v>
      </c>
      <c r="C6" s="8">
        <v>1</v>
      </c>
      <c r="D6" s="8"/>
      <c r="E6" s="8"/>
    </row>
    <row r="7" spans="2:5">
      <c r="B7" t="s">
        <v>3</v>
      </c>
      <c r="C7" s="8">
        <v>5</v>
      </c>
      <c r="D7" s="8"/>
      <c r="E7" s="8"/>
    </row>
    <row r="8" spans="2:5">
      <c r="B8" t="s">
        <v>4</v>
      </c>
      <c r="C8" s="8">
        <v>5</v>
      </c>
      <c r="D8" s="8"/>
      <c r="E8" s="8"/>
    </row>
    <row r="9" spans="2:5">
      <c r="B9" t="s">
        <v>5</v>
      </c>
      <c r="C9" s="8" t="s">
        <v>6</v>
      </c>
      <c r="D9" s="8"/>
      <c r="E9" s="8"/>
    </row>
  </sheetData>
  <mergeCells count="5">
    <mergeCell ref="B3:B5"/>
    <mergeCell ref="C6:E6"/>
    <mergeCell ref="C7:E7"/>
    <mergeCell ref="C8:E8"/>
    <mergeCell ref="C9:E9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177C-5475-477A-B93D-B94486796A5A}">
  <dimension ref="B1:L11"/>
  <sheetViews>
    <sheetView topLeftCell="I1" workbookViewId="0">
      <selection activeCell="K3" sqref="K3"/>
    </sheetView>
  </sheetViews>
  <sheetFormatPr defaultRowHeight="18"/>
  <cols>
    <col min="6" max="6" width="18.69921875" customWidth="1"/>
    <col min="7" max="7" width="18.5" customWidth="1"/>
    <col min="8" max="8" width="22.8984375" customWidth="1"/>
    <col min="9" max="9" width="22.69921875" customWidth="1"/>
    <col min="10" max="10" width="21.09765625" customWidth="1"/>
    <col min="11" max="11" width="13.5" customWidth="1"/>
    <col min="12" max="12" width="14" customWidth="1"/>
  </cols>
  <sheetData>
    <row r="1" spans="2:12">
      <c r="B1" t="s">
        <v>7</v>
      </c>
    </row>
    <row r="2" spans="2:12">
      <c r="B2" t="s">
        <v>8</v>
      </c>
      <c r="C2" t="s">
        <v>9</v>
      </c>
      <c r="E2" s="2" t="s">
        <v>16</v>
      </c>
      <c r="F2" s="2" t="s">
        <v>10</v>
      </c>
      <c r="G2" s="2" t="s">
        <v>11</v>
      </c>
      <c r="H2" s="2" t="s">
        <v>12</v>
      </c>
      <c r="I2" s="2" t="s">
        <v>13</v>
      </c>
      <c r="K2" s="2" t="s">
        <v>14</v>
      </c>
      <c r="L2" s="2" t="s">
        <v>15</v>
      </c>
    </row>
    <row r="3" spans="2:12">
      <c r="B3">
        <v>157.30000000000001</v>
      </c>
      <c r="C3">
        <v>154</v>
      </c>
      <c r="E3" s="2">
        <v>1</v>
      </c>
      <c r="F3">
        <v>157.30000000000001</v>
      </c>
      <c r="G3" s="6">
        <v>154</v>
      </c>
      <c r="H3" s="2">
        <f>ROUNDDOWN((F3+G3)/2,2)</f>
        <v>155.65</v>
      </c>
      <c r="I3" s="4">
        <f>ROUNDDOWN(1.854*1/((H3*0.000001)^2)*9.8*0.000000001,5)</f>
        <v>0.74995000000000001</v>
      </c>
      <c r="J3" s="2" t="s">
        <v>13</v>
      </c>
      <c r="K3" s="3">
        <f>ROUND(AVERAGE(I3:I7), 4)</f>
        <v>0.74019999999999997</v>
      </c>
      <c r="L3" s="4">
        <f>ROUND(_xlfn.STDEV.S(I3:I7), 5)</f>
        <v>1.1900000000000001E-2</v>
      </c>
    </row>
    <row r="4" spans="2:12">
      <c r="B4">
        <v>156</v>
      </c>
      <c r="C4">
        <v>157.80000000000001</v>
      </c>
      <c r="E4" s="2">
        <v>2</v>
      </c>
      <c r="F4" s="6">
        <v>156</v>
      </c>
      <c r="G4">
        <v>157.80000000000001</v>
      </c>
      <c r="H4" s="5">
        <f t="shared" ref="H4:H7" si="0">ROUNDDOWN((F4+G4)/2,2)</f>
        <v>156.9</v>
      </c>
      <c r="I4" s="4">
        <f t="shared" ref="I4:I7" si="1">ROUNDDOWN(1.854*1/((H4*0.000001)^2)*9.8*0.000000001,5)</f>
        <v>0.73804999999999998</v>
      </c>
    </row>
    <row r="5" spans="2:12">
      <c r="B5">
        <v>157.19999999999999</v>
      </c>
      <c r="C5">
        <v>154.6</v>
      </c>
      <c r="E5" s="2">
        <v>3</v>
      </c>
      <c r="F5">
        <v>157.19999999999999</v>
      </c>
      <c r="G5">
        <v>154.6</v>
      </c>
      <c r="H5" s="5">
        <f t="shared" si="0"/>
        <v>155.9</v>
      </c>
      <c r="I5" s="4">
        <f t="shared" si="1"/>
        <v>0.74755000000000005</v>
      </c>
    </row>
    <row r="6" spans="2:12">
      <c r="B6">
        <v>157.19999999999999</v>
      </c>
      <c r="C6">
        <v>155.1</v>
      </c>
      <c r="E6" s="2">
        <v>4</v>
      </c>
      <c r="F6">
        <v>157.19999999999999</v>
      </c>
      <c r="G6">
        <v>155.1</v>
      </c>
      <c r="H6" s="2">
        <f t="shared" si="0"/>
        <v>156.15</v>
      </c>
      <c r="I6" s="4">
        <f t="shared" si="1"/>
        <v>0.74516000000000004</v>
      </c>
    </row>
    <row r="7" spans="2:12">
      <c r="B7">
        <v>158.4</v>
      </c>
      <c r="C7">
        <v>159.19999999999999</v>
      </c>
      <c r="E7" s="2">
        <v>5</v>
      </c>
      <c r="F7">
        <v>158.4</v>
      </c>
      <c r="G7">
        <v>159.19999999999999</v>
      </c>
      <c r="H7" s="5">
        <f t="shared" si="0"/>
        <v>158.80000000000001</v>
      </c>
      <c r="I7" s="4">
        <f t="shared" si="1"/>
        <v>0.72050000000000003</v>
      </c>
    </row>
    <row r="8" spans="2:12">
      <c r="E8" s="2"/>
      <c r="F8" s="2"/>
      <c r="G8" s="2"/>
      <c r="H8" s="2"/>
      <c r="I8" s="2"/>
    </row>
    <row r="9" spans="2:12">
      <c r="E9" s="2"/>
      <c r="F9" s="2"/>
      <c r="G9" s="2"/>
      <c r="H9" s="2"/>
      <c r="I9" s="2"/>
    </row>
    <row r="10" spans="2:12">
      <c r="E10" s="2"/>
      <c r="H10" s="2"/>
      <c r="I10" s="2"/>
    </row>
    <row r="11" spans="2:12">
      <c r="E11" s="2"/>
      <c r="H11" s="2"/>
      <c r="I1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摩擦試験結果</vt:lpstr>
      <vt:lpstr>平均摩擦係数</vt:lpstr>
      <vt:lpstr>Sheet1</vt:lpstr>
      <vt:lpstr>実験条件</vt:lpstr>
      <vt:lpstr>ビッカース硬さ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Hokkirigawa</dc:creator>
  <cp:lastModifiedBy>千葉　匠</cp:lastModifiedBy>
  <dcterms:created xsi:type="dcterms:W3CDTF">2024-11-06T04:55:54Z</dcterms:created>
  <dcterms:modified xsi:type="dcterms:W3CDTF">2024-11-12T16:54:04Z</dcterms:modified>
</cp:coreProperties>
</file>