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ss\PyCharmProjects\SMA-HullTrading-Practicum\Source Code\week 10\"/>
    </mc:Choice>
  </mc:AlternateContent>
  <xr:revisionPtr revIDLastSave="0" documentId="13_ncr:1_{3113CA47-7CB1-45E4-8F85-F1A043644E1A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test_y_df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2" i="1"/>
  <c r="D2" i="1"/>
  <c r="D422" i="1" l="1"/>
  <c r="G422" i="1" s="1"/>
  <c r="D87" i="1"/>
  <c r="G87" i="1" s="1"/>
  <c r="D38" i="1"/>
  <c r="D39" i="1"/>
  <c r="D40" i="1"/>
  <c r="G40" i="1" s="1"/>
  <c r="D41" i="1"/>
  <c r="D42" i="1"/>
  <c r="D43" i="1"/>
  <c r="G43" i="1" s="1"/>
  <c r="D44" i="1"/>
  <c r="G44" i="1" s="1"/>
  <c r="D45" i="1"/>
  <c r="G45" i="1" s="1"/>
  <c r="D46" i="1"/>
  <c r="G46" i="1" s="1"/>
  <c r="D47" i="1"/>
  <c r="D48" i="1"/>
  <c r="D49" i="1"/>
  <c r="D50" i="1"/>
  <c r="D51" i="1"/>
  <c r="D52" i="1"/>
  <c r="G52" i="1" s="1"/>
  <c r="D53" i="1"/>
  <c r="D54" i="1"/>
  <c r="D55" i="1"/>
  <c r="G55" i="1" s="1"/>
  <c r="D56" i="1"/>
  <c r="G56" i="1" s="1"/>
  <c r="D57" i="1"/>
  <c r="G57" i="1" s="1"/>
  <c r="D58" i="1"/>
  <c r="G58" i="1" s="1"/>
  <c r="D59" i="1"/>
  <c r="D60" i="1"/>
  <c r="D61" i="1"/>
  <c r="D62" i="1"/>
  <c r="D63" i="1"/>
  <c r="D64" i="1"/>
  <c r="G64" i="1" s="1"/>
  <c r="D65" i="1"/>
  <c r="D66" i="1"/>
  <c r="D67" i="1"/>
  <c r="G67" i="1" s="1"/>
  <c r="D68" i="1"/>
  <c r="G68" i="1" s="1"/>
  <c r="D69" i="1"/>
  <c r="G69" i="1" s="1"/>
  <c r="D70" i="1"/>
  <c r="G70" i="1" s="1"/>
  <c r="D71" i="1"/>
  <c r="D72" i="1"/>
  <c r="D73" i="1"/>
  <c r="D74" i="1"/>
  <c r="D75" i="1"/>
  <c r="D76" i="1"/>
  <c r="G76" i="1" s="1"/>
  <c r="D77" i="1"/>
  <c r="D78" i="1"/>
  <c r="D79" i="1"/>
  <c r="G79" i="1" s="1"/>
  <c r="D80" i="1"/>
  <c r="G80" i="1" s="1"/>
  <c r="D81" i="1"/>
  <c r="G81" i="1" s="1"/>
  <c r="D82" i="1"/>
  <c r="G82" i="1" s="1"/>
  <c r="D83" i="1"/>
  <c r="D84" i="1"/>
  <c r="D85" i="1"/>
  <c r="D86" i="1"/>
  <c r="D88" i="1"/>
  <c r="D89" i="1"/>
  <c r="D90" i="1"/>
  <c r="D91" i="1"/>
  <c r="G91" i="1" s="1"/>
  <c r="D92" i="1"/>
  <c r="G92" i="1" s="1"/>
  <c r="D93" i="1"/>
  <c r="G93" i="1" s="1"/>
  <c r="D94" i="1"/>
  <c r="G94" i="1" s="1"/>
  <c r="D95" i="1"/>
  <c r="G95" i="1" s="1"/>
  <c r="D96" i="1"/>
  <c r="D97" i="1"/>
  <c r="D98" i="1"/>
  <c r="D99" i="1"/>
  <c r="D100" i="1"/>
  <c r="D101" i="1"/>
  <c r="D102" i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D109" i="1"/>
  <c r="D110" i="1"/>
  <c r="D111" i="1"/>
  <c r="D112" i="1"/>
  <c r="D113" i="1"/>
  <c r="D114" i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D121" i="1"/>
  <c r="D122" i="1"/>
  <c r="D123" i="1"/>
  <c r="D124" i="1"/>
  <c r="D125" i="1"/>
  <c r="D126" i="1"/>
  <c r="D127" i="1"/>
  <c r="G127" i="1" s="1"/>
  <c r="D128" i="1"/>
  <c r="G128" i="1" s="1"/>
  <c r="D129" i="1"/>
  <c r="D130" i="1"/>
  <c r="G130" i="1" s="1"/>
  <c r="D131" i="1"/>
  <c r="G131" i="1" s="1"/>
  <c r="D132" i="1"/>
  <c r="D133" i="1"/>
  <c r="D134" i="1"/>
  <c r="D135" i="1"/>
  <c r="G135" i="1" s="1"/>
  <c r="D136" i="1"/>
  <c r="D137" i="1"/>
  <c r="G137" i="1" s="1"/>
  <c r="D138" i="1"/>
  <c r="D139" i="1"/>
  <c r="G139" i="1" s="1"/>
  <c r="D140" i="1"/>
  <c r="G140" i="1" s="1"/>
  <c r="D141" i="1"/>
  <c r="D142" i="1"/>
  <c r="G142" i="1" s="1"/>
  <c r="D143" i="1"/>
  <c r="G143" i="1" s="1"/>
  <c r="D144" i="1"/>
  <c r="D145" i="1"/>
  <c r="D146" i="1"/>
  <c r="D147" i="1"/>
  <c r="D148" i="1"/>
  <c r="D149" i="1"/>
  <c r="G149" i="1" s="1"/>
  <c r="D150" i="1"/>
  <c r="D151" i="1"/>
  <c r="G151" i="1" s="1"/>
  <c r="D152" i="1"/>
  <c r="G152" i="1" s="1"/>
  <c r="D153" i="1"/>
  <c r="D154" i="1"/>
  <c r="G154" i="1" s="1"/>
  <c r="D155" i="1"/>
  <c r="G155" i="1" s="1"/>
  <c r="D156" i="1"/>
  <c r="D157" i="1"/>
  <c r="D158" i="1"/>
  <c r="D159" i="1"/>
  <c r="D160" i="1"/>
  <c r="D161" i="1"/>
  <c r="D162" i="1"/>
  <c r="D163" i="1"/>
  <c r="G163" i="1" s="1"/>
  <c r="D164" i="1"/>
  <c r="G164" i="1" s="1"/>
  <c r="D165" i="1"/>
  <c r="D166" i="1"/>
  <c r="G166" i="1" s="1"/>
  <c r="D167" i="1"/>
  <c r="G167" i="1" s="1"/>
  <c r="D168" i="1"/>
  <c r="D169" i="1"/>
  <c r="D170" i="1"/>
  <c r="D171" i="1"/>
  <c r="D172" i="1"/>
  <c r="D173" i="1"/>
  <c r="D174" i="1"/>
  <c r="D175" i="1"/>
  <c r="G175" i="1" s="1"/>
  <c r="D176" i="1"/>
  <c r="G176" i="1" s="1"/>
  <c r="D177" i="1"/>
  <c r="D178" i="1"/>
  <c r="G178" i="1" s="1"/>
  <c r="D179" i="1"/>
  <c r="G179" i="1" s="1"/>
  <c r="D180" i="1"/>
  <c r="D181" i="1"/>
  <c r="D182" i="1"/>
  <c r="D183" i="1"/>
  <c r="D184" i="1"/>
  <c r="D185" i="1"/>
  <c r="D186" i="1"/>
  <c r="D187" i="1"/>
  <c r="G187" i="1" s="1"/>
  <c r="D188" i="1"/>
  <c r="G188" i="1" s="1"/>
  <c r="D189" i="1"/>
  <c r="D190" i="1"/>
  <c r="G190" i="1" s="1"/>
  <c r="D191" i="1"/>
  <c r="G191" i="1" s="1"/>
  <c r="D192" i="1"/>
  <c r="D193" i="1"/>
  <c r="D194" i="1"/>
  <c r="D195" i="1"/>
  <c r="D196" i="1"/>
  <c r="D197" i="1"/>
  <c r="G197" i="1" s="1"/>
  <c r="D198" i="1"/>
  <c r="D199" i="1"/>
  <c r="G199" i="1" s="1"/>
  <c r="D200" i="1"/>
  <c r="G200" i="1" s="1"/>
  <c r="D201" i="1"/>
  <c r="D202" i="1"/>
  <c r="G202" i="1" s="1"/>
  <c r="D203" i="1"/>
  <c r="G203" i="1" s="1"/>
  <c r="D204" i="1"/>
  <c r="D205" i="1"/>
  <c r="D206" i="1"/>
  <c r="D207" i="1"/>
  <c r="D208" i="1"/>
  <c r="D209" i="1"/>
  <c r="G209" i="1" s="1"/>
  <c r="D210" i="1"/>
  <c r="D211" i="1"/>
  <c r="G211" i="1" s="1"/>
  <c r="D212" i="1"/>
  <c r="G212" i="1" s="1"/>
  <c r="D213" i="1"/>
  <c r="D214" i="1"/>
  <c r="G214" i="1" s="1"/>
  <c r="D215" i="1"/>
  <c r="G215" i="1" s="1"/>
  <c r="D216" i="1"/>
  <c r="D217" i="1"/>
  <c r="D218" i="1"/>
  <c r="D219" i="1"/>
  <c r="D220" i="1"/>
  <c r="D221" i="1"/>
  <c r="G221" i="1" s="1"/>
  <c r="D222" i="1"/>
  <c r="D223" i="1"/>
  <c r="G223" i="1" s="1"/>
  <c r="D224" i="1"/>
  <c r="G224" i="1" s="1"/>
  <c r="D225" i="1"/>
  <c r="D226" i="1"/>
  <c r="G226" i="1" s="1"/>
  <c r="D227" i="1"/>
  <c r="G227" i="1" s="1"/>
  <c r="D228" i="1"/>
  <c r="D229" i="1"/>
  <c r="D230" i="1"/>
  <c r="D231" i="1"/>
  <c r="D232" i="1"/>
  <c r="D233" i="1"/>
  <c r="D234" i="1"/>
  <c r="D235" i="1"/>
  <c r="G235" i="1" s="1"/>
  <c r="D236" i="1"/>
  <c r="G236" i="1" s="1"/>
  <c r="D237" i="1"/>
  <c r="D238" i="1"/>
  <c r="G238" i="1" s="1"/>
  <c r="D239" i="1"/>
  <c r="G239" i="1" s="1"/>
  <c r="D240" i="1"/>
  <c r="D241" i="1"/>
  <c r="D242" i="1"/>
  <c r="D243" i="1"/>
  <c r="D244" i="1"/>
  <c r="D245" i="1"/>
  <c r="D246" i="1"/>
  <c r="D247" i="1"/>
  <c r="G247" i="1" s="1"/>
  <c r="D248" i="1"/>
  <c r="G248" i="1" s="1"/>
  <c r="D249" i="1"/>
  <c r="D250" i="1"/>
  <c r="G250" i="1" s="1"/>
  <c r="D251" i="1"/>
  <c r="G251" i="1" s="1"/>
  <c r="D252" i="1"/>
  <c r="D253" i="1"/>
  <c r="D254" i="1"/>
  <c r="D255" i="1"/>
  <c r="D256" i="1"/>
  <c r="D257" i="1"/>
  <c r="D258" i="1"/>
  <c r="D259" i="1"/>
  <c r="G259" i="1" s="1"/>
  <c r="D260" i="1"/>
  <c r="G260" i="1" s="1"/>
  <c r="D261" i="1"/>
  <c r="D262" i="1"/>
  <c r="G262" i="1" s="1"/>
  <c r="D263" i="1"/>
  <c r="G263" i="1" s="1"/>
  <c r="D264" i="1"/>
  <c r="D265" i="1"/>
  <c r="D266" i="1"/>
  <c r="D267" i="1"/>
  <c r="D268" i="1"/>
  <c r="D269" i="1"/>
  <c r="G269" i="1" s="1"/>
  <c r="D270" i="1"/>
  <c r="D271" i="1"/>
  <c r="G271" i="1" s="1"/>
  <c r="D272" i="1"/>
  <c r="G272" i="1" s="1"/>
  <c r="D273" i="1"/>
  <c r="D274" i="1"/>
  <c r="G274" i="1" s="1"/>
  <c r="D275" i="1"/>
  <c r="G275" i="1" s="1"/>
  <c r="D276" i="1"/>
  <c r="D277" i="1"/>
  <c r="D278" i="1"/>
  <c r="D279" i="1"/>
  <c r="D280" i="1"/>
  <c r="D281" i="1"/>
  <c r="G281" i="1" s="1"/>
  <c r="D282" i="1"/>
  <c r="D283" i="1"/>
  <c r="G283" i="1" s="1"/>
  <c r="D284" i="1"/>
  <c r="G284" i="1" s="1"/>
  <c r="D285" i="1"/>
  <c r="D286" i="1"/>
  <c r="D287" i="1"/>
  <c r="D288" i="1"/>
  <c r="D289" i="1"/>
  <c r="D290" i="1"/>
  <c r="D291" i="1"/>
  <c r="D292" i="1"/>
  <c r="D293" i="1"/>
  <c r="G293" i="1" s="1"/>
  <c r="D294" i="1"/>
  <c r="D295" i="1"/>
  <c r="G295" i="1" s="1"/>
  <c r="D296" i="1"/>
  <c r="G296" i="1" s="1"/>
  <c r="D297" i="1"/>
  <c r="D298" i="1"/>
  <c r="D299" i="1"/>
  <c r="D300" i="1"/>
  <c r="D301" i="1"/>
  <c r="D302" i="1"/>
  <c r="D303" i="1"/>
  <c r="D304" i="1"/>
  <c r="D305" i="1"/>
  <c r="D306" i="1"/>
  <c r="D307" i="1"/>
  <c r="G307" i="1" s="1"/>
  <c r="D308" i="1"/>
  <c r="G308" i="1" s="1"/>
  <c r="D309" i="1"/>
  <c r="G309" i="1" s="1"/>
  <c r="D310" i="1"/>
  <c r="D311" i="1"/>
  <c r="D312" i="1"/>
  <c r="D313" i="1"/>
  <c r="D314" i="1"/>
  <c r="D315" i="1"/>
  <c r="D316" i="1"/>
  <c r="D317" i="1"/>
  <c r="D318" i="1"/>
  <c r="D319" i="1"/>
  <c r="G319" i="1" s="1"/>
  <c r="D320" i="1"/>
  <c r="G320" i="1" s="1"/>
  <c r="D321" i="1"/>
  <c r="D322" i="1"/>
  <c r="D323" i="1"/>
  <c r="D324" i="1"/>
  <c r="D325" i="1"/>
  <c r="D326" i="1"/>
  <c r="D327" i="1"/>
  <c r="D328" i="1"/>
  <c r="D329" i="1"/>
  <c r="D330" i="1"/>
  <c r="D331" i="1"/>
  <c r="G331" i="1" s="1"/>
  <c r="D332" i="1"/>
  <c r="D333" i="1"/>
  <c r="D334" i="1"/>
  <c r="D335" i="1"/>
  <c r="D336" i="1"/>
  <c r="D337" i="1"/>
  <c r="D338" i="1"/>
  <c r="D339" i="1"/>
  <c r="D340" i="1"/>
  <c r="D341" i="1"/>
  <c r="D342" i="1"/>
  <c r="D343" i="1"/>
  <c r="G343" i="1" s="1"/>
  <c r="D344" i="1"/>
  <c r="G344" i="1" s="1"/>
  <c r="D345" i="1"/>
  <c r="D346" i="1"/>
  <c r="D347" i="1"/>
  <c r="D348" i="1"/>
  <c r="D349" i="1"/>
  <c r="D350" i="1"/>
  <c r="D351" i="1"/>
  <c r="D352" i="1"/>
  <c r="D353" i="1"/>
  <c r="D354" i="1"/>
  <c r="D355" i="1"/>
  <c r="D356" i="1"/>
  <c r="G356" i="1" s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G358" i="1" l="1"/>
  <c r="G310" i="1"/>
  <c r="G134" i="1"/>
  <c r="G122" i="1"/>
  <c r="G294" i="1"/>
  <c r="G222" i="1"/>
  <c r="G150" i="1"/>
  <c r="G376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5" i="1"/>
  <c r="G63" i="1"/>
  <c r="G51" i="1"/>
  <c r="G39" i="1"/>
  <c r="G382" i="1"/>
  <c r="G83" i="1"/>
  <c r="G71" i="1"/>
  <c r="G59" i="1"/>
  <c r="G47" i="1"/>
  <c r="G418" i="1"/>
  <c r="G225" i="1"/>
  <c r="G153" i="1"/>
  <c r="G72" i="1"/>
  <c r="G421" i="1"/>
  <c r="G409" i="1"/>
  <c r="G253" i="1"/>
  <c r="G84" i="1"/>
  <c r="G60" i="1"/>
  <c r="G48" i="1"/>
  <c r="G371" i="1"/>
  <c r="G346" i="1"/>
  <c r="G334" i="1"/>
  <c r="G322" i="1"/>
  <c r="G298" i="1"/>
  <c r="G286" i="1"/>
  <c r="G395" i="1"/>
  <c r="G383" i="1"/>
  <c r="G359" i="1"/>
  <c r="G347" i="1"/>
  <c r="G335" i="1"/>
  <c r="G323" i="1"/>
  <c r="G311" i="1"/>
  <c r="G299" i="1"/>
  <c r="G287" i="1"/>
  <c r="G229" i="1"/>
  <c r="G217" i="1"/>
  <c r="G205" i="1"/>
  <c r="G193" i="1"/>
  <c r="G181" i="1"/>
  <c r="G169" i="1"/>
  <c r="G157" i="1"/>
  <c r="G145" i="1"/>
  <c r="G133" i="1"/>
  <c r="G121" i="1"/>
  <c r="G109" i="1"/>
  <c r="G97" i="1"/>
  <c r="G213" i="1"/>
  <c r="G201" i="1"/>
  <c r="G189" i="1"/>
  <c r="G177" i="1"/>
  <c r="G165" i="1"/>
  <c r="G141" i="1"/>
  <c r="G129" i="1"/>
  <c r="G392" i="1"/>
  <c r="G85" i="1"/>
  <c r="G73" i="1"/>
  <c r="G61" i="1"/>
  <c r="G49" i="1"/>
  <c r="G417" i="1"/>
  <c r="G405" i="1"/>
  <c r="G393" i="1"/>
  <c r="G381" i="1"/>
  <c r="G369" i="1"/>
  <c r="G357" i="1"/>
  <c r="G345" i="1"/>
  <c r="G333" i="1"/>
  <c r="G321" i="1"/>
  <c r="G297" i="1"/>
  <c r="G273" i="1"/>
  <c r="G249" i="1"/>
  <c r="G237" i="1"/>
  <c r="G373" i="1"/>
  <c r="G349" i="1"/>
  <c r="G325" i="1"/>
  <c r="G301" i="1"/>
  <c r="G277" i="1"/>
  <c r="G265" i="1"/>
  <c r="G416" i="1"/>
  <c r="G404" i="1"/>
  <c r="G406" i="1"/>
  <c r="G394" i="1"/>
  <c r="G370" i="1"/>
  <c r="G414" i="1"/>
  <c r="G86" i="1"/>
  <c r="G74" i="1"/>
  <c r="G62" i="1"/>
  <c r="G50" i="1"/>
  <c r="G38" i="1"/>
  <c r="G397" i="1"/>
  <c r="G385" i="1"/>
  <c r="G361" i="1"/>
  <c r="G337" i="1"/>
  <c r="G313" i="1"/>
  <c r="G289" i="1"/>
  <c r="G241" i="1"/>
  <c r="G420" i="1"/>
  <c r="G408" i="1"/>
  <c r="G396" i="1"/>
  <c r="G384" i="1"/>
  <c r="G372" i="1"/>
  <c r="G360" i="1"/>
  <c r="G348" i="1"/>
  <c r="G336" i="1"/>
  <c r="G324" i="1"/>
  <c r="G312" i="1"/>
  <c r="G300" i="1"/>
  <c r="G288" i="1"/>
  <c r="G276" i="1"/>
  <c r="G264" i="1"/>
  <c r="G252" i="1"/>
  <c r="G240" i="1"/>
  <c r="G228" i="1"/>
  <c r="G216" i="1"/>
  <c r="G204" i="1"/>
  <c r="G192" i="1"/>
  <c r="G180" i="1"/>
  <c r="G168" i="1"/>
  <c r="G156" i="1"/>
  <c r="G144" i="1"/>
  <c r="G120" i="1"/>
  <c r="G108" i="1"/>
  <c r="G96" i="1"/>
  <c r="G380" i="1"/>
  <c r="G368" i="1"/>
  <c r="G332" i="1"/>
  <c r="G285" i="1"/>
  <c r="G261" i="1"/>
  <c r="G403" i="1"/>
  <c r="G379" i="1"/>
  <c r="G367" i="1"/>
  <c r="G355" i="1"/>
  <c r="G415" i="1"/>
  <c r="G391" i="1"/>
  <c r="G402" i="1"/>
  <c r="G390" i="1"/>
  <c r="G378" i="1"/>
  <c r="G366" i="1"/>
  <c r="G354" i="1"/>
  <c r="G342" i="1"/>
  <c r="G330" i="1"/>
  <c r="G318" i="1"/>
  <c r="G306" i="1"/>
  <c r="G282" i="1"/>
  <c r="G270" i="1"/>
  <c r="G258" i="1"/>
  <c r="G246" i="1"/>
  <c r="G234" i="1"/>
  <c r="G210" i="1"/>
  <c r="G198" i="1"/>
  <c r="G186" i="1"/>
  <c r="G174" i="1"/>
  <c r="G162" i="1"/>
  <c r="G138" i="1"/>
  <c r="G126" i="1"/>
  <c r="G114" i="1"/>
  <c r="G102" i="1"/>
  <c r="G90" i="1"/>
  <c r="G78" i="1"/>
  <c r="G66" i="1"/>
  <c r="G54" i="1"/>
  <c r="G42" i="1"/>
  <c r="G389" i="1"/>
  <c r="G365" i="1"/>
  <c r="G353" i="1"/>
  <c r="G341" i="1"/>
  <c r="G329" i="1"/>
  <c r="G317" i="1"/>
  <c r="G305" i="1"/>
  <c r="G257" i="1"/>
  <c r="G245" i="1"/>
  <c r="G233" i="1"/>
  <c r="G185" i="1"/>
  <c r="G173" i="1"/>
  <c r="G161" i="1"/>
  <c r="G125" i="1"/>
  <c r="G113" i="1"/>
  <c r="G101" i="1"/>
  <c r="G89" i="1"/>
  <c r="G77" i="1"/>
  <c r="G65" i="1"/>
  <c r="G53" i="1"/>
  <c r="G41" i="1"/>
  <c r="I2" i="1"/>
  <c r="G410" i="1"/>
  <c r="G110" i="1"/>
  <c r="G98" i="1"/>
  <c r="G413" i="1"/>
  <c r="G401" i="1"/>
  <c r="G377" i="1"/>
  <c r="G412" i="1"/>
  <c r="G400" i="1"/>
  <c r="G388" i="1"/>
  <c r="G364" i="1"/>
  <c r="G411" i="1"/>
  <c r="G399" i="1"/>
  <c r="G387" i="1"/>
  <c r="G375" i="1"/>
  <c r="G363" i="1"/>
  <c r="G351" i="1"/>
  <c r="G339" i="1"/>
  <c r="G327" i="1"/>
  <c r="G315" i="1"/>
  <c r="G303" i="1"/>
  <c r="G291" i="1"/>
  <c r="G279" i="1"/>
  <c r="G267" i="1"/>
  <c r="G255" i="1"/>
  <c r="G243" i="1"/>
  <c r="G231" i="1"/>
  <c r="G219" i="1"/>
  <c r="G207" i="1"/>
  <c r="G195" i="1"/>
  <c r="G183" i="1"/>
  <c r="G171" i="1"/>
  <c r="G159" i="1"/>
  <c r="G147" i="1"/>
  <c r="G123" i="1"/>
  <c r="G111" i="1"/>
  <c r="G99" i="1"/>
  <c r="G398" i="1"/>
  <c r="G386" i="1"/>
  <c r="G374" i="1"/>
  <c r="G362" i="1"/>
  <c r="G350" i="1"/>
  <c r="G338" i="1"/>
  <c r="G326" i="1"/>
  <c r="G314" i="1"/>
  <c r="G302" i="1"/>
  <c r="G290" i="1"/>
  <c r="G278" i="1"/>
  <c r="G266" i="1"/>
  <c r="G254" i="1"/>
  <c r="G242" i="1"/>
  <c r="G230" i="1"/>
  <c r="G218" i="1"/>
  <c r="G206" i="1"/>
  <c r="G194" i="1"/>
  <c r="G182" i="1"/>
  <c r="G170" i="1"/>
  <c r="G158" i="1"/>
  <c r="G146" i="1"/>
  <c r="G132" i="1"/>
  <c r="G419" i="1"/>
  <c r="G407" i="1"/>
  <c r="G13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2" i="2"/>
  <c r="J1" i="2" l="1"/>
  <c r="I67" i="2" s="1"/>
  <c r="D3" i="1"/>
  <c r="D4" i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3" i="1" l="1"/>
  <c r="N3" i="1"/>
  <c r="G37" i="2"/>
  <c r="H37" i="2" s="1"/>
  <c r="G37" i="1"/>
  <c r="G25" i="2"/>
  <c r="H25" i="2" s="1"/>
  <c r="G25" i="1"/>
  <c r="G13" i="2"/>
  <c r="H13" i="2" s="1"/>
  <c r="G13" i="1"/>
  <c r="G30" i="2"/>
  <c r="G30" i="1"/>
  <c r="G5" i="2"/>
  <c r="H5" i="2" s="1"/>
  <c r="G5" i="1"/>
  <c r="G27" i="2"/>
  <c r="H27" i="2" s="1"/>
  <c r="G27" i="1"/>
  <c r="G26" i="2"/>
  <c r="H26" i="2" s="1"/>
  <c r="G26" i="1"/>
  <c r="G12" i="2"/>
  <c r="H12" i="2" s="1"/>
  <c r="G12" i="1"/>
  <c r="G35" i="2"/>
  <c r="H35" i="2" s="1"/>
  <c r="G35" i="1"/>
  <c r="G23" i="2"/>
  <c r="G23" i="1"/>
  <c r="G11" i="2"/>
  <c r="H11" i="2" s="1"/>
  <c r="G11" i="1"/>
  <c r="G18" i="2"/>
  <c r="H18" i="2" s="1"/>
  <c r="G18" i="1"/>
  <c r="G17" i="2"/>
  <c r="H17" i="2" s="1"/>
  <c r="G17" i="1"/>
  <c r="G28" i="2"/>
  <c r="H28" i="2" s="1"/>
  <c r="G28" i="1"/>
  <c r="G24" i="2"/>
  <c r="H24" i="2" s="1"/>
  <c r="G24" i="1"/>
  <c r="G34" i="2"/>
  <c r="H34" i="2" s="1"/>
  <c r="G34" i="1"/>
  <c r="G33" i="2"/>
  <c r="H33" i="2" s="1"/>
  <c r="G33" i="1"/>
  <c r="G21" i="2"/>
  <c r="H21" i="2" s="1"/>
  <c r="G21" i="1"/>
  <c r="G9" i="2"/>
  <c r="H9" i="2" s="1"/>
  <c r="G9" i="1"/>
  <c r="G29" i="2"/>
  <c r="H29" i="2" s="1"/>
  <c r="G29" i="1"/>
  <c r="G16" i="2"/>
  <c r="H16" i="2" s="1"/>
  <c r="G16" i="1"/>
  <c r="G14" i="2"/>
  <c r="H14" i="2" s="1"/>
  <c r="G14" i="1"/>
  <c r="G22" i="2"/>
  <c r="H22" i="2" s="1"/>
  <c r="G22" i="1"/>
  <c r="G32" i="2"/>
  <c r="H32" i="2" s="1"/>
  <c r="G32" i="1"/>
  <c r="G20" i="2"/>
  <c r="H20" i="2" s="1"/>
  <c r="G20" i="1"/>
  <c r="G8" i="2"/>
  <c r="H8" i="2" s="1"/>
  <c r="G8" i="1"/>
  <c r="G6" i="2"/>
  <c r="H6" i="2" s="1"/>
  <c r="G6" i="1"/>
  <c r="K6" i="1"/>
  <c r="K3" i="1"/>
  <c r="G15" i="2"/>
  <c r="H15" i="2" s="1"/>
  <c r="G15" i="1"/>
  <c r="G36" i="2"/>
  <c r="H36" i="2" s="1"/>
  <c r="G36" i="1"/>
  <c r="G10" i="2"/>
  <c r="H10" i="2" s="1"/>
  <c r="G10" i="1"/>
  <c r="G31" i="2"/>
  <c r="H31" i="2" s="1"/>
  <c r="G31" i="1"/>
  <c r="G19" i="2"/>
  <c r="H19" i="2" s="1"/>
  <c r="G19" i="1"/>
  <c r="G7" i="2"/>
  <c r="H7" i="2" s="1"/>
  <c r="G7" i="1"/>
  <c r="H48" i="2"/>
  <c r="I79" i="2"/>
  <c r="H103" i="2"/>
  <c r="I131" i="2"/>
  <c r="H94" i="2"/>
  <c r="I63" i="2"/>
  <c r="H102" i="2"/>
  <c r="I126" i="2"/>
  <c r="I32" i="2"/>
  <c r="I50" i="2"/>
  <c r="G4" i="2"/>
  <c r="H4" i="2" s="1"/>
  <c r="I45" i="2"/>
  <c r="H75" i="2"/>
  <c r="H63" i="2"/>
  <c r="G3" i="2"/>
  <c r="H3" i="2" s="1"/>
  <c r="I23" i="2"/>
  <c r="I41" i="2"/>
  <c r="H85" i="2"/>
  <c r="I64" i="2"/>
  <c r="I132" i="2"/>
  <c r="H60" i="2"/>
  <c r="I65" i="2"/>
  <c r="H113" i="2"/>
  <c r="G2" i="2"/>
  <c r="H2" i="2" s="1"/>
  <c r="I46" i="2"/>
  <c r="I38" i="2"/>
  <c r="I122" i="2"/>
  <c r="I13" i="2"/>
  <c r="H114" i="2"/>
  <c r="H115" i="2"/>
  <c r="H134" i="2"/>
  <c r="I91" i="2"/>
  <c r="I56" i="2"/>
  <c r="I14" i="2"/>
  <c r="H126" i="2"/>
  <c r="H118" i="2"/>
  <c r="I76" i="2"/>
  <c r="I68" i="2"/>
  <c r="I81" i="2"/>
  <c r="H95" i="2"/>
  <c r="H46" i="2"/>
  <c r="H44" i="2"/>
  <c r="H76" i="2"/>
  <c r="I2" i="2"/>
  <c r="I30" i="2"/>
  <c r="I115" i="2"/>
  <c r="I80" i="2"/>
  <c r="I27" i="2"/>
  <c r="I49" i="2"/>
  <c r="H47" i="2"/>
  <c r="H105" i="2"/>
  <c r="H86" i="2"/>
  <c r="H61" i="2"/>
  <c r="H129" i="2"/>
  <c r="H99" i="2"/>
  <c r="H50" i="2"/>
  <c r="I42" i="2"/>
  <c r="I71" i="2"/>
  <c r="I5" i="2"/>
  <c r="I127" i="2"/>
  <c r="I87" i="2"/>
  <c r="I92" i="2"/>
  <c r="I16" i="2"/>
  <c r="I105" i="2"/>
  <c r="I51" i="2"/>
  <c r="I48" i="2"/>
  <c r="I61" i="2"/>
  <c r="H83" i="2"/>
  <c r="H88" i="2"/>
  <c r="H120" i="2"/>
  <c r="H70" i="2"/>
  <c r="H45" i="2"/>
  <c r="H112" i="2"/>
  <c r="H84" i="2"/>
  <c r="I54" i="2"/>
  <c r="I107" i="2"/>
  <c r="I89" i="2"/>
  <c r="I10" i="2"/>
  <c r="I52" i="2"/>
  <c r="I104" i="2"/>
  <c r="I124" i="2"/>
  <c r="I117" i="2"/>
  <c r="I75" i="2"/>
  <c r="I60" i="2"/>
  <c r="I73" i="2"/>
  <c r="H131" i="2"/>
  <c r="H122" i="2"/>
  <c r="H73" i="2"/>
  <c r="H104" i="2"/>
  <c r="H53" i="2"/>
  <c r="H97" i="2"/>
  <c r="H68" i="2"/>
  <c r="I57" i="2"/>
  <c r="H52" i="2"/>
  <c r="I6" i="2"/>
  <c r="I12" i="2"/>
  <c r="I103" i="2"/>
  <c r="H90" i="2"/>
  <c r="I59" i="2"/>
  <c r="I26" i="2"/>
  <c r="I58" i="2"/>
  <c r="I116" i="2"/>
  <c r="I29" i="2"/>
  <c r="I111" i="2"/>
  <c r="I72" i="2"/>
  <c r="I85" i="2"/>
  <c r="H30" i="2"/>
  <c r="H43" i="2"/>
  <c r="H106" i="2"/>
  <c r="H57" i="2"/>
  <c r="H87" i="2"/>
  <c r="H38" i="2"/>
  <c r="H81" i="2"/>
  <c r="H51" i="2"/>
  <c r="H128" i="2"/>
  <c r="I78" i="2"/>
  <c r="I62" i="2"/>
  <c r="I19" i="2"/>
  <c r="I82" i="2"/>
  <c r="I17" i="2"/>
  <c r="I128" i="2"/>
  <c r="I125" i="2"/>
  <c r="I22" i="2"/>
  <c r="I4" i="2"/>
  <c r="I84" i="2"/>
  <c r="I97" i="2"/>
  <c r="H42" i="2"/>
  <c r="H55" i="2"/>
  <c r="H59" i="2"/>
  <c r="H89" i="2"/>
  <c r="H40" i="2"/>
  <c r="H72" i="2"/>
  <c r="H92" i="2"/>
  <c r="H64" i="2"/>
  <c r="H111" i="2"/>
  <c r="I119" i="2"/>
  <c r="I40" i="2"/>
  <c r="I25" i="2"/>
  <c r="H132" i="2"/>
  <c r="I18" i="2"/>
  <c r="I24" i="2"/>
  <c r="H116" i="2"/>
  <c r="I135" i="2"/>
  <c r="I31" i="2"/>
  <c r="I102" i="2"/>
  <c r="I110" i="2"/>
  <c r="I43" i="2"/>
  <c r="I47" i="2"/>
  <c r="I8" i="2"/>
  <c r="I35" i="2"/>
  <c r="I21" i="2"/>
  <c r="I94" i="2"/>
  <c r="I53" i="2"/>
  <c r="I108" i="2"/>
  <c r="I121" i="2"/>
  <c r="H66" i="2"/>
  <c r="H79" i="2"/>
  <c r="H93" i="2"/>
  <c r="H58" i="2"/>
  <c r="H39" i="2"/>
  <c r="H100" i="2"/>
  <c r="H133" i="2"/>
  <c r="H80" i="2"/>
  <c r="I123" i="2"/>
  <c r="I44" i="2"/>
  <c r="I113" i="2"/>
  <c r="H23" i="2"/>
  <c r="H77" i="2"/>
  <c r="H124" i="2"/>
  <c r="H98" i="2"/>
  <c r="I118" i="2"/>
  <c r="I98" i="2"/>
  <c r="I39" i="2"/>
  <c r="I69" i="2"/>
  <c r="H71" i="2"/>
  <c r="H127" i="2"/>
  <c r="H62" i="2"/>
  <c r="H108" i="2"/>
  <c r="H109" i="2"/>
  <c r="H82" i="2"/>
  <c r="I11" i="2"/>
  <c r="I134" i="2"/>
  <c r="I99" i="2"/>
  <c r="I86" i="2"/>
  <c r="I37" i="2"/>
  <c r="H121" i="2"/>
  <c r="H101" i="2"/>
  <c r="H65" i="2"/>
  <c r="I100" i="2"/>
  <c r="I15" i="2"/>
  <c r="I93" i="2"/>
  <c r="I36" i="2"/>
  <c r="H119" i="2"/>
  <c r="H135" i="2"/>
  <c r="I66" i="2"/>
  <c r="I7" i="2"/>
  <c r="I112" i="2"/>
  <c r="I129" i="2"/>
  <c r="I90" i="2"/>
  <c r="I74" i="2"/>
  <c r="I106" i="2"/>
  <c r="I101" i="2"/>
  <c r="I34" i="2"/>
  <c r="I9" i="2"/>
  <c r="I70" i="2"/>
  <c r="I88" i="2"/>
  <c r="I96" i="2"/>
  <c r="I109" i="2"/>
  <c r="H54" i="2"/>
  <c r="H67" i="2"/>
  <c r="H107" i="2"/>
  <c r="H74" i="2"/>
  <c r="H56" i="2"/>
  <c r="H125" i="2"/>
  <c r="H49" i="2"/>
  <c r="H96" i="2"/>
  <c r="I77" i="2"/>
  <c r="I114" i="2"/>
  <c r="I3" i="2"/>
  <c r="I55" i="2"/>
  <c r="I95" i="2"/>
  <c r="I20" i="2"/>
  <c r="I83" i="2"/>
  <c r="I33" i="2"/>
  <c r="I130" i="2"/>
  <c r="I28" i="2"/>
  <c r="I120" i="2"/>
  <c r="I133" i="2"/>
  <c r="H78" i="2"/>
  <c r="H91" i="2"/>
  <c r="H110" i="2"/>
  <c r="H41" i="2"/>
  <c r="H123" i="2"/>
  <c r="H69" i="2"/>
  <c r="H117" i="2"/>
  <c r="H130" i="2"/>
  <c r="G2" i="1"/>
  <c r="L6" i="1" l="1"/>
  <c r="L3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E2" i="1"/>
  <c r="L9" i="1" l="1"/>
  <c r="I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K9" i="1" s="1"/>
</calcChain>
</file>

<file path=xl/sharedStrings.xml><?xml version="1.0" encoding="utf-8"?>
<sst xmlns="http://schemas.openxmlformats.org/spreadsheetml/2006/main" count="22" uniqueCount="19">
  <si>
    <t>date</t>
    <phoneticPr fontId="18" type="noConversion"/>
  </si>
  <si>
    <t>spy</t>
    <phoneticPr fontId="18" type="noConversion"/>
  </si>
  <si>
    <t>rfr</t>
    <phoneticPr fontId="18" type="noConversion"/>
  </si>
  <si>
    <t>Date</t>
    <phoneticPr fontId="18" type="noConversion"/>
  </si>
  <si>
    <t>signal</t>
    <phoneticPr fontId="18" type="noConversion"/>
  </si>
  <si>
    <t>SPY return</t>
  </si>
  <si>
    <t>Corr</t>
    <phoneticPr fontId="18" type="noConversion"/>
  </si>
  <si>
    <t>max drop spy</t>
    <phoneticPr fontId="18" type="noConversion"/>
  </si>
  <si>
    <t>max drop profile</t>
    <phoneticPr fontId="18" type="noConversion"/>
  </si>
  <si>
    <t>std spy</t>
    <phoneticPr fontId="18" type="noConversion"/>
  </si>
  <si>
    <t>std profile</t>
    <phoneticPr fontId="18" type="noConversion"/>
  </si>
  <si>
    <t>sharp ???</t>
    <phoneticPr fontId="18" type="noConversion"/>
  </si>
  <si>
    <t>sharp????</t>
    <phoneticPr fontId="18" type="noConversion"/>
  </si>
  <si>
    <t>portfRet</t>
  </si>
  <si>
    <t>spyCumulRet</t>
  </si>
  <si>
    <t>position</t>
  </si>
  <si>
    <t>portfCumulRet</t>
  </si>
  <si>
    <t>spyClose</t>
  </si>
  <si>
    <t>spyRet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</si>
</sst>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165" formatCode="0.0000;[Red]0.0000"/>
    <numFmt numFmtId="166" formatCode="0.00;[Red]0.00"/>
    <numFmt numFmtId="167" formatCode="0.000"/>
    <numFmt numFmtId="168" formatCode="0.0000"/>
  </numFmts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7" fontId="0" fillId="0" borderId="0" xfId="0" applyNumberForma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2" fontId="20" fillId="0" borderId="11" xfId="0" applyNumberFormat="1" applyFont="1" applyBorder="1" applyAlignment="1">
      <alignment horizontal="center" vertical="center"/>
    </xf>
    <xf numFmtId="7" fontId="20" fillId="0" borderId="11" xfId="0" applyNumberFormat="1" applyFont="1" applyBorder="1" applyAlignment="1">
      <alignment horizontal="center" vertical="center"/>
    </xf>
    <xf numFmtId="2" fontId="20" fillId="0" borderId="1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6" fontId="0" fillId="0" borderId="0" xfId="0" applyNumberFormat="1">
      <alignment vertical="center"/>
    </xf>
    <xf numFmtId="0" fontId="19" fillId="33" borderId="10" xfId="0" applyFont="1" applyFill="1" applyBorder="1" applyAlignment="1">
      <alignment horizontal="center" vertical="center"/>
    </xf>
    <xf numFmtId="167" fontId="0" fillId="0" borderId="10" xfId="0" applyNumberFormat="1" applyBorder="1">
      <alignment vertical="center"/>
    </xf>
    <xf numFmtId="168" fontId="0" fillId="0" borderId="10" xfId="0" applyNumberFormat="1" applyBorder="1">
      <alignment vertical="center"/>
    </xf>
    <xf numFmtId="2" fontId="0" fillId="0" borderId="10" xfId="0" applyNumberFormat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SPY vs</a:t>
            </a:r>
            <a:r>
              <a:rPr lang="en-US" altLang="zh-CN" baseline="0"/>
              <a:t> RFR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Sheet1!$A$2:$A$137</c:f>
              <c:numCache>
                <c:formatCode>m/d/yyyy</c:formatCode>
                <c:ptCount val="136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Sheet1!$B$2:$B$137</c:f>
              <c:numCache>
                <c:formatCode>General</c:formatCode>
                <c:ptCount val="136"/>
                <c:pt idx="0">
                  <c:v>99999.999966999996</c:v>
                </c:pt>
                <c:pt idx="1">
                  <c:v>99954.789556000003</c:v>
                </c:pt>
                <c:pt idx="2">
                  <c:v>100073.983255</c:v>
                </c:pt>
                <c:pt idx="3">
                  <c:v>100139.73832300001</c:v>
                </c:pt>
                <c:pt idx="4">
                  <c:v>99334.182022000008</c:v>
                </c:pt>
                <c:pt idx="5">
                  <c:v>100221.94325500001</c:v>
                </c:pt>
                <c:pt idx="6">
                  <c:v>99342.403665999998</c:v>
                </c:pt>
                <c:pt idx="7">
                  <c:v>99527.352433000007</c:v>
                </c:pt>
                <c:pt idx="8">
                  <c:v>99695.864076999991</c:v>
                </c:pt>
                <c:pt idx="9">
                  <c:v>99926.022844000006</c:v>
                </c:pt>
                <c:pt idx="10">
                  <c:v>99013.602433000007</c:v>
                </c:pt>
                <c:pt idx="11">
                  <c:v>99654.761611000009</c:v>
                </c:pt>
                <c:pt idx="12">
                  <c:v>99761.621200000009</c:v>
                </c:pt>
                <c:pt idx="13">
                  <c:v>99687.641199999998</c:v>
                </c:pt>
                <c:pt idx="14">
                  <c:v>100435.6612</c:v>
                </c:pt>
                <c:pt idx="15">
                  <c:v>100604.1712</c:v>
                </c:pt>
                <c:pt idx="16">
                  <c:v>101072.71120000001</c:v>
                </c:pt>
                <c:pt idx="17">
                  <c:v>101060.3812</c:v>
                </c:pt>
                <c:pt idx="18">
                  <c:v>101113.8112</c:v>
                </c:pt>
                <c:pt idx="19">
                  <c:v>101660.4412</c:v>
                </c:pt>
                <c:pt idx="20">
                  <c:v>101705.65119999999</c:v>
                </c:pt>
                <c:pt idx="21">
                  <c:v>101615.23119999999</c:v>
                </c:pt>
                <c:pt idx="22">
                  <c:v>101590.57120000001</c:v>
                </c:pt>
                <c:pt idx="23">
                  <c:v>101837.1712</c:v>
                </c:pt>
                <c:pt idx="24">
                  <c:v>101841.2812</c:v>
                </c:pt>
                <c:pt idx="25">
                  <c:v>101746.7512</c:v>
                </c:pt>
                <c:pt idx="26">
                  <c:v>101627.5612</c:v>
                </c:pt>
                <c:pt idx="27">
                  <c:v>101570.0212</c:v>
                </c:pt>
                <c:pt idx="28">
                  <c:v>101796.07120000001</c:v>
                </c:pt>
                <c:pt idx="29">
                  <c:v>101845.3912</c:v>
                </c:pt>
                <c:pt idx="30">
                  <c:v>101648.1112</c:v>
                </c:pt>
                <c:pt idx="31">
                  <c:v>101833.0612</c:v>
                </c:pt>
                <c:pt idx="32">
                  <c:v>102022.12120000001</c:v>
                </c:pt>
                <c:pt idx="33">
                  <c:v>101771.4112</c:v>
                </c:pt>
                <c:pt idx="34">
                  <c:v>101767.3012</c:v>
                </c:pt>
                <c:pt idx="35">
                  <c:v>100332.9112</c:v>
                </c:pt>
                <c:pt idx="36">
                  <c:v>100480.87120000001</c:v>
                </c:pt>
                <c:pt idx="37">
                  <c:v>101475.4912</c:v>
                </c:pt>
                <c:pt idx="38">
                  <c:v>101463.1612</c:v>
                </c:pt>
                <c:pt idx="39">
                  <c:v>101639.8912</c:v>
                </c:pt>
                <c:pt idx="40">
                  <c:v>100057.54120000001</c:v>
                </c:pt>
                <c:pt idx="41">
                  <c:v>99901.361199999999</c:v>
                </c:pt>
                <c:pt idx="42">
                  <c:v>99979.45120000001</c:v>
                </c:pt>
                <c:pt idx="43">
                  <c:v>101023.3912</c:v>
                </c:pt>
                <c:pt idx="44">
                  <c:v>100661.71120000001</c:v>
                </c:pt>
                <c:pt idx="45">
                  <c:v>100427.4412</c:v>
                </c:pt>
                <c:pt idx="46">
                  <c:v>100661.71120000001</c:v>
                </c:pt>
                <c:pt idx="47">
                  <c:v>100665.82120000001</c:v>
                </c:pt>
                <c:pt idx="48">
                  <c:v>100780.90119999999</c:v>
                </c:pt>
                <c:pt idx="49">
                  <c:v>101257.6612</c:v>
                </c:pt>
                <c:pt idx="50">
                  <c:v>101865.9412</c:v>
                </c:pt>
                <c:pt idx="51">
                  <c:v>102009.79120000001</c:v>
                </c:pt>
                <c:pt idx="52">
                  <c:v>101278.21120000001</c:v>
                </c:pt>
                <c:pt idx="53">
                  <c:v>101623.45120000001</c:v>
                </c:pt>
                <c:pt idx="54">
                  <c:v>101611.12120000001</c:v>
                </c:pt>
                <c:pt idx="55">
                  <c:v>101491.93120000001</c:v>
                </c:pt>
                <c:pt idx="56">
                  <c:v>102572.8612</c:v>
                </c:pt>
                <c:pt idx="57">
                  <c:v>102918.1012</c:v>
                </c:pt>
                <c:pt idx="58">
                  <c:v>102967.4212</c:v>
                </c:pt>
                <c:pt idx="59">
                  <c:v>102934.54120000001</c:v>
                </c:pt>
                <c:pt idx="60">
                  <c:v>102564.6412</c:v>
                </c:pt>
                <c:pt idx="61">
                  <c:v>102782.4712</c:v>
                </c:pt>
                <c:pt idx="62">
                  <c:v>102885.2212</c:v>
                </c:pt>
                <c:pt idx="63">
                  <c:v>102922.21120000001</c:v>
                </c:pt>
                <c:pt idx="64">
                  <c:v>102646.8412</c:v>
                </c:pt>
                <c:pt idx="65">
                  <c:v>102667.3912</c:v>
                </c:pt>
                <c:pt idx="66">
                  <c:v>102457.7812</c:v>
                </c:pt>
                <c:pt idx="67">
                  <c:v>102519.43120000001</c:v>
                </c:pt>
                <c:pt idx="68">
                  <c:v>102918.1012</c:v>
                </c:pt>
                <c:pt idx="69">
                  <c:v>103041.40119999999</c:v>
                </c:pt>
                <c:pt idx="70">
                  <c:v>103403.0812</c:v>
                </c:pt>
                <c:pt idx="71">
                  <c:v>103851.07120000001</c:v>
                </c:pt>
                <c:pt idx="72">
                  <c:v>104073.01120000001</c:v>
                </c:pt>
                <c:pt idx="73">
                  <c:v>104196.3112</c:v>
                </c:pt>
                <c:pt idx="74">
                  <c:v>104812.8112</c:v>
                </c:pt>
                <c:pt idx="75">
                  <c:v>104693.62120000001</c:v>
                </c:pt>
                <c:pt idx="76">
                  <c:v>104521.0012</c:v>
                </c:pt>
                <c:pt idx="77">
                  <c:v>104796.37120000001</c:v>
                </c:pt>
                <c:pt idx="78">
                  <c:v>104960.7712</c:v>
                </c:pt>
                <c:pt idx="79">
                  <c:v>104804.5912</c:v>
                </c:pt>
                <c:pt idx="80">
                  <c:v>104932.0012</c:v>
                </c:pt>
                <c:pt idx="81">
                  <c:v>105071.7412</c:v>
                </c:pt>
                <c:pt idx="82">
                  <c:v>105145.7212</c:v>
                </c:pt>
                <c:pt idx="83">
                  <c:v>105248.4712</c:v>
                </c:pt>
                <c:pt idx="84">
                  <c:v>105277.2412</c:v>
                </c:pt>
                <c:pt idx="85">
                  <c:v>105819.76120000001</c:v>
                </c:pt>
                <c:pt idx="86">
                  <c:v>105408.76120000001</c:v>
                </c:pt>
                <c:pt idx="87">
                  <c:v>105593.71120000001</c:v>
                </c:pt>
                <c:pt idx="88">
                  <c:v>105071.7412</c:v>
                </c:pt>
                <c:pt idx="89">
                  <c:v>105207.37120000001</c:v>
                </c:pt>
                <c:pt idx="90">
                  <c:v>106066.3612</c:v>
                </c:pt>
                <c:pt idx="91">
                  <c:v>105671.8012</c:v>
                </c:pt>
                <c:pt idx="92">
                  <c:v>105836.2012</c:v>
                </c:pt>
                <c:pt idx="93">
                  <c:v>105975.9412</c:v>
                </c:pt>
                <c:pt idx="94">
                  <c:v>106017.04119999999</c:v>
                </c:pt>
                <c:pt idx="95">
                  <c:v>106370.5012</c:v>
                </c:pt>
                <c:pt idx="96">
                  <c:v>106534.90120000001</c:v>
                </c:pt>
                <c:pt idx="97">
                  <c:v>106460.92120000001</c:v>
                </c:pt>
                <c:pt idx="98">
                  <c:v>106641.76120000001</c:v>
                </c:pt>
                <c:pt idx="99">
                  <c:v>106255.42120000001</c:v>
                </c:pt>
                <c:pt idx="100">
                  <c:v>106222.54119999999</c:v>
                </c:pt>
                <c:pt idx="101">
                  <c:v>106321.18119999999</c:v>
                </c:pt>
                <c:pt idx="102">
                  <c:v>106074.58120000002</c:v>
                </c:pt>
                <c:pt idx="103">
                  <c:v>105544.3912</c:v>
                </c:pt>
                <c:pt idx="104">
                  <c:v>106440.37120000001</c:v>
                </c:pt>
                <c:pt idx="105">
                  <c:v>106128.01120000001</c:v>
                </c:pt>
                <c:pt idx="106">
                  <c:v>106308.8512</c:v>
                </c:pt>
                <c:pt idx="107">
                  <c:v>107003.4412</c:v>
                </c:pt>
                <c:pt idx="108">
                  <c:v>106908.9112</c:v>
                </c:pt>
                <c:pt idx="109">
                  <c:v>107155.51120000001</c:v>
                </c:pt>
                <c:pt idx="110">
                  <c:v>107102.08120000002</c:v>
                </c:pt>
                <c:pt idx="111">
                  <c:v>108187.12120000001</c:v>
                </c:pt>
                <c:pt idx="112">
                  <c:v>108121.3612</c:v>
                </c:pt>
                <c:pt idx="113">
                  <c:v>109066.6612</c:v>
                </c:pt>
                <c:pt idx="114">
                  <c:v>108840.6112</c:v>
                </c:pt>
                <c:pt idx="115">
                  <c:v>108709.0912</c:v>
                </c:pt>
                <c:pt idx="116">
                  <c:v>108318.6412</c:v>
                </c:pt>
                <c:pt idx="117">
                  <c:v>108339.1912</c:v>
                </c:pt>
                <c:pt idx="118">
                  <c:v>108680.32120000001</c:v>
                </c:pt>
                <c:pt idx="119">
                  <c:v>109272.1612</c:v>
                </c:pt>
                <c:pt idx="120">
                  <c:v>109600.96120000001</c:v>
                </c:pt>
                <c:pt idx="121">
                  <c:v>109794.13119999999</c:v>
                </c:pt>
                <c:pt idx="122">
                  <c:v>109781.8012</c:v>
                </c:pt>
                <c:pt idx="123">
                  <c:v>109333.81120000001</c:v>
                </c:pt>
                <c:pt idx="124">
                  <c:v>109683.1612</c:v>
                </c:pt>
                <c:pt idx="125">
                  <c:v>110377.7512</c:v>
                </c:pt>
                <c:pt idx="126">
                  <c:v>109954.42120000001</c:v>
                </c:pt>
                <c:pt idx="127">
                  <c:v>109896.88119999999</c:v>
                </c:pt>
                <c:pt idx="128">
                  <c:v>110122.93119999999</c:v>
                </c:pt>
                <c:pt idx="129">
                  <c:v>110094.1612</c:v>
                </c:pt>
                <c:pt idx="130">
                  <c:v>109962.6412</c:v>
                </c:pt>
                <c:pt idx="131">
                  <c:v>110016.07120000001</c:v>
                </c:pt>
                <c:pt idx="132">
                  <c:v>110242.12120000001</c:v>
                </c:pt>
                <c:pt idx="133">
                  <c:v>109827.01120000001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50A-807A-9C73D54F95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Sheet1!$A$2:$A$137</c:f>
              <c:numCache>
                <c:formatCode>m/d/yyyy</c:formatCode>
                <c:ptCount val="136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Sheet1!$C$2:$C$137</c:f>
              <c:numCache>
                <c:formatCode>General</c:formatCode>
                <c:ptCount val="136"/>
                <c:pt idx="0">
                  <c:v>100000</c:v>
                </c:pt>
                <c:pt idx="1">
                  <c:v>99954.789589000007</c:v>
                </c:pt>
                <c:pt idx="2">
                  <c:v>100073.983288</c:v>
                </c:pt>
                <c:pt idx="3">
                  <c:v>100139.73835600002</c:v>
                </c:pt>
                <c:pt idx="4">
                  <c:v>99334.182055000012</c:v>
                </c:pt>
                <c:pt idx="5">
                  <c:v>100221.94328800001</c:v>
                </c:pt>
                <c:pt idx="6">
                  <c:v>99562.28859625</c:v>
                </c:pt>
                <c:pt idx="7">
                  <c:v>99701.337669250002</c:v>
                </c:pt>
                <c:pt idx="8">
                  <c:v>99870.259317249991</c:v>
                </c:pt>
                <c:pt idx="9">
                  <c:v>100100.97808125001</c:v>
                </c:pt>
                <c:pt idx="10">
                  <c:v>99186.337669250002</c:v>
                </c:pt>
                <c:pt idx="11">
                  <c:v>99829.056845250016</c:v>
                </c:pt>
                <c:pt idx="12">
                  <c:v>99936.176433250017</c:v>
                </c:pt>
                <c:pt idx="13">
                  <c:v>99862.016433250014</c:v>
                </c:pt>
                <c:pt idx="14">
                  <c:v>100611.85643325001</c:v>
                </c:pt>
                <c:pt idx="15">
                  <c:v>100780.77643324999</c:v>
                </c:pt>
                <c:pt idx="16">
                  <c:v>101250.45643325002</c:v>
                </c:pt>
                <c:pt idx="17">
                  <c:v>101238.09643325</c:v>
                </c:pt>
                <c:pt idx="18">
                  <c:v>101291.65643325</c:v>
                </c:pt>
                <c:pt idx="19">
                  <c:v>101839.61643325002</c:v>
                </c:pt>
                <c:pt idx="20">
                  <c:v>101873.60643325001</c:v>
                </c:pt>
                <c:pt idx="21">
                  <c:v>101782.96643325001</c:v>
                </c:pt>
                <c:pt idx="22">
                  <c:v>101758.24643325001</c:v>
                </c:pt>
                <c:pt idx="23">
                  <c:v>101943.64643325</c:v>
                </c:pt>
                <c:pt idx="24">
                  <c:v>101946.73643325</c:v>
                </c:pt>
                <c:pt idx="25">
                  <c:v>101875.66643325001</c:v>
                </c:pt>
                <c:pt idx="26">
                  <c:v>101786.05643325001</c:v>
                </c:pt>
                <c:pt idx="27">
                  <c:v>101728.37643325001</c:v>
                </c:pt>
                <c:pt idx="28">
                  <c:v>101898.32643325001</c:v>
                </c:pt>
                <c:pt idx="29">
                  <c:v>101947.76643325001</c:v>
                </c:pt>
                <c:pt idx="30">
                  <c:v>101750.00643325002</c:v>
                </c:pt>
                <c:pt idx="31">
                  <c:v>101935.40643325001</c:v>
                </c:pt>
                <c:pt idx="32">
                  <c:v>102124.92643325002</c:v>
                </c:pt>
                <c:pt idx="33">
                  <c:v>101873.60643325001</c:v>
                </c:pt>
                <c:pt idx="34">
                  <c:v>101869.48643325001</c:v>
                </c:pt>
                <c:pt idx="35">
                  <c:v>100431.60643325001</c:v>
                </c:pt>
                <c:pt idx="36">
                  <c:v>100579.92643325002</c:v>
                </c:pt>
                <c:pt idx="37">
                  <c:v>101576.96643325001</c:v>
                </c:pt>
                <c:pt idx="38">
                  <c:v>101564.60643325001</c:v>
                </c:pt>
                <c:pt idx="39">
                  <c:v>101741.76643325001</c:v>
                </c:pt>
                <c:pt idx="40">
                  <c:v>100155.56643325002</c:v>
                </c:pt>
                <c:pt idx="41">
                  <c:v>99999.006433250019</c:v>
                </c:pt>
                <c:pt idx="42">
                  <c:v>100077.28643325002</c:v>
                </c:pt>
                <c:pt idx="43">
                  <c:v>100862.14643325</c:v>
                </c:pt>
                <c:pt idx="44">
                  <c:v>100501.34643325002</c:v>
                </c:pt>
                <c:pt idx="45">
                  <c:v>100267.64643325002</c:v>
                </c:pt>
                <c:pt idx="46">
                  <c:v>100501.34643325002</c:v>
                </c:pt>
                <c:pt idx="47">
                  <c:v>100505.44643325001</c:v>
                </c:pt>
                <c:pt idx="48">
                  <c:v>100620.24643325001</c:v>
                </c:pt>
                <c:pt idx="49">
                  <c:v>101095.84643325</c:v>
                </c:pt>
                <c:pt idx="50">
                  <c:v>101702.64643325002</c:v>
                </c:pt>
                <c:pt idx="51">
                  <c:v>101810.27143325002</c:v>
                </c:pt>
                <c:pt idx="52">
                  <c:v>101262.92143325001</c:v>
                </c:pt>
                <c:pt idx="53">
                  <c:v>101521.85143325002</c:v>
                </c:pt>
                <c:pt idx="54">
                  <c:v>101512.60393325002</c:v>
                </c:pt>
                <c:pt idx="55">
                  <c:v>101423.21143325002</c:v>
                </c:pt>
                <c:pt idx="56">
                  <c:v>102233.90893325003</c:v>
                </c:pt>
                <c:pt idx="57">
                  <c:v>102578.30893325002</c:v>
                </c:pt>
                <c:pt idx="58">
                  <c:v>102627.50893325001</c:v>
                </c:pt>
                <c:pt idx="59">
                  <c:v>102594.70893325002</c:v>
                </c:pt>
                <c:pt idx="60">
                  <c:v>102225.70893325002</c:v>
                </c:pt>
                <c:pt idx="61">
                  <c:v>102443.00893325001</c:v>
                </c:pt>
                <c:pt idx="62">
                  <c:v>102545.50893325001</c:v>
                </c:pt>
                <c:pt idx="63">
                  <c:v>102582.40893325003</c:v>
                </c:pt>
                <c:pt idx="64">
                  <c:v>102307.70893325002</c:v>
                </c:pt>
                <c:pt idx="65">
                  <c:v>102328.20893325002</c:v>
                </c:pt>
                <c:pt idx="66">
                  <c:v>102119.10893325001</c:v>
                </c:pt>
                <c:pt idx="67">
                  <c:v>102180.60893325001</c:v>
                </c:pt>
                <c:pt idx="68">
                  <c:v>102578.30893325002</c:v>
                </c:pt>
                <c:pt idx="69">
                  <c:v>102701.30893325002</c:v>
                </c:pt>
                <c:pt idx="70">
                  <c:v>103062.10893325001</c:v>
                </c:pt>
                <c:pt idx="71">
                  <c:v>103397.28393325</c:v>
                </c:pt>
                <c:pt idx="72">
                  <c:v>103618.14393325002</c:v>
                </c:pt>
                <c:pt idx="73">
                  <c:v>103740.84393325003</c:v>
                </c:pt>
                <c:pt idx="74">
                  <c:v>104354.34393325003</c:v>
                </c:pt>
                <c:pt idx="75">
                  <c:v>104235.73393325001</c:v>
                </c:pt>
                <c:pt idx="76">
                  <c:v>104063.95393325001</c:v>
                </c:pt>
                <c:pt idx="77">
                  <c:v>104269.47643325001</c:v>
                </c:pt>
                <c:pt idx="78">
                  <c:v>104392.17643325002</c:v>
                </c:pt>
                <c:pt idx="79">
                  <c:v>104275.61143325001</c:v>
                </c:pt>
                <c:pt idx="80">
                  <c:v>104370.70393325001</c:v>
                </c:pt>
                <c:pt idx="81">
                  <c:v>104474.99893325003</c:v>
                </c:pt>
                <c:pt idx="82">
                  <c:v>104530.21393325001</c:v>
                </c:pt>
                <c:pt idx="83">
                  <c:v>104632.46393325001</c:v>
                </c:pt>
                <c:pt idx="84">
                  <c:v>104661.09393325001</c:v>
                </c:pt>
                <c:pt idx="85">
                  <c:v>105200.97393325002</c:v>
                </c:pt>
                <c:pt idx="86">
                  <c:v>104791.97393325002</c:v>
                </c:pt>
                <c:pt idx="87">
                  <c:v>104976.02393325002</c:v>
                </c:pt>
                <c:pt idx="88">
                  <c:v>104456.59393325001</c:v>
                </c:pt>
                <c:pt idx="89">
                  <c:v>104591.56393325001</c:v>
                </c:pt>
                <c:pt idx="90">
                  <c:v>105446.37393325</c:v>
                </c:pt>
                <c:pt idx="91">
                  <c:v>105053.73393325001</c:v>
                </c:pt>
                <c:pt idx="92">
                  <c:v>105217.33393325</c:v>
                </c:pt>
                <c:pt idx="93">
                  <c:v>105356.39393325003</c:v>
                </c:pt>
                <c:pt idx="94">
                  <c:v>105387.06893325</c:v>
                </c:pt>
                <c:pt idx="95">
                  <c:v>105738.80893325001</c:v>
                </c:pt>
                <c:pt idx="96">
                  <c:v>105902.40893325003</c:v>
                </c:pt>
                <c:pt idx="97">
                  <c:v>105847.19393325003</c:v>
                </c:pt>
                <c:pt idx="98">
                  <c:v>106027.15393325003</c:v>
                </c:pt>
                <c:pt idx="99">
                  <c:v>105642.69393325003</c:v>
                </c:pt>
                <c:pt idx="100">
                  <c:v>105609.97393325</c:v>
                </c:pt>
                <c:pt idx="101">
                  <c:v>105708.13393325001</c:v>
                </c:pt>
                <c:pt idx="102">
                  <c:v>105462.73393325003</c:v>
                </c:pt>
                <c:pt idx="103">
                  <c:v>104935.12393325001</c:v>
                </c:pt>
                <c:pt idx="104">
                  <c:v>105826.74393325002</c:v>
                </c:pt>
                <c:pt idx="105">
                  <c:v>105515.90393325003</c:v>
                </c:pt>
                <c:pt idx="106">
                  <c:v>105695.86393325003</c:v>
                </c:pt>
                <c:pt idx="107">
                  <c:v>106387.07393325004</c:v>
                </c:pt>
                <c:pt idx="108">
                  <c:v>106316.52143325002</c:v>
                </c:pt>
                <c:pt idx="109">
                  <c:v>106500.57143325004</c:v>
                </c:pt>
                <c:pt idx="110">
                  <c:v>106460.69393325003</c:v>
                </c:pt>
                <c:pt idx="111">
                  <c:v>107540.45393325001</c:v>
                </c:pt>
                <c:pt idx="112">
                  <c:v>107491.37393325001</c:v>
                </c:pt>
                <c:pt idx="113">
                  <c:v>108432.07393325002</c:v>
                </c:pt>
                <c:pt idx="114">
                  <c:v>108207.12393325001</c:v>
                </c:pt>
                <c:pt idx="115">
                  <c:v>108076.24393325002</c:v>
                </c:pt>
                <c:pt idx="116">
                  <c:v>107687.69393325002</c:v>
                </c:pt>
                <c:pt idx="117">
                  <c:v>107708.14393325003</c:v>
                </c:pt>
                <c:pt idx="118">
                  <c:v>108047.61393325002</c:v>
                </c:pt>
                <c:pt idx="119">
                  <c:v>108636.57393325002</c:v>
                </c:pt>
                <c:pt idx="120">
                  <c:v>108963.77393325002</c:v>
                </c:pt>
                <c:pt idx="121">
                  <c:v>109107.94643325002</c:v>
                </c:pt>
                <c:pt idx="122">
                  <c:v>109098.76643325003</c:v>
                </c:pt>
                <c:pt idx="123">
                  <c:v>108765.22643325003</c:v>
                </c:pt>
                <c:pt idx="124">
                  <c:v>109112.87643325001</c:v>
                </c:pt>
                <c:pt idx="125">
                  <c:v>109804.08643325002</c:v>
                </c:pt>
                <c:pt idx="126">
                  <c:v>110225.35643325001</c:v>
                </c:pt>
                <c:pt idx="127">
                  <c:v>110167.67643324999</c:v>
                </c:pt>
                <c:pt idx="128">
                  <c:v>110394.27643324999</c:v>
                </c:pt>
                <c:pt idx="129">
                  <c:v>110365.43643325</c:v>
                </c:pt>
                <c:pt idx="130">
                  <c:v>110233.59643325</c:v>
                </c:pt>
                <c:pt idx="131">
                  <c:v>110287.15643325</c:v>
                </c:pt>
                <c:pt idx="132">
                  <c:v>110513.75643325</c:v>
                </c:pt>
                <c:pt idx="133">
                  <c:v>110097.63643325001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50A-807A-9C73D54F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823544"/>
        <c:axId val="769820664"/>
      </c:lineChart>
      <c:dateAx>
        <c:axId val="769823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20664"/>
        <c:crosses val="autoZero"/>
        <c:auto val="1"/>
        <c:lblOffset val="100"/>
        <c:baseTimeUnit val="days"/>
      </c:dateAx>
      <c:valAx>
        <c:axId val="769820664"/>
        <c:scaling>
          <c:orientation val="minMax"/>
          <c:min val="9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2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145675090715229E-2"/>
          <c:y val="7.2093267411341033E-2"/>
          <c:w val="0.91967646688870353"/>
          <c:h val="0.82518740971332072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Sheet1!$E$2:$E$136</c:f>
              <c:numCache>
                <c:formatCode>m/d/yyyy</c:formatCode>
                <c:ptCount val="135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Sheet1!$F$2:$F$136</c:f>
              <c:numCache>
                <c:formatCode>General</c:formatCode>
                <c:ptCount val="135"/>
                <c:pt idx="0">
                  <c:v>5.3918193853234495E-4</c:v>
                </c:pt>
                <c:pt idx="1">
                  <c:v>1.0856397483010401E-4</c:v>
                </c:pt>
                <c:pt idx="2">
                  <c:v>7.0600421791290895E-4</c:v>
                </c:pt>
                <c:pt idx="3">
                  <c:v>7.37396352503222E-4</c:v>
                </c:pt>
                <c:pt idx="4">
                  <c:v>-1.06740545427002E-3</c:v>
                </c:pt>
                <c:pt idx="5">
                  <c:v>7.5613816123559199E-4</c:v>
                </c:pt>
                <c:pt idx="6">
                  <c:v>7.8753029582590505E-4</c:v>
                </c:pt>
                <c:pt idx="7">
                  <c:v>7.8753029582590505E-4</c:v>
                </c:pt>
                <c:pt idx="8">
                  <c:v>5.9096594393695599E-4</c:v>
                </c:pt>
                <c:pt idx="9">
                  <c:v>7.5613816123559199E-4</c:v>
                </c:pt>
                <c:pt idx="10">
                  <c:v>7.8753029582590505E-4</c:v>
                </c:pt>
                <c:pt idx="11">
                  <c:v>7.8753029582590505E-4</c:v>
                </c:pt>
                <c:pt idx="12">
                  <c:v>7.8753029582590505E-4</c:v>
                </c:pt>
                <c:pt idx="13">
                  <c:v>7.8753029582590505E-4</c:v>
                </c:pt>
                <c:pt idx="14">
                  <c:v>7.5613816123559199E-4</c:v>
                </c:pt>
                <c:pt idx="15">
                  <c:v>7.8753029582590505E-4</c:v>
                </c:pt>
                <c:pt idx="16">
                  <c:v>7.8753029582590505E-4</c:v>
                </c:pt>
                <c:pt idx="17">
                  <c:v>7.5613816123559199E-4</c:v>
                </c:pt>
                <c:pt idx="18">
                  <c:v>7.8753029582590505E-4</c:v>
                </c:pt>
                <c:pt idx="19">
                  <c:v>8.9131154134503899E-4</c:v>
                </c:pt>
                <c:pt idx="20">
                  <c:v>7.8753029582590505E-4</c:v>
                </c:pt>
                <c:pt idx="21">
                  <c:v>7.8753029582590505E-4</c:v>
                </c:pt>
                <c:pt idx="22">
                  <c:v>2.5027821652804299E-4</c:v>
                </c:pt>
                <c:pt idx="23">
                  <c:v>-1.30749228729696E-2</c:v>
                </c:pt>
                <c:pt idx="24">
                  <c:v>7.8753029582590505E-4</c:v>
                </c:pt>
                <c:pt idx="25">
                  <c:v>7.8753029582590505E-4</c:v>
                </c:pt>
                <c:pt idx="26">
                  <c:v>-1.30749228729696E-2</c:v>
                </c:pt>
                <c:pt idx="27">
                  <c:v>7.8753029582590505E-4</c:v>
                </c:pt>
                <c:pt idx="28">
                  <c:v>7.8753029582590505E-4</c:v>
                </c:pt>
                <c:pt idx="29">
                  <c:v>7.8753029582590505E-4</c:v>
                </c:pt>
                <c:pt idx="30">
                  <c:v>7.8753029582590505E-4</c:v>
                </c:pt>
                <c:pt idx="31">
                  <c:v>7.8753029582590505E-4</c:v>
                </c:pt>
                <c:pt idx="32">
                  <c:v>6.7426788805909305E-4</c:v>
                </c:pt>
                <c:pt idx="33">
                  <c:v>7.8753029582590505E-4</c:v>
                </c:pt>
                <c:pt idx="34">
                  <c:v>7.8753029582590505E-4</c:v>
                </c:pt>
                <c:pt idx="35">
                  <c:v>7.8753029582590505E-4</c:v>
                </c:pt>
                <c:pt idx="36">
                  <c:v>7.8753029582590505E-4</c:v>
                </c:pt>
                <c:pt idx="37">
                  <c:v>6.2946262673824996E-4</c:v>
                </c:pt>
                <c:pt idx="38">
                  <c:v>9.5749923803670396E-4</c:v>
                </c:pt>
                <c:pt idx="39">
                  <c:v>8.5991940675472604E-4</c:v>
                </c:pt>
                <c:pt idx="40">
                  <c:v>1.1334725448940001E-3</c:v>
                </c:pt>
                <c:pt idx="41">
                  <c:v>7.8753029582590505E-4</c:v>
                </c:pt>
                <c:pt idx="42">
                  <c:v>7.8753029582590505E-4</c:v>
                </c:pt>
                <c:pt idx="43">
                  <c:v>7.8753029582590505E-4</c:v>
                </c:pt>
                <c:pt idx="44">
                  <c:v>7.8753029582590505E-4</c:v>
                </c:pt>
                <c:pt idx="45">
                  <c:v>7.5613816123559199E-4</c:v>
                </c:pt>
                <c:pt idx="46">
                  <c:v>7.5613816123559199E-4</c:v>
                </c:pt>
                <c:pt idx="47">
                  <c:v>7.5613816123559199E-4</c:v>
                </c:pt>
                <c:pt idx="48">
                  <c:v>7.8753029582590505E-4</c:v>
                </c:pt>
                <c:pt idx="49">
                  <c:v>7.8753029582590505E-4</c:v>
                </c:pt>
                <c:pt idx="50">
                  <c:v>7.8753029582590505E-4</c:v>
                </c:pt>
                <c:pt idx="51">
                  <c:v>7.8753029582590505E-4</c:v>
                </c:pt>
                <c:pt idx="52">
                  <c:v>1.0386179005713199E-3</c:v>
                </c:pt>
                <c:pt idx="53">
                  <c:v>7.8753029582590505E-4</c:v>
                </c:pt>
                <c:pt idx="54">
                  <c:v>7.8753029582590505E-4</c:v>
                </c:pt>
                <c:pt idx="55">
                  <c:v>2.5027821652804299E-4</c:v>
                </c:pt>
                <c:pt idx="56">
                  <c:v>8.7290420614701502E-4</c:v>
                </c:pt>
                <c:pt idx="57">
                  <c:v>1.10208041030368E-3</c:v>
                </c:pt>
                <c:pt idx="58">
                  <c:v>7.5613816123559199E-4</c:v>
                </c:pt>
                <c:pt idx="59">
                  <c:v>7.8753029582590505E-4</c:v>
                </c:pt>
                <c:pt idx="60">
                  <c:v>2.5027821652804299E-4</c:v>
                </c:pt>
                <c:pt idx="61">
                  <c:v>7.5613816123559199E-4</c:v>
                </c:pt>
                <c:pt idx="62">
                  <c:v>7.8753029582590505E-4</c:v>
                </c:pt>
                <c:pt idx="63">
                  <c:v>7.5613816123559199E-4</c:v>
                </c:pt>
                <c:pt idx="64">
                  <c:v>2.5027821652804299E-4</c:v>
                </c:pt>
                <c:pt idx="65">
                  <c:v>7.5613816123559199E-4</c:v>
                </c:pt>
                <c:pt idx="66">
                  <c:v>7.8753029582590505E-4</c:v>
                </c:pt>
                <c:pt idx="67">
                  <c:v>7.8753029582590505E-4</c:v>
                </c:pt>
                <c:pt idx="68">
                  <c:v>7.5613816123559199E-4</c:v>
                </c:pt>
                <c:pt idx="69">
                  <c:v>7.8753029582590505E-4</c:v>
                </c:pt>
                <c:pt idx="70">
                  <c:v>7.5613816123559199E-4</c:v>
                </c:pt>
                <c:pt idx="71">
                  <c:v>7.5613816123559199E-4</c:v>
                </c:pt>
                <c:pt idx="72">
                  <c:v>6.2946262673824996E-4</c:v>
                </c:pt>
                <c:pt idx="73">
                  <c:v>7.8753029582590505E-4</c:v>
                </c:pt>
                <c:pt idx="74">
                  <c:v>8.5991940675472604E-4</c:v>
                </c:pt>
                <c:pt idx="75">
                  <c:v>7.5613816123559199E-4</c:v>
                </c:pt>
                <c:pt idx="76">
                  <c:v>1.0386179005713199E-3</c:v>
                </c:pt>
                <c:pt idx="77">
                  <c:v>7.8753029582590505E-4</c:v>
                </c:pt>
                <c:pt idx="78">
                  <c:v>7.5613816123559199E-4</c:v>
                </c:pt>
                <c:pt idx="79">
                  <c:v>7.8753029582590505E-4</c:v>
                </c:pt>
                <c:pt idx="80">
                  <c:v>7.8753029582590505E-4</c:v>
                </c:pt>
                <c:pt idx="81">
                  <c:v>7.8753029582590505E-4</c:v>
                </c:pt>
                <c:pt idx="82">
                  <c:v>7.8753029582590505E-4</c:v>
                </c:pt>
                <c:pt idx="83">
                  <c:v>7.8753029582590505E-4</c:v>
                </c:pt>
                <c:pt idx="84">
                  <c:v>7.5613816123559199E-4</c:v>
                </c:pt>
                <c:pt idx="85">
                  <c:v>5.9096594393695599E-4</c:v>
                </c:pt>
                <c:pt idx="86">
                  <c:v>7.8753029582590505E-4</c:v>
                </c:pt>
                <c:pt idx="87">
                  <c:v>7.5613816123559199E-4</c:v>
                </c:pt>
                <c:pt idx="88">
                  <c:v>7.5613816123559199E-4</c:v>
                </c:pt>
                <c:pt idx="89">
                  <c:v>7.8753029582590505E-4</c:v>
                </c:pt>
                <c:pt idx="90">
                  <c:v>7.5613816123559199E-4</c:v>
                </c:pt>
                <c:pt idx="91">
                  <c:v>7.8753029582590505E-4</c:v>
                </c:pt>
                <c:pt idx="92">
                  <c:v>7.8753029582590505E-4</c:v>
                </c:pt>
                <c:pt idx="93">
                  <c:v>6.2946262673824996E-4</c:v>
                </c:pt>
                <c:pt idx="94">
                  <c:v>7.8753029582590505E-4</c:v>
                </c:pt>
                <c:pt idx="95">
                  <c:v>7.5613816123559199E-4</c:v>
                </c:pt>
                <c:pt idx="96">
                  <c:v>7.5613816123559199E-4</c:v>
                </c:pt>
                <c:pt idx="97">
                  <c:v>7.8753029582590505E-4</c:v>
                </c:pt>
                <c:pt idx="98">
                  <c:v>7.8753029582590505E-4</c:v>
                </c:pt>
                <c:pt idx="99">
                  <c:v>7.8753029582590505E-4</c:v>
                </c:pt>
                <c:pt idx="100">
                  <c:v>9.5749923803670396E-4</c:v>
                </c:pt>
                <c:pt idx="101">
                  <c:v>7.8753029582590505E-4</c:v>
                </c:pt>
                <c:pt idx="102">
                  <c:v>7.5613816123559199E-4</c:v>
                </c:pt>
                <c:pt idx="103">
                  <c:v>7.8753029582590505E-4</c:v>
                </c:pt>
                <c:pt idx="104">
                  <c:v>7.5613816123559199E-4</c:v>
                </c:pt>
                <c:pt idx="105">
                  <c:v>7.8753029582590505E-4</c:v>
                </c:pt>
                <c:pt idx="106">
                  <c:v>7.8753029582590505E-4</c:v>
                </c:pt>
                <c:pt idx="107">
                  <c:v>7.8753029582590505E-4</c:v>
                </c:pt>
                <c:pt idx="108">
                  <c:v>7.8753029582590505E-4</c:v>
                </c:pt>
                <c:pt idx="109">
                  <c:v>7.5613816123559199E-4</c:v>
                </c:pt>
                <c:pt idx="110">
                  <c:v>7.5613816123559199E-4</c:v>
                </c:pt>
                <c:pt idx="111">
                  <c:v>7.5613816123559199E-4</c:v>
                </c:pt>
                <c:pt idx="112">
                  <c:v>7.5613816123559199E-4</c:v>
                </c:pt>
                <c:pt idx="113">
                  <c:v>7.8753029582590505E-4</c:v>
                </c:pt>
                <c:pt idx="114">
                  <c:v>7.8753029582590505E-4</c:v>
                </c:pt>
                <c:pt idx="115">
                  <c:v>7.8753029582590505E-4</c:v>
                </c:pt>
                <c:pt idx="116">
                  <c:v>7.8753029582590505E-4</c:v>
                </c:pt>
                <c:pt idx="117">
                  <c:v>7.8753029582590505E-4</c:v>
                </c:pt>
                <c:pt idx="118">
                  <c:v>7.8753029582590505E-4</c:v>
                </c:pt>
                <c:pt idx="119">
                  <c:v>1.0386179005713199E-3</c:v>
                </c:pt>
                <c:pt idx="120">
                  <c:v>7.5613816123559199E-4</c:v>
                </c:pt>
                <c:pt idx="121">
                  <c:v>8.9131154134503899E-4</c:v>
                </c:pt>
                <c:pt idx="122">
                  <c:v>7.8753029582590505E-4</c:v>
                </c:pt>
                <c:pt idx="123">
                  <c:v>7.8753029582590505E-4</c:v>
                </c:pt>
                <c:pt idx="124">
                  <c:v>7.8753029582590505E-4</c:v>
                </c:pt>
                <c:pt idx="125">
                  <c:v>7.8753029582590505E-4</c:v>
                </c:pt>
                <c:pt idx="126">
                  <c:v>7.8753029582590505E-4</c:v>
                </c:pt>
                <c:pt idx="127">
                  <c:v>7.8753029582590505E-4</c:v>
                </c:pt>
                <c:pt idx="128">
                  <c:v>7.8753029582590505E-4</c:v>
                </c:pt>
                <c:pt idx="129">
                  <c:v>7.5613816123559199E-4</c:v>
                </c:pt>
                <c:pt idx="130">
                  <c:v>7.8753029582590505E-4</c:v>
                </c:pt>
                <c:pt idx="131">
                  <c:v>7.5613816123559199E-4</c:v>
                </c:pt>
                <c:pt idx="132">
                  <c:v>7.8753029582590505E-4</c:v>
                </c:pt>
                <c:pt idx="133">
                  <c:v>7.5613816123559199E-4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0-4737-9F71-0642181D988B}"/>
            </c:ext>
          </c:extLst>
        </c:ser>
        <c:ser>
          <c:idx val="1"/>
          <c:order val="1"/>
          <c:tx>
            <c:v>0.75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Sheet1!$I$2:$I$135</c:f>
              <c:numCache>
                <c:formatCode>General</c:formatCode>
                <c:ptCount val="134"/>
                <c:pt idx="0">
                  <c:v>7.8653029582590502E-4</c:v>
                </c:pt>
                <c:pt idx="1">
                  <c:v>7.8653029582590502E-4</c:v>
                </c:pt>
                <c:pt idx="2">
                  <c:v>7.8653029582590502E-4</c:v>
                </c:pt>
                <c:pt idx="3">
                  <c:v>7.8653029582590502E-4</c:v>
                </c:pt>
                <c:pt idx="4">
                  <c:v>7.8653029582590502E-4</c:v>
                </c:pt>
                <c:pt idx="5">
                  <c:v>7.8653029582590502E-4</c:v>
                </c:pt>
                <c:pt idx="6">
                  <c:v>7.8653029582590502E-4</c:v>
                </c:pt>
                <c:pt idx="7">
                  <c:v>7.8653029582590502E-4</c:v>
                </c:pt>
                <c:pt idx="8">
                  <c:v>7.8653029582590502E-4</c:v>
                </c:pt>
                <c:pt idx="9">
                  <c:v>7.8653029582590502E-4</c:v>
                </c:pt>
                <c:pt idx="10">
                  <c:v>7.8653029582590502E-4</c:v>
                </c:pt>
                <c:pt idx="11">
                  <c:v>7.8653029582590502E-4</c:v>
                </c:pt>
                <c:pt idx="12">
                  <c:v>7.8653029582590502E-4</c:v>
                </c:pt>
                <c:pt idx="13">
                  <c:v>7.8653029582590502E-4</c:v>
                </c:pt>
                <c:pt idx="14">
                  <c:v>7.8653029582590502E-4</c:v>
                </c:pt>
                <c:pt idx="15">
                  <c:v>7.8653029582590502E-4</c:v>
                </c:pt>
                <c:pt idx="16">
                  <c:v>7.8653029582590502E-4</c:v>
                </c:pt>
                <c:pt idx="17">
                  <c:v>7.8653029582590502E-4</c:v>
                </c:pt>
                <c:pt idx="18">
                  <c:v>7.8653029582590502E-4</c:v>
                </c:pt>
                <c:pt idx="19">
                  <c:v>7.8653029582590502E-4</c:v>
                </c:pt>
                <c:pt idx="20">
                  <c:v>7.8653029582590502E-4</c:v>
                </c:pt>
                <c:pt idx="21">
                  <c:v>7.8653029582590502E-4</c:v>
                </c:pt>
                <c:pt idx="22">
                  <c:v>7.8653029582590502E-4</c:v>
                </c:pt>
                <c:pt idx="23">
                  <c:v>7.8653029582590502E-4</c:v>
                </c:pt>
                <c:pt idx="24">
                  <c:v>7.8653029582590502E-4</c:v>
                </c:pt>
                <c:pt idx="25">
                  <c:v>7.8653029582590502E-4</c:v>
                </c:pt>
                <c:pt idx="26">
                  <c:v>7.8653029582590502E-4</c:v>
                </c:pt>
                <c:pt idx="27">
                  <c:v>7.8653029582590502E-4</c:v>
                </c:pt>
                <c:pt idx="28">
                  <c:v>7.8653029582590502E-4</c:v>
                </c:pt>
                <c:pt idx="29">
                  <c:v>7.8653029582590502E-4</c:v>
                </c:pt>
                <c:pt idx="30">
                  <c:v>7.8653029582590502E-4</c:v>
                </c:pt>
                <c:pt idx="31">
                  <c:v>7.8653029582590502E-4</c:v>
                </c:pt>
                <c:pt idx="32">
                  <c:v>7.8653029582590502E-4</c:v>
                </c:pt>
                <c:pt idx="33">
                  <c:v>7.8653029582590502E-4</c:v>
                </c:pt>
                <c:pt idx="34">
                  <c:v>7.8653029582590502E-4</c:v>
                </c:pt>
                <c:pt idx="35">
                  <c:v>7.8653029582590502E-4</c:v>
                </c:pt>
                <c:pt idx="36">
                  <c:v>7.8653029582590502E-4</c:v>
                </c:pt>
                <c:pt idx="37">
                  <c:v>7.8653029582590502E-4</c:v>
                </c:pt>
                <c:pt idx="38">
                  <c:v>7.8653029582590502E-4</c:v>
                </c:pt>
                <c:pt idx="39">
                  <c:v>7.8653029582590502E-4</c:v>
                </c:pt>
                <c:pt idx="40">
                  <c:v>7.8653029582590502E-4</c:v>
                </c:pt>
                <c:pt idx="41">
                  <c:v>7.8653029582590502E-4</c:v>
                </c:pt>
                <c:pt idx="42">
                  <c:v>7.8653029582590502E-4</c:v>
                </c:pt>
                <c:pt idx="43">
                  <c:v>7.8653029582590502E-4</c:v>
                </c:pt>
                <c:pt idx="44">
                  <c:v>7.8653029582590502E-4</c:v>
                </c:pt>
                <c:pt idx="45">
                  <c:v>7.8653029582590502E-4</c:v>
                </c:pt>
                <c:pt idx="46">
                  <c:v>7.8653029582590502E-4</c:v>
                </c:pt>
                <c:pt idx="47">
                  <c:v>7.8653029582590502E-4</c:v>
                </c:pt>
                <c:pt idx="48">
                  <c:v>7.8653029582590502E-4</c:v>
                </c:pt>
                <c:pt idx="49">
                  <c:v>7.8653029582590502E-4</c:v>
                </c:pt>
                <c:pt idx="50">
                  <c:v>7.8653029582590502E-4</c:v>
                </c:pt>
                <c:pt idx="51">
                  <c:v>7.8653029582590502E-4</c:v>
                </c:pt>
                <c:pt idx="52">
                  <c:v>7.8653029582590502E-4</c:v>
                </c:pt>
                <c:pt idx="53">
                  <c:v>7.8653029582590502E-4</c:v>
                </c:pt>
                <c:pt idx="54">
                  <c:v>7.8653029582590502E-4</c:v>
                </c:pt>
                <c:pt idx="55">
                  <c:v>7.8653029582590502E-4</c:v>
                </c:pt>
                <c:pt idx="56">
                  <c:v>7.8653029582590502E-4</c:v>
                </c:pt>
                <c:pt idx="57">
                  <c:v>7.8653029582590502E-4</c:v>
                </c:pt>
                <c:pt idx="58">
                  <c:v>7.8653029582590502E-4</c:v>
                </c:pt>
                <c:pt idx="59">
                  <c:v>7.8653029582590502E-4</c:v>
                </c:pt>
                <c:pt idx="60">
                  <c:v>7.8653029582590502E-4</c:v>
                </c:pt>
                <c:pt idx="61">
                  <c:v>7.8653029582590502E-4</c:v>
                </c:pt>
                <c:pt idx="62">
                  <c:v>7.8653029582590502E-4</c:v>
                </c:pt>
                <c:pt idx="63">
                  <c:v>7.8653029582590502E-4</c:v>
                </c:pt>
                <c:pt idx="64">
                  <c:v>7.8653029582590502E-4</c:v>
                </c:pt>
                <c:pt idx="65">
                  <c:v>7.8653029582590502E-4</c:v>
                </c:pt>
                <c:pt idx="66">
                  <c:v>7.8653029582590502E-4</c:v>
                </c:pt>
                <c:pt idx="67">
                  <c:v>7.8653029582590502E-4</c:v>
                </c:pt>
                <c:pt idx="68">
                  <c:v>7.8653029582590502E-4</c:v>
                </c:pt>
                <c:pt idx="69">
                  <c:v>7.8653029582590502E-4</c:v>
                </c:pt>
                <c:pt idx="70">
                  <c:v>7.8653029582590502E-4</c:v>
                </c:pt>
                <c:pt idx="71">
                  <c:v>7.8653029582590502E-4</c:v>
                </c:pt>
                <c:pt idx="72">
                  <c:v>7.8653029582590502E-4</c:v>
                </c:pt>
                <c:pt idx="73">
                  <c:v>7.8653029582590502E-4</c:v>
                </c:pt>
                <c:pt idx="74">
                  <c:v>7.8653029582590502E-4</c:v>
                </c:pt>
                <c:pt idx="75">
                  <c:v>7.8653029582590502E-4</c:v>
                </c:pt>
                <c:pt idx="76">
                  <c:v>7.8653029582590502E-4</c:v>
                </c:pt>
                <c:pt idx="77">
                  <c:v>7.8653029582590502E-4</c:v>
                </c:pt>
                <c:pt idx="78">
                  <c:v>7.8653029582590502E-4</c:v>
                </c:pt>
                <c:pt idx="79">
                  <c:v>7.8653029582590502E-4</c:v>
                </c:pt>
                <c:pt idx="80">
                  <c:v>7.8653029582590502E-4</c:v>
                </c:pt>
                <c:pt idx="81">
                  <c:v>7.8653029582590502E-4</c:v>
                </c:pt>
                <c:pt idx="82">
                  <c:v>7.8653029582590502E-4</c:v>
                </c:pt>
                <c:pt idx="83">
                  <c:v>7.8653029582590502E-4</c:v>
                </c:pt>
                <c:pt idx="84">
                  <c:v>7.8653029582590502E-4</c:v>
                </c:pt>
                <c:pt idx="85">
                  <c:v>7.8653029582590502E-4</c:v>
                </c:pt>
                <c:pt idx="86">
                  <c:v>7.8653029582590502E-4</c:v>
                </c:pt>
                <c:pt idx="87">
                  <c:v>7.8653029582590502E-4</c:v>
                </c:pt>
                <c:pt idx="88">
                  <c:v>7.8653029582590502E-4</c:v>
                </c:pt>
                <c:pt idx="89">
                  <c:v>7.8653029582590502E-4</c:v>
                </c:pt>
                <c:pt idx="90">
                  <c:v>7.8653029582590502E-4</c:v>
                </c:pt>
                <c:pt idx="91">
                  <c:v>7.8653029582590502E-4</c:v>
                </c:pt>
                <c:pt idx="92">
                  <c:v>7.8653029582590502E-4</c:v>
                </c:pt>
                <c:pt idx="93">
                  <c:v>7.8653029582590502E-4</c:v>
                </c:pt>
                <c:pt idx="94">
                  <c:v>7.8653029582590502E-4</c:v>
                </c:pt>
                <c:pt idx="95">
                  <c:v>7.8653029582590502E-4</c:v>
                </c:pt>
                <c:pt idx="96">
                  <c:v>7.8653029582590502E-4</c:v>
                </c:pt>
                <c:pt idx="97">
                  <c:v>7.8653029582590502E-4</c:v>
                </c:pt>
                <c:pt idx="98">
                  <c:v>7.8653029582590502E-4</c:v>
                </c:pt>
                <c:pt idx="99">
                  <c:v>7.8653029582590502E-4</c:v>
                </c:pt>
                <c:pt idx="100">
                  <c:v>7.8653029582590502E-4</c:v>
                </c:pt>
                <c:pt idx="101">
                  <c:v>7.8653029582590502E-4</c:v>
                </c:pt>
                <c:pt idx="102">
                  <c:v>7.8653029582590502E-4</c:v>
                </c:pt>
                <c:pt idx="103">
                  <c:v>7.8653029582590502E-4</c:v>
                </c:pt>
                <c:pt idx="104">
                  <c:v>7.8653029582590502E-4</c:v>
                </c:pt>
                <c:pt idx="105">
                  <c:v>7.8653029582590502E-4</c:v>
                </c:pt>
                <c:pt idx="106">
                  <c:v>7.8653029582590502E-4</c:v>
                </c:pt>
                <c:pt idx="107">
                  <c:v>7.8653029582590502E-4</c:v>
                </c:pt>
                <c:pt idx="108">
                  <c:v>7.8653029582590502E-4</c:v>
                </c:pt>
                <c:pt idx="109">
                  <c:v>7.8653029582590502E-4</c:v>
                </c:pt>
                <c:pt idx="110">
                  <c:v>7.8653029582590502E-4</c:v>
                </c:pt>
                <c:pt idx="111">
                  <c:v>7.8653029582590502E-4</c:v>
                </c:pt>
                <c:pt idx="112">
                  <c:v>7.8653029582590502E-4</c:v>
                </c:pt>
                <c:pt idx="113">
                  <c:v>7.8653029582590502E-4</c:v>
                </c:pt>
                <c:pt idx="114">
                  <c:v>7.8653029582590502E-4</c:v>
                </c:pt>
                <c:pt idx="115">
                  <c:v>7.8653029582590502E-4</c:v>
                </c:pt>
                <c:pt idx="116">
                  <c:v>7.8653029582590502E-4</c:v>
                </c:pt>
                <c:pt idx="117">
                  <c:v>7.8653029582590502E-4</c:v>
                </c:pt>
                <c:pt idx="118">
                  <c:v>7.8653029582590502E-4</c:v>
                </c:pt>
                <c:pt idx="119">
                  <c:v>7.8653029582590502E-4</c:v>
                </c:pt>
                <c:pt idx="120">
                  <c:v>7.8653029582590502E-4</c:v>
                </c:pt>
                <c:pt idx="121">
                  <c:v>7.8653029582590502E-4</c:v>
                </c:pt>
                <c:pt idx="122">
                  <c:v>7.8653029582590502E-4</c:v>
                </c:pt>
                <c:pt idx="123">
                  <c:v>7.8653029582590502E-4</c:v>
                </c:pt>
                <c:pt idx="124">
                  <c:v>7.8653029582590502E-4</c:v>
                </c:pt>
                <c:pt idx="125">
                  <c:v>7.8653029582590502E-4</c:v>
                </c:pt>
                <c:pt idx="126">
                  <c:v>7.8653029582590502E-4</c:v>
                </c:pt>
                <c:pt idx="127">
                  <c:v>7.8653029582590502E-4</c:v>
                </c:pt>
                <c:pt idx="128">
                  <c:v>7.8653029582590502E-4</c:v>
                </c:pt>
                <c:pt idx="129">
                  <c:v>7.8653029582590502E-4</c:v>
                </c:pt>
                <c:pt idx="130">
                  <c:v>7.8653029582590502E-4</c:v>
                </c:pt>
                <c:pt idx="131">
                  <c:v>7.8653029582590502E-4</c:v>
                </c:pt>
                <c:pt idx="132">
                  <c:v>7.8653029582590502E-4</c:v>
                </c:pt>
                <c:pt idx="133">
                  <c:v>7.8653029582590502E-4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00-4737-9F71-0642181D988B}"/>
            </c:ext>
          </c:extLst>
        </c:ser>
        <c:ser>
          <c:idx val="2"/>
          <c:order val="2"/>
          <c:tx>
            <c:v>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Sheet1!$J$2:$J$135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00-4737-9F71-0642181D988B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SPY return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Sheet1!$H$2:$H$135</c:f>
              <c:numCache>
                <c:formatCode>General</c:formatCode>
                <c:ptCount val="134"/>
                <c:pt idx="0">
                  <c:v>8.7016231494179547E-4</c:v>
                </c:pt>
                <c:pt idx="1">
                  <c:v>9.5309781515963562E-4</c:v>
                </c:pt>
                <c:pt idx="2">
                  <c:v>8.8313796544242434E-4</c:v>
                </c:pt>
                <c:pt idx="3">
                  <c:v>8.4524373753446696E-4</c:v>
                </c:pt>
                <c:pt idx="4">
                  <c:v>8.6629320241549015E-4</c:v>
                </c:pt>
                <c:pt idx="5">
                  <c:v>7.3405216171512004E-4</c:v>
                </c:pt>
                <c:pt idx="6">
                  <c:v>8.6472380649529944E-4</c:v>
                </c:pt>
                <c:pt idx="7">
                  <c:v>9.0809535497058313E-4</c:v>
                </c:pt>
                <c:pt idx="8">
                  <c:v>9.985265334353404E-4</c:v>
                </c:pt>
                <c:pt idx="9">
                  <c:v>6.9202519469828373E-4</c:v>
                </c:pt>
                <c:pt idx="10">
                  <c:v>8.9083558662186554E-4</c:v>
                </c:pt>
                <c:pt idx="11">
                  <c:v>8.0942996664313648E-4</c:v>
                </c:pt>
                <c:pt idx="12">
                  <c:v>8.1297775829910048E-4</c:v>
                </c:pt>
                <c:pt idx="13">
                  <c:v>9.6999033794319047E-4</c:v>
                </c:pt>
                <c:pt idx="14">
                  <c:v>8.7707284374979075E-4</c:v>
                </c:pt>
                <c:pt idx="15">
                  <c:v>7.9638875649769173E-4</c:v>
                </c:pt>
                <c:pt idx="16">
                  <c:v>7.9286475528536268E-4</c:v>
                </c:pt>
                <c:pt idx="17">
                  <c:v>9.0473610057524589E-4</c:v>
                </c:pt>
                <c:pt idx="18">
                  <c:v>5.5360615355332197E-4</c:v>
                </c:pt>
                <c:pt idx="19">
                  <c:v>7.9573057891153809E-4</c:v>
                </c:pt>
                <c:pt idx="20">
                  <c:v>6.6910377582448852E-4</c:v>
                </c:pt>
                <c:pt idx="21">
                  <c:v>7.160852109715976E-4</c:v>
                </c:pt>
                <c:pt idx="22">
                  <c:v>3.130941347290758E-4</c:v>
                </c:pt>
                <c:pt idx="23">
                  <c:v>-2.0158453321048118E-4</c:v>
                </c:pt>
                <c:pt idx="24">
                  <c:v>1.4451438220242586E-3</c:v>
                </c:pt>
                <c:pt idx="25">
                  <c:v>7.5003122692460082E-4</c:v>
                </c:pt>
                <c:pt idx="26">
                  <c:v>2.4849067043879408E-4</c:v>
                </c:pt>
                <c:pt idx="27">
                  <c:v>1.018892259016087E-3</c:v>
                </c:pt>
                <c:pt idx="28">
                  <c:v>7.9714319049292877E-4</c:v>
                </c:pt>
                <c:pt idx="29">
                  <c:v>8.1229079891337514E-4</c:v>
                </c:pt>
                <c:pt idx="30">
                  <c:v>1.3358852199680101E-3</c:v>
                </c:pt>
                <c:pt idx="31">
                  <c:v>8.4176467370269557E-4</c:v>
                </c:pt>
                <c:pt idx="32">
                  <c:v>7.6523182344047467E-4</c:v>
                </c:pt>
                <c:pt idx="33">
                  <c:v>7.7697252646223222E-4</c:v>
                </c:pt>
                <c:pt idx="34">
                  <c:v>7.2768513216279692E-4</c:v>
                </c:pt>
                <c:pt idx="35">
                  <c:v>8.3743402138842789E-4</c:v>
                </c:pt>
                <c:pt idx="36">
                  <c:v>1.0911772659131036E-3</c:v>
                </c:pt>
                <c:pt idx="37">
                  <c:v>9.4454138559504984E-4</c:v>
                </c:pt>
                <c:pt idx="38">
                  <c:v>6.1177929801928125E-4</c:v>
                </c:pt>
                <c:pt idx="39">
                  <c:v>4.7675084138597599E-4</c:v>
                </c:pt>
                <c:pt idx="40">
                  <c:v>3.7313358973548733E-4</c:v>
                </c:pt>
                <c:pt idx="41">
                  <c:v>9.3175226723297847E-4</c:v>
                </c:pt>
                <c:pt idx="42">
                  <c:v>1.2026211336102395E-3</c:v>
                </c:pt>
                <c:pt idx="43">
                  <c:v>5.7577288638572979E-4</c:v>
                </c:pt>
                <c:pt idx="44">
                  <c:v>1.0180220493944277E-3</c:v>
                </c:pt>
                <c:pt idx="45">
                  <c:v>9.4372276520992822E-4</c:v>
                </c:pt>
                <c:pt idx="46">
                  <c:v>1.040429461585789E-3</c:v>
                </c:pt>
                <c:pt idx="47">
                  <c:v>8.3237556803220775E-4</c:v>
                </c:pt>
                <c:pt idx="48">
                  <c:v>6.4144739130904014E-4</c:v>
                </c:pt>
                <c:pt idx="49">
                  <c:v>6.4758641331627564E-4</c:v>
                </c:pt>
                <c:pt idx="50">
                  <c:v>6.8648679865322161E-4</c:v>
                </c:pt>
                <c:pt idx="51">
                  <c:v>7.0274158908638026E-4</c:v>
                </c:pt>
                <c:pt idx="52">
                  <c:v>6.1019958428392405E-4</c:v>
                </c:pt>
                <c:pt idx="53">
                  <c:v>7.8357761257499923E-4</c:v>
                </c:pt>
                <c:pt idx="54">
                  <c:v>5.6578463321978081E-4</c:v>
                </c:pt>
                <c:pt idx="55">
                  <c:v>3.5504210949467219E-4</c:v>
                </c:pt>
                <c:pt idx="56">
                  <c:v>1.0947742968940789E-3</c:v>
                </c:pt>
                <c:pt idx="57">
                  <c:v>3.7927177683428194E-4</c:v>
                </c:pt>
                <c:pt idx="58">
                  <c:v>8.149099698431633E-4</c:v>
                </c:pt>
                <c:pt idx="59">
                  <c:v>8.9605848210041529E-4</c:v>
                </c:pt>
                <c:pt idx="60">
                  <c:v>5.0620273917002952E-4</c:v>
                </c:pt>
                <c:pt idx="61">
                  <c:v>6.2274152153765183E-4</c:v>
                </c:pt>
                <c:pt idx="62">
                  <c:v>1.4720220192923129E-3</c:v>
                </c:pt>
                <c:pt idx="63">
                  <c:v>6.2610852968017017E-4</c:v>
                </c:pt>
                <c:pt idx="64">
                  <c:v>6.308853182235961E-4</c:v>
                </c:pt>
                <c:pt idx="65">
                  <c:v>1.0084379363355257E-3</c:v>
                </c:pt>
                <c:pt idx="66">
                  <c:v>7.2598615536350263E-4</c:v>
                </c:pt>
                <c:pt idx="67">
                  <c:v>9.2240914351254593E-4</c:v>
                </c:pt>
                <c:pt idx="68">
                  <c:v>9.4863540025175402E-4</c:v>
                </c:pt>
                <c:pt idx="69">
                  <c:v>7.5586577318277094E-4</c:v>
                </c:pt>
                <c:pt idx="70">
                  <c:v>9.6106213103189632E-4</c:v>
                </c:pt>
                <c:pt idx="71">
                  <c:v>8.8752164472873899E-4</c:v>
                </c:pt>
                <c:pt idx="72">
                  <c:v>7.0968962938089256E-4</c:v>
                </c:pt>
                <c:pt idx="73">
                  <c:v>7.2422731047452546E-4</c:v>
                </c:pt>
                <c:pt idx="74">
                  <c:v>6.7120720516707457E-4</c:v>
                </c:pt>
                <c:pt idx="75">
                  <c:v>8.2170203869801658E-4</c:v>
                </c:pt>
                <c:pt idx="76">
                  <c:v>4.264660519981687E-4</c:v>
                </c:pt>
                <c:pt idx="77">
                  <c:v>9.2954501569201859E-4</c:v>
                </c:pt>
                <c:pt idx="78">
                  <c:v>9.5345502863303363E-4</c:v>
                </c:pt>
                <c:pt idx="79">
                  <c:v>8.0600595125661595E-4</c:v>
                </c:pt>
                <c:pt idx="80">
                  <c:v>5.3284474617388178E-4</c:v>
                </c:pt>
                <c:pt idx="81">
                  <c:v>8.5398775593883839E-4</c:v>
                </c:pt>
                <c:pt idx="82">
                  <c:v>5.976800163274914E-4</c:v>
                </c:pt>
                <c:pt idx="83">
                  <c:v>7.3009774797262901E-4</c:v>
                </c:pt>
                <c:pt idx="84">
                  <c:v>1.1972063435469211E-3</c:v>
                </c:pt>
                <c:pt idx="85">
                  <c:v>7.5730477220194116E-4</c:v>
                </c:pt>
                <c:pt idx="86">
                  <c:v>8.7508564291783795E-4</c:v>
                </c:pt>
                <c:pt idx="87">
                  <c:v>9.8527506570037968E-4</c:v>
                </c:pt>
                <c:pt idx="88">
                  <c:v>9.2117555734843595E-4</c:v>
                </c:pt>
                <c:pt idx="89">
                  <c:v>8.7324399365071022E-4</c:v>
                </c:pt>
                <c:pt idx="90">
                  <c:v>6.5848463840291536E-4</c:v>
                </c:pt>
                <c:pt idx="91">
                  <c:v>7.533921095892992E-4</c:v>
                </c:pt>
                <c:pt idx="92">
                  <c:v>8.4554040130646938E-4</c:v>
                </c:pt>
                <c:pt idx="93">
                  <c:v>7.6299569260460673E-4</c:v>
                </c:pt>
                <c:pt idx="94">
                  <c:v>8.8887916557040003E-4</c:v>
                </c:pt>
                <c:pt idx="95">
                  <c:v>8.5612481617314425E-4</c:v>
                </c:pt>
                <c:pt idx="96">
                  <c:v>5.8285092657492214E-4</c:v>
                </c:pt>
                <c:pt idx="97">
                  <c:v>9.148630760007038E-4</c:v>
                </c:pt>
                <c:pt idx="98">
                  <c:v>7.3083427882395945E-4</c:v>
                </c:pt>
                <c:pt idx="99">
                  <c:v>6.5131074778254844E-4</c:v>
                </c:pt>
                <c:pt idx="100">
                  <c:v>8.0058822930968276E-4</c:v>
                </c:pt>
                <c:pt idx="101">
                  <c:v>9.0852659896823232E-4</c:v>
                </c:pt>
                <c:pt idx="102">
                  <c:v>8.0563740587551353E-4</c:v>
                </c:pt>
                <c:pt idx="103">
                  <c:v>9.4217803269312339E-4</c:v>
                </c:pt>
                <c:pt idx="104">
                  <c:v>8.2441322301055064E-4</c:v>
                </c:pt>
                <c:pt idx="105">
                  <c:v>8.4033869429891062E-4</c:v>
                </c:pt>
                <c:pt idx="106">
                  <c:v>9.4317121826689037E-4</c:v>
                </c:pt>
                <c:pt idx="107">
                  <c:v>7.0737936940029134E-4</c:v>
                </c:pt>
                <c:pt idx="108">
                  <c:v>9.0139394039877665E-4</c:v>
                </c:pt>
                <c:pt idx="109">
                  <c:v>8.2890926436490623E-4</c:v>
                </c:pt>
                <c:pt idx="110">
                  <c:v>7.9799859672545167E-4</c:v>
                </c:pt>
                <c:pt idx="111">
                  <c:v>7.7363585118247178E-4</c:v>
                </c:pt>
                <c:pt idx="112">
                  <c:v>6.1377663108270813E-4</c:v>
                </c:pt>
                <c:pt idx="113">
                  <c:v>7.062699921382685E-4</c:v>
                </c:pt>
                <c:pt idx="114">
                  <c:v>6.7835940033060505E-4</c:v>
                </c:pt>
                <c:pt idx="115">
                  <c:v>9.5222372648283795E-4</c:v>
                </c:pt>
                <c:pt idx="116">
                  <c:v>7.6408848165860472E-4</c:v>
                </c:pt>
                <c:pt idx="117">
                  <c:v>7.6478801433583728E-4</c:v>
                </c:pt>
                <c:pt idx="118">
                  <c:v>6.2546231352887053E-4</c:v>
                </c:pt>
                <c:pt idx="119">
                  <c:v>6.5487435668020496E-4</c:v>
                </c:pt>
                <c:pt idx="120">
                  <c:v>8.3217894845438419E-4</c:v>
                </c:pt>
                <c:pt idx="121">
                  <c:v>5.6835649137428014E-4</c:v>
                </c:pt>
                <c:pt idx="122">
                  <c:v>9.967126271415857E-4</c:v>
                </c:pt>
                <c:pt idx="123">
                  <c:v>5.9470316073844266E-4</c:v>
                </c:pt>
                <c:pt idx="124">
                  <c:v>1.0358716931766537E-3</c:v>
                </c:pt>
                <c:pt idx="125">
                  <c:v>7.3522381288531149E-4</c:v>
                </c:pt>
                <c:pt idx="126">
                  <c:v>8.5780927587513682E-4</c:v>
                </c:pt>
                <c:pt idx="127">
                  <c:v>1.0362191001021023E-3</c:v>
                </c:pt>
                <c:pt idx="128">
                  <c:v>9.2104485015604516E-4</c:v>
                </c:pt>
                <c:pt idx="129">
                  <c:v>6.9601630566750209E-4</c:v>
                </c:pt>
                <c:pt idx="130">
                  <c:v>8.6807458592152076E-4</c:v>
                </c:pt>
                <c:pt idx="131">
                  <c:v>8.5049464827667716E-4</c:v>
                </c:pt>
                <c:pt idx="132">
                  <c:v>8.2020153557229398E-4</c:v>
                </c:pt>
                <c:pt idx="133">
                  <c:v>7.0285127994835106E-4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3-4C86-983B-C36035C8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42000"/>
        <c:axId val="547343600"/>
      </c:lineChart>
      <c:dateAx>
        <c:axId val="547342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43600"/>
        <c:crosses val="autoZero"/>
        <c:auto val="1"/>
        <c:lblOffset val="100"/>
        <c:baseTimeUnit val="days"/>
      </c:dateAx>
      <c:valAx>
        <c:axId val="5473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1</xdr:row>
      <xdr:rowOff>66675</xdr:rowOff>
    </xdr:from>
    <xdr:to>
      <xdr:col>21</xdr:col>
      <xdr:colOff>114300</xdr:colOff>
      <xdr:row>20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0D1B2C-53EA-4F16-A210-8ABC2D0EB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4</xdr:row>
      <xdr:rowOff>0</xdr:rowOff>
    </xdr:from>
    <xdr:to>
      <xdr:col>24</xdr:col>
      <xdr:colOff>428624</xdr:colOff>
      <xdr:row>37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0A69C9-CEAC-405E-A66F-8D7606D5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8"/>
  <sheetViews>
    <sheetView tabSelected="1" zoomScaleNormal="100" workbookViewId="0">
      <selection activeCell="K8" sqref="K8"/>
    </sheetView>
  </sheetViews>
  <sheetFormatPr defaultRowHeight="14.25"/>
  <cols>
    <col min="1" max="1" width="10.19921875" bestFit="1" customWidth="1"/>
    <col min="2" max="2" width="11.33203125" bestFit="1" customWidth="1"/>
    <col min="3" max="3" width="11.33203125" style="2" bestFit="1" customWidth="1"/>
    <col min="4" max="4" width="11.33203125" bestFit="1" customWidth="1"/>
    <col min="5" max="5" width="12.59765625" customWidth="1"/>
    <col min="6" max="7" width="11.33203125" bestFit="1" customWidth="1"/>
    <col min="8" max="8" width="14.59765625" customWidth="1"/>
    <col min="9" max="9" width="13.9296875" bestFit="1" customWidth="1"/>
    <col min="10" max="10" width="13.86328125" customWidth="1"/>
    <col min="11" max="11" width="12.33203125" bestFit="1" customWidth="1"/>
    <col min="12" max="12" width="13.86328125" bestFit="1" customWidth="1"/>
    <col min="13" max="13" width="2.59765625" customWidth="1"/>
    <col min="18" max="18" width="11.1328125" bestFit="1" customWidth="1"/>
  </cols>
  <sheetData>
    <row r="1" spans="1:21" s="7" customFormat="1" ht="16.149999999999999" thickBot="1">
      <c r="A1" s="9" t="s">
        <v>3</v>
      </c>
      <c r="B1" s="9" t="s">
        <v>4</v>
      </c>
      <c r="C1" s="10" t="s">
        <v>17</v>
      </c>
      <c r="D1" s="9" t="s">
        <v>18</v>
      </c>
      <c r="E1" s="11" t="s">
        <v>14</v>
      </c>
      <c r="F1" s="9" t="s">
        <v>15</v>
      </c>
      <c r="G1" s="9" t="s">
        <v>13</v>
      </c>
      <c r="H1" s="11" t="s">
        <v>16</v>
      </c>
      <c r="I1" s="6"/>
    </row>
    <row r="2" spans="1:21" ht="14.65" thickTop="1">
      <c r="A2" s="4">
        <v>43102</v>
      </c>
      <c r="B2" s="12">
        <v>5.3918193853234495E-4</v>
      </c>
      <c r="C2" s="5">
        <v>267.83999999999997</v>
      </c>
      <c r="D2" s="8">
        <f>(C3-C2)/C2</f>
        <v>4.1816009557945214E-3</v>
      </c>
      <c r="E2" s="8">
        <f>D2+1</f>
        <v>1.0041816009557945</v>
      </c>
      <c r="F2" s="13">
        <f>IF(B2&gt;0,IF(B2&gt;_xlfn.QUARTILE.EXC(B:B,2)-0.00001,1,0.75),-1)</f>
        <v>0.75</v>
      </c>
      <c r="G2" s="8">
        <f>F2*D2</f>
        <v>3.1362007168458913E-3</v>
      </c>
      <c r="H2" s="8">
        <f>G2+1</f>
        <v>1.0031362007168458</v>
      </c>
      <c r="I2" s="3">
        <f>COUNT(F2:F422)/(SUMIF(F2:F422,"&gt;0")-SUMIF(F2:F422,"&lt;0"))</f>
        <v>1.0591194968553459</v>
      </c>
      <c r="K2" s="14" t="s">
        <v>7</v>
      </c>
      <c r="L2" s="14" t="s">
        <v>8</v>
      </c>
      <c r="N2" s="14" t="s">
        <v>6</v>
      </c>
      <c r="T2" s="1">
        <v>42907</v>
      </c>
      <c r="U2">
        <v>7.8753029582590505E-4</v>
      </c>
    </row>
    <row r="3" spans="1:21">
      <c r="A3" s="4">
        <v>43103</v>
      </c>
      <c r="B3" s="12">
        <v>1.0856397483010401E-4</v>
      </c>
      <c r="C3" s="5">
        <v>268.95999999999998</v>
      </c>
      <c r="D3" s="8">
        <f t="shared" ref="D3:D66" si="0">(C4-C3)/C3</f>
        <v>8.3283759666865301E-3</v>
      </c>
      <c r="E3" s="8">
        <f>(D3+1)*E2</f>
        <v>1.0125448028673836</v>
      </c>
      <c r="F3" s="13">
        <f>IF(B3&gt;0,IF(B3&gt;_xlfn.QUARTILE.EXC(B:B,2)-0.00001,1,0.75),-1)</f>
        <v>0.75</v>
      </c>
      <c r="G3" s="8">
        <f>F3*D3</f>
        <v>6.246281975014898E-3</v>
      </c>
      <c r="H3" s="8">
        <f>(G3+1)*H2</f>
        <v>1.0094020722858683</v>
      </c>
      <c r="I3" s="3">
        <f>I2*H422</f>
        <v>1.7421930124805058</v>
      </c>
      <c r="K3" s="15">
        <f>MIN(D2:D422)</f>
        <v>-4.9405741451819314E-2</v>
      </c>
      <c r="L3" s="15">
        <f>MIN(G2:G422)</f>
        <v>-2.8163340047610317E-2</v>
      </c>
      <c r="N3" s="17">
        <f>CORREL(D:D,B:B)</f>
        <v>0.38604461256415457</v>
      </c>
      <c r="T3" s="1">
        <v>42908</v>
      </c>
      <c r="U3">
        <v>7.5613816123559199E-4</v>
      </c>
    </row>
    <row r="4" spans="1:21">
      <c r="A4" s="4">
        <v>43104</v>
      </c>
      <c r="B4" s="12">
        <v>7.0600421791290895E-4</v>
      </c>
      <c r="C4" s="5">
        <v>271.2</v>
      </c>
      <c r="D4" s="8">
        <f t="shared" si="0"/>
        <v>4.8303834808259673E-3</v>
      </c>
      <c r="E4" s="8">
        <f t="shared" ref="E4:E67" si="1">(D4+1)*E3</f>
        <v>1.0174357825567504</v>
      </c>
      <c r="F4" s="13">
        <f>IF(B4&gt;0,IF(B4&gt;_xlfn.QUARTILE.EXC(B:B,2)-0.00001,1,0.75),-1)</f>
        <v>0.75</v>
      </c>
      <c r="G4" s="8">
        <f>F4*D4</f>
        <v>3.6227876106194757E-3</v>
      </c>
      <c r="H4" s="8">
        <f t="shared" ref="H4:H67" si="2">(G4+1)*H3</f>
        <v>1.013058921607479</v>
      </c>
      <c r="I4" s="3"/>
      <c r="T4" s="1">
        <v>42909</v>
      </c>
      <c r="U4">
        <v>7.8753029582590505E-4</v>
      </c>
    </row>
    <row r="5" spans="1:21">
      <c r="A5" s="4">
        <v>43105</v>
      </c>
      <c r="B5" s="12">
        <v>7.37396352503222E-4</v>
      </c>
      <c r="C5" s="5">
        <v>272.51</v>
      </c>
      <c r="D5" s="8">
        <f t="shared" si="0"/>
        <v>2.9356720854280993E-3</v>
      </c>
      <c r="E5" s="8">
        <f t="shared" si="1"/>
        <v>1.020422640382318</v>
      </c>
      <c r="F5" s="13">
        <f>IF(B5&gt;0,IF(B5&gt;_xlfn.QUARTILE.EXC(B:B,2)-0.00001,1,0.75),-1)</f>
        <v>0.75</v>
      </c>
      <c r="G5" s="8">
        <f>F5*D5</f>
        <v>2.2017540640710746E-3</v>
      </c>
      <c r="H5" s="8">
        <f t="shared" si="2"/>
        <v>1.0152894282052718</v>
      </c>
      <c r="I5" s="3"/>
      <c r="K5" s="14" t="s">
        <v>9</v>
      </c>
      <c r="L5" s="14" t="s">
        <v>10</v>
      </c>
      <c r="T5" s="1">
        <v>42912</v>
      </c>
      <c r="U5">
        <v>7.8753029582590505E-4</v>
      </c>
    </row>
    <row r="6" spans="1:21">
      <c r="A6" s="4">
        <v>43108</v>
      </c>
      <c r="B6" s="12">
        <v>-1.06740545427002E-3</v>
      </c>
      <c r="C6" s="5">
        <v>273.31</v>
      </c>
      <c r="D6" s="8">
        <f t="shared" si="0"/>
        <v>3.988145329479254E-3</v>
      </c>
      <c r="E6" s="8">
        <f t="shared" si="1"/>
        <v>1.0244922341696536</v>
      </c>
      <c r="F6" s="13">
        <f>IF(B6&gt;0,IF(B6&gt;_xlfn.QUARTILE.EXC(B:B,2)-0.00001,1,0.75),-1)</f>
        <v>-1</v>
      </c>
      <c r="G6" s="8">
        <f>F6*D6</f>
        <v>-3.988145329479254E-3</v>
      </c>
      <c r="H6" s="8">
        <f t="shared" si="2"/>
        <v>1.0112403064141053</v>
      </c>
      <c r="I6" s="3"/>
      <c r="K6" s="16">
        <f>_xlfn.STDEV.P(D2:D422)</f>
        <v>9.7827385258376261E-3</v>
      </c>
      <c r="L6" s="16">
        <f>_xlfn.STDEV.P(G2:G422)</f>
        <v>9.3348100799551231E-3</v>
      </c>
      <c r="T6" s="1">
        <v>42913</v>
      </c>
      <c r="U6">
        <v>8.1429113892900597E-4</v>
      </c>
    </row>
    <row r="7" spans="1:21">
      <c r="A7" s="4">
        <v>43109</v>
      </c>
      <c r="B7" s="12">
        <v>7.5613816123559199E-4</v>
      </c>
      <c r="C7" s="5">
        <v>274.39999999999998</v>
      </c>
      <c r="D7" s="8">
        <f t="shared" si="0"/>
        <v>-2.6239067055392512E-3</v>
      </c>
      <c r="E7" s="8">
        <f t="shared" si="1"/>
        <v>1.0218040621266431</v>
      </c>
      <c r="F7" s="13">
        <f>IF(B7&gt;0,IF(B7&gt;_xlfn.QUARTILE.EXC(B:B,2)-0.00001,1,0.75),-1)</f>
        <v>0.75</v>
      </c>
      <c r="G7" s="8">
        <f>F7*D7</f>
        <v>-1.9679300291544385E-3</v>
      </c>
      <c r="H7" s="8">
        <f t="shared" si="2"/>
        <v>1.0092502562484218</v>
      </c>
      <c r="I7" s="3"/>
      <c r="T7" s="1">
        <v>42914</v>
      </c>
      <c r="U7">
        <v>7.0600421791290895E-4</v>
      </c>
    </row>
    <row r="8" spans="1:21">
      <c r="A8" s="4">
        <v>43110</v>
      </c>
      <c r="B8" s="12">
        <v>7.8753029582590505E-4</v>
      </c>
      <c r="C8" s="5">
        <v>273.68</v>
      </c>
      <c r="D8" s="8">
        <f t="shared" si="0"/>
        <v>3.9096755334697203E-3</v>
      </c>
      <c r="E8" s="8">
        <f t="shared" si="1"/>
        <v>1.0257989844683397</v>
      </c>
      <c r="F8" s="13">
        <f>IF(B8&gt;0,IF(B8&gt;_xlfn.QUARTILE.EXC(B:B,2)-0.00001,1,0.75),-1)</f>
        <v>1</v>
      </c>
      <c r="G8" s="8">
        <f>F8*D8</f>
        <v>3.9096755334697203E-3</v>
      </c>
      <c r="H8" s="8">
        <f t="shared" si="2"/>
        <v>1.0131960972824243</v>
      </c>
      <c r="I8" s="3"/>
      <c r="K8" s="14" t="s">
        <v>11</v>
      </c>
      <c r="L8" s="14" t="s">
        <v>12</v>
      </c>
      <c r="T8" s="1">
        <v>42915</v>
      </c>
      <c r="U8">
        <v>8.9131154134503899E-4</v>
      </c>
    </row>
    <row r="9" spans="1:21">
      <c r="A9" s="4">
        <v>43111</v>
      </c>
      <c r="B9" s="12">
        <v>7.8753029582590505E-4</v>
      </c>
      <c r="C9" s="5">
        <v>274.75</v>
      </c>
      <c r="D9" s="8">
        <f t="shared" si="0"/>
        <v>6.0782529572339069E-3</v>
      </c>
      <c r="E9" s="8">
        <f t="shared" si="1"/>
        <v>1.0320340501792118</v>
      </c>
      <c r="F9" s="13">
        <f>IF(B9&gt;0,IF(B9&gt;_xlfn.QUARTILE.EXC(B:B,2)-0.00001,1,0.75),-1)</f>
        <v>1</v>
      </c>
      <c r="G9" s="8">
        <f>F9*D9</f>
        <v>6.0782529572339069E-3</v>
      </c>
      <c r="H9" s="8">
        <f t="shared" si="2"/>
        <v>1.0193545594569891</v>
      </c>
      <c r="I9" s="3"/>
      <c r="K9" s="15">
        <f>((E422-1)/2-0.019)/(K6*SQRT(252))</f>
        <v>0.24224439118554111</v>
      </c>
      <c r="L9" s="15">
        <f>((H422-1)/2-0.019)/(L6*SQRT(252))</f>
        <v>2.0479218385527296</v>
      </c>
      <c r="T9" s="1">
        <v>42916</v>
      </c>
      <c r="U9">
        <v>7.8753029582590505E-4</v>
      </c>
    </row>
    <row r="10" spans="1:21">
      <c r="A10" s="4">
        <v>43112</v>
      </c>
      <c r="B10" s="12">
        <v>5.9096594393695599E-4</v>
      </c>
      <c r="C10" s="5">
        <v>276.42</v>
      </c>
      <c r="D10" s="8">
        <f t="shared" si="0"/>
        <v>1.0599811880471771E-2</v>
      </c>
      <c r="E10" s="8">
        <f t="shared" si="1"/>
        <v>1.0429734169653528</v>
      </c>
      <c r="F10" s="13">
        <f>IF(B10&gt;0,IF(B10&gt;_xlfn.QUARTILE.EXC(B:B,2)-0.00001,1,0.75),-1)</f>
        <v>0.75</v>
      </c>
      <c r="G10" s="8">
        <f>F10*D10</f>
        <v>7.9498589103538277E-3</v>
      </c>
      <c r="H10" s="8">
        <f t="shared" si="2"/>
        <v>1.0274582843842981</v>
      </c>
      <c r="I10" s="3"/>
      <c r="T10" s="1">
        <v>42919</v>
      </c>
      <c r="U10">
        <v>6.7866413181668999E-4</v>
      </c>
    </row>
    <row r="11" spans="1:21">
      <c r="A11" s="4">
        <v>43116</v>
      </c>
      <c r="B11" s="12">
        <v>7.5613816123559199E-4</v>
      </c>
      <c r="C11" s="5">
        <v>279.35000000000002</v>
      </c>
      <c r="D11" s="8">
        <f t="shared" si="0"/>
        <v>-4.7252550563810633E-3</v>
      </c>
      <c r="E11" s="8">
        <f t="shared" si="1"/>
        <v>1.0380451015531662</v>
      </c>
      <c r="F11" s="13">
        <f>IF(B11&gt;0,IF(B11&gt;_xlfn.QUARTILE.EXC(B:B,2)-0.00001,1,0.75),-1)</f>
        <v>0.75</v>
      </c>
      <c r="G11" s="8">
        <f>F11*D11</f>
        <v>-3.5439412922857972E-3</v>
      </c>
      <c r="H11" s="8">
        <f t="shared" si="2"/>
        <v>1.0238170325441676</v>
      </c>
      <c r="I11" s="3"/>
      <c r="T11" s="1">
        <v>42921</v>
      </c>
      <c r="U11">
        <v>7.8753029582590505E-4</v>
      </c>
    </row>
    <row r="12" spans="1:21">
      <c r="A12" s="4">
        <v>43117</v>
      </c>
      <c r="B12" s="12">
        <v>7.8753029582590505E-4</v>
      </c>
      <c r="C12" s="5">
        <v>278.02999999999997</v>
      </c>
      <c r="D12" s="8">
        <f t="shared" si="0"/>
        <v>5.2152645397980273E-3</v>
      </c>
      <c r="E12" s="8">
        <f t="shared" si="1"/>
        <v>1.0434587813620075</v>
      </c>
      <c r="F12" s="13">
        <f>IF(B12&gt;0,IF(B12&gt;_xlfn.QUARTILE.EXC(B:B,2)-0.00001,1,0.75),-1)</f>
        <v>1</v>
      </c>
      <c r="G12" s="8">
        <f>F12*D12</f>
        <v>5.2152645397980273E-3</v>
      </c>
      <c r="H12" s="8">
        <f t="shared" si="2"/>
        <v>1.0291565092092365</v>
      </c>
      <c r="I12" s="3"/>
      <c r="T12" s="1">
        <v>42922</v>
      </c>
      <c r="U12">
        <v>8.9131154134503899E-4</v>
      </c>
    </row>
    <row r="13" spans="1:21">
      <c r="A13" s="4">
        <v>43118</v>
      </c>
      <c r="B13" s="12">
        <v>7.8753029582590505E-4</v>
      </c>
      <c r="C13" s="5">
        <v>279.48</v>
      </c>
      <c r="D13" s="8">
        <f t="shared" si="0"/>
        <v>1.1449835408615756E-3</v>
      </c>
      <c r="E13" s="8">
        <f t="shared" si="1"/>
        <v>1.0446535244922346</v>
      </c>
      <c r="F13" s="13">
        <f>IF(B13&gt;0,IF(B13&gt;_xlfn.QUARTILE.EXC(B:B,2)-0.00001,1,0.75),-1)</f>
        <v>1</v>
      </c>
      <c r="G13" s="8">
        <f>F13*D13</f>
        <v>1.1449835408615756E-3</v>
      </c>
      <c r="H13" s="8">
        <f t="shared" si="2"/>
        <v>1.0303348764732518</v>
      </c>
      <c r="I13" s="3"/>
      <c r="T13" s="1">
        <v>42923</v>
      </c>
      <c r="U13">
        <v>7.8753029582590505E-4</v>
      </c>
    </row>
    <row r="14" spans="1:21">
      <c r="A14" s="4">
        <v>43119</v>
      </c>
      <c r="B14" s="12">
        <v>7.8753029582590505E-4</v>
      </c>
      <c r="C14" s="5">
        <v>279.8</v>
      </c>
      <c r="D14" s="8">
        <f t="shared" si="0"/>
        <v>1.3223731236597731E-3</v>
      </c>
      <c r="E14" s="8">
        <f t="shared" si="1"/>
        <v>1.0460349462365597</v>
      </c>
      <c r="F14" s="13">
        <f>IF(B14&gt;0,IF(B14&gt;_xlfn.QUARTILE.EXC(B:B,2)-0.00001,1,0.75),-1)</f>
        <v>1</v>
      </c>
      <c r="G14" s="8">
        <f>F14*D14</f>
        <v>1.3223731236597731E-3</v>
      </c>
      <c r="H14" s="8">
        <f t="shared" si="2"/>
        <v>1.0316973636222695</v>
      </c>
      <c r="I14" s="3"/>
      <c r="T14" s="1">
        <v>42926</v>
      </c>
      <c r="U14">
        <v>7.5613816123559199E-4</v>
      </c>
    </row>
    <row r="15" spans="1:21">
      <c r="A15" s="4">
        <v>43122</v>
      </c>
      <c r="B15" s="12">
        <v>7.8753029582590505E-4</v>
      </c>
      <c r="C15" s="5">
        <v>280.17</v>
      </c>
      <c r="D15" s="8">
        <f t="shared" si="0"/>
        <v>9.1730021058642718E-3</v>
      </c>
      <c r="E15" s="8">
        <f t="shared" si="1"/>
        <v>1.0556302270011952</v>
      </c>
      <c r="F15" s="13">
        <f>IF(B15&gt;0,IF(B15&gt;_xlfn.QUARTILE.EXC(B:B,2)-0.00001,1,0.75),-1)</f>
        <v>1</v>
      </c>
      <c r="G15" s="8">
        <f>F15*D15</f>
        <v>9.1730021058642718E-3</v>
      </c>
      <c r="H15" s="8">
        <f t="shared" si="2"/>
        <v>1.0411611257113911</v>
      </c>
      <c r="I15" s="3"/>
      <c r="T15" s="1">
        <v>42927</v>
      </c>
      <c r="U15">
        <v>7.8753029582590505E-4</v>
      </c>
    </row>
    <row r="16" spans="1:21">
      <c r="A16" s="4">
        <v>43123</v>
      </c>
      <c r="B16" s="12">
        <v>7.5613816123559199E-4</v>
      </c>
      <c r="C16" s="5">
        <v>282.74</v>
      </c>
      <c r="D16" s="8">
        <f t="shared" si="0"/>
        <v>4.5271273961942872E-3</v>
      </c>
      <c r="E16" s="8">
        <f t="shared" si="1"/>
        <v>1.060409199522103</v>
      </c>
      <c r="F16" s="13">
        <f>IF(B16&gt;0,IF(B16&gt;_xlfn.QUARTILE.EXC(B:B,2)-0.00001,1,0.75),-1)</f>
        <v>0.75</v>
      </c>
      <c r="G16" s="8">
        <f>F16*D16</f>
        <v>3.3953455471457152E-3</v>
      </c>
      <c r="H16" s="8">
        <f t="shared" si="2"/>
        <v>1.0446962275034366</v>
      </c>
      <c r="I16" s="3"/>
      <c r="T16" s="1">
        <v>42928</v>
      </c>
      <c r="U16">
        <v>7.8753029582590505E-4</v>
      </c>
    </row>
    <row r="17" spans="1:21">
      <c r="A17" s="4">
        <v>43124</v>
      </c>
      <c r="B17" s="12">
        <v>7.8753029582590505E-4</v>
      </c>
      <c r="C17" s="5">
        <v>284.02</v>
      </c>
      <c r="D17" s="8">
        <f t="shared" si="0"/>
        <v>4.9292303358933599E-4</v>
      </c>
      <c r="E17" s="8">
        <f t="shared" si="1"/>
        <v>1.0609318996415773</v>
      </c>
      <c r="F17" s="13">
        <f>IF(B17&gt;0,IF(B17&gt;_xlfn.QUARTILE.EXC(B:B,2)-0.00001,1,0.75),-1)</f>
        <v>1</v>
      </c>
      <c r="G17" s="8">
        <f>F17*D17</f>
        <v>4.9292303358933599E-4</v>
      </c>
      <c r="H17" s="8">
        <f t="shared" si="2"/>
        <v>1.0452111823370769</v>
      </c>
      <c r="I17" s="3"/>
      <c r="T17" s="1">
        <v>42929</v>
      </c>
      <c r="U17">
        <v>7.8753029582590505E-4</v>
      </c>
    </row>
    <row r="18" spans="1:21">
      <c r="A18" s="4">
        <v>43125</v>
      </c>
      <c r="B18" s="12">
        <v>7.8753029582590505E-4</v>
      </c>
      <c r="C18" s="5">
        <v>284.16000000000003</v>
      </c>
      <c r="D18" s="8">
        <f t="shared" si="0"/>
        <v>3.1672297297288495E-4</v>
      </c>
      <c r="E18" s="8">
        <f t="shared" si="1"/>
        <v>1.0612679211469536</v>
      </c>
      <c r="F18" s="13">
        <f>IF(B18&gt;0,IF(B18&gt;_xlfn.QUARTILE.EXC(B:B,2)-0.00001,1,0.75),-1)</f>
        <v>1</v>
      </c>
      <c r="G18" s="8">
        <f>F18*D18</f>
        <v>3.1672297297288495E-4</v>
      </c>
      <c r="H18" s="8">
        <f t="shared" si="2"/>
        <v>1.0455422247301311</v>
      </c>
      <c r="I18" s="3"/>
      <c r="T18" s="1">
        <v>42930</v>
      </c>
      <c r="U18">
        <v>7.5613816123559199E-4</v>
      </c>
    </row>
    <row r="19" spans="1:21">
      <c r="A19" s="4">
        <v>43126</v>
      </c>
      <c r="B19" s="12">
        <v>7.5613816123559199E-4</v>
      </c>
      <c r="C19" s="5">
        <v>284.25</v>
      </c>
      <c r="D19" s="8">
        <f t="shared" si="0"/>
        <v>5.9102902374670429E-3</v>
      </c>
      <c r="E19" s="8">
        <f t="shared" si="1"/>
        <v>1.0675403225806452</v>
      </c>
      <c r="F19" s="13">
        <f>IF(B19&gt;0,IF(B19&gt;_xlfn.QUARTILE.EXC(B:B,2)-0.00001,1,0.75),-1)</f>
        <v>0.75</v>
      </c>
      <c r="G19" s="8">
        <f>F19*D19</f>
        <v>4.4327176781002817E-3</v>
      </c>
      <c r="H19" s="8">
        <f t="shared" si="2"/>
        <v>1.0501768182328928</v>
      </c>
      <c r="I19" s="3"/>
      <c r="T19" s="1">
        <v>42933</v>
      </c>
      <c r="U19">
        <v>7.5613816123559199E-4</v>
      </c>
    </row>
    <row r="20" spans="1:21">
      <c r="A20" s="4">
        <v>43129</v>
      </c>
      <c r="B20" s="12">
        <v>7.8753029582590505E-4</v>
      </c>
      <c r="C20" s="5">
        <v>285.93</v>
      </c>
      <c r="D20" s="8">
        <f t="shared" si="0"/>
        <v>-1.1646207113629153E-2</v>
      </c>
      <c r="E20" s="8">
        <f t="shared" si="1"/>
        <v>1.0551075268817205</v>
      </c>
      <c r="F20" s="13">
        <f>IF(B20&gt;0,IF(B20&gt;_xlfn.QUARTILE.EXC(B:B,2)-0.00001,1,0.75),-1)</f>
        <v>1</v>
      </c>
      <c r="G20" s="8">
        <f>F20*D20</f>
        <v>-1.1646207113629153E-2</v>
      </c>
      <c r="H20" s="8">
        <f t="shared" si="2"/>
        <v>1.0379462415018204</v>
      </c>
      <c r="I20" s="3"/>
      <c r="T20" s="1">
        <v>42934</v>
      </c>
      <c r="U20">
        <v>7.8753029582590505E-4</v>
      </c>
    </row>
    <row r="21" spans="1:21">
      <c r="A21" s="4">
        <v>43130</v>
      </c>
      <c r="B21" s="12">
        <v>8.9131154134503899E-4</v>
      </c>
      <c r="C21" s="5">
        <v>282.60000000000002</v>
      </c>
      <c r="D21" s="8">
        <f t="shared" si="0"/>
        <v>4.6001415428165409E-4</v>
      </c>
      <c r="E21" s="8">
        <f t="shared" si="1"/>
        <v>1.0555928912783752</v>
      </c>
      <c r="F21" s="13">
        <f>IF(B21&gt;0,IF(B21&gt;_xlfn.QUARTILE.EXC(B:B,2)-0.00001,1,0.75),-1)</f>
        <v>1</v>
      </c>
      <c r="G21" s="8">
        <f>F21*D21</f>
        <v>4.6001415428165409E-4</v>
      </c>
      <c r="H21" s="8">
        <f t="shared" si="2"/>
        <v>1.0384237114642947</v>
      </c>
      <c r="I21" s="3"/>
      <c r="T21" s="1">
        <v>42935</v>
      </c>
      <c r="U21">
        <v>5.9096594393695599E-4</v>
      </c>
    </row>
    <row r="22" spans="1:21">
      <c r="A22" s="4">
        <v>43131</v>
      </c>
      <c r="B22" s="12">
        <v>7.8753029582590505E-4</v>
      </c>
      <c r="C22" s="5">
        <v>282.73</v>
      </c>
      <c r="D22" s="8">
        <f t="shared" si="0"/>
        <v>-5.8713260000708267E-3</v>
      </c>
      <c r="E22" s="8">
        <f t="shared" si="1"/>
        <v>1.0493951612903225</v>
      </c>
      <c r="F22" s="13">
        <f>IF(B22&gt;0,IF(B22&gt;_xlfn.QUARTILE.EXC(B:B,2)-0.00001,1,0.75),-1)</f>
        <v>1</v>
      </c>
      <c r="G22" s="8">
        <f>F22*D22</f>
        <v>-5.8713260000708267E-3</v>
      </c>
      <c r="H22" s="8">
        <f t="shared" si="2"/>
        <v>1.0323267873280844</v>
      </c>
      <c r="I22" s="3"/>
      <c r="T22" s="1">
        <v>42936</v>
      </c>
      <c r="U22">
        <v>7.8753029582590505E-4</v>
      </c>
    </row>
    <row r="23" spans="1:21">
      <c r="A23" s="4">
        <v>43132</v>
      </c>
      <c r="B23" s="12">
        <v>7.8753029582590505E-4</v>
      </c>
      <c r="C23" s="5">
        <v>281.07</v>
      </c>
      <c r="D23" s="8">
        <f t="shared" si="0"/>
        <v>-3.5222542427153702E-3</v>
      </c>
      <c r="E23" s="8">
        <f t="shared" si="1"/>
        <v>1.0456989247311828</v>
      </c>
      <c r="F23" s="13">
        <f>IF(B23&gt;0,IF(B23&gt;_xlfn.QUARTILE.EXC(B:B,2)-0.00001,1,0.75),-1)</f>
        <v>1</v>
      </c>
      <c r="G23" s="8">
        <f>F23*D23</f>
        <v>-3.5222542427153702E-3</v>
      </c>
      <c r="H23" s="8">
        <f t="shared" si="2"/>
        <v>1.0286906699215492</v>
      </c>
      <c r="I23" s="3"/>
      <c r="T23" s="1">
        <v>42937</v>
      </c>
      <c r="U23">
        <v>7.8753029582590505E-4</v>
      </c>
    </row>
    <row r="24" spans="1:21">
      <c r="A24" s="4">
        <v>43133</v>
      </c>
      <c r="B24" s="12">
        <v>2.5027821652804299E-4</v>
      </c>
      <c r="C24" s="5">
        <v>280.08</v>
      </c>
      <c r="D24" s="8">
        <f t="shared" si="0"/>
        <v>-2.367180805484146E-2</v>
      </c>
      <c r="E24" s="8">
        <f t="shared" si="1"/>
        <v>1.0209453405017921</v>
      </c>
      <c r="F24" s="13">
        <f>IF(B24&gt;0,IF(B24&gt;_xlfn.QUARTILE.EXC(B:B,2)-0.00001,1,0.75),-1)</f>
        <v>0.75</v>
      </c>
      <c r="G24" s="8">
        <f>F24*D24</f>
        <v>-1.7753856041131097E-2</v>
      </c>
      <c r="H24" s="8">
        <f t="shared" si="2"/>
        <v>1.0104274438569074</v>
      </c>
      <c r="I24" s="3"/>
      <c r="T24" s="1">
        <v>42940</v>
      </c>
      <c r="U24">
        <v>7.8753029582590505E-4</v>
      </c>
    </row>
    <row r="25" spans="1:21">
      <c r="A25" s="4">
        <v>43136</v>
      </c>
      <c r="B25" s="12">
        <v>-1.30749228729696E-2</v>
      </c>
      <c r="C25" s="5">
        <v>273.45</v>
      </c>
      <c r="D25" s="8">
        <f t="shared" si="0"/>
        <v>-4.9405741451819314E-2</v>
      </c>
      <c r="E25" s="8">
        <f t="shared" si="1"/>
        <v>0.97050477897252097</v>
      </c>
      <c r="F25" s="13">
        <f>IF(B25&gt;0,IF(B25&gt;_xlfn.QUARTILE.EXC(B:B,2)-0.00001,1,0.75),-1)</f>
        <v>-1</v>
      </c>
      <c r="G25" s="8">
        <f>F25*D25</f>
        <v>4.9405741451819314E-2</v>
      </c>
      <c r="H25" s="8">
        <f t="shared" si="2"/>
        <v>1.0603483609039246</v>
      </c>
      <c r="I25" s="3"/>
      <c r="T25" s="1">
        <v>42941</v>
      </c>
      <c r="U25">
        <v>7.0600421791290895E-4</v>
      </c>
    </row>
    <row r="26" spans="1:21">
      <c r="A26" s="4">
        <v>43137</v>
      </c>
      <c r="B26" s="12">
        <v>7.8753029582590505E-4</v>
      </c>
      <c r="C26" s="5">
        <v>259.94</v>
      </c>
      <c r="D26" s="8">
        <f t="shared" si="0"/>
        <v>3.2930676309917681E-2</v>
      </c>
      <c r="E26" s="8">
        <f t="shared" si="1"/>
        <v>1.0024641577060933</v>
      </c>
      <c r="F26" s="13">
        <f>IF(B26&gt;0,IF(B26&gt;_xlfn.QUARTILE.EXC(B:B,2)-0.00001,1,0.75),-1)</f>
        <v>1</v>
      </c>
      <c r="G26" s="8">
        <f>F26*D26</f>
        <v>3.2930676309917681E-2</v>
      </c>
      <c r="H26" s="8">
        <f t="shared" si="2"/>
        <v>1.0952663495526036</v>
      </c>
      <c r="I26" s="3"/>
      <c r="T26" s="1">
        <v>42942</v>
      </c>
      <c r="U26">
        <v>7.37396352503222E-4</v>
      </c>
    </row>
    <row r="27" spans="1:21">
      <c r="A27" s="4">
        <v>43138</v>
      </c>
      <c r="B27" s="12">
        <v>7.8753029582590505E-4</v>
      </c>
      <c r="C27" s="5">
        <v>268.5</v>
      </c>
      <c r="D27" s="8">
        <f t="shared" si="0"/>
        <v>-1.8249534450652108E-3</v>
      </c>
      <c r="E27" s="8">
        <f t="shared" si="1"/>
        <v>1.0006347072879331</v>
      </c>
      <c r="F27" s="13">
        <f>IF(B27&gt;0,IF(B27&gt;_xlfn.QUARTILE.EXC(B:B,2)-0.00001,1,0.75),-1)</f>
        <v>1</v>
      </c>
      <c r="G27" s="8">
        <f>F27*D27</f>
        <v>-1.8249534450652108E-3</v>
      </c>
      <c r="H27" s="8">
        <f t="shared" si="2"/>
        <v>1.0932675394547235</v>
      </c>
      <c r="I27" s="3"/>
      <c r="T27" s="1">
        <v>42943</v>
      </c>
      <c r="U27">
        <v>7.37396352503222E-4</v>
      </c>
    </row>
    <row r="28" spans="1:21">
      <c r="A28" s="4">
        <v>43139</v>
      </c>
      <c r="B28" s="12">
        <v>-1.30749228729696E-2</v>
      </c>
      <c r="C28" s="5">
        <v>268.01</v>
      </c>
      <c r="D28" s="8">
        <f t="shared" si="0"/>
        <v>-2.6901981269355547E-2</v>
      </c>
      <c r="E28" s="8">
        <f t="shared" si="1"/>
        <v>0.97371565113500613</v>
      </c>
      <c r="F28" s="13">
        <f>IF(B28&gt;0,IF(B28&gt;_xlfn.QUARTILE.EXC(B:B,2)-0.00001,1,0.75),-1)</f>
        <v>-1</v>
      </c>
      <c r="G28" s="8">
        <f>F28*D28</f>
        <v>2.6901981269355547E-2</v>
      </c>
      <c r="H28" s="8">
        <f t="shared" si="2"/>
        <v>1.1226786023235291</v>
      </c>
      <c r="I28" s="3"/>
      <c r="T28" s="1">
        <v>42944</v>
      </c>
      <c r="U28">
        <v>7.8753029582590505E-4</v>
      </c>
    </row>
    <row r="29" spans="1:21">
      <c r="A29" s="4">
        <v>43140</v>
      </c>
      <c r="B29" s="12">
        <v>7.8753029582590505E-4</v>
      </c>
      <c r="C29" s="5">
        <v>260.8</v>
      </c>
      <c r="D29" s="8">
        <f t="shared" si="0"/>
        <v>1.1618098159509097E-2</v>
      </c>
      <c r="E29" s="8">
        <f t="shared" si="1"/>
        <v>0.98502837514934294</v>
      </c>
      <c r="F29" s="13">
        <f>IF(B29&gt;0,IF(B29&gt;_xlfn.QUARTILE.EXC(B:B,2)-0.00001,1,0.75),-1)</f>
        <v>1</v>
      </c>
      <c r="G29" s="8">
        <f>F29*D29</f>
        <v>1.1618098159509097E-2</v>
      </c>
      <c r="H29" s="8">
        <f t="shared" si="2"/>
        <v>1.1357219925269044</v>
      </c>
      <c r="I29" s="3"/>
      <c r="T29" s="1">
        <v>42947</v>
      </c>
      <c r="U29">
        <v>6.7866413181668999E-4</v>
      </c>
    </row>
    <row r="30" spans="1:21">
      <c r="A30" s="4">
        <v>43143</v>
      </c>
      <c r="B30" s="12">
        <v>7.8753029582590505E-4</v>
      </c>
      <c r="C30" s="5">
        <v>263.83</v>
      </c>
      <c r="D30" s="8">
        <f t="shared" si="0"/>
        <v>5.3064473335118526E-4</v>
      </c>
      <c r="E30" s="8">
        <f t="shared" si="1"/>
        <v>0.98555107526881747</v>
      </c>
      <c r="F30" s="13">
        <f>IF(B30&gt;0,IF(B30&gt;_xlfn.QUARTILE.EXC(B:B,2)-0.00001,1,0.75),-1)</f>
        <v>1</v>
      </c>
      <c r="G30" s="8">
        <f>F30*D30</f>
        <v>5.3064473335118526E-4</v>
      </c>
      <c r="H30" s="8">
        <f t="shared" si="2"/>
        <v>1.1363246574207901</v>
      </c>
      <c r="I30" s="3"/>
      <c r="T30" s="1">
        <v>42948</v>
      </c>
      <c r="U30">
        <v>7.8753029582590505E-4</v>
      </c>
    </row>
    <row r="31" spans="1:21">
      <c r="A31" s="4">
        <v>43144</v>
      </c>
      <c r="B31" s="12">
        <v>7.8753029582590505E-4</v>
      </c>
      <c r="C31" s="5">
        <v>263.97000000000003</v>
      </c>
      <c r="D31" s="8">
        <f t="shared" si="0"/>
        <v>1.2880251543735083E-3</v>
      </c>
      <c r="E31" s="8">
        <f t="shared" si="1"/>
        <v>0.98682048984468351</v>
      </c>
      <c r="F31" s="13">
        <f>IF(B31&gt;0,IF(B31&gt;_xlfn.QUARTILE.EXC(B:B,2)-0.00001,1,0.75),-1)</f>
        <v>1</v>
      </c>
      <c r="G31" s="8">
        <f>F31*D31</f>
        <v>1.2880251543735083E-3</v>
      </c>
      <c r="H31" s="8">
        <f t="shared" si="2"/>
        <v>1.137788272163083</v>
      </c>
      <c r="I31" s="3"/>
      <c r="T31" s="1">
        <v>42949</v>
      </c>
      <c r="U31">
        <v>7.8753029582590505E-4</v>
      </c>
    </row>
    <row r="32" spans="1:21">
      <c r="A32" s="4">
        <v>43145</v>
      </c>
      <c r="B32" s="12">
        <v>7.8753029582590505E-4</v>
      </c>
      <c r="C32" s="5">
        <v>264.31</v>
      </c>
      <c r="D32" s="8">
        <f t="shared" si="0"/>
        <v>2.7467746207105258E-2</v>
      </c>
      <c r="E32" s="8">
        <f t="shared" si="1"/>
        <v>1.0139262246117087</v>
      </c>
      <c r="F32" s="13">
        <f>IF(B32&gt;0,IF(B32&gt;_xlfn.QUARTILE.EXC(B:B,2)-0.00001,1,0.75),-1)</f>
        <v>1</v>
      </c>
      <c r="G32" s="8">
        <f>F32*D32</f>
        <v>2.7467746207105258E-2</v>
      </c>
      <c r="H32" s="8">
        <f t="shared" si="2"/>
        <v>1.1690407516602794</v>
      </c>
      <c r="I32" s="3"/>
      <c r="T32" s="1">
        <v>42950</v>
      </c>
      <c r="U32">
        <v>7.8753029582590505E-4</v>
      </c>
    </row>
    <row r="33" spans="1:21">
      <c r="A33" s="4">
        <v>43146</v>
      </c>
      <c r="B33" s="12">
        <v>7.8753029582590505E-4</v>
      </c>
      <c r="C33" s="5">
        <v>271.57</v>
      </c>
      <c r="D33" s="8">
        <f t="shared" si="0"/>
        <v>2.7617188938395256E-3</v>
      </c>
      <c r="E33" s="8">
        <f t="shared" si="1"/>
        <v>1.0167264038231782</v>
      </c>
      <c r="F33" s="13">
        <f>IF(B33&gt;0,IF(B33&gt;_xlfn.QUARTILE.EXC(B:B,2)-0.00001,1,0.75),-1)</f>
        <v>1</v>
      </c>
      <c r="G33" s="8">
        <f>F33*D33</f>
        <v>2.7617188938395256E-3</v>
      </c>
      <c r="H33" s="8">
        <f t="shared" si="2"/>
        <v>1.1722693135918081</v>
      </c>
      <c r="I33" s="3"/>
      <c r="T33" s="1">
        <v>42951</v>
      </c>
      <c r="U33">
        <v>7.8753029582590505E-4</v>
      </c>
    </row>
    <row r="34" spans="1:21">
      <c r="A34" s="4">
        <v>43147</v>
      </c>
      <c r="B34" s="12">
        <v>6.7426788805909305E-4</v>
      </c>
      <c r="C34" s="5">
        <v>272.32</v>
      </c>
      <c r="D34" s="8">
        <f t="shared" si="0"/>
        <v>-1.0649236192715205E-3</v>
      </c>
      <c r="E34" s="8">
        <f t="shared" si="1"/>
        <v>1.0156436678614098</v>
      </c>
      <c r="F34" s="13">
        <f>IF(B34&gt;0,IF(B34&gt;_xlfn.QUARTILE.EXC(B:B,2)-0.00001,1,0.75),-1)</f>
        <v>0.75</v>
      </c>
      <c r="G34" s="8">
        <f>F34*D34</f>
        <v>-7.9869271445364039E-4</v>
      </c>
      <c r="H34" s="8">
        <f t="shared" si="2"/>
        <v>1.1713330306316647</v>
      </c>
      <c r="I34" s="3"/>
      <c r="T34" s="1">
        <v>42954</v>
      </c>
      <c r="U34">
        <v>7.8753029582590505E-4</v>
      </c>
    </row>
    <row r="35" spans="1:21">
      <c r="A35" s="4">
        <v>43151</v>
      </c>
      <c r="B35" s="12">
        <v>7.8753029582590505E-4</v>
      </c>
      <c r="C35" s="5">
        <v>272.02999999999997</v>
      </c>
      <c r="D35" s="8">
        <f t="shared" si="0"/>
        <v>-4.7788846818363952E-4</v>
      </c>
      <c r="E35" s="8">
        <f t="shared" si="1"/>
        <v>1.0151583034647551</v>
      </c>
      <c r="F35" s="13">
        <f>IF(B35&gt;0,IF(B35&gt;_xlfn.QUARTILE.EXC(B:B,2)-0.00001,1,0.75),-1)</f>
        <v>1</v>
      </c>
      <c r="G35" s="8">
        <f>F35*D35</f>
        <v>-4.7788846818363952E-4</v>
      </c>
      <c r="H35" s="8">
        <f t="shared" si="2"/>
        <v>1.1707732640839232</v>
      </c>
      <c r="I35" s="3"/>
      <c r="T35" s="1">
        <v>42955</v>
      </c>
      <c r="U35">
        <v>7.8753029582590505E-4</v>
      </c>
    </row>
    <row r="36" spans="1:21">
      <c r="A36" s="4">
        <v>43152</v>
      </c>
      <c r="B36" s="12">
        <v>7.8753029582590505E-4</v>
      </c>
      <c r="C36" s="5">
        <v>271.89999999999998</v>
      </c>
      <c r="D36" s="8">
        <f t="shared" si="0"/>
        <v>-2.942258183155405E-3</v>
      </c>
      <c r="E36" s="8">
        <f t="shared" si="1"/>
        <v>1.0121714456391877</v>
      </c>
      <c r="F36" s="13">
        <f>IF(B36&gt;0,IF(B36&gt;_xlfn.QUARTILE.EXC(B:B,2)-0.00001,1,0.75),-1)</f>
        <v>1</v>
      </c>
      <c r="G36" s="8">
        <f>F36*D36</f>
        <v>-2.942258183155405E-3</v>
      </c>
      <c r="H36" s="8">
        <f t="shared" si="2"/>
        <v>1.1673285468670527</v>
      </c>
      <c r="I36" s="3"/>
      <c r="T36" s="1">
        <v>42956</v>
      </c>
      <c r="U36">
        <v>7.8753029582590505E-4</v>
      </c>
    </row>
    <row r="37" spans="1:21">
      <c r="A37" s="4">
        <v>43153</v>
      </c>
      <c r="B37" s="12">
        <v>7.8753029582590505E-4</v>
      </c>
      <c r="C37" s="5">
        <v>271.10000000000002</v>
      </c>
      <c r="D37" s="8">
        <f t="shared" si="0"/>
        <v>2.5451862781261441E-3</v>
      </c>
      <c r="E37" s="8">
        <f t="shared" si="1"/>
        <v>1.0147476105137396</v>
      </c>
      <c r="F37" s="13">
        <f>IF(B37&gt;0,IF(B37&gt;_xlfn.QUARTILE.EXC(B:B,2)-0.00001,1,0.75),-1)</f>
        <v>1</v>
      </c>
      <c r="G37" s="8">
        <f>F37*D37</f>
        <v>2.5451862781261441E-3</v>
      </c>
      <c r="H37" s="8">
        <f t="shared" si="2"/>
        <v>1.1702996154666034</v>
      </c>
      <c r="I37" s="3"/>
      <c r="T37" s="1">
        <v>42957</v>
      </c>
      <c r="U37">
        <v>1.1334725448940001E-3</v>
      </c>
    </row>
    <row r="38" spans="1:21">
      <c r="A38" s="4">
        <v>43154</v>
      </c>
      <c r="B38" s="12">
        <v>7.8753029582590505E-4</v>
      </c>
      <c r="C38" s="5">
        <v>271.79000000000002</v>
      </c>
      <c r="D38" s="8">
        <f t="shared" si="0"/>
        <v>1.5232348504359932E-2</v>
      </c>
      <c r="E38" s="8">
        <f t="shared" si="1"/>
        <v>1.0302045997610514</v>
      </c>
      <c r="F38" s="13">
        <f>IF(B38&gt;0,IF(B38&gt;_xlfn.QUARTILE.EXC(B:B,2)-0.00001,1,0.75),-1)</f>
        <v>1</v>
      </c>
      <c r="G38" s="8">
        <f>F38*D38</f>
        <v>1.5232348504359932E-2</v>
      </c>
      <c r="H38" s="8">
        <f t="shared" si="2"/>
        <v>1.1881260270639091</v>
      </c>
      <c r="I38" s="3"/>
      <c r="T38" s="1">
        <v>42958</v>
      </c>
      <c r="U38">
        <v>7.8753029582590505E-4</v>
      </c>
    </row>
    <row r="39" spans="1:21">
      <c r="A39" s="4">
        <v>43157</v>
      </c>
      <c r="B39" s="12">
        <v>6.2946262673824996E-4</v>
      </c>
      <c r="C39" s="5">
        <v>275.93</v>
      </c>
      <c r="D39" s="8">
        <f t="shared" si="0"/>
        <v>7.9005544884572423E-3</v>
      </c>
      <c r="E39" s="8">
        <f t="shared" si="1"/>
        <v>1.0383437873357229</v>
      </c>
      <c r="F39" s="13">
        <f>IF(B39&gt;0,IF(B39&gt;_xlfn.QUARTILE.EXC(B:B,2)-0.00001,1,0.75),-1)</f>
        <v>0.75</v>
      </c>
      <c r="G39" s="8">
        <f>F39*D39</f>
        <v>5.9254158663429313E-3</v>
      </c>
      <c r="H39" s="8">
        <f t="shared" si="2"/>
        <v>1.1951661678758885</v>
      </c>
      <c r="I39" s="3"/>
      <c r="T39" s="1">
        <v>42961</v>
      </c>
      <c r="U39">
        <v>7.8753029582590505E-4</v>
      </c>
    </row>
    <row r="40" spans="1:21">
      <c r="A40" s="4">
        <v>43158</v>
      </c>
      <c r="B40" s="12">
        <v>9.5749923803670396E-4</v>
      </c>
      <c r="C40" s="5">
        <v>278.11</v>
      </c>
      <c r="D40" s="8">
        <f t="shared" si="0"/>
        <v>-8.737549890331188E-3</v>
      </c>
      <c r="E40" s="8">
        <f t="shared" si="1"/>
        <v>1.0292712066905616</v>
      </c>
      <c r="F40" s="13">
        <f>IF(B40&gt;0,IF(B40&gt;_xlfn.QUARTILE.EXC(B:B,2)-0.00001,1,0.75),-1)</f>
        <v>1</v>
      </c>
      <c r="G40" s="8">
        <f>F40*D40</f>
        <v>-8.737549890331188E-3</v>
      </c>
      <c r="H40" s="8">
        <f t="shared" si="2"/>
        <v>1.184723343856837</v>
      </c>
      <c r="I40" s="3"/>
      <c r="T40" s="1">
        <v>42962</v>
      </c>
      <c r="U40">
        <v>7.5613816123559199E-4</v>
      </c>
    </row>
    <row r="41" spans="1:21">
      <c r="A41" s="4">
        <v>43159</v>
      </c>
      <c r="B41" s="12">
        <v>8.5991940675472604E-4</v>
      </c>
      <c r="C41" s="5">
        <v>275.68</v>
      </c>
      <c r="D41" s="8">
        <f t="shared" si="0"/>
        <v>-1.5488972721996451E-2</v>
      </c>
      <c r="E41" s="8">
        <f t="shared" si="1"/>
        <v>1.0133288530465951</v>
      </c>
      <c r="F41" s="13">
        <f>IF(B41&gt;0,IF(B41&gt;_xlfn.QUARTILE.EXC(B:B,2)-0.00001,1,0.75),-1)</f>
        <v>1</v>
      </c>
      <c r="G41" s="8">
        <f>F41*D41</f>
        <v>-1.5488972721996451E-2</v>
      </c>
      <c r="H41" s="8">
        <f t="shared" si="2"/>
        <v>1.166373196300726</v>
      </c>
      <c r="I41" s="3"/>
      <c r="T41" s="1">
        <v>42963</v>
      </c>
      <c r="U41">
        <v>7.8753029582590505E-4</v>
      </c>
    </row>
    <row r="42" spans="1:21">
      <c r="A42" s="4">
        <v>43160</v>
      </c>
      <c r="B42" s="12">
        <v>1.1334725448940001E-3</v>
      </c>
      <c r="C42" s="5">
        <v>271.41000000000003</v>
      </c>
      <c r="D42" s="8">
        <f t="shared" si="0"/>
        <v>-2.0669835304520885E-2</v>
      </c>
      <c r="E42" s="8">
        <f t="shared" si="1"/>
        <v>0.99238351254480295</v>
      </c>
      <c r="F42" s="13">
        <f>IF(B42&gt;0,IF(B42&gt;_xlfn.QUARTILE.EXC(B:B,2)-0.00001,1,0.75),-1)</f>
        <v>1</v>
      </c>
      <c r="G42" s="8">
        <f>F42*D42</f>
        <v>-2.0669835304520885E-2</v>
      </c>
      <c r="H42" s="8">
        <f t="shared" si="2"/>
        <v>1.1422644544295824</v>
      </c>
      <c r="I42" s="3"/>
      <c r="T42" s="1">
        <v>42964</v>
      </c>
      <c r="U42">
        <v>1.1334725448940001E-3</v>
      </c>
    </row>
    <row r="43" spans="1:21">
      <c r="A43" s="4">
        <v>43161</v>
      </c>
      <c r="B43" s="12">
        <v>7.8753029582590505E-4</v>
      </c>
      <c r="C43" s="5">
        <v>265.8</v>
      </c>
      <c r="D43" s="8">
        <f t="shared" si="0"/>
        <v>7.2610985703536746E-3</v>
      </c>
      <c r="E43" s="8">
        <f t="shared" si="1"/>
        <v>0.99958930704898452</v>
      </c>
      <c r="F43" s="13">
        <f>IF(B43&gt;0,IF(B43&gt;_xlfn.QUARTILE.EXC(B:B,2)-0.00001,1,0.75),-1)</f>
        <v>1</v>
      </c>
      <c r="G43" s="8">
        <f>F43*D43</f>
        <v>7.2610985703536746E-3</v>
      </c>
      <c r="H43" s="8">
        <f t="shared" si="2"/>
        <v>1.1505585492266068</v>
      </c>
      <c r="I43" s="3"/>
      <c r="T43" s="1">
        <v>42965</v>
      </c>
      <c r="U43">
        <v>7.8753029582590505E-4</v>
      </c>
    </row>
    <row r="44" spans="1:21">
      <c r="A44" s="4">
        <v>43164</v>
      </c>
      <c r="B44" s="12">
        <v>7.8753029582590505E-4</v>
      </c>
      <c r="C44" s="5">
        <v>267.73</v>
      </c>
      <c r="D44" s="8">
        <f t="shared" si="0"/>
        <v>2.080454188921672E-2</v>
      </c>
      <c r="E44" s="8">
        <f t="shared" si="1"/>
        <v>1.0203853046594982</v>
      </c>
      <c r="F44" s="13">
        <f>IF(B44&gt;0,IF(B44&gt;_xlfn.QUARTILE.EXC(B:B,2)-0.00001,1,0.75),-1)</f>
        <v>1</v>
      </c>
      <c r="G44" s="8">
        <f>F44*D44</f>
        <v>2.080454188921672E-2</v>
      </c>
      <c r="H44" s="8">
        <f t="shared" si="2"/>
        <v>1.1744953927599882</v>
      </c>
      <c r="I44" s="3"/>
      <c r="T44" s="1">
        <v>42968</v>
      </c>
      <c r="U44">
        <v>6.7866413181668999E-4</v>
      </c>
    </row>
    <row r="45" spans="1:21">
      <c r="A45" s="4">
        <v>43165</v>
      </c>
      <c r="B45" s="12">
        <v>7.8753029582590505E-4</v>
      </c>
      <c r="C45" s="5">
        <v>273.3</v>
      </c>
      <c r="D45" s="8">
        <f t="shared" si="0"/>
        <v>-1.0537870472008765E-2</v>
      </c>
      <c r="E45" s="8">
        <f t="shared" si="1"/>
        <v>1.0096326164874552</v>
      </c>
      <c r="F45" s="13">
        <f>IF(B45&gt;0,IF(B45&gt;_xlfn.QUARTILE.EXC(B:B,2)-0.00001,1,0.75),-1)</f>
        <v>1</v>
      </c>
      <c r="G45" s="8">
        <f>F45*D45</f>
        <v>-1.0537870472008765E-2</v>
      </c>
      <c r="H45" s="8">
        <f t="shared" si="2"/>
        <v>1.1621187124411123</v>
      </c>
      <c r="I45" s="3"/>
      <c r="T45" s="1">
        <v>42969</v>
      </c>
      <c r="U45">
        <v>6.4727199722637704E-4</v>
      </c>
    </row>
    <row r="46" spans="1:21">
      <c r="A46" s="4">
        <v>43166</v>
      </c>
      <c r="B46" s="12">
        <v>7.8753029582590505E-4</v>
      </c>
      <c r="C46" s="5">
        <v>270.42</v>
      </c>
      <c r="D46" s="8">
        <f t="shared" si="0"/>
        <v>1.1574587678426134E-2</v>
      </c>
      <c r="E46" s="8">
        <f t="shared" si="1"/>
        <v>1.021318697729988</v>
      </c>
      <c r="F46" s="13">
        <f>IF(B46&gt;0,IF(B46&gt;_xlfn.QUARTILE.EXC(B:B,2)-0.00001,1,0.75),-1)</f>
        <v>1</v>
      </c>
      <c r="G46" s="8">
        <f>F46*D46</f>
        <v>1.1574587678426134E-2</v>
      </c>
      <c r="H46" s="8">
        <f t="shared" si="2"/>
        <v>1.1755697573710016</v>
      </c>
      <c r="I46" s="3"/>
      <c r="T46" s="1">
        <v>42970</v>
      </c>
      <c r="U46">
        <v>7.5613816123559199E-4</v>
      </c>
    </row>
    <row r="47" spans="1:21">
      <c r="A47" s="4">
        <v>43167</v>
      </c>
      <c r="B47" s="12">
        <v>7.5613816123559199E-4</v>
      </c>
      <c r="C47" s="5">
        <v>273.55</v>
      </c>
      <c r="D47" s="8">
        <f t="shared" si="0"/>
        <v>7.8596234692011602E-3</v>
      </c>
      <c r="E47" s="8">
        <f t="shared" si="1"/>
        <v>1.0293458781362006</v>
      </c>
      <c r="F47" s="13">
        <f>IF(B47&gt;0,IF(B47&gt;_xlfn.QUARTILE.EXC(B:B,2)-0.00001,1,0.75),-1)</f>
        <v>0.75</v>
      </c>
      <c r="G47" s="8">
        <f>F47*D47</f>
        <v>5.8947176019008701E-3</v>
      </c>
      <c r="H47" s="8">
        <f t="shared" si="2"/>
        <v>1.1824994091120387</v>
      </c>
      <c r="I47" s="3"/>
      <c r="T47" s="1">
        <v>42971</v>
      </c>
      <c r="U47">
        <v>7.8753029582590505E-4</v>
      </c>
    </row>
    <row r="48" spans="1:21">
      <c r="A48" s="4">
        <v>43168</v>
      </c>
      <c r="B48" s="12">
        <v>7.5613816123559199E-4</v>
      </c>
      <c r="C48" s="5">
        <v>275.7</v>
      </c>
      <c r="D48" s="8">
        <f t="shared" si="0"/>
        <v>1.2694958287994197E-2</v>
      </c>
      <c r="E48" s="8">
        <f t="shared" si="1"/>
        <v>1.0424133811230585</v>
      </c>
      <c r="F48" s="13">
        <f>IF(B48&gt;0,IF(B48&gt;_xlfn.QUARTILE.EXC(B:B,2)-0.00001,1,0.75),-1)</f>
        <v>0.75</v>
      </c>
      <c r="G48" s="8">
        <f>F48*D48</f>
        <v>9.5212187159956479E-3</v>
      </c>
      <c r="H48" s="8">
        <f t="shared" si="2"/>
        <v>1.1937582446177299</v>
      </c>
      <c r="I48" s="3"/>
      <c r="T48" s="1">
        <v>42972</v>
      </c>
      <c r="U48">
        <v>7.8753029582590505E-4</v>
      </c>
    </row>
    <row r="49" spans="1:21">
      <c r="A49" s="4">
        <v>43171</v>
      </c>
      <c r="B49" s="12">
        <v>7.5613816123559199E-4</v>
      </c>
      <c r="C49" s="5">
        <v>279.2</v>
      </c>
      <c r="D49" s="8">
        <f t="shared" si="0"/>
        <v>2.2922636103151375E-3</v>
      </c>
      <c r="E49" s="8">
        <f t="shared" si="1"/>
        <v>1.0448028673835124</v>
      </c>
      <c r="F49" s="13">
        <f>IF(B49&gt;0,IF(B49&gt;_xlfn.QUARTILE.EXC(B:B,2)-0.00001,1,0.75),-1)</f>
        <v>0.75</v>
      </c>
      <c r="G49" s="8">
        <f>F49*D49</f>
        <v>1.719197707736353E-3</v>
      </c>
      <c r="H49" s="8">
        <f t="shared" si="2"/>
        <v>1.1958105510554682</v>
      </c>
      <c r="I49" s="3"/>
      <c r="T49" s="1">
        <v>42975</v>
      </c>
      <c r="U49">
        <v>7.8753029582590505E-4</v>
      </c>
    </row>
    <row r="50" spans="1:21">
      <c r="A50" s="4">
        <v>43172</v>
      </c>
      <c r="B50" s="12">
        <v>7.8753029582590505E-4</v>
      </c>
      <c r="C50" s="5">
        <v>279.83999999999997</v>
      </c>
      <c r="D50" s="8">
        <f t="shared" si="0"/>
        <v>-7.2541452258432426E-3</v>
      </c>
      <c r="E50" s="8">
        <f t="shared" si="1"/>
        <v>1.037223715651135</v>
      </c>
      <c r="F50" s="13">
        <f>IF(B50&gt;0,IF(B50&gt;_xlfn.QUARTILE.EXC(B:B,2)-0.00001,1,0.75),-1)</f>
        <v>1</v>
      </c>
      <c r="G50" s="8">
        <f>F50*D50</f>
        <v>-7.2541452258432426E-3</v>
      </c>
      <c r="H50" s="8">
        <f t="shared" si="2"/>
        <v>1.1871359676555162</v>
      </c>
      <c r="I50" s="3"/>
      <c r="T50" s="1">
        <v>42976</v>
      </c>
      <c r="U50">
        <v>7.8753029582590505E-4</v>
      </c>
    </row>
    <row r="51" spans="1:21">
      <c r="A51" s="4">
        <v>43173</v>
      </c>
      <c r="B51" s="12">
        <v>7.8753029582590505E-4</v>
      </c>
      <c r="C51" s="5">
        <v>277.81</v>
      </c>
      <c r="D51" s="8">
        <f t="shared" si="0"/>
        <v>-6.9471941254814684E-3</v>
      </c>
      <c r="E51" s="8">
        <f t="shared" si="1"/>
        <v>1.0300179211469533</v>
      </c>
      <c r="F51" s="13">
        <f>IF(B51&gt;0,IF(B51&gt;_xlfn.QUARTILE.EXC(B:B,2)-0.00001,1,0.75),-1)</f>
        <v>1</v>
      </c>
      <c r="G51" s="8">
        <f>F51*D51</f>
        <v>-6.9471941254814684E-3</v>
      </c>
      <c r="H51" s="8">
        <f t="shared" si="2"/>
        <v>1.1788887036348721</v>
      </c>
      <c r="I51" s="3"/>
      <c r="T51" s="1">
        <v>42977</v>
      </c>
      <c r="U51">
        <v>7.8753029582590505E-4</v>
      </c>
    </row>
    <row r="52" spans="1:21">
      <c r="A52" s="4">
        <v>43174</v>
      </c>
      <c r="B52" s="12">
        <v>7.8753029582590505E-4</v>
      </c>
      <c r="C52" s="5">
        <v>275.88</v>
      </c>
      <c r="D52" s="8">
        <f t="shared" si="0"/>
        <v>-5.0021748586341723E-3</v>
      </c>
      <c r="E52" s="8">
        <f t="shared" si="1"/>
        <v>1.0248655913978495</v>
      </c>
      <c r="F52" s="13">
        <f>IF(B52&gt;0,IF(B52&gt;_xlfn.QUARTILE.EXC(B:B,2)-0.00001,1,0.75),-1)</f>
        <v>1</v>
      </c>
      <c r="G52" s="8">
        <f>F52*D52</f>
        <v>-5.0021748586341723E-3</v>
      </c>
      <c r="H52" s="8">
        <f t="shared" si="2"/>
        <v>1.1729916962004219</v>
      </c>
      <c r="I52" s="3"/>
      <c r="T52" s="1">
        <v>42978</v>
      </c>
      <c r="U52">
        <v>7.5613816123559199E-4</v>
      </c>
    </row>
    <row r="53" spans="1:21">
      <c r="A53" s="4">
        <v>43175</v>
      </c>
      <c r="B53" s="12">
        <v>7.8753029582590505E-4</v>
      </c>
      <c r="C53" s="5">
        <v>274.5</v>
      </c>
      <c r="D53" s="8">
        <f t="shared" si="0"/>
        <v>-4.1894353369762377E-3</v>
      </c>
      <c r="E53" s="8">
        <f t="shared" si="1"/>
        <v>1.0205719832735962</v>
      </c>
      <c r="F53" s="13">
        <f>IF(B53&gt;0,IF(B53&gt;_xlfn.QUARTILE.EXC(B:B,2)-0.00001,1,0.75),-1)</f>
        <v>1</v>
      </c>
      <c r="G53" s="8">
        <f>F53*D53</f>
        <v>-4.1894353369762377E-3</v>
      </c>
      <c r="H53" s="8">
        <f t="shared" si="2"/>
        <v>1.1680775233383802</v>
      </c>
      <c r="I53" s="3"/>
      <c r="T53" s="1">
        <v>42979</v>
      </c>
      <c r="U53">
        <v>7.37396352503222E-4</v>
      </c>
    </row>
    <row r="54" spans="1:21">
      <c r="A54" s="4">
        <v>43178</v>
      </c>
      <c r="B54" s="12">
        <v>1.0386179005713199E-3</v>
      </c>
      <c r="C54" s="5">
        <v>273.35000000000002</v>
      </c>
      <c r="D54" s="8">
        <f t="shared" si="0"/>
        <v>-8.8165355770990477E-3</v>
      </c>
      <c r="E54" s="8">
        <f t="shared" si="1"/>
        <v>1.011574074074074</v>
      </c>
      <c r="F54" s="13">
        <f>IF(B54&gt;0,IF(B54&gt;_xlfn.QUARTILE.EXC(B:B,2)-0.00001,1,0.75),-1)</f>
        <v>1</v>
      </c>
      <c r="G54" s="8">
        <f>F54*D54</f>
        <v>-8.8165355770990477E-3</v>
      </c>
      <c r="H54" s="8">
        <f t="shared" si="2"/>
        <v>1.1577791262970576</v>
      </c>
      <c r="I54" s="3"/>
      <c r="T54" s="1">
        <v>42983</v>
      </c>
      <c r="U54">
        <v>7.37396352503222E-4</v>
      </c>
    </row>
    <row r="55" spans="1:21">
      <c r="A55" s="4">
        <v>43179</v>
      </c>
      <c r="B55" s="12">
        <v>7.8753029582590505E-4</v>
      </c>
      <c r="C55" s="5">
        <v>270.94</v>
      </c>
      <c r="D55" s="8">
        <f t="shared" si="0"/>
        <v>-1.4763416254528848E-4</v>
      </c>
      <c r="E55" s="8">
        <f t="shared" si="1"/>
        <v>1.0114247311827955</v>
      </c>
      <c r="F55" s="13">
        <f>IF(B55&gt;0,IF(B55&gt;_xlfn.QUARTILE.EXC(B:B,2)-0.00001,1,0.75),-1)</f>
        <v>1</v>
      </c>
      <c r="G55" s="8">
        <f>F55*D55</f>
        <v>-1.4763416254528848E-4</v>
      </c>
      <c r="H55" s="8">
        <f t="shared" si="2"/>
        <v>1.1576081985453344</v>
      </c>
      <c r="I55" s="3"/>
      <c r="T55" s="1">
        <v>42984</v>
      </c>
      <c r="U55">
        <v>7.37396352503222E-4</v>
      </c>
    </row>
    <row r="56" spans="1:21">
      <c r="A56" s="4">
        <v>43180</v>
      </c>
      <c r="B56" s="12">
        <v>7.8753029582590505E-4</v>
      </c>
      <c r="C56" s="5">
        <v>270.89999999999998</v>
      </c>
      <c r="D56" s="8">
        <f t="shared" si="0"/>
        <v>-1.103728313030621E-2</v>
      </c>
      <c r="E56" s="8">
        <f t="shared" si="1"/>
        <v>1.0002613500597373</v>
      </c>
      <c r="F56" s="13">
        <f>IF(B56&gt;0,IF(B56&gt;_xlfn.QUARTILE.EXC(B:B,2)-0.00001,1,0.75),-1)</f>
        <v>1</v>
      </c>
      <c r="G56" s="8">
        <f>F56*D56</f>
        <v>-1.103728313030621E-2</v>
      </c>
      <c r="H56" s="8">
        <f t="shared" si="2"/>
        <v>1.1448313491040258</v>
      </c>
      <c r="I56" s="3"/>
      <c r="T56" s="1">
        <v>42985</v>
      </c>
      <c r="U56">
        <v>7.37396352503222E-4</v>
      </c>
    </row>
    <row r="57" spans="1:21">
      <c r="A57" s="4">
        <v>43181</v>
      </c>
      <c r="B57" s="12">
        <v>2.5027821652804299E-4</v>
      </c>
      <c r="C57" s="5">
        <v>267.91000000000003</v>
      </c>
      <c r="D57" s="8">
        <f t="shared" si="0"/>
        <v>-2.1574409316561641E-2</v>
      </c>
      <c r="E57" s="8">
        <f t="shared" si="1"/>
        <v>0.97868130227001193</v>
      </c>
      <c r="F57" s="13">
        <f>IF(B57&gt;0,IF(B57&gt;_xlfn.QUARTILE.EXC(B:B,2)-0.00001,1,0.75),-1)</f>
        <v>0.75</v>
      </c>
      <c r="G57" s="8">
        <f>F57*D57</f>
        <v>-1.6180806987421231E-2</v>
      </c>
      <c r="H57" s="8">
        <f t="shared" si="2"/>
        <v>1.1263070540110245</v>
      </c>
      <c r="I57" s="3"/>
      <c r="T57" s="1">
        <v>42986</v>
      </c>
      <c r="U57">
        <v>7.37396352503222E-4</v>
      </c>
    </row>
    <row r="58" spans="1:21">
      <c r="A58" s="4">
        <v>43185</v>
      </c>
      <c r="B58" s="12">
        <v>8.7290420614701502E-4</v>
      </c>
      <c r="C58" s="5">
        <v>262.13</v>
      </c>
      <c r="D58" s="8">
        <f t="shared" si="0"/>
        <v>1.5412200053408692E-2</v>
      </c>
      <c r="E58" s="8">
        <f t="shared" si="1"/>
        <v>0.99376493428912793</v>
      </c>
      <c r="F58" s="13">
        <f>IF(B58&gt;0,IF(B58&gt;_xlfn.QUARTILE.EXC(B:B,2)-0.00001,1,0.75),-1)</f>
        <v>1</v>
      </c>
      <c r="G58" s="8">
        <f>F58*D58</f>
        <v>1.5412200053408692E-2</v>
      </c>
      <c r="H58" s="8">
        <f t="shared" si="2"/>
        <v>1.1436659236490079</v>
      </c>
      <c r="I58" s="3"/>
      <c r="T58" s="1">
        <v>42989</v>
      </c>
      <c r="U58">
        <v>7.8753029582590505E-4</v>
      </c>
    </row>
    <row r="59" spans="1:21">
      <c r="A59" s="4">
        <v>43186</v>
      </c>
      <c r="B59" s="12">
        <v>1.10208041030368E-3</v>
      </c>
      <c r="C59" s="5">
        <v>266.17</v>
      </c>
      <c r="D59" s="8">
        <f t="shared" si="0"/>
        <v>-2.0362925949581154E-2</v>
      </c>
      <c r="E59" s="8">
        <f t="shared" si="1"/>
        <v>0.97352897252090809</v>
      </c>
      <c r="F59" s="13">
        <f>IF(B59&gt;0,IF(B59&gt;_xlfn.QUARTILE.EXC(B:B,2)-0.00001,1,0.75),-1)</f>
        <v>1</v>
      </c>
      <c r="G59" s="8">
        <f>F59*D59</f>
        <v>-2.0362925949581154E-2</v>
      </c>
      <c r="H59" s="8">
        <f t="shared" si="2"/>
        <v>1.1203775391346837</v>
      </c>
      <c r="I59" s="3"/>
      <c r="T59" s="1">
        <v>42990</v>
      </c>
      <c r="U59">
        <v>7.8753029582590505E-4</v>
      </c>
    </row>
    <row r="60" spans="1:21">
      <c r="A60" s="4">
        <v>43187</v>
      </c>
      <c r="B60" s="12">
        <v>7.5613816123559199E-4</v>
      </c>
      <c r="C60" s="5">
        <v>260.75</v>
      </c>
      <c r="D60" s="8">
        <f t="shared" si="0"/>
        <v>1.418983700862913E-3</v>
      </c>
      <c r="E60" s="8">
        <f t="shared" si="1"/>
        <v>0.97491039426523307</v>
      </c>
      <c r="F60" s="13">
        <f>IF(B60&gt;0,IF(B60&gt;_xlfn.QUARTILE.EXC(B:B,2)-0.00001,1,0.75),-1)</f>
        <v>0.75</v>
      </c>
      <c r="G60" s="8">
        <f>F60*D60</f>
        <v>1.0642377756471847E-3</v>
      </c>
      <c r="H60" s="8">
        <f t="shared" si="2"/>
        <v>1.1215698872348174</v>
      </c>
      <c r="I60" s="3"/>
      <c r="T60" s="1">
        <v>42991</v>
      </c>
      <c r="U60">
        <v>7.8753029582590505E-4</v>
      </c>
    </row>
    <row r="61" spans="1:21">
      <c r="A61" s="4">
        <v>43188</v>
      </c>
      <c r="B61" s="12">
        <v>7.8753029582590505E-4</v>
      </c>
      <c r="C61" s="5">
        <v>261.12</v>
      </c>
      <c r="D61" s="8">
        <f t="shared" si="0"/>
        <v>5.4764093137255158E-3</v>
      </c>
      <c r="E61" s="8">
        <f t="shared" si="1"/>
        <v>0.98024940262843507</v>
      </c>
      <c r="F61" s="13">
        <f>IF(B61&gt;0,IF(B61&gt;_xlfn.QUARTILE.EXC(B:B,2)-0.00001,1,0.75),-1)</f>
        <v>1</v>
      </c>
      <c r="G61" s="8">
        <f>F61*D61</f>
        <v>5.4764093137255158E-3</v>
      </c>
      <c r="H61" s="8">
        <f t="shared" si="2"/>
        <v>1.1277120630112645</v>
      </c>
      <c r="I61" s="3"/>
      <c r="T61" s="1">
        <v>42992</v>
      </c>
      <c r="U61">
        <v>7.8753029582590505E-4</v>
      </c>
    </row>
    <row r="62" spans="1:21">
      <c r="A62" s="4">
        <v>43192</v>
      </c>
      <c r="B62" s="12">
        <v>2.5027821652804299E-4</v>
      </c>
      <c r="C62" s="5">
        <v>262.55</v>
      </c>
      <c r="D62" s="8">
        <f t="shared" si="0"/>
        <v>-1.4016377832793778E-2</v>
      </c>
      <c r="E62" s="8">
        <f t="shared" si="1"/>
        <v>0.96650985663082456</v>
      </c>
      <c r="F62" s="13">
        <f>IF(B62&gt;0,IF(B62&gt;_xlfn.QUARTILE.EXC(B:B,2)-0.00001,1,0.75),-1)</f>
        <v>0.75</v>
      </c>
      <c r="G62" s="8">
        <f>F62*D62</f>
        <v>-1.0512283374595335E-2</v>
      </c>
      <c r="H62" s="8">
        <f t="shared" si="2"/>
        <v>1.1158572342399407</v>
      </c>
      <c r="I62" s="3"/>
      <c r="T62" s="1">
        <v>42993</v>
      </c>
      <c r="U62">
        <v>7.8753029582590505E-4</v>
      </c>
    </row>
    <row r="63" spans="1:21">
      <c r="A63" s="4">
        <v>43193</v>
      </c>
      <c r="B63" s="12">
        <v>7.5613816123559199E-4</v>
      </c>
      <c r="C63" s="5">
        <v>258.87</v>
      </c>
      <c r="D63" s="8">
        <f t="shared" si="0"/>
        <v>-8.1894387144126578E-3</v>
      </c>
      <c r="E63" s="8">
        <f t="shared" si="1"/>
        <v>0.95859468339307063</v>
      </c>
      <c r="F63" s="13">
        <f>IF(B63&gt;0,IF(B63&gt;_xlfn.QUARTILE.EXC(B:B,2)-0.00001,1,0.75),-1)</f>
        <v>0.75</v>
      </c>
      <c r="G63" s="8">
        <f>F63*D63</f>
        <v>-6.1420790358094933E-3</v>
      </c>
      <c r="H63" s="8">
        <f t="shared" si="2"/>
        <v>1.109003550914559</v>
      </c>
      <c r="I63" s="3"/>
      <c r="T63" s="1">
        <v>42996</v>
      </c>
      <c r="U63">
        <v>7.5613816123559199E-4</v>
      </c>
    </row>
    <row r="64" spans="1:21">
      <c r="A64" s="4">
        <v>43194</v>
      </c>
      <c r="B64" s="12">
        <v>7.8753029582590505E-4</v>
      </c>
      <c r="C64" s="5">
        <v>256.75</v>
      </c>
      <c r="D64" s="8">
        <f t="shared" si="0"/>
        <v>3.4274586173320395E-2</v>
      </c>
      <c r="E64" s="8">
        <f t="shared" si="1"/>
        <v>0.99145011947431327</v>
      </c>
      <c r="F64" s="13">
        <f>IF(B64&gt;0,IF(B64&gt;_xlfn.QUARTILE.EXC(B:B,2)-0.00001,1,0.75),-1)</f>
        <v>1</v>
      </c>
      <c r="G64" s="8">
        <f>F64*D64</f>
        <v>3.4274586173320395E-2</v>
      </c>
      <c r="H64" s="8">
        <f t="shared" si="2"/>
        <v>1.1470141886868985</v>
      </c>
      <c r="I64" s="3"/>
      <c r="T64" s="1">
        <v>42997</v>
      </c>
      <c r="U64">
        <v>7.8753029582590505E-4</v>
      </c>
    </row>
    <row r="65" spans="1:21">
      <c r="A65" s="4">
        <v>43195</v>
      </c>
      <c r="B65" s="12">
        <v>7.5613816123559199E-4</v>
      </c>
      <c r="C65" s="5">
        <v>265.55</v>
      </c>
      <c r="D65" s="8">
        <f t="shared" si="0"/>
        <v>-8.0210883072867455E-3</v>
      </c>
      <c r="E65" s="8">
        <f t="shared" si="1"/>
        <v>0.98349761051373985</v>
      </c>
      <c r="F65" s="13">
        <f>IF(B65&gt;0,IF(B65&gt;_xlfn.QUARTILE.EXC(B:B,2)-0.00001,1,0.75),-1)</f>
        <v>0.75</v>
      </c>
      <c r="G65" s="8">
        <f>F65*D65</f>
        <v>-6.0158162304650587E-3</v>
      </c>
      <c r="H65" s="8">
        <f t="shared" si="2"/>
        <v>1.1401139621140222</v>
      </c>
      <c r="I65" s="3"/>
      <c r="T65" s="1">
        <v>42998</v>
      </c>
      <c r="U65">
        <v>7.8753029582590505E-4</v>
      </c>
    </row>
    <row r="66" spans="1:21">
      <c r="A66" s="4">
        <v>43196</v>
      </c>
      <c r="B66" s="12">
        <v>2.5027821652804299E-4</v>
      </c>
      <c r="C66" s="5">
        <v>263.42</v>
      </c>
      <c r="D66" s="8">
        <f t="shared" si="0"/>
        <v>-7.7822488801154478E-3</v>
      </c>
      <c r="E66" s="8">
        <f t="shared" si="1"/>
        <v>0.97584378733572308</v>
      </c>
      <c r="F66" s="13">
        <f>IF(B66&gt;0,IF(B66&gt;_xlfn.QUARTILE.EXC(B:B,2)-0.00001,1,0.75),-1)</f>
        <v>0.75</v>
      </c>
      <c r="G66" s="8">
        <f>F66*D66</f>
        <v>-5.8366866600865859E-3</v>
      </c>
      <c r="H66" s="8">
        <f t="shared" si="2"/>
        <v>1.1334594741603727</v>
      </c>
      <c r="I66" s="3"/>
      <c r="T66" s="1">
        <v>42999</v>
      </c>
      <c r="U66">
        <v>7.8753029582590505E-4</v>
      </c>
    </row>
    <row r="67" spans="1:21">
      <c r="A67" s="4">
        <v>43199</v>
      </c>
      <c r="B67" s="12">
        <v>7.5613816123559199E-4</v>
      </c>
      <c r="C67" s="5">
        <v>261.37</v>
      </c>
      <c r="D67" s="8">
        <f t="shared" ref="D67:D130" si="3">(C68-C67)/C67</f>
        <v>1.1095382025481031E-2</v>
      </c>
      <c r="E67" s="8">
        <f t="shared" si="1"/>
        <v>0.9866711469534053</v>
      </c>
      <c r="F67" s="13">
        <f>IF(B67&gt;0,IF(B67&gt;_xlfn.QUARTILE.EXC(B:B,2)-0.00001,1,0.75),-1)</f>
        <v>0.75</v>
      </c>
      <c r="G67" s="8">
        <f>F67*D67</f>
        <v>8.3215365191107726E-3</v>
      </c>
      <c r="H67" s="8">
        <f t="shared" si="2"/>
        <v>1.1428915985675303</v>
      </c>
      <c r="I67" s="3"/>
      <c r="T67" s="1">
        <v>43000</v>
      </c>
      <c r="U67">
        <v>7.8753029582590505E-4</v>
      </c>
    </row>
    <row r="68" spans="1:21">
      <c r="A68" s="4">
        <v>43200</v>
      </c>
      <c r="B68" s="12">
        <v>7.8753029582590505E-4</v>
      </c>
      <c r="C68" s="5">
        <v>264.27</v>
      </c>
      <c r="D68" s="8">
        <f t="shared" si="3"/>
        <v>-3.0272070231201218E-3</v>
      </c>
      <c r="E68" s="8">
        <f t="shared" ref="E68:E131" si="4">(D68+1)*E67</f>
        <v>0.98368428912783801</v>
      </c>
      <c r="F68" s="13">
        <f>IF(B68&gt;0,IF(B68&gt;_xlfn.QUARTILE.EXC(B:B,2)-0.00001,1,0.75),-1)</f>
        <v>1</v>
      </c>
      <c r="G68" s="8">
        <f>F68*D68</f>
        <v>-3.0272070231201218E-3</v>
      </c>
      <c r="H68" s="8">
        <f t="shared" ref="H68:H131" si="5">(G68+1)*H67</f>
        <v>1.1394318290936818</v>
      </c>
      <c r="I68" s="3"/>
      <c r="T68" s="1">
        <v>43003</v>
      </c>
      <c r="U68">
        <v>7.8753029582590505E-4</v>
      </c>
    </row>
    <row r="69" spans="1:21">
      <c r="A69" s="4">
        <v>43201</v>
      </c>
      <c r="B69" s="12">
        <v>7.8753029582590505E-4</v>
      </c>
      <c r="C69" s="5">
        <v>263.47000000000003</v>
      </c>
      <c r="D69" s="8">
        <f t="shared" si="3"/>
        <v>6.7939423843320435E-3</v>
      </c>
      <c r="E69" s="8">
        <f t="shared" si="4"/>
        <v>0.99036738351254505</v>
      </c>
      <c r="F69" s="13">
        <f>IF(B69&gt;0,IF(B69&gt;_xlfn.QUARTILE.EXC(B:B,2)-0.00001,1,0.75),-1)</f>
        <v>1</v>
      </c>
      <c r="G69" s="8">
        <f>F69*D69</f>
        <v>6.7939423843320435E-3</v>
      </c>
      <c r="H69" s="8">
        <f t="shared" si="5"/>
        <v>1.1471730632914183</v>
      </c>
      <c r="I69" s="3"/>
      <c r="T69" s="1">
        <v>43004</v>
      </c>
      <c r="U69">
        <v>7.8753029582590505E-4</v>
      </c>
    </row>
    <row r="70" spans="1:21">
      <c r="A70" s="4">
        <v>43202</v>
      </c>
      <c r="B70" s="12">
        <v>7.5613816123559199E-4</v>
      </c>
      <c r="C70" s="5">
        <v>265.26</v>
      </c>
      <c r="D70" s="8">
        <f t="shared" si="3"/>
        <v>8.1052552212924466E-3</v>
      </c>
      <c r="E70" s="8">
        <f t="shared" si="4"/>
        <v>0.9983945639187578</v>
      </c>
      <c r="F70" s="13">
        <f>IF(B70&gt;0,IF(B70&gt;_xlfn.QUARTILE.EXC(B:B,2)-0.00001,1,0.75),-1)</f>
        <v>0.75</v>
      </c>
      <c r="G70" s="8">
        <f>F70*D70</f>
        <v>6.0789414159693345E-3</v>
      </c>
      <c r="H70" s="8">
        <f t="shared" si="5"/>
        <v>1.1541466611371451</v>
      </c>
      <c r="I70" s="3"/>
      <c r="T70" s="1">
        <v>43005</v>
      </c>
      <c r="U70">
        <v>7.8753029582590505E-4</v>
      </c>
    </row>
    <row r="71" spans="1:21">
      <c r="A71" s="4">
        <v>43203</v>
      </c>
      <c r="B71" s="12">
        <v>7.8753029582590505E-4</v>
      </c>
      <c r="C71" s="5">
        <v>267.41000000000003</v>
      </c>
      <c r="D71" s="8">
        <f t="shared" si="3"/>
        <v>-1.5332261321567067E-3</v>
      </c>
      <c r="E71" s="8">
        <f t="shared" si="4"/>
        <v>0.99686379928315438</v>
      </c>
      <c r="F71" s="13">
        <f>IF(B71&gt;0,IF(B71&gt;_xlfn.QUARTILE.EXC(B:B,2)-0.00001,1,0.75),-1)</f>
        <v>1</v>
      </c>
      <c r="G71" s="8">
        <f>F71*D71</f>
        <v>-1.5332261321567067E-3</v>
      </c>
      <c r="H71" s="8">
        <f t="shared" si="5"/>
        <v>1.1523770933159483</v>
      </c>
      <c r="I71" s="3"/>
      <c r="T71" s="1">
        <v>43006</v>
      </c>
      <c r="U71">
        <v>7.8753029582590505E-4</v>
      </c>
    </row>
    <row r="72" spans="1:21">
      <c r="A72" s="4">
        <v>43206</v>
      </c>
      <c r="B72" s="12">
        <v>7.5613816123559199E-4</v>
      </c>
      <c r="C72" s="5">
        <v>267</v>
      </c>
      <c r="D72" s="8">
        <f t="shared" si="3"/>
        <v>8.7265917602995652E-3</v>
      </c>
      <c r="E72" s="8">
        <f t="shared" si="4"/>
        <v>1.0055630227001198</v>
      </c>
      <c r="F72" s="13">
        <f>IF(B72&gt;0,IF(B72&gt;_xlfn.QUARTILE.EXC(B:B,2)-0.00001,1,0.75),-1)</f>
        <v>0.75</v>
      </c>
      <c r="G72" s="8">
        <f>F72*D72</f>
        <v>6.5449438202246739E-3</v>
      </c>
      <c r="H72" s="8">
        <f t="shared" si="5"/>
        <v>1.1599193366514151</v>
      </c>
      <c r="I72" s="3"/>
      <c r="T72" s="1">
        <v>43007</v>
      </c>
      <c r="U72">
        <v>5.3918193853234495E-4</v>
      </c>
    </row>
    <row r="73" spans="1:21">
      <c r="A73" s="4">
        <v>43207</v>
      </c>
      <c r="B73" s="12">
        <v>7.5613816123559199E-4</v>
      </c>
      <c r="C73" s="5">
        <v>269.33</v>
      </c>
      <c r="D73" s="8">
        <f t="shared" si="3"/>
        <v>5.0495674451416991E-3</v>
      </c>
      <c r="E73" s="8">
        <f t="shared" si="4"/>
        <v>1.0106406810035844</v>
      </c>
      <c r="F73" s="13">
        <f>IF(B73&gt;0,IF(B73&gt;_xlfn.QUARTILE.EXC(B:B,2)-0.00001,1,0.75),-1)</f>
        <v>0.75</v>
      </c>
      <c r="G73" s="8">
        <f>F73*D73</f>
        <v>3.7871755838562744E-3</v>
      </c>
      <c r="H73" s="8">
        <f t="shared" si="5"/>
        <v>1.1643121548424242</v>
      </c>
      <c r="I73" s="3"/>
      <c r="T73" s="1">
        <v>43010</v>
      </c>
      <c r="U73">
        <v>7.8753029582590505E-4</v>
      </c>
    </row>
    <row r="74" spans="1:21">
      <c r="A74" s="4">
        <v>43208</v>
      </c>
      <c r="B74" s="12">
        <v>6.2946262673824996E-4</v>
      </c>
      <c r="C74" s="5">
        <v>270.69</v>
      </c>
      <c r="D74" s="8">
        <f t="shared" si="3"/>
        <v>-3.8420333222506206E-3</v>
      </c>
      <c r="E74" s="8">
        <f t="shared" si="4"/>
        <v>1.0067577658303466</v>
      </c>
      <c r="F74" s="13">
        <f>IF(B74&gt;0,IF(B74&gt;_xlfn.QUARTILE.EXC(B:B,2)-0.00001,1,0.75),-1)</f>
        <v>0.75</v>
      </c>
      <c r="G74" s="8">
        <f>F74*D74</f>
        <v>-2.8815249916879656E-3</v>
      </c>
      <c r="H74" s="8">
        <f t="shared" si="5"/>
        <v>1.1609571602701199</v>
      </c>
      <c r="I74" s="3"/>
      <c r="T74" s="1">
        <v>43011</v>
      </c>
      <c r="U74">
        <v>7.8753029582590505E-4</v>
      </c>
    </row>
    <row r="75" spans="1:21">
      <c r="A75" s="4">
        <v>43209</v>
      </c>
      <c r="B75" s="12">
        <v>7.8753029582590505E-4</v>
      </c>
      <c r="C75" s="5">
        <v>269.64999999999998</v>
      </c>
      <c r="D75" s="8">
        <f t="shared" si="3"/>
        <v>-3.1151492675689785E-3</v>
      </c>
      <c r="E75" s="8">
        <f t="shared" si="4"/>
        <v>1.0036215651135008</v>
      </c>
      <c r="F75" s="13">
        <f>IF(B75&gt;0,IF(B75&gt;_xlfn.QUARTILE.EXC(B:B,2)-0.00001,1,0.75),-1)</f>
        <v>1</v>
      </c>
      <c r="G75" s="8">
        <f>F75*D75</f>
        <v>-3.1151492675689785E-3</v>
      </c>
      <c r="H75" s="8">
        <f t="shared" si="5"/>
        <v>1.1573406054226254</v>
      </c>
      <c r="I75" s="3"/>
      <c r="T75" s="1">
        <v>43012</v>
      </c>
      <c r="U75">
        <v>7.5613816123559199E-4</v>
      </c>
    </row>
    <row r="76" spans="1:21">
      <c r="A76" s="4">
        <v>43210</v>
      </c>
      <c r="B76" s="12">
        <v>8.5991940675472604E-4</v>
      </c>
      <c r="C76" s="5">
        <v>268.81</v>
      </c>
      <c r="D76" s="8">
        <f t="shared" si="3"/>
        <v>-5.766154532941525E-3</v>
      </c>
      <c r="E76" s="8">
        <f t="shared" si="4"/>
        <v>0.99783452807646367</v>
      </c>
      <c r="F76" s="13">
        <f>IF(B76&gt;0,IF(B76&gt;_xlfn.QUARTILE.EXC(B:B,2)-0.00001,1,0.75),-1)</f>
        <v>1</v>
      </c>
      <c r="G76" s="8">
        <f>F76*D76</f>
        <v>-5.766154532941525E-3</v>
      </c>
      <c r="H76" s="8">
        <f t="shared" si="5"/>
        <v>1.1506672006445104</v>
      </c>
      <c r="I76" s="3"/>
      <c r="T76" s="1">
        <v>43013</v>
      </c>
      <c r="U76">
        <v>7.8753029582590505E-4</v>
      </c>
    </row>
    <row r="77" spans="1:21">
      <c r="A77" s="4">
        <v>43213</v>
      </c>
      <c r="B77" s="12">
        <v>7.5613816123559199E-4</v>
      </c>
      <c r="C77" s="5">
        <v>267.26</v>
      </c>
      <c r="D77" s="8">
        <f t="shared" si="3"/>
        <v>1.7585871436055799E-3</v>
      </c>
      <c r="E77" s="8">
        <f t="shared" si="4"/>
        <v>0.99958930704898474</v>
      </c>
      <c r="F77" s="13">
        <f>IF(B77&gt;0,IF(B77&gt;_xlfn.QUARTILE.EXC(B:B,2)-0.00001,1,0.75),-1)</f>
        <v>0.75</v>
      </c>
      <c r="G77" s="8">
        <f>F77*D77</f>
        <v>1.3189403577041851E-3</v>
      </c>
      <c r="H77" s="8">
        <f t="shared" si="5"/>
        <v>1.1521848620537269</v>
      </c>
      <c r="I77" s="3"/>
      <c r="T77" s="1">
        <v>43014</v>
      </c>
      <c r="U77">
        <v>7.8753029582590505E-4</v>
      </c>
    </row>
    <row r="78" spans="1:21">
      <c r="A78" s="4">
        <v>43214</v>
      </c>
      <c r="B78" s="12">
        <v>1.0386179005713199E-3</v>
      </c>
      <c r="C78" s="5">
        <v>267.73</v>
      </c>
      <c r="D78" s="8">
        <f t="shared" si="3"/>
        <v>-1.8003212191386817E-2</v>
      </c>
      <c r="E78" s="8">
        <f t="shared" si="4"/>
        <v>0.98159348864994056</v>
      </c>
      <c r="F78" s="13">
        <f>IF(B78&gt;0,IF(B78&gt;_xlfn.QUARTILE.EXC(B:B,2)-0.00001,1,0.75),-1)</f>
        <v>1</v>
      </c>
      <c r="G78" s="8">
        <f>F78*D78</f>
        <v>-1.8003212191386817E-2</v>
      </c>
      <c r="H78" s="8">
        <f t="shared" si="5"/>
        <v>1.1314418334984699</v>
      </c>
      <c r="I78" s="3"/>
      <c r="T78" s="1">
        <v>43017</v>
      </c>
      <c r="U78">
        <v>6.4727199722637704E-4</v>
      </c>
    </row>
    <row r="79" spans="1:21">
      <c r="A79" s="4">
        <v>43215</v>
      </c>
      <c r="B79" s="12">
        <v>7.8753029582590505E-4</v>
      </c>
      <c r="C79" s="5">
        <v>262.91000000000003</v>
      </c>
      <c r="D79" s="8">
        <f t="shared" si="3"/>
        <v>7.1507359933056756E-3</v>
      </c>
      <c r="E79" s="8">
        <f t="shared" si="4"/>
        <v>0.98861260454002409</v>
      </c>
      <c r="F79" s="13">
        <f>IF(B79&gt;0,IF(B79&gt;_xlfn.QUARTILE.EXC(B:B,2)-0.00001,1,0.75),-1)</f>
        <v>1</v>
      </c>
      <c r="G79" s="8">
        <f>F79*D79</f>
        <v>7.1507359933056756E-3</v>
      </c>
      <c r="H79" s="8">
        <f t="shared" si="5"/>
        <v>1.1395324753415992</v>
      </c>
      <c r="I79" s="3"/>
      <c r="T79" s="1">
        <v>43018</v>
      </c>
      <c r="U79">
        <v>7.0600421791290895E-4</v>
      </c>
    </row>
    <row r="80" spans="1:21">
      <c r="A80" s="4">
        <v>43216</v>
      </c>
      <c r="B80" s="12">
        <v>7.5613816123559199E-4</v>
      </c>
      <c r="C80" s="5">
        <v>264.79000000000002</v>
      </c>
      <c r="D80" s="8">
        <f t="shared" si="3"/>
        <v>8.346236640356431E-3</v>
      </c>
      <c r="E80" s="8">
        <f t="shared" si="4"/>
        <v>0.99686379928315416</v>
      </c>
      <c r="F80" s="13">
        <f>IF(B80&gt;0,IF(B80&gt;_xlfn.QUARTILE.EXC(B:B,2)-0.00001,1,0.75),-1)</f>
        <v>0.75</v>
      </c>
      <c r="G80" s="8">
        <f>F80*D80</f>
        <v>6.2596774802673233E-3</v>
      </c>
      <c r="H80" s="8">
        <f t="shared" si="5"/>
        <v>1.1466655811155282</v>
      </c>
      <c r="I80" s="3"/>
      <c r="T80" s="1">
        <v>43019</v>
      </c>
      <c r="U80">
        <v>7.8753029582590505E-4</v>
      </c>
    </row>
    <row r="81" spans="1:21">
      <c r="A81" s="4">
        <v>43217</v>
      </c>
      <c r="B81" s="12">
        <v>7.8753029582590505E-4</v>
      </c>
      <c r="C81" s="5">
        <v>267</v>
      </c>
      <c r="D81" s="8">
        <f t="shared" si="3"/>
        <v>9.7378277153554646E-4</v>
      </c>
      <c r="E81" s="8">
        <f t="shared" si="4"/>
        <v>0.99783452807646356</v>
      </c>
      <c r="F81" s="13">
        <f>IF(B81&gt;0,IF(B81&gt;_xlfn.QUARTILE.EXC(B:B,2)-0.00001,1,0.75),-1)</f>
        <v>1</v>
      </c>
      <c r="G81" s="8">
        <f>F81*D81</f>
        <v>9.7378277153554646E-4</v>
      </c>
      <c r="H81" s="8">
        <f t="shared" si="5"/>
        <v>1.1477821843031313</v>
      </c>
      <c r="I81" s="3"/>
      <c r="T81" s="1">
        <v>43020</v>
      </c>
      <c r="U81">
        <v>4.8904799520966202E-4</v>
      </c>
    </row>
    <row r="82" spans="1:21">
      <c r="A82" s="4">
        <v>43220</v>
      </c>
      <c r="B82" s="12">
        <v>7.8753029582590505E-4</v>
      </c>
      <c r="C82" s="5">
        <v>267.26</v>
      </c>
      <c r="D82" s="8">
        <f t="shared" si="3"/>
        <v>-1.2684277482601161E-2</v>
      </c>
      <c r="E82" s="8">
        <f t="shared" si="4"/>
        <v>0.98517771804062138</v>
      </c>
      <c r="F82" s="13">
        <f>IF(B82&gt;0,IF(B82&gt;_xlfn.QUARTILE.EXC(B:B,2)-0.00001,1,0.75),-1)</f>
        <v>1</v>
      </c>
      <c r="G82" s="8">
        <f>F82*D82</f>
        <v>-1.2684277482601161E-2</v>
      </c>
      <c r="H82" s="8">
        <f t="shared" si="5"/>
        <v>1.1332233965878442</v>
      </c>
      <c r="I82" s="3"/>
      <c r="T82" s="1">
        <v>43021</v>
      </c>
      <c r="U82">
        <v>4.8904799520966202E-4</v>
      </c>
    </row>
    <row r="83" spans="1:21">
      <c r="A83" s="4">
        <v>43221</v>
      </c>
      <c r="B83" s="12">
        <v>7.8753029582590505E-4</v>
      </c>
      <c r="C83" s="5">
        <v>263.87</v>
      </c>
      <c r="D83" s="8">
        <f t="shared" si="3"/>
        <v>3.3728730056466682E-3</v>
      </c>
      <c r="E83" s="8">
        <f t="shared" si="4"/>
        <v>0.98850059737156515</v>
      </c>
      <c r="F83" s="13">
        <f>IF(B83&gt;0,IF(B83&gt;_xlfn.QUARTILE.EXC(B:B,2)-0.00001,1,0.75),-1)</f>
        <v>1</v>
      </c>
      <c r="G83" s="8">
        <f>F83*D83</f>
        <v>3.3728730056466682E-3</v>
      </c>
      <c r="H83" s="8">
        <f t="shared" si="5"/>
        <v>1.1370456151915624</v>
      </c>
      <c r="I83" s="3"/>
      <c r="T83" s="1">
        <v>43024</v>
      </c>
      <c r="U83">
        <v>7.5613816123559199E-4</v>
      </c>
    </row>
    <row r="84" spans="1:21">
      <c r="A84" s="4">
        <v>43222</v>
      </c>
      <c r="B84" s="12">
        <v>7.8753029582590505E-4</v>
      </c>
      <c r="C84" s="5">
        <v>264.76</v>
      </c>
      <c r="D84" s="8">
        <f t="shared" si="3"/>
        <v>-9.4425139749206837E-3</v>
      </c>
      <c r="E84" s="8">
        <f t="shared" si="4"/>
        <v>0.97916666666666674</v>
      </c>
      <c r="F84" s="13">
        <f>IF(B84&gt;0,IF(B84&gt;_xlfn.QUARTILE.EXC(B:B,2)-0.00001,1,0.75),-1)</f>
        <v>1</v>
      </c>
      <c r="G84" s="8">
        <f>F84*D84</f>
        <v>-9.4425139749206837E-3</v>
      </c>
      <c r="H84" s="8">
        <f t="shared" si="5"/>
        <v>1.1263090460799938</v>
      </c>
      <c r="I84" s="3"/>
      <c r="T84" s="1">
        <v>43025</v>
      </c>
      <c r="U84">
        <v>7.8753029582590505E-4</v>
      </c>
    </row>
    <row r="85" spans="1:21">
      <c r="A85" s="4">
        <v>43223</v>
      </c>
      <c r="B85" s="12">
        <v>7.8753029582590505E-4</v>
      </c>
      <c r="C85" s="5">
        <v>262.26</v>
      </c>
      <c r="D85" s="8">
        <f t="shared" si="3"/>
        <v>-2.8216273926638035E-3</v>
      </c>
      <c r="E85" s="8">
        <f t="shared" si="4"/>
        <v>0.97640382317801677</v>
      </c>
      <c r="F85" s="13">
        <f>IF(B85&gt;0,IF(B85&gt;_xlfn.QUARTILE.EXC(B:B,2)-0.00001,1,0.75),-1)</f>
        <v>1</v>
      </c>
      <c r="G85" s="8">
        <f>F85*D85</f>
        <v>-2.8216273926638035E-3</v>
      </c>
      <c r="H85" s="8">
        <f t="shared" si="5"/>
        <v>1.1231310216229695</v>
      </c>
      <c r="I85" s="3"/>
      <c r="T85" s="1">
        <v>43026</v>
      </c>
      <c r="U85">
        <v>7.8753029582590505E-4</v>
      </c>
    </row>
    <row r="86" spans="1:21">
      <c r="A86" s="4">
        <v>43224</v>
      </c>
      <c r="B86" s="12">
        <v>7.5613816123559199E-4</v>
      </c>
      <c r="C86" s="5">
        <v>261.52</v>
      </c>
      <c r="D86" s="8">
        <f t="shared" si="3"/>
        <v>2.0533802386050799E-2</v>
      </c>
      <c r="E86" s="8">
        <f t="shared" si="4"/>
        <v>0.99645310633213868</v>
      </c>
      <c r="F86" s="13">
        <f>IF(B86&gt;0,IF(B86&gt;_xlfn.QUARTILE.EXC(B:B,2)-0.00001,1,0.75),-1)</f>
        <v>0.75</v>
      </c>
      <c r="G86" s="8">
        <f>F86*D86</f>
        <v>1.5400351789538099E-2</v>
      </c>
      <c r="H86" s="8">
        <f t="shared" si="5"/>
        <v>1.1404276344617066</v>
      </c>
      <c r="I86" s="3"/>
      <c r="T86" s="1">
        <v>43027</v>
      </c>
      <c r="U86">
        <v>7.8753029582590505E-4</v>
      </c>
    </row>
    <row r="87" spans="1:21">
      <c r="A87" s="4">
        <v>43227</v>
      </c>
      <c r="B87" s="12">
        <v>5.9096594393695599E-4</v>
      </c>
      <c r="C87" s="5">
        <v>266.89</v>
      </c>
      <c r="D87" s="8">
        <f>(C88-C87)/C87</f>
        <v>-1.4612761811981954E-3</v>
      </c>
      <c r="E87" s="8">
        <f t="shared" si="4"/>
        <v>0.99499701314217459</v>
      </c>
      <c r="F87" s="13">
        <f>IF(B87&gt;0,IF(B87&gt;_xlfn.QUARTILE.EXC(B:B,2)-0.00001,1,0.75),-1)</f>
        <v>0.75</v>
      </c>
      <c r="G87" s="8">
        <f>F87*D87</f>
        <v>-1.0959571358986466E-3</v>
      </c>
      <c r="H87" s="8">
        <f t="shared" si="5"/>
        <v>1.1391777746577423</v>
      </c>
      <c r="I87" s="3"/>
      <c r="T87" s="1">
        <v>43028</v>
      </c>
      <c r="U87">
        <v>7.8753029582590505E-4</v>
      </c>
    </row>
    <row r="88" spans="1:21">
      <c r="A88" s="4">
        <v>43228</v>
      </c>
      <c r="B88" s="12">
        <v>7.8753029582590505E-4</v>
      </c>
      <c r="C88" s="5">
        <v>266.5</v>
      </c>
      <c r="D88" s="8">
        <f t="shared" si="3"/>
        <v>4.4277673545966489E-3</v>
      </c>
      <c r="E88" s="8">
        <f t="shared" si="4"/>
        <v>0.9994026284348867</v>
      </c>
      <c r="F88" s="13">
        <f>IF(B88&gt;0,IF(B88&gt;_xlfn.QUARTILE.EXC(B:B,2)-0.00001,1,0.75),-1)</f>
        <v>1</v>
      </c>
      <c r="G88" s="8">
        <f>F88*D88</f>
        <v>4.4277673545966489E-3</v>
      </c>
      <c r="H88" s="8">
        <f t="shared" si="5"/>
        <v>1.1442217888194539</v>
      </c>
      <c r="I88" s="3"/>
      <c r="T88" s="1">
        <v>43031</v>
      </c>
      <c r="U88">
        <v>7.5613816123559199E-4</v>
      </c>
    </row>
    <row r="89" spans="1:21">
      <c r="A89" s="4">
        <v>43229</v>
      </c>
      <c r="B89" s="12">
        <v>7.5613816123559199E-4</v>
      </c>
      <c r="C89" s="5">
        <v>267.68</v>
      </c>
      <c r="D89" s="8">
        <f t="shared" si="3"/>
        <v>9.9372384937237296E-3</v>
      </c>
      <c r="E89" s="8">
        <f t="shared" si="4"/>
        <v>1.0093339307048985</v>
      </c>
      <c r="F89" s="13">
        <f>IF(B89&gt;0,IF(B89&gt;_xlfn.QUARTILE.EXC(B:B,2)-0.00001,1,0.75),-1)</f>
        <v>0.75</v>
      </c>
      <c r="G89" s="8">
        <f>F89*D89</f>
        <v>7.4529288702927972E-3</v>
      </c>
      <c r="H89" s="8">
        <f t="shared" si="5"/>
        <v>1.1527495924233644</v>
      </c>
      <c r="I89" s="3"/>
      <c r="T89" s="1">
        <v>43032</v>
      </c>
      <c r="U89">
        <v>7.5613816123559199E-4</v>
      </c>
    </row>
    <row r="90" spans="1:21">
      <c r="A90" s="4">
        <v>43230</v>
      </c>
      <c r="B90" s="12">
        <v>7.5613816123559199E-4</v>
      </c>
      <c r="C90" s="5">
        <v>270.33999999999997</v>
      </c>
      <c r="D90" s="8">
        <f t="shared" si="3"/>
        <v>6.7322630761265448E-3</v>
      </c>
      <c r="E90" s="8">
        <f t="shared" si="4"/>
        <v>1.0161290322580649</v>
      </c>
      <c r="F90" s="13">
        <f>IF(B90&gt;0,IF(B90&gt;_xlfn.QUARTILE.EXC(B:B,2)-0.00001,1,0.75),-1)</f>
        <v>0.75</v>
      </c>
      <c r="G90" s="8">
        <f>F90*D90</f>
        <v>5.0491973070949086E-3</v>
      </c>
      <c r="H90" s="8">
        <f t="shared" si="5"/>
        <v>1.1585700525611833</v>
      </c>
      <c r="I90" s="3"/>
      <c r="T90" s="1">
        <v>43033</v>
      </c>
      <c r="U90">
        <v>7.8753029582590505E-4</v>
      </c>
    </row>
    <row r="91" spans="1:21">
      <c r="A91" s="4">
        <v>43231</v>
      </c>
      <c r="B91" s="12">
        <v>7.8753029582590505E-4</v>
      </c>
      <c r="C91" s="5">
        <v>272.16000000000003</v>
      </c>
      <c r="D91" s="8">
        <f t="shared" si="3"/>
        <v>4.3356848912402624E-3</v>
      </c>
      <c r="E91" s="8">
        <f t="shared" si="4"/>
        <v>1.0205346475507768</v>
      </c>
      <c r="F91" s="13">
        <f>IF(B91&gt;0,IF(B91&gt;_xlfn.QUARTILE.EXC(B:B,2)-0.00001,1,0.75),-1)</f>
        <v>1</v>
      </c>
      <c r="G91" s="8">
        <f>F91*D91</f>
        <v>4.3356848912402624E-3</v>
      </c>
      <c r="H91" s="8">
        <f t="shared" si="5"/>
        <v>1.1635932472335164</v>
      </c>
      <c r="I91" s="3"/>
      <c r="T91" s="1">
        <v>43034</v>
      </c>
      <c r="U91">
        <v>7.8753029582590505E-4</v>
      </c>
    </row>
    <row r="92" spans="1:21">
      <c r="A92" s="4">
        <v>43234</v>
      </c>
      <c r="B92" s="12">
        <v>7.5613816123559199E-4</v>
      </c>
      <c r="C92" s="5">
        <v>273.33999999999997</v>
      </c>
      <c r="D92" s="8">
        <f t="shared" si="3"/>
        <v>-6.4022828711494846E-3</v>
      </c>
      <c r="E92" s="8">
        <f t="shared" si="4"/>
        <v>1.0140008960573479</v>
      </c>
      <c r="F92" s="13">
        <f>IF(B92&gt;0,IF(B92&gt;_xlfn.QUARTILE.EXC(B:B,2)-0.00001,1,0.75),-1)</f>
        <v>0.75</v>
      </c>
      <c r="G92" s="8">
        <f>F92*D92</f>
        <v>-4.8017121533621135E-3</v>
      </c>
      <c r="H92" s="8">
        <f t="shared" si="5"/>
        <v>1.1580060073967051</v>
      </c>
      <c r="I92" s="3"/>
      <c r="T92" s="1">
        <v>43035</v>
      </c>
      <c r="U92">
        <v>7.5613816123559199E-4</v>
      </c>
    </row>
    <row r="93" spans="1:21">
      <c r="A93" s="4">
        <v>43235</v>
      </c>
      <c r="B93" s="12">
        <v>7.8753029582590505E-4</v>
      </c>
      <c r="C93" s="5">
        <v>271.58999999999997</v>
      </c>
      <c r="D93" s="8">
        <f t="shared" si="3"/>
        <v>-1.6569093118302908E-3</v>
      </c>
      <c r="E93" s="8">
        <f t="shared" si="4"/>
        <v>1.0123207885304661</v>
      </c>
      <c r="F93" s="13">
        <f>IF(B93&gt;0,IF(B93&gt;_xlfn.QUARTILE.EXC(B:B,2)-0.00001,1,0.75),-1)</f>
        <v>1</v>
      </c>
      <c r="G93" s="8">
        <f>F93*D93</f>
        <v>-1.6569093118302908E-3</v>
      </c>
      <c r="H93" s="8">
        <f t="shared" si="5"/>
        <v>1.1560872964598941</v>
      </c>
      <c r="I93" s="3"/>
      <c r="T93" s="1">
        <v>43038</v>
      </c>
      <c r="U93">
        <v>7.8753029582590505E-4</v>
      </c>
    </row>
    <row r="94" spans="1:21">
      <c r="A94" s="4">
        <v>43236</v>
      </c>
      <c r="B94" s="12">
        <v>7.8753029582590505E-4</v>
      </c>
      <c r="C94" s="5">
        <v>271.14</v>
      </c>
      <c r="D94" s="8">
        <f t="shared" si="3"/>
        <v>2.9505052740282194E-3</v>
      </c>
      <c r="E94" s="8">
        <f t="shared" si="4"/>
        <v>1.0153076463560335</v>
      </c>
      <c r="F94" s="13">
        <f>IF(B94&gt;0,IF(B94&gt;_xlfn.QUARTILE.EXC(B:B,2)-0.00001,1,0.75),-1)</f>
        <v>1</v>
      </c>
      <c r="G94" s="8">
        <f>F94*D94</f>
        <v>2.9505052740282194E-3</v>
      </c>
      <c r="H94" s="8">
        <f t="shared" si="5"/>
        <v>1.1594983381253359</v>
      </c>
      <c r="I94" s="3"/>
      <c r="T94" s="1">
        <v>43039</v>
      </c>
      <c r="U94">
        <v>6.7426788805909305E-4</v>
      </c>
    </row>
    <row r="95" spans="1:21">
      <c r="A95" s="4">
        <v>43237</v>
      </c>
      <c r="B95" s="12">
        <v>6.2946262673824996E-4</v>
      </c>
      <c r="C95" s="5">
        <v>271.94</v>
      </c>
      <c r="D95" s="8">
        <f t="shared" si="3"/>
        <v>-1.1767301610649157E-3</v>
      </c>
      <c r="E95" s="8">
        <f t="shared" si="4"/>
        <v>1.0141129032258065</v>
      </c>
      <c r="F95" s="13">
        <f>IF(B95&gt;0,IF(B95&gt;_xlfn.QUARTILE.EXC(B:B,2)-0.00001,1,0.75),-1)</f>
        <v>0.75</v>
      </c>
      <c r="G95" s="8">
        <f>F95*D95</f>
        <v>-8.8254762079868678E-4</v>
      </c>
      <c r="H95" s="8">
        <f t="shared" si="5"/>
        <v>1.1584750256257035</v>
      </c>
      <c r="I95" s="3"/>
      <c r="T95" s="1">
        <v>43040</v>
      </c>
      <c r="U95">
        <v>5.3918193853234495E-4</v>
      </c>
    </row>
    <row r="96" spans="1:21">
      <c r="A96" s="4">
        <v>43238</v>
      </c>
      <c r="B96" s="12">
        <v>7.8753029582590505E-4</v>
      </c>
      <c r="C96" s="5">
        <v>271.62</v>
      </c>
      <c r="D96" s="8">
        <f t="shared" si="3"/>
        <v>5.1174434872247494E-3</v>
      </c>
      <c r="E96" s="8">
        <f t="shared" si="4"/>
        <v>1.0193025686977299</v>
      </c>
      <c r="F96" s="13">
        <f>IF(B96&gt;0,IF(B96&gt;_xlfn.QUARTILE.EXC(B:B,2)-0.00001,1,0.75),-1)</f>
        <v>1</v>
      </c>
      <c r="G96" s="8">
        <f>F96*D96</f>
        <v>5.1174434872247494E-3</v>
      </c>
      <c r="H96" s="8">
        <f t="shared" si="5"/>
        <v>1.1644034561007042</v>
      </c>
      <c r="I96" s="3"/>
      <c r="T96" s="1">
        <v>43041</v>
      </c>
      <c r="U96">
        <v>7.8753029582590505E-4</v>
      </c>
    </row>
    <row r="97" spans="1:21">
      <c r="A97" s="4">
        <v>43241</v>
      </c>
      <c r="B97" s="12">
        <v>7.5613816123559199E-4</v>
      </c>
      <c r="C97" s="5">
        <v>273.01</v>
      </c>
      <c r="D97" s="8">
        <f t="shared" si="3"/>
        <v>3.4797260173619598E-3</v>
      </c>
      <c r="E97" s="8">
        <f t="shared" si="4"/>
        <v>1.0228494623655913</v>
      </c>
      <c r="F97" s="13">
        <f>IF(B97&gt;0,IF(B97&gt;_xlfn.QUARTILE.EXC(B:B,2)-0.00001,1,0.75),-1)</f>
        <v>0.75</v>
      </c>
      <c r="G97" s="8">
        <f>F97*D97</f>
        <v>2.6097945130214698E-3</v>
      </c>
      <c r="H97" s="8">
        <f t="shared" si="5"/>
        <v>1.1674423098513791</v>
      </c>
      <c r="I97" s="3"/>
      <c r="T97" s="1">
        <v>43042</v>
      </c>
      <c r="U97">
        <v>7.8753029582590505E-4</v>
      </c>
    </row>
    <row r="98" spans="1:21">
      <c r="A98" s="4">
        <v>43242</v>
      </c>
      <c r="B98" s="12">
        <v>7.5613816123559199E-4</v>
      </c>
      <c r="C98" s="5">
        <v>273.95999999999998</v>
      </c>
      <c r="D98" s="8">
        <f t="shared" si="3"/>
        <v>-1.0183968462549145E-2</v>
      </c>
      <c r="E98" s="8">
        <f t="shared" si="4"/>
        <v>1.0124327956989247</v>
      </c>
      <c r="F98" s="13">
        <f>IF(B98&gt;0,IF(B98&gt;_xlfn.QUARTILE.EXC(B:B,2)-0.00001,1,0.75),-1)</f>
        <v>0.75</v>
      </c>
      <c r="G98" s="8">
        <f>F98*D98</f>
        <v>-7.6379763469118581E-3</v>
      </c>
      <c r="H98" s="8">
        <f t="shared" si="5"/>
        <v>1.1585254131023501</v>
      </c>
      <c r="I98" s="3"/>
      <c r="T98" s="1">
        <v>43045</v>
      </c>
      <c r="U98">
        <v>7.5613816123559199E-4</v>
      </c>
    </row>
    <row r="99" spans="1:21">
      <c r="A99" s="4">
        <v>43243</v>
      </c>
      <c r="B99" s="12">
        <v>7.8753029582590505E-4</v>
      </c>
      <c r="C99" s="5">
        <v>271.17</v>
      </c>
      <c r="D99" s="8">
        <f t="shared" si="3"/>
        <v>6.4166390087399376E-3</v>
      </c>
      <c r="E99" s="8">
        <f t="shared" si="4"/>
        <v>1.0189292114695341</v>
      </c>
      <c r="F99" s="13">
        <f>IF(B99&gt;0,IF(B99&gt;_xlfn.QUARTILE.EXC(B:B,2)-0.00001,1,0.75),-1)</f>
        <v>1</v>
      </c>
      <c r="G99" s="8">
        <f>F99*D99</f>
        <v>6.4166390087399376E-3</v>
      </c>
      <c r="H99" s="8">
        <f t="shared" si="5"/>
        <v>1.1659592524606792</v>
      </c>
      <c r="I99" s="3"/>
      <c r="T99" s="1">
        <v>43046</v>
      </c>
      <c r="U99">
        <v>7.8753029582590505E-4</v>
      </c>
    </row>
    <row r="100" spans="1:21">
      <c r="A100" s="4">
        <v>43244</v>
      </c>
      <c r="B100" s="12">
        <v>7.8753029582590505E-4</v>
      </c>
      <c r="C100" s="5">
        <v>272.91000000000003</v>
      </c>
      <c r="D100" s="8">
        <f t="shared" si="3"/>
        <v>-2.7848008500972765E-3</v>
      </c>
      <c r="E100" s="8">
        <f t="shared" si="4"/>
        <v>1.0160916965352449</v>
      </c>
      <c r="F100" s="13">
        <f>IF(B100&gt;0,IF(B100&gt;_xlfn.QUARTILE.EXC(B:B,2)-0.00001,1,0.75),-1)</f>
        <v>1</v>
      </c>
      <c r="G100" s="8">
        <f>F100*D100</f>
        <v>-2.7848008500972765E-3</v>
      </c>
      <c r="H100" s="8">
        <f t="shared" si="5"/>
        <v>1.1627122881432479</v>
      </c>
      <c r="I100" s="3"/>
      <c r="T100" s="1">
        <v>43047</v>
      </c>
      <c r="U100">
        <v>7.8753029582590505E-4</v>
      </c>
    </row>
    <row r="101" spans="1:21">
      <c r="A101" s="4">
        <v>43245</v>
      </c>
      <c r="B101" s="12">
        <v>7.8753029582590505E-4</v>
      </c>
      <c r="C101" s="5">
        <v>272.14999999999998</v>
      </c>
      <c r="D101" s="8">
        <f t="shared" si="3"/>
        <v>-6.7609774021678308E-3</v>
      </c>
      <c r="E101" s="8">
        <f t="shared" si="4"/>
        <v>1.0092219235364397</v>
      </c>
      <c r="F101" s="13">
        <f>IF(B101&gt;0,IF(B101&gt;_xlfn.QUARTILE.EXC(B:B,2)-0.00001,1,0.75),-1)</f>
        <v>1</v>
      </c>
      <c r="G101" s="8">
        <f>F101*D101</f>
        <v>-6.7609774021678308E-3</v>
      </c>
      <c r="H101" s="8">
        <f t="shared" si="5"/>
        <v>1.1548512166378886</v>
      </c>
      <c r="I101" s="3"/>
      <c r="T101" s="1">
        <v>43048</v>
      </c>
      <c r="U101">
        <v>7.8753029582590505E-4</v>
      </c>
    </row>
    <row r="102" spans="1:21">
      <c r="A102" s="4">
        <v>43249</v>
      </c>
      <c r="B102" s="12">
        <v>9.5749923803670396E-4</v>
      </c>
      <c r="C102" s="5">
        <v>270.31</v>
      </c>
      <c r="D102" s="8">
        <f t="shared" si="3"/>
        <v>7.0289667418888576E-4</v>
      </c>
      <c r="E102" s="8">
        <f t="shared" si="4"/>
        <v>1.009931302270012</v>
      </c>
      <c r="F102" s="13">
        <f>IF(B102&gt;0,IF(B102&gt;_xlfn.QUARTILE.EXC(B:B,2)-0.00001,1,0.75),-1)</f>
        <v>1</v>
      </c>
      <c r="G102" s="8">
        <f>F102*D102</f>
        <v>7.0289667418888576E-4</v>
      </c>
      <c r="H102" s="8">
        <f t="shared" si="5"/>
        <v>1.1556629577172464</v>
      </c>
      <c r="I102" s="3"/>
      <c r="T102" s="1">
        <v>43049</v>
      </c>
      <c r="U102">
        <v>7.8753029582590505E-4</v>
      </c>
    </row>
    <row r="103" spans="1:21">
      <c r="A103" s="4">
        <v>43250</v>
      </c>
      <c r="B103" s="12">
        <v>7.8753029582590505E-4</v>
      </c>
      <c r="C103" s="5">
        <v>270.5</v>
      </c>
      <c r="D103" s="8">
        <f t="shared" si="3"/>
        <v>6.0998151571163665E-3</v>
      </c>
      <c r="E103" s="8">
        <f t="shared" si="4"/>
        <v>1.0160916965352449</v>
      </c>
      <c r="F103" s="13">
        <f>IF(B103&gt;0,IF(B103&gt;_xlfn.QUARTILE.EXC(B:B,2)-0.00001,1,0.75),-1)</f>
        <v>1</v>
      </c>
      <c r="G103" s="8">
        <f>F103*D103</f>
        <v>6.0998151571163665E-3</v>
      </c>
      <c r="H103" s="8">
        <f t="shared" si="5"/>
        <v>1.1627122881432479</v>
      </c>
      <c r="I103" s="3"/>
      <c r="T103" s="1">
        <v>43052</v>
      </c>
      <c r="U103">
        <v>7.8753029582590505E-4</v>
      </c>
    </row>
    <row r="104" spans="1:21">
      <c r="A104" s="4">
        <v>43251</v>
      </c>
      <c r="B104" s="12">
        <v>7.5613816123559199E-4</v>
      </c>
      <c r="C104" s="5">
        <v>272.14999999999998</v>
      </c>
      <c r="D104" s="8">
        <f t="shared" si="3"/>
        <v>9.553555024804254E-4</v>
      </c>
      <c r="E104" s="8">
        <f t="shared" si="4"/>
        <v>1.0170624253285545</v>
      </c>
      <c r="F104" s="13">
        <f>IF(B104&gt;0,IF(B104&gt;_xlfn.QUARTILE.EXC(B:B,2)-0.00001,1,0.75),-1)</f>
        <v>0.75</v>
      </c>
      <c r="G104" s="8">
        <f>F104*D104</f>
        <v>7.1651662686031902E-4</v>
      </c>
      <c r="H104" s="8">
        <f t="shared" si="5"/>
        <v>1.1635453908299573</v>
      </c>
      <c r="I104" s="3"/>
      <c r="T104" s="1">
        <v>43053</v>
      </c>
      <c r="U104">
        <v>7.8753029582590505E-4</v>
      </c>
    </row>
    <row r="105" spans="1:21">
      <c r="A105" s="4">
        <v>43252</v>
      </c>
      <c r="B105" s="12">
        <v>7.8753029582590505E-4</v>
      </c>
      <c r="C105" s="5">
        <v>272.41000000000003</v>
      </c>
      <c r="D105" s="8">
        <f t="shared" si="3"/>
        <v>7.7823868433609172E-3</v>
      </c>
      <c r="E105" s="8">
        <f t="shared" si="4"/>
        <v>1.0249775985663081</v>
      </c>
      <c r="F105" s="13">
        <f>IF(B105&gt;0,IF(B105&gt;_xlfn.QUARTILE.EXC(B:B,2)-0.00001,1,0.75),-1)</f>
        <v>1</v>
      </c>
      <c r="G105" s="8">
        <f>F105*D105</f>
        <v>7.7823868433609172E-3</v>
      </c>
      <c r="H105" s="8">
        <f t="shared" si="5"/>
        <v>1.1726005511712057</v>
      </c>
      <c r="I105" s="3"/>
      <c r="T105" s="1">
        <v>43054</v>
      </c>
      <c r="U105">
        <v>7.8753029582590505E-4</v>
      </c>
    </row>
    <row r="106" spans="1:21">
      <c r="A106" s="4">
        <v>43255</v>
      </c>
      <c r="B106" s="12">
        <v>7.5613816123559199E-4</v>
      </c>
      <c r="C106" s="5">
        <v>274.52999999999997</v>
      </c>
      <c r="D106" s="8">
        <f t="shared" si="3"/>
        <v>1.8941463592322832E-3</v>
      </c>
      <c r="E106" s="8">
        <f t="shared" si="4"/>
        <v>1.0269190561529271</v>
      </c>
      <c r="F106" s="13">
        <f>IF(B106&gt;0,IF(B106&gt;_xlfn.QUARTILE.EXC(B:B,2)-0.00001,1,0.75),-1)</f>
        <v>0.75</v>
      </c>
      <c r="G106" s="8">
        <f>F106*D106</f>
        <v>1.4206097694242125E-3</v>
      </c>
      <c r="H106" s="8">
        <f t="shared" si="5"/>
        <v>1.1742663589698317</v>
      </c>
      <c r="I106" s="3"/>
      <c r="T106" s="1">
        <v>43055</v>
      </c>
      <c r="U106">
        <v>7.8753029582590505E-4</v>
      </c>
    </row>
    <row r="107" spans="1:21">
      <c r="A107" s="4">
        <v>43256</v>
      </c>
      <c r="B107" s="12">
        <v>7.8753029582590505E-4</v>
      </c>
      <c r="C107" s="5">
        <v>275.05</v>
      </c>
      <c r="D107" s="8">
        <f t="shared" si="3"/>
        <v>2.6904199236502785E-3</v>
      </c>
      <c r="E107" s="8">
        <f t="shared" si="4"/>
        <v>1.0296818996415771</v>
      </c>
      <c r="F107" s="13">
        <f>IF(B107&gt;0,IF(B107&gt;_xlfn.QUARTILE.EXC(B:B,2)-0.00001,1,0.75),-1)</f>
        <v>1</v>
      </c>
      <c r="G107" s="8">
        <f>F107*D107</f>
        <v>2.6904199236502785E-3</v>
      </c>
      <c r="H107" s="8">
        <f t="shared" si="5"/>
        <v>1.1774256285776765</v>
      </c>
      <c r="I107" s="3"/>
      <c r="T107" s="1">
        <v>43056</v>
      </c>
      <c r="U107">
        <v>7.8753029582590505E-4</v>
      </c>
    </row>
    <row r="108" spans="1:21">
      <c r="A108" s="4">
        <v>43257</v>
      </c>
      <c r="B108" s="12">
        <v>7.8753029582590505E-4</v>
      </c>
      <c r="C108" s="5">
        <v>275.79000000000002</v>
      </c>
      <c r="D108" s="8">
        <f t="shared" si="3"/>
        <v>7.8320461220492688E-3</v>
      </c>
      <c r="E108" s="8">
        <f t="shared" si="4"/>
        <v>1.0377464157706093</v>
      </c>
      <c r="F108" s="13">
        <f>IF(B108&gt;0,IF(B108&gt;_xlfn.QUARTILE.EXC(B:B,2)-0.00001,1,0.75),-1)</f>
        <v>1</v>
      </c>
      <c r="G108" s="8">
        <f>F108*D108</f>
        <v>7.8320461220492688E-3</v>
      </c>
      <c r="H108" s="8">
        <f t="shared" si="5"/>
        <v>1.1866472804059798</v>
      </c>
      <c r="I108" s="3"/>
      <c r="T108" s="1">
        <v>43059</v>
      </c>
      <c r="U108">
        <v>7.5613816123559199E-4</v>
      </c>
    </row>
    <row r="109" spans="1:21">
      <c r="A109" s="4">
        <v>43258</v>
      </c>
      <c r="B109" s="12">
        <v>7.8753029582590505E-4</v>
      </c>
      <c r="C109" s="5">
        <v>277.95</v>
      </c>
      <c r="D109" s="8">
        <f t="shared" si="3"/>
        <v>-3.9575463212806836E-3</v>
      </c>
      <c r="E109" s="8">
        <f t="shared" si="4"/>
        <v>1.0336394862604541</v>
      </c>
      <c r="F109" s="13">
        <f>IF(B109&gt;0,IF(B109&gt;_xlfn.QUARTILE.EXC(B:B,2)-0.00001,1,0.75),-1)</f>
        <v>1</v>
      </c>
      <c r="G109" s="8">
        <f>F109*D109</f>
        <v>-3.9575463212806836E-3</v>
      </c>
      <c r="H109" s="8">
        <f t="shared" si="5"/>
        <v>1.1819510688267514</v>
      </c>
      <c r="I109" s="3"/>
      <c r="T109" s="1">
        <v>43060</v>
      </c>
      <c r="U109">
        <v>3.1194360379930701E-4</v>
      </c>
    </row>
    <row r="110" spans="1:21">
      <c r="A110" s="4">
        <v>43259</v>
      </c>
      <c r="B110" s="12">
        <v>7.8753029582590505E-4</v>
      </c>
      <c r="C110" s="5">
        <v>276.85000000000002</v>
      </c>
      <c r="D110" s="8">
        <f t="shared" si="3"/>
        <v>5.7431822286435792E-3</v>
      </c>
      <c r="E110" s="8">
        <f t="shared" si="4"/>
        <v>1.0395758661887693</v>
      </c>
      <c r="F110" s="13">
        <f>IF(B110&gt;0,IF(B110&gt;_xlfn.QUARTILE.EXC(B:B,2)-0.00001,1,0.75),-1)</f>
        <v>1</v>
      </c>
      <c r="G110" s="8">
        <f>F110*D110</f>
        <v>5.7431822286435792E-3</v>
      </c>
      <c r="H110" s="8">
        <f t="shared" si="5"/>
        <v>1.1887392292003633</v>
      </c>
      <c r="I110" s="3"/>
      <c r="T110" s="1">
        <v>43061</v>
      </c>
      <c r="U110">
        <v>7.0600421791290895E-4</v>
      </c>
    </row>
    <row r="111" spans="1:21">
      <c r="A111" s="4">
        <v>43262</v>
      </c>
      <c r="B111" s="12">
        <v>7.5613816123559199E-4</v>
      </c>
      <c r="C111" s="5">
        <v>278.44</v>
      </c>
      <c r="D111" s="8">
        <f t="shared" si="3"/>
        <v>2.1189484269500611E-3</v>
      </c>
      <c r="E111" s="8">
        <f t="shared" si="4"/>
        <v>1.0417786738351253</v>
      </c>
      <c r="F111" s="13">
        <f>IF(B111&gt;0,IF(B111&gt;_xlfn.QUARTILE.EXC(B:B,2)-0.00001,1,0.75),-1)</f>
        <v>0.75</v>
      </c>
      <c r="G111" s="8">
        <f>F111*D111</f>
        <v>1.5892113202125458E-3</v>
      </c>
      <c r="H111" s="8">
        <f t="shared" si="5"/>
        <v>1.1906283870401893</v>
      </c>
      <c r="I111" s="3"/>
      <c r="T111" s="1">
        <v>43063</v>
      </c>
      <c r="U111">
        <v>7.8753029582590505E-4</v>
      </c>
    </row>
    <row r="112" spans="1:21">
      <c r="A112" s="4">
        <v>43263</v>
      </c>
      <c r="B112" s="12">
        <v>7.5613816123559199E-4</v>
      </c>
      <c r="C112" s="5">
        <v>279.02999999999997</v>
      </c>
      <c r="D112" s="8">
        <f t="shared" si="3"/>
        <v>5.7341504497733227E-4</v>
      </c>
      <c r="E112" s="8">
        <f t="shared" si="4"/>
        <v>1.0423760454002391</v>
      </c>
      <c r="F112" s="13">
        <f>IF(B112&gt;0,IF(B112&gt;_xlfn.QUARTILE.EXC(B:B,2)-0.00001,1,0.75),-1)</f>
        <v>0.75</v>
      </c>
      <c r="G112" s="8">
        <f>F112*D112</f>
        <v>4.300612837329992E-4</v>
      </c>
      <c r="H112" s="8">
        <f t="shared" si="5"/>
        <v>1.1911404302127686</v>
      </c>
      <c r="I112" s="3"/>
      <c r="T112" s="1">
        <v>43066</v>
      </c>
      <c r="U112">
        <v>7.8753029582590505E-4</v>
      </c>
    </row>
    <row r="113" spans="1:21">
      <c r="A113" s="4">
        <v>43264</v>
      </c>
      <c r="B113" s="12">
        <v>7.5613816123559199E-4</v>
      </c>
      <c r="C113" s="5">
        <v>279.19</v>
      </c>
      <c r="D113" s="8">
        <f t="shared" si="3"/>
        <v>-6.4472223217166386E-4</v>
      </c>
      <c r="E113" s="8">
        <f t="shared" si="4"/>
        <v>1.0417040023894863</v>
      </c>
      <c r="F113" s="13">
        <f>IF(B113&gt;0,IF(B113&gt;_xlfn.QUARTILE.EXC(B:B,2)-0.00001,1,0.75),-1)</f>
        <v>0.75</v>
      </c>
      <c r="G113" s="8">
        <f>F113*D113</f>
        <v>-4.8354167412874792E-4</v>
      </c>
      <c r="H113" s="8">
        <f t="shared" si="5"/>
        <v>1.190564464175021</v>
      </c>
      <c r="I113" s="3"/>
      <c r="T113" s="1">
        <v>43067</v>
      </c>
      <c r="U113">
        <v>7.5613816123559199E-4</v>
      </c>
    </row>
    <row r="114" spans="1:21">
      <c r="A114" s="4">
        <v>43265</v>
      </c>
      <c r="B114" s="12">
        <v>7.5613816123559199E-4</v>
      </c>
      <c r="C114" s="5">
        <v>279.01</v>
      </c>
      <c r="D114" s="8">
        <f t="shared" si="3"/>
        <v>-8.637683237159844E-3</v>
      </c>
      <c r="E114" s="8">
        <f t="shared" si="4"/>
        <v>1.0327060931899643</v>
      </c>
      <c r="F114" s="13">
        <f>IF(B114&gt;0,IF(B114&gt;_xlfn.QUARTILE.EXC(B:B,2)-0.00001,1,0.75),-1)</f>
        <v>0.75</v>
      </c>
      <c r="G114" s="8">
        <f>F114*D114</f>
        <v>-6.478262427869883E-3</v>
      </c>
      <c r="H114" s="8">
        <f t="shared" si="5"/>
        <v>1.182851675138799</v>
      </c>
      <c r="I114" s="3"/>
      <c r="T114" s="1">
        <v>43068</v>
      </c>
      <c r="U114">
        <v>7.8753029582590505E-4</v>
      </c>
    </row>
    <row r="115" spans="1:21">
      <c r="A115" s="4">
        <v>43266</v>
      </c>
      <c r="B115" s="12">
        <v>7.8753029582590505E-4</v>
      </c>
      <c r="C115" s="5">
        <v>276.60000000000002</v>
      </c>
      <c r="D115" s="8">
        <f t="shared" si="3"/>
        <v>-4.0130151843818275E-3</v>
      </c>
      <c r="E115" s="8">
        <f t="shared" si="4"/>
        <v>1.0285618279569895</v>
      </c>
      <c r="F115" s="13">
        <f>IF(B115&gt;0,IF(B115&gt;_xlfn.QUARTILE.EXC(B:B,2)-0.00001,1,0.75),-1)</f>
        <v>1</v>
      </c>
      <c r="G115" s="8">
        <f>F115*D115</f>
        <v>-4.0130151843818275E-3</v>
      </c>
      <c r="H115" s="8">
        <f t="shared" si="5"/>
        <v>1.1781048734055954</v>
      </c>
      <c r="I115" s="3"/>
      <c r="T115" s="1">
        <v>43069</v>
      </c>
      <c r="U115">
        <v>7.5613816123559199E-4</v>
      </c>
    </row>
    <row r="116" spans="1:21">
      <c r="A116" s="4">
        <v>43269</v>
      </c>
      <c r="B116" s="12">
        <v>7.8753029582590505E-4</v>
      </c>
      <c r="C116" s="5">
        <v>275.49</v>
      </c>
      <c r="D116" s="8">
        <f t="shared" si="3"/>
        <v>-5.4085447747649973E-3</v>
      </c>
      <c r="E116" s="8">
        <f t="shared" si="4"/>
        <v>1.0229988052568699</v>
      </c>
      <c r="F116" s="13">
        <f>IF(B116&gt;0,IF(B116&gt;_xlfn.QUARTILE.EXC(B:B,2)-0.00001,1,0.75),-1)</f>
        <v>1</v>
      </c>
      <c r="G116" s="8">
        <f>F116*D116</f>
        <v>-5.4085447747649973E-3</v>
      </c>
      <c r="H116" s="8">
        <f t="shared" si="5"/>
        <v>1.1717330404484123</v>
      </c>
      <c r="I116" s="3"/>
      <c r="T116" s="1">
        <v>43070</v>
      </c>
      <c r="U116">
        <v>7.8753029582590505E-4</v>
      </c>
    </row>
    <row r="117" spans="1:21">
      <c r="A117" s="4">
        <v>43270</v>
      </c>
      <c r="B117" s="12">
        <v>7.8753029582590505E-4</v>
      </c>
      <c r="C117" s="5">
        <v>274</v>
      </c>
      <c r="D117" s="8">
        <f t="shared" si="3"/>
        <v>8.2846715328466491E-3</v>
      </c>
      <c r="E117" s="8">
        <f t="shared" si="4"/>
        <v>1.0314740143369177</v>
      </c>
      <c r="F117" s="13">
        <f>IF(B117&gt;0,IF(B117&gt;_xlfn.QUARTILE.EXC(B:B,2)-0.00001,1,0.75),-1)</f>
        <v>1</v>
      </c>
      <c r="G117" s="8">
        <f>F117*D117</f>
        <v>8.2846715328466491E-3</v>
      </c>
      <c r="H117" s="8">
        <f t="shared" si="5"/>
        <v>1.1814404638127112</v>
      </c>
      <c r="I117" s="3"/>
      <c r="T117" s="1">
        <v>43073</v>
      </c>
      <c r="U117">
        <v>7.5613816123559199E-4</v>
      </c>
    </row>
    <row r="118" spans="1:21">
      <c r="A118" s="4">
        <v>43271</v>
      </c>
      <c r="B118" s="12">
        <v>7.8753029582590505E-4</v>
      </c>
      <c r="C118" s="5">
        <v>276.27</v>
      </c>
      <c r="D118" s="8">
        <f t="shared" si="3"/>
        <v>-1.1220907083650136E-3</v>
      </c>
      <c r="E118" s="8">
        <f t="shared" si="4"/>
        <v>1.0303166069295102</v>
      </c>
      <c r="F118" s="13">
        <f>IF(B118&gt;0,IF(B118&gt;_xlfn.QUARTILE.EXC(B:B,2)-0.00001,1,0.75),-1)</f>
        <v>1</v>
      </c>
      <c r="G118" s="8">
        <f>F118*D118</f>
        <v>-1.1220907083650136E-3</v>
      </c>
      <c r="H118" s="8">
        <f t="shared" si="5"/>
        <v>1.1801147804457806</v>
      </c>
      <c r="I118" s="3"/>
      <c r="T118" s="1">
        <v>43074</v>
      </c>
      <c r="U118">
        <v>7.8753029582590505E-4</v>
      </c>
    </row>
    <row r="119" spans="1:21">
      <c r="A119" s="4">
        <v>43272</v>
      </c>
      <c r="B119" s="12">
        <v>7.8753029582590505E-4</v>
      </c>
      <c r="C119" s="5">
        <v>275.95999999999998</v>
      </c>
      <c r="D119" s="8">
        <f t="shared" si="3"/>
        <v>-1.0871140745033865E-3</v>
      </c>
      <c r="E119" s="8">
        <f t="shared" si="4"/>
        <v>1.0291965352449226</v>
      </c>
      <c r="F119" s="13">
        <f>IF(B119&gt;0,IF(B119&gt;_xlfn.QUARTILE.EXC(B:B,2)-0.00001,1,0.75),-1)</f>
        <v>1</v>
      </c>
      <c r="G119" s="8">
        <f>F119*D119</f>
        <v>-1.0871140745033865E-3</v>
      </c>
      <c r="H119" s="8">
        <f t="shared" si="5"/>
        <v>1.1788318610584285</v>
      </c>
      <c r="I119" s="3"/>
      <c r="T119" s="1">
        <v>43075</v>
      </c>
      <c r="U119">
        <v>7.8753029582590505E-4</v>
      </c>
    </row>
    <row r="120" spans="1:21">
      <c r="A120" s="4">
        <v>43273</v>
      </c>
      <c r="B120" s="12">
        <v>7.8753029582590505E-4</v>
      </c>
      <c r="C120" s="5">
        <v>275.66000000000003</v>
      </c>
      <c r="D120" s="8">
        <f t="shared" si="3"/>
        <v>-8.0533991148517264E-3</v>
      </c>
      <c r="E120" s="8">
        <f t="shared" si="4"/>
        <v>1.0209080047789727</v>
      </c>
      <c r="F120" s="13">
        <f>IF(B120&gt;0,IF(B120&gt;_xlfn.QUARTILE.EXC(B:B,2)-0.00001,1,0.75),-1)</f>
        <v>1</v>
      </c>
      <c r="G120" s="8">
        <f>F120*D120</f>
        <v>-8.0533991148517264E-3</v>
      </c>
      <c r="H120" s="8">
        <f t="shared" si="5"/>
        <v>1.1693382575920215</v>
      </c>
      <c r="I120" s="3"/>
      <c r="T120" s="1">
        <v>43076</v>
      </c>
      <c r="U120">
        <v>7.8753029582590505E-4</v>
      </c>
    </row>
    <row r="121" spans="1:21">
      <c r="A121" s="4">
        <v>43276</v>
      </c>
      <c r="B121" s="12">
        <v>1.0386179005713199E-3</v>
      </c>
      <c r="C121" s="5">
        <v>273.44</v>
      </c>
      <c r="D121" s="8">
        <f t="shared" si="3"/>
        <v>-6.582796957285004E-3</v>
      </c>
      <c r="E121" s="8">
        <f t="shared" si="4"/>
        <v>1.0141875746714457</v>
      </c>
      <c r="F121" s="13">
        <f>IF(B121&gt;0,IF(B121&gt;_xlfn.QUARTILE.EXC(B:B,2)-0.00001,1,0.75),-1)</f>
        <v>1</v>
      </c>
      <c r="G121" s="8">
        <f>F121*D121</f>
        <v>-6.582796957285004E-3</v>
      </c>
      <c r="H121" s="8">
        <f t="shared" si="5"/>
        <v>1.1616407412679077</v>
      </c>
      <c r="I121" s="3"/>
      <c r="T121" s="1">
        <v>43077</v>
      </c>
      <c r="U121">
        <v>7.5613816123559199E-4</v>
      </c>
    </row>
    <row r="122" spans="1:21">
      <c r="A122" s="4">
        <v>43277</v>
      </c>
      <c r="B122" s="12">
        <v>7.5613816123559199E-4</v>
      </c>
      <c r="C122" s="5">
        <v>271.64</v>
      </c>
      <c r="D122" s="8">
        <f t="shared" si="3"/>
        <v>2.2824326314239605E-3</v>
      </c>
      <c r="E122" s="8">
        <f t="shared" si="4"/>
        <v>1.0165023894862606</v>
      </c>
      <c r="F122" s="13">
        <f>IF(B122&gt;0,IF(B122&gt;_xlfn.QUARTILE.EXC(B:B,2)-0.00001,1,0.75),-1)</f>
        <v>0.75</v>
      </c>
      <c r="G122" s="8">
        <f>F122*D122</f>
        <v>1.7118244735679702E-3</v>
      </c>
      <c r="H122" s="8">
        <f t="shared" si="5"/>
        <v>1.1636292663183037</v>
      </c>
      <c r="I122" s="3"/>
      <c r="T122" s="1">
        <v>43080</v>
      </c>
      <c r="U122">
        <v>7.0600421791290895E-4</v>
      </c>
    </row>
    <row r="123" spans="1:21">
      <c r="A123" s="4">
        <v>43278</v>
      </c>
      <c r="B123" s="12">
        <v>8.9131154134503899E-4</v>
      </c>
      <c r="C123" s="5">
        <v>272.26</v>
      </c>
      <c r="D123" s="8">
        <f t="shared" si="3"/>
        <v>-1.0908690222581247E-2</v>
      </c>
      <c r="E123" s="8">
        <f t="shared" si="4"/>
        <v>1.0054136798088413</v>
      </c>
      <c r="F123" s="13">
        <f>IF(B123&gt;0,IF(B123&gt;_xlfn.QUARTILE.EXC(B:B,2)-0.00001,1,0.75),-1)</f>
        <v>1</v>
      </c>
      <c r="G123" s="8">
        <f>F123*D123</f>
        <v>-1.0908690222581247E-2</v>
      </c>
      <c r="H123" s="8">
        <f t="shared" si="5"/>
        <v>1.1509355951181077</v>
      </c>
      <c r="I123" s="3"/>
      <c r="T123" s="1">
        <v>43081</v>
      </c>
      <c r="U123">
        <v>5.7932868341556702E-4</v>
      </c>
    </row>
    <row r="124" spans="1:21">
      <c r="A124" s="4">
        <v>43279</v>
      </c>
      <c r="B124" s="12">
        <v>7.8753029582590505E-4</v>
      </c>
      <c r="C124" s="5">
        <v>269.29000000000002</v>
      </c>
      <c r="D124" s="8">
        <f t="shared" si="3"/>
        <v>1.0509116565784038E-2</v>
      </c>
      <c r="E124" s="8">
        <f t="shared" si="4"/>
        <v>1.0159796893667863</v>
      </c>
      <c r="F124" s="13">
        <f>IF(B124&gt;0,IF(B124&gt;_xlfn.QUARTILE.EXC(B:B,2)-0.00001,1,0.75),-1)</f>
        <v>1</v>
      </c>
      <c r="G124" s="8">
        <f>F124*D124</f>
        <v>1.0509116565784038E-2</v>
      </c>
      <c r="H124" s="8">
        <f t="shared" si="5"/>
        <v>1.163030911446914</v>
      </c>
      <c r="I124" s="3"/>
      <c r="T124" s="1">
        <v>43082</v>
      </c>
      <c r="U124">
        <v>7.5613816123559199E-4</v>
      </c>
    </row>
    <row r="125" spans="1:21">
      <c r="A125" s="4">
        <v>43280</v>
      </c>
      <c r="B125" s="12">
        <v>7.8753029582590505E-4</v>
      </c>
      <c r="C125" s="5">
        <v>272.12</v>
      </c>
      <c r="D125" s="8">
        <f t="shared" si="3"/>
        <v>-9.5913567543731201E-3</v>
      </c>
      <c r="E125" s="8">
        <f t="shared" si="4"/>
        <v>1.0062350657108723</v>
      </c>
      <c r="F125" s="13">
        <f>IF(B125&gt;0,IF(B125&gt;_xlfn.QUARTILE.EXC(B:B,2)-0.00001,1,0.75),-1)</f>
        <v>1</v>
      </c>
      <c r="G125" s="8">
        <f>F125*D125</f>
        <v>-9.5913567543731201E-3</v>
      </c>
      <c r="H125" s="8">
        <f t="shared" si="5"/>
        <v>1.1518758670588629</v>
      </c>
      <c r="I125" s="3"/>
      <c r="T125" s="1">
        <v>43083</v>
      </c>
      <c r="U125">
        <v>7.8753029582590505E-4</v>
      </c>
    </row>
    <row r="126" spans="1:21">
      <c r="A126" s="4">
        <v>43283</v>
      </c>
      <c r="B126" s="12">
        <v>7.8753029582590505E-4</v>
      </c>
      <c r="C126" s="5">
        <v>269.51</v>
      </c>
      <c r="D126" s="8">
        <f t="shared" si="3"/>
        <v>1.2467069867537433E-2</v>
      </c>
      <c r="E126" s="8">
        <f t="shared" si="4"/>
        <v>1.0187798685782559</v>
      </c>
      <c r="F126" s="13">
        <f>IF(B126&gt;0,IF(B126&gt;_xlfn.QUARTILE.EXC(B:B,2)-0.00001,1,0.75),-1)</f>
        <v>1</v>
      </c>
      <c r="G126" s="8">
        <f>F126*D126</f>
        <v>1.2467069867537433E-2</v>
      </c>
      <c r="H126" s="8">
        <f t="shared" si="5"/>
        <v>1.1662363839722161</v>
      </c>
      <c r="I126" s="3"/>
      <c r="T126" s="1">
        <v>43084</v>
      </c>
      <c r="U126">
        <v>7.8753029582590505E-4</v>
      </c>
    </row>
    <row r="127" spans="1:21">
      <c r="A127" s="4">
        <v>43284</v>
      </c>
      <c r="B127" s="12">
        <v>7.8753029582590505E-4</v>
      </c>
      <c r="C127" s="5">
        <v>272.87</v>
      </c>
      <c r="D127" s="8">
        <f t="shared" si="3"/>
        <v>-2.5653241470296796E-3</v>
      </c>
      <c r="E127" s="8">
        <f t="shared" si="4"/>
        <v>1.0161663679808843</v>
      </c>
      <c r="F127" s="13">
        <f>IF(B127&gt;0,IF(B127&gt;_xlfn.QUARTILE.EXC(B:B,2)-0.00001,1,0.75),-1)</f>
        <v>1</v>
      </c>
      <c r="G127" s="8">
        <f>F127*D127</f>
        <v>-2.5653241470296796E-3</v>
      </c>
      <c r="H127" s="8">
        <f t="shared" si="5"/>
        <v>1.1632446096152675</v>
      </c>
      <c r="I127" s="3"/>
      <c r="T127" s="1">
        <v>43087</v>
      </c>
      <c r="U127">
        <v>2.8190884572114197E-4</v>
      </c>
    </row>
    <row r="128" spans="1:21">
      <c r="A128" s="4">
        <v>43286</v>
      </c>
      <c r="B128" s="12">
        <v>7.8753029582590505E-4</v>
      </c>
      <c r="C128" s="5">
        <v>272.17</v>
      </c>
      <c r="D128" s="8">
        <f t="shared" si="3"/>
        <v>3.5639490024615881E-3</v>
      </c>
      <c r="E128" s="8">
        <f t="shared" si="4"/>
        <v>1.0197879330943846</v>
      </c>
      <c r="F128" s="13">
        <f>IF(B128&gt;0,IF(B128&gt;_xlfn.QUARTILE.EXC(B:B,2)-0.00001,1,0.75),-1)</f>
        <v>1</v>
      </c>
      <c r="G128" s="8">
        <f>F128*D128</f>
        <v>3.5639490024615881E-3</v>
      </c>
      <c r="H128" s="8">
        <f t="shared" si="5"/>
        <v>1.1673903540813246</v>
      </c>
      <c r="I128" s="3"/>
      <c r="T128" s="1">
        <v>43088</v>
      </c>
      <c r="U128">
        <v>7.5613816123559199E-4</v>
      </c>
    </row>
    <row r="129" spans="1:21">
      <c r="A129" s="4">
        <v>43287</v>
      </c>
      <c r="B129" s="12">
        <v>7.8753029582590505E-4</v>
      </c>
      <c r="C129" s="5">
        <v>273.14</v>
      </c>
      <c r="D129" s="8">
        <f t="shared" si="3"/>
        <v>1.248444021380986E-2</v>
      </c>
      <c r="E129" s="8">
        <f t="shared" si="4"/>
        <v>1.032519414575866</v>
      </c>
      <c r="F129" s="13">
        <f>IF(B129&gt;0,IF(B129&gt;_xlfn.QUARTILE.EXC(B:B,2)-0.00001,1,0.75),-1)</f>
        <v>1</v>
      </c>
      <c r="G129" s="8">
        <f>F129*D129</f>
        <v>1.248444021380986E-2</v>
      </c>
      <c r="H129" s="8">
        <f t="shared" si="5"/>
        <v>1.1819645691630312</v>
      </c>
      <c r="I129" s="3"/>
      <c r="T129" s="1">
        <v>43089</v>
      </c>
      <c r="U129">
        <v>7.8753029582590505E-4</v>
      </c>
    </row>
    <row r="130" spans="1:21">
      <c r="A130" s="4">
        <v>43290</v>
      </c>
      <c r="B130" s="12">
        <v>7.8753029582590505E-4</v>
      </c>
      <c r="C130" s="5">
        <v>276.55</v>
      </c>
      <c r="D130" s="8">
        <f t="shared" si="3"/>
        <v>6.7257277165070099E-3</v>
      </c>
      <c r="E130" s="8">
        <f t="shared" si="4"/>
        <v>1.0394638590203105</v>
      </c>
      <c r="F130" s="13">
        <f>IF(B130&gt;0,IF(B130&gt;_xlfn.QUARTILE.EXC(B:B,2)-0.00001,1,0.75),-1)</f>
        <v>1</v>
      </c>
      <c r="G130" s="8">
        <f>F130*D130</f>
        <v>6.7257277165070099E-3</v>
      </c>
      <c r="H130" s="8">
        <f t="shared" si="5"/>
        <v>1.1899141410257801</v>
      </c>
      <c r="I130" s="3"/>
      <c r="T130" s="1">
        <v>43090</v>
      </c>
      <c r="U130">
        <v>7.8753029582590505E-4</v>
      </c>
    </row>
    <row r="131" spans="1:21">
      <c r="A131" s="4">
        <v>43291</v>
      </c>
      <c r="B131" s="12">
        <v>7.5613816123559199E-4</v>
      </c>
      <c r="C131" s="5">
        <v>278.41000000000003</v>
      </c>
      <c r="D131" s="8">
        <f t="shared" ref="D131:D194" si="6">(C132-C131)/C131</f>
        <v>-4.5256995079201454E-3</v>
      </c>
      <c r="E131" s="8">
        <f t="shared" si="4"/>
        <v>1.0347595579450415</v>
      </c>
      <c r="F131" s="13">
        <f>IF(B131&gt;0,IF(B131&gt;_xlfn.QUARTILE.EXC(B:B,2)-0.00001,1,0.75),-1)</f>
        <v>0.75</v>
      </c>
      <c r="G131" s="8">
        <f>F131*D131</f>
        <v>-3.3942746309401093E-3</v>
      </c>
      <c r="H131" s="8">
        <f t="shared" si="5"/>
        <v>1.1858752456438995</v>
      </c>
      <c r="I131" s="3"/>
      <c r="T131" s="1">
        <v>43091</v>
      </c>
      <c r="U131">
        <v>7.8753029582590505E-4</v>
      </c>
    </row>
    <row r="132" spans="1:21">
      <c r="A132" s="4">
        <v>43292</v>
      </c>
      <c r="B132" s="12">
        <v>7.8753029582590505E-4</v>
      </c>
      <c r="C132" s="5">
        <v>277.14999999999998</v>
      </c>
      <c r="D132" s="8">
        <f t="shared" si="6"/>
        <v>4.0772145047807884E-3</v>
      </c>
      <c r="E132" s="8">
        <f t="shared" ref="E132:E195" si="7">(D132+1)*E131</f>
        <v>1.0389784946236555</v>
      </c>
      <c r="F132" s="13">
        <f>IF(B132&gt;0,IF(B132&gt;_xlfn.QUARTILE.EXC(B:B,2)-0.00001,1,0.75),-1)</f>
        <v>1</v>
      </c>
      <c r="G132" s="8">
        <f>F132*D132</f>
        <v>4.0772145047807884E-3</v>
      </c>
      <c r="H132" s="8">
        <f t="shared" ref="H132:H195" si="8">(G132+1)*H131</f>
        <v>1.1907103133962991</v>
      </c>
      <c r="I132" s="3"/>
      <c r="T132" s="1">
        <v>43095</v>
      </c>
      <c r="U132">
        <v>7.8753029582590505E-4</v>
      </c>
    </row>
    <row r="133" spans="1:21">
      <c r="A133" s="4">
        <v>43293</v>
      </c>
      <c r="B133" s="12">
        <v>7.5613816123559199E-4</v>
      </c>
      <c r="C133" s="5">
        <v>278.27999999999997</v>
      </c>
      <c r="D133" s="8">
        <f t="shared" si="6"/>
        <v>3.1982176225386059E-3</v>
      </c>
      <c r="E133" s="8">
        <f t="shared" si="7"/>
        <v>1.0423013739545997</v>
      </c>
      <c r="F133" s="13">
        <f>IF(B133&gt;0,IF(B133&gt;_xlfn.QUARTILE.EXC(B:B,2)-0.00001,1,0.75),-1)</f>
        <v>0.75</v>
      </c>
      <c r="G133" s="8">
        <f>F133*D133</f>
        <v>2.3986632169039545E-3</v>
      </c>
      <c r="H133" s="8">
        <f t="shared" si="8"/>
        <v>1.1935664264270309</v>
      </c>
      <c r="I133" s="3"/>
      <c r="T133" s="1">
        <v>43096</v>
      </c>
      <c r="U133">
        <v>7.8753029582590505E-4</v>
      </c>
    </row>
    <row r="134" spans="1:21">
      <c r="A134" s="4">
        <v>43294</v>
      </c>
      <c r="B134" s="12">
        <v>7.8753029582590505E-4</v>
      </c>
      <c r="C134" s="5">
        <v>279.17</v>
      </c>
      <c r="D134" s="8">
        <f t="shared" si="6"/>
        <v>1.6835619873194485E-3</v>
      </c>
      <c r="E134" s="8">
        <f t="shared" si="7"/>
        <v>1.0440561529271204</v>
      </c>
      <c r="F134" s="13">
        <f>IF(B134&gt;0,IF(B134&gt;_xlfn.QUARTILE.EXC(B:B,2)-0.00001,1,0.75),-1)</f>
        <v>1</v>
      </c>
      <c r="G134" s="8">
        <f>F134*D134</f>
        <v>1.6835619873194485E-3</v>
      </c>
      <c r="H134" s="8">
        <f t="shared" si="8"/>
        <v>1.1955758694919041</v>
      </c>
      <c r="I134" s="3"/>
      <c r="T134" s="1">
        <v>43097</v>
      </c>
      <c r="U134">
        <v>7.5613816123559199E-4</v>
      </c>
    </row>
    <row r="135" spans="1:21">
      <c r="A135" s="4">
        <v>43297</v>
      </c>
      <c r="B135" s="12">
        <v>7.5613816123559199E-4</v>
      </c>
      <c r="C135" s="5">
        <v>279.64</v>
      </c>
      <c r="D135" s="8">
        <f t="shared" si="6"/>
        <v>-4.1839507938776967E-3</v>
      </c>
      <c r="E135" s="8">
        <f t="shared" si="7"/>
        <v>1.0396878733572281</v>
      </c>
      <c r="F135" s="13">
        <f>IF(B135&gt;0,IF(B135&gt;_xlfn.QUARTILE.EXC(B:B,2)-0.00001,1,0.75),-1)</f>
        <v>0.75</v>
      </c>
      <c r="G135" s="8">
        <f>F135*D135</f>
        <v>-3.1379630954082726E-3</v>
      </c>
      <c r="H135" s="8">
        <f t="shared" si="8"/>
        <v>1.1918241965356779</v>
      </c>
      <c r="I135" s="3"/>
      <c r="T135" s="1">
        <v>43098</v>
      </c>
      <c r="U135">
        <v>7.5613816123559199E-4</v>
      </c>
    </row>
    <row r="136" spans="1:21">
      <c r="A136" s="4">
        <v>43298</v>
      </c>
      <c r="B136" s="12">
        <v>7.8753029582590505E-4</v>
      </c>
      <c r="C136" s="5">
        <v>278.47000000000003</v>
      </c>
      <c r="D136" s="8">
        <f t="shared" si="6"/>
        <v>7.5052968003733785E-3</v>
      </c>
      <c r="E136" s="8">
        <f>(D136+1)*E135</f>
        <v>1.0474910394265233</v>
      </c>
      <c r="F136" s="13">
        <f>IF(B136&gt;0,IF(B136&gt;_xlfn.QUARTILE.EXC(B:B,2)-0.00001,1,0.75),-1)</f>
        <v>1</v>
      </c>
      <c r="G136" s="8">
        <f>F136*D136</f>
        <v>7.5052968003733785E-3</v>
      </c>
      <c r="H136" s="8">
        <f t="shared" si="8"/>
        <v>1.2007691908645448</v>
      </c>
      <c r="I136" s="3"/>
      <c r="T136" s="1">
        <v>43102</v>
      </c>
      <c r="U136">
        <v>5.3918193853234495E-4</v>
      </c>
    </row>
    <row r="137" spans="1:21">
      <c r="A137" s="4">
        <v>43299</v>
      </c>
      <c r="B137" s="12">
        <v>7.5613816123559199E-4</v>
      </c>
      <c r="C137" s="5">
        <v>280.56</v>
      </c>
      <c r="D137" s="8">
        <f t="shared" si="6"/>
        <v>-8.9107499287140006E-4</v>
      </c>
      <c r="E137" s="8">
        <f t="shared" si="7"/>
        <v>1.0465576463560335</v>
      </c>
      <c r="F137" s="13">
        <f>IF(B137&gt;0,IF(B137&gt;_xlfn.QUARTILE.EXC(B:B,2)-0.00001,1,0.75),-1)</f>
        <v>0.75</v>
      </c>
      <c r="G137" s="8">
        <f>F137*D137</f>
        <v>-6.6830624465355004E-4</v>
      </c>
      <c r="H137" s="8">
        <f t="shared" si="8"/>
        <v>1.1999667093159025</v>
      </c>
      <c r="I137" s="3"/>
      <c r="T137" s="1">
        <v>43103</v>
      </c>
      <c r="U137">
        <v>1.0856397483010401E-4</v>
      </c>
    </row>
    <row r="138" spans="1:21">
      <c r="A138" s="4">
        <v>43300</v>
      </c>
      <c r="B138" s="12">
        <v>7.5613816123559199E-4</v>
      </c>
      <c r="C138" s="5">
        <v>280.31</v>
      </c>
      <c r="D138" s="8">
        <f t="shared" si="6"/>
        <v>-1.9264385858514519E-3</v>
      </c>
      <c r="E138" s="8">
        <f t="shared" si="7"/>
        <v>1.0445415173237755</v>
      </c>
      <c r="F138" s="13">
        <f>IF(B138&gt;0,IF(B138&gt;_xlfn.QUARTILE.EXC(B:B,2)-0.00001,1,0.75),-1)</f>
        <v>0.75</v>
      </c>
      <c r="G138" s="8">
        <f>F138*D138</f>
        <v>-1.444828939388589E-3</v>
      </c>
      <c r="H138" s="8">
        <f t="shared" si="8"/>
        <v>1.19823296268798</v>
      </c>
      <c r="I138" s="3"/>
      <c r="T138" s="1">
        <v>43104</v>
      </c>
      <c r="U138">
        <v>7.0600421791290895E-4</v>
      </c>
    </row>
    <row r="139" spans="1:21">
      <c r="A139" s="4">
        <v>43301</v>
      </c>
      <c r="B139" s="12">
        <v>7.8753029582590505E-4</v>
      </c>
      <c r="C139" s="5">
        <v>279.77</v>
      </c>
      <c r="D139" s="8">
        <f t="shared" si="6"/>
        <v>-1.1437966901383036E-3</v>
      </c>
      <c r="E139" s="8">
        <f>(D139+1)*E138</f>
        <v>1.0433467741935485</v>
      </c>
      <c r="F139" s="13">
        <f>IF(B139&gt;0,IF(B139&gt;_xlfn.QUARTILE.EXC(B:B,2)-0.00001,1,0.75),-1)</f>
        <v>1</v>
      </c>
      <c r="G139" s="8">
        <f>F139*D139</f>
        <v>-1.1437966901383036E-3</v>
      </c>
      <c r="H139" s="8">
        <f t="shared" si="8"/>
        <v>1.1968624277912427</v>
      </c>
      <c r="I139" s="3"/>
      <c r="T139" s="1">
        <v>43105</v>
      </c>
      <c r="U139">
        <v>7.37396352503222E-4</v>
      </c>
    </row>
    <row r="140" spans="1:21">
      <c r="A140" s="4">
        <v>43304</v>
      </c>
      <c r="B140" s="12">
        <v>7.5613816123559199E-4</v>
      </c>
      <c r="C140" s="5">
        <v>279.45</v>
      </c>
      <c r="D140" s="8">
        <f t="shared" si="6"/>
        <v>8.3735909822867487E-3</v>
      </c>
      <c r="E140" s="8">
        <f t="shared" si="7"/>
        <v>1.0520833333333337</v>
      </c>
      <c r="F140" s="13">
        <f>IF(B140&gt;0,IF(B140&gt;_xlfn.QUARTILE.EXC(B:B,2)-0.00001,1,0.75),-1)</f>
        <v>0.75</v>
      </c>
      <c r="G140" s="8">
        <f>F140*D140</f>
        <v>6.2801932367150615E-3</v>
      </c>
      <c r="H140" s="8">
        <f t="shared" si="8"/>
        <v>1.2043789551155357</v>
      </c>
      <c r="I140" s="3"/>
      <c r="T140" s="1">
        <v>43108</v>
      </c>
      <c r="U140">
        <v>-1.06740545427002E-3</v>
      </c>
    </row>
    <row r="141" spans="1:21">
      <c r="A141" s="4">
        <v>43305</v>
      </c>
      <c r="B141" s="12">
        <v>7.5613816123559199E-4</v>
      </c>
      <c r="C141" s="5">
        <v>281.79000000000002</v>
      </c>
      <c r="D141" s="8">
        <f t="shared" si="6"/>
        <v>-1.6324213066469227E-3</v>
      </c>
      <c r="E141" s="8">
        <f t="shared" si="7"/>
        <v>1.0503658900836323</v>
      </c>
      <c r="F141" s="13">
        <f>IF(B141&gt;0,IF(B141&gt;_xlfn.QUARTILE.EXC(B:B,2)-0.00001,1,0.75),-1)</f>
        <v>0.75</v>
      </c>
      <c r="G141" s="8">
        <f>F141*D141</f>
        <v>-1.2243159799851921E-3</v>
      </c>
      <c r="H141" s="8">
        <f t="shared" si="8"/>
        <v>1.20290441471483</v>
      </c>
      <c r="I141" s="3"/>
      <c r="T141" s="1">
        <v>43109</v>
      </c>
      <c r="U141">
        <v>7.5613816123559199E-4</v>
      </c>
    </row>
    <row r="142" spans="1:21">
      <c r="A142" s="4">
        <v>43306</v>
      </c>
      <c r="B142" s="12">
        <v>6.2946262673824996E-4</v>
      </c>
      <c r="C142" s="5">
        <v>281.33</v>
      </c>
      <c r="D142" s="8">
        <f t="shared" si="6"/>
        <v>6.646998187182329E-3</v>
      </c>
      <c r="E142" s="8">
        <f t="shared" si="7"/>
        <v>1.0573476702508964</v>
      </c>
      <c r="F142" s="13">
        <f>IF(B142&gt;0,IF(B142&gt;_xlfn.QUARTILE.EXC(B:B,2)-0.00001,1,0.75),-1)</f>
        <v>0.75</v>
      </c>
      <c r="G142" s="8">
        <f>F142*D142</f>
        <v>4.9852486403867465E-3</v>
      </c>
      <c r="H142" s="8">
        <f t="shared" si="8"/>
        <v>1.2089011923128024</v>
      </c>
      <c r="I142" s="3"/>
      <c r="T142" s="1">
        <v>43110</v>
      </c>
      <c r="U142">
        <v>7.8753029582590505E-4</v>
      </c>
    </row>
    <row r="143" spans="1:21">
      <c r="A143" s="4">
        <v>43307</v>
      </c>
      <c r="B143" s="12">
        <v>7.5613816123559199E-4</v>
      </c>
      <c r="C143" s="5">
        <v>283.2</v>
      </c>
      <c r="D143" s="8">
        <f t="shared" si="6"/>
        <v>1.8008474576270866E-3</v>
      </c>
      <c r="E143" s="8">
        <f t="shared" si="7"/>
        <v>1.0592517921146956</v>
      </c>
      <c r="F143" s="13">
        <f>IF(B143&gt;0,IF(B143&gt;_xlfn.QUARTILE.EXC(B:B,2)-0.00001,1,0.75),-1)</f>
        <v>0.75</v>
      </c>
      <c r="G143" s="8">
        <f>F143*D143</f>
        <v>1.3506355932203149E-3</v>
      </c>
      <c r="H143" s="8">
        <f t="shared" si="8"/>
        <v>1.2105339772918264</v>
      </c>
      <c r="I143" s="3"/>
      <c r="T143" s="1">
        <v>43111</v>
      </c>
      <c r="U143">
        <v>7.8753029582590505E-4</v>
      </c>
    </row>
    <row r="144" spans="1:21">
      <c r="A144" s="4">
        <v>43308</v>
      </c>
      <c r="B144" s="12">
        <v>7.8753029582590505E-4</v>
      </c>
      <c r="C144" s="5">
        <v>283.70999999999998</v>
      </c>
      <c r="D144" s="8">
        <f t="shared" si="6"/>
        <v>-7.7543970956257752E-3</v>
      </c>
      <c r="E144" s="8">
        <f t="shared" si="7"/>
        <v>1.0510379330943851</v>
      </c>
      <c r="F144" s="13">
        <f>IF(B144&gt;0,IF(B144&gt;_xlfn.QUARTILE.EXC(B:B,2)-0.00001,1,0.75),-1)</f>
        <v>1</v>
      </c>
      <c r="G144" s="8">
        <f>F144*D144</f>
        <v>-7.7543970956257752E-3</v>
      </c>
      <c r="H144" s="8">
        <f t="shared" si="8"/>
        <v>1.2011470161341584</v>
      </c>
      <c r="I144" s="3"/>
      <c r="T144" s="1">
        <v>43112</v>
      </c>
      <c r="U144">
        <v>5.9096594393695599E-4</v>
      </c>
    </row>
    <row r="145" spans="1:21">
      <c r="A145" s="4">
        <v>43311</v>
      </c>
      <c r="B145" s="12">
        <v>7.8753029582590505E-4</v>
      </c>
      <c r="C145" s="5">
        <v>281.51</v>
      </c>
      <c r="D145" s="8">
        <f t="shared" si="6"/>
        <v>-2.4865901744164989E-3</v>
      </c>
      <c r="E145" s="8">
        <f t="shared" si="7"/>
        <v>1.0484244324970136</v>
      </c>
      <c r="F145" s="13">
        <f>IF(B145&gt;0,IF(B145&gt;_xlfn.QUARTILE.EXC(B:B,2)-0.00001,1,0.75),-1)</f>
        <v>1</v>
      </c>
      <c r="G145" s="8">
        <f>F145*D145</f>
        <v>-2.4865901744164989E-3</v>
      </c>
      <c r="H145" s="8">
        <f t="shared" si="8"/>
        <v>1.1981602557658095</v>
      </c>
      <c r="I145" s="3"/>
      <c r="T145" s="1">
        <v>43116</v>
      </c>
      <c r="U145">
        <v>7.5613816123559199E-4</v>
      </c>
    </row>
    <row r="146" spans="1:21">
      <c r="A146" s="4">
        <v>43312</v>
      </c>
      <c r="B146" s="12">
        <v>7.8753029582590505E-4</v>
      </c>
      <c r="C146" s="5">
        <v>280.81</v>
      </c>
      <c r="D146" s="8">
        <f t="shared" si="6"/>
        <v>2.6708450553755208E-3</v>
      </c>
      <c r="E146" s="8">
        <f t="shared" si="7"/>
        <v>1.0512246117084831</v>
      </c>
      <c r="F146" s="13">
        <f>IF(B146&gt;0,IF(B146&gt;_xlfn.QUARTILE.EXC(B:B,2)-0.00001,1,0.75),-1)</f>
        <v>1</v>
      </c>
      <c r="G146" s="8">
        <f>F146*D146</f>
        <v>2.6708450553755208E-3</v>
      </c>
      <c r="H146" s="8">
        <f t="shared" si="8"/>
        <v>1.2013603561604693</v>
      </c>
      <c r="I146" s="3"/>
      <c r="T146" s="1">
        <v>43117</v>
      </c>
      <c r="U146">
        <v>7.8753029582590505E-4</v>
      </c>
    </row>
    <row r="147" spans="1:21">
      <c r="A147" s="4">
        <v>43313</v>
      </c>
      <c r="B147" s="12">
        <v>7.8753029582590505E-4</v>
      </c>
      <c r="C147" s="5">
        <v>281.56</v>
      </c>
      <c r="D147" s="8">
        <f t="shared" si="6"/>
        <v>-7.7070606620259123E-3</v>
      </c>
      <c r="E147" s="8">
        <f t="shared" si="7"/>
        <v>1.0431227598566313</v>
      </c>
      <c r="F147" s="13">
        <f>IF(B147&gt;0,IF(B147&gt;_xlfn.QUARTILE.EXC(B:B,2)-0.00001,1,0.75),-1)</f>
        <v>1</v>
      </c>
      <c r="G147" s="8">
        <f>F147*D147</f>
        <v>-7.7070606620259123E-3</v>
      </c>
      <c r="H147" s="8">
        <f t="shared" si="8"/>
        <v>1.1921013990185876</v>
      </c>
      <c r="I147" s="3"/>
      <c r="T147" s="1">
        <v>43118</v>
      </c>
      <c r="U147">
        <v>7.8753029582590505E-4</v>
      </c>
    </row>
    <row r="148" spans="1:21">
      <c r="A148" s="4">
        <v>43314</v>
      </c>
      <c r="B148" s="12">
        <v>7.8753029582590505E-4</v>
      </c>
      <c r="C148" s="5">
        <v>279.39</v>
      </c>
      <c r="D148" s="8">
        <f t="shared" si="6"/>
        <v>1.1238770177887493E-2</v>
      </c>
      <c r="E148" s="8">
        <f t="shared" si="7"/>
        <v>1.0548461768219837</v>
      </c>
      <c r="F148" s="13">
        <f>IF(B148&gt;0,IF(B148&gt;_xlfn.QUARTILE.EXC(B:B,2)-0.00001,1,0.75),-1)</f>
        <v>1</v>
      </c>
      <c r="G148" s="8">
        <f>F148*D148</f>
        <v>1.1238770177887493E-2</v>
      </c>
      <c r="H148" s="8">
        <f t="shared" si="8"/>
        <v>1.2054991526708958</v>
      </c>
      <c r="I148" s="3"/>
      <c r="T148" s="1">
        <v>43119</v>
      </c>
      <c r="U148">
        <v>7.8753029582590505E-4</v>
      </c>
    </row>
    <row r="149" spans="1:21">
      <c r="A149" s="4">
        <v>43315</v>
      </c>
      <c r="B149" s="12">
        <v>7.8753029582590505E-4</v>
      </c>
      <c r="C149" s="5">
        <v>282.52999999999997</v>
      </c>
      <c r="D149" s="8">
        <f t="shared" si="6"/>
        <v>3.9287863235763065E-3</v>
      </c>
      <c r="E149" s="8">
        <f t="shared" si="7"/>
        <v>1.0589904420549587</v>
      </c>
      <c r="F149" s="13">
        <f>IF(B149&gt;0,IF(B149&gt;_xlfn.QUARTILE.EXC(B:B,2)-0.00001,1,0.75),-1)</f>
        <v>1</v>
      </c>
      <c r="G149" s="8">
        <f>F149*D149</f>
        <v>3.9287863235763065E-3</v>
      </c>
      <c r="H149" s="8">
        <f t="shared" si="8"/>
        <v>1.2102353012549922</v>
      </c>
      <c r="I149" s="3"/>
      <c r="T149" s="1">
        <v>43122</v>
      </c>
      <c r="U149">
        <v>7.8753029582590505E-4</v>
      </c>
    </row>
    <row r="150" spans="1:21">
      <c r="A150" s="4">
        <v>43318</v>
      </c>
      <c r="B150" s="12">
        <v>7.8753029582590505E-4</v>
      </c>
      <c r="C150" s="5">
        <v>283.64</v>
      </c>
      <c r="D150" s="8">
        <f t="shared" si="6"/>
        <v>6.1697926949654492E-3</v>
      </c>
      <c r="E150" s="8">
        <f t="shared" si="7"/>
        <v>1.0655241935483877</v>
      </c>
      <c r="F150" s="13">
        <f>IF(B150&gt;0,IF(B150&gt;_xlfn.QUARTILE.EXC(B:B,2)-0.00001,1,0.75),-1)</f>
        <v>1</v>
      </c>
      <c r="G150" s="8">
        <f>F150*D150</f>
        <v>6.1697926949654492E-3</v>
      </c>
      <c r="H150" s="8">
        <f t="shared" si="8"/>
        <v>1.2177022021758648</v>
      </c>
      <c r="I150" s="3"/>
      <c r="T150" s="1">
        <v>43123</v>
      </c>
      <c r="U150">
        <v>7.5613816123559199E-4</v>
      </c>
    </row>
    <row r="151" spans="1:21">
      <c r="A151" s="4">
        <v>43319</v>
      </c>
      <c r="B151" s="12">
        <v>7.5613816123559199E-4</v>
      </c>
      <c r="C151" s="5">
        <v>285.39</v>
      </c>
      <c r="D151" s="8">
        <f t="shared" si="6"/>
        <v>0</v>
      </c>
      <c r="E151" s="8">
        <f t="shared" si="7"/>
        <v>1.0655241935483877</v>
      </c>
      <c r="F151" s="13">
        <f>IF(B151&gt;0,IF(B151&gt;_xlfn.QUARTILE.EXC(B:B,2)-0.00001,1,0.75),-1)</f>
        <v>0.75</v>
      </c>
      <c r="G151" s="8">
        <f>F151*D151</f>
        <v>0</v>
      </c>
      <c r="H151" s="8">
        <f t="shared" si="8"/>
        <v>1.2177022021758648</v>
      </c>
      <c r="I151" s="3"/>
      <c r="T151" s="1">
        <v>43124</v>
      </c>
      <c r="U151">
        <v>7.8753029582590505E-4</v>
      </c>
    </row>
    <row r="152" spans="1:21">
      <c r="A152" s="4">
        <v>43320</v>
      </c>
      <c r="B152" s="12">
        <v>7.5613816123559199E-4</v>
      </c>
      <c r="C152" s="5">
        <v>285.39</v>
      </c>
      <c r="D152" s="8">
        <f t="shared" si="6"/>
        <v>4.9055678194746268E-4</v>
      </c>
      <c r="E152" s="8">
        <f t="shared" si="7"/>
        <v>1.066046893667862</v>
      </c>
      <c r="F152" s="13">
        <f>IF(B152&gt;0,IF(B152&gt;_xlfn.QUARTILE.EXC(B:B,2)-0.00001,1,0.75),-1)</f>
        <v>0.75</v>
      </c>
      <c r="G152" s="8">
        <f>F152*D152</f>
        <v>3.6791758646059704E-4</v>
      </c>
      <c r="H152" s="8">
        <f t="shared" si="8"/>
        <v>1.2181502162311171</v>
      </c>
      <c r="I152" s="3"/>
      <c r="T152" s="1">
        <v>43125</v>
      </c>
      <c r="U152">
        <v>7.8753029582590505E-4</v>
      </c>
    </row>
    <row r="153" spans="1:21">
      <c r="A153" s="4">
        <v>43321</v>
      </c>
      <c r="B153" s="12">
        <v>7.8753029582590505E-4</v>
      </c>
      <c r="C153" s="5">
        <v>285.52999999999997</v>
      </c>
      <c r="D153" s="8">
        <f t="shared" si="6"/>
        <v>-7.2846986306166926E-3</v>
      </c>
      <c r="E153" s="8">
        <f t="shared" si="7"/>
        <v>1.0582810633213866</v>
      </c>
      <c r="F153" s="13">
        <f>IF(B153&gt;0,IF(B153&gt;_xlfn.QUARTILE.EXC(B:B,2)-0.00001,1,0.75),-1)</f>
        <v>1</v>
      </c>
      <c r="G153" s="8">
        <f>F153*D153</f>
        <v>-7.2846986306166926E-3</v>
      </c>
      <c r="H153" s="8">
        <f t="shared" si="8"/>
        <v>1.2092763590190529</v>
      </c>
      <c r="I153" s="3"/>
      <c r="T153" s="1">
        <v>43126</v>
      </c>
      <c r="U153">
        <v>7.5613816123559199E-4</v>
      </c>
    </row>
    <row r="154" spans="1:21">
      <c r="A154" s="4">
        <v>43322</v>
      </c>
      <c r="B154" s="12">
        <v>7.8753029582590505E-4</v>
      </c>
      <c r="C154" s="5">
        <v>283.45</v>
      </c>
      <c r="D154" s="8">
        <f t="shared" si="6"/>
        <v>7.0559181513630813E-5</v>
      </c>
      <c r="E154" s="8">
        <f t="shared" si="7"/>
        <v>1.0583557347670258</v>
      </c>
      <c r="F154" s="13">
        <f>IF(B154&gt;0,IF(B154&gt;_xlfn.QUARTILE.EXC(B:B,2)-0.00001,1,0.75),-1)</f>
        <v>1</v>
      </c>
      <c r="G154" s="8">
        <f>F154*D154</f>
        <v>7.0559181513630813E-5</v>
      </c>
      <c r="H154" s="8">
        <f t="shared" si="8"/>
        <v>1.209361684569169</v>
      </c>
      <c r="I154" s="3"/>
      <c r="T154" s="1">
        <v>43129</v>
      </c>
      <c r="U154">
        <v>7.8753029582590505E-4</v>
      </c>
    </row>
    <row r="155" spans="1:21">
      <c r="A155" s="4">
        <v>43325</v>
      </c>
      <c r="B155" s="12">
        <v>7.8753029582590505E-4</v>
      </c>
      <c r="C155" s="5">
        <v>283.47000000000003</v>
      </c>
      <c r="D155" s="8">
        <f t="shared" si="6"/>
        <v>-1.9402405898331792E-3</v>
      </c>
      <c r="E155" s="8">
        <f t="shared" si="7"/>
        <v>1.056302270011948</v>
      </c>
      <c r="F155" s="13">
        <f>IF(B155&gt;0,IF(B155&gt;_xlfn.QUARTILE.EXC(B:B,2)-0.00001,1,0.75),-1)</f>
        <v>1</v>
      </c>
      <c r="G155" s="8">
        <f>F155*D155</f>
        <v>-1.9402405898331792E-3</v>
      </c>
      <c r="H155" s="8">
        <f t="shared" si="8"/>
        <v>1.2070152319409788</v>
      </c>
      <c r="I155" s="3"/>
      <c r="T155" s="1">
        <v>43130</v>
      </c>
      <c r="U155">
        <v>8.9131154134503899E-4</v>
      </c>
    </row>
    <row r="156" spans="1:21">
      <c r="A156" s="4">
        <v>43326</v>
      </c>
      <c r="B156" s="12">
        <v>7.8753029582590505E-4</v>
      </c>
      <c r="C156" s="5">
        <v>282.92</v>
      </c>
      <c r="D156" s="8">
        <f t="shared" si="6"/>
        <v>-1.9086667609218876E-3</v>
      </c>
      <c r="E156" s="8">
        <f t="shared" si="7"/>
        <v>1.0542861409796898</v>
      </c>
      <c r="F156" s="13">
        <f>IF(B156&gt;0,IF(B156&gt;_xlfn.QUARTILE.EXC(B:B,2)-0.00001,1,0.75),-1)</f>
        <v>1</v>
      </c>
      <c r="G156" s="8">
        <f>F156*D156</f>
        <v>-1.9086667609218876E-3</v>
      </c>
      <c r="H156" s="8">
        <f t="shared" si="8"/>
        <v>1.2047114420878466</v>
      </c>
      <c r="I156" s="3"/>
      <c r="T156" s="1">
        <v>43131</v>
      </c>
      <c r="U156">
        <v>7.8753029582590505E-4</v>
      </c>
    </row>
    <row r="157" spans="1:21">
      <c r="A157" s="4">
        <v>43327</v>
      </c>
      <c r="B157" s="12">
        <v>7.8753029582590505E-4</v>
      </c>
      <c r="C157" s="5">
        <v>282.38</v>
      </c>
      <c r="D157" s="8">
        <f t="shared" si="6"/>
        <v>3.6121538352573901E-3</v>
      </c>
      <c r="E157" s="8">
        <f t="shared" si="7"/>
        <v>1.0580943847072883</v>
      </c>
      <c r="F157" s="13">
        <f>IF(B157&gt;0,IF(B157&gt;_xlfn.QUARTILE.EXC(B:B,2)-0.00001,1,0.75),-1)</f>
        <v>1</v>
      </c>
      <c r="G157" s="8">
        <f>F157*D157</f>
        <v>3.6121538352573901E-3</v>
      </c>
      <c r="H157" s="8">
        <f t="shared" si="8"/>
        <v>1.2090630451437627</v>
      </c>
      <c r="I157" s="3"/>
      <c r="T157" s="1">
        <v>43132</v>
      </c>
      <c r="U157">
        <v>7.8753029582590505E-4</v>
      </c>
    </row>
    <row r="158" spans="1:21">
      <c r="A158" s="4">
        <v>43328</v>
      </c>
      <c r="B158" s="12">
        <v>7.8753029582590505E-4</v>
      </c>
      <c r="C158" s="5">
        <v>283.39999999999998</v>
      </c>
      <c r="D158" s="8">
        <f t="shared" si="6"/>
        <v>1.5172900494001653E-3</v>
      </c>
      <c r="E158" s="8">
        <f t="shared" si="7"/>
        <v>1.0596998207885311</v>
      </c>
      <c r="F158" s="13">
        <f>IF(B158&gt;0,IF(B158&gt;_xlfn.QUARTILE.EXC(B:B,2)-0.00001,1,0.75),-1)</f>
        <v>1</v>
      </c>
      <c r="G158" s="8">
        <f>F158*D158</f>
        <v>1.5172900494001653E-3</v>
      </c>
      <c r="H158" s="8">
        <f t="shared" si="8"/>
        <v>1.2108975444712569</v>
      </c>
      <c r="I158" s="3"/>
      <c r="T158" s="1">
        <v>43133</v>
      </c>
      <c r="U158">
        <v>2.5027821652804299E-4</v>
      </c>
    </row>
    <row r="159" spans="1:21">
      <c r="A159" s="4">
        <v>43329</v>
      </c>
      <c r="B159" s="12">
        <v>7.8753029582590505E-4</v>
      </c>
      <c r="C159" s="5">
        <v>283.83</v>
      </c>
      <c r="D159" s="8">
        <f t="shared" si="6"/>
        <v>6.1304301870838502E-3</v>
      </c>
      <c r="E159" s="8">
        <f t="shared" si="7"/>
        <v>1.0661962365591404</v>
      </c>
      <c r="F159" s="13">
        <f>IF(B159&gt;0,IF(B159&gt;_xlfn.QUARTILE.EXC(B:B,2)-0.00001,1,0.75),-1)</f>
        <v>1</v>
      </c>
      <c r="G159" s="8">
        <f>F159*D159</f>
        <v>6.1304301870838502E-3</v>
      </c>
      <c r="H159" s="8">
        <f t="shared" si="8"/>
        <v>1.2183208673313493</v>
      </c>
      <c r="I159" s="3"/>
      <c r="T159" s="1">
        <v>43136</v>
      </c>
      <c r="U159">
        <v>-1.30749228729696E-2</v>
      </c>
    </row>
    <row r="160" spans="1:21">
      <c r="A160" s="4">
        <v>43332</v>
      </c>
      <c r="B160" s="12">
        <v>7.5613816123559199E-4</v>
      </c>
      <c r="C160" s="5">
        <v>285.57</v>
      </c>
      <c r="D160" s="8">
        <f t="shared" si="6"/>
        <v>2.3812025072661933E-3</v>
      </c>
      <c r="E160" s="8">
        <f t="shared" si="7"/>
        <v>1.068735065710873</v>
      </c>
      <c r="F160" s="13">
        <f>IF(B160&gt;0,IF(B160&gt;_xlfn.QUARTILE.EXC(B:B,2)-0.00001,1,0.75),-1)</f>
        <v>0.75</v>
      </c>
      <c r="G160" s="8">
        <f>F160*D160</f>
        <v>1.7859018804496449E-3</v>
      </c>
      <c r="H160" s="8">
        <f t="shared" si="8"/>
        <v>1.2204966688593073</v>
      </c>
      <c r="I160" s="3"/>
      <c r="T160" s="1">
        <v>43137</v>
      </c>
      <c r="U160">
        <v>7.8753029582590505E-4</v>
      </c>
    </row>
    <row r="161" spans="1:21">
      <c r="A161" s="4">
        <v>43333</v>
      </c>
      <c r="B161" s="12">
        <v>7.5613816123559199E-4</v>
      </c>
      <c r="C161" s="5">
        <v>286.25</v>
      </c>
      <c r="D161" s="8">
        <f t="shared" si="6"/>
        <v>-1.2925764192139896E-3</v>
      </c>
      <c r="E161" s="8">
        <f t="shared" si="7"/>
        <v>1.0673536439665479</v>
      </c>
      <c r="F161" s="13">
        <f>IF(B161&gt;0,IF(B161&gt;_xlfn.QUARTILE.EXC(B:B,2)-0.00001,1,0.75),-1)</f>
        <v>0.75</v>
      </c>
      <c r="G161" s="8">
        <f>F161*D161</f>
        <v>-9.6943231441049221E-4</v>
      </c>
      <c r="H161" s="8">
        <f t="shared" si="8"/>
        <v>1.2193134799488847</v>
      </c>
      <c r="I161" s="3"/>
      <c r="T161" s="1">
        <v>43138</v>
      </c>
      <c r="U161">
        <v>7.8753029582590505E-4</v>
      </c>
    </row>
    <row r="162" spans="1:21">
      <c r="A162" s="4">
        <v>43334</v>
      </c>
      <c r="B162" s="12">
        <v>7.8753029582590505E-4</v>
      </c>
      <c r="C162" s="5">
        <v>285.88</v>
      </c>
      <c r="D162" s="8">
        <f t="shared" si="6"/>
        <v>3.1481740590468671E-4</v>
      </c>
      <c r="E162" s="8">
        <f t="shared" si="7"/>
        <v>1.0676896654719243</v>
      </c>
      <c r="F162" s="13">
        <f>IF(B162&gt;0,IF(B162&gt;_xlfn.QUARTILE.EXC(B:B,2)-0.00001,1,0.75),-1)</f>
        <v>1</v>
      </c>
      <c r="G162" s="8">
        <f>F162*D162</f>
        <v>3.1481740590468671E-4</v>
      </c>
      <c r="H162" s="8">
        <f t="shared" si="8"/>
        <v>1.2196973410556269</v>
      </c>
      <c r="I162" s="3"/>
      <c r="T162" s="1">
        <v>43139</v>
      </c>
      <c r="U162">
        <v>-1.30749228729696E-2</v>
      </c>
    </row>
    <row r="163" spans="1:21">
      <c r="A163" s="4">
        <v>43335</v>
      </c>
      <c r="B163" s="12">
        <v>7.8753029582590505E-4</v>
      </c>
      <c r="C163" s="5">
        <v>285.97000000000003</v>
      </c>
      <c r="D163" s="8">
        <f t="shared" si="6"/>
        <v>1.643529041507747E-3</v>
      </c>
      <c r="E163" s="8">
        <f t="shared" si="7"/>
        <v>1.0694444444444451</v>
      </c>
      <c r="F163" s="13">
        <f>IF(B163&gt;0,IF(B163&gt;_xlfn.QUARTILE.EXC(B:B,2)-0.00001,1,0.75),-1)</f>
        <v>1</v>
      </c>
      <c r="G163" s="8">
        <f>F163*D163</f>
        <v>1.643529041507747E-3</v>
      </c>
      <c r="H163" s="8">
        <f t="shared" si="8"/>
        <v>1.2217019490575016</v>
      </c>
      <c r="I163" s="3"/>
      <c r="T163" s="1">
        <v>43140</v>
      </c>
      <c r="U163">
        <v>7.8753029582590505E-4</v>
      </c>
    </row>
    <row r="164" spans="1:21">
      <c r="A164" s="4">
        <v>43336</v>
      </c>
      <c r="B164" s="12">
        <v>7.8753029582590505E-4</v>
      </c>
      <c r="C164" s="5">
        <v>286.44</v>
      </c>
      <c r="D164" s="8">
        <f t="shared" si="6"/>
        <v>8.4485407066052787E-3</v>
      </c>
      <c r="E164" s="8">
        <f t="shared" si="7"/>
        <v>1.078479689366787</v>
      </c>
      <c r="F164" s="13">
        <f>IF(B164&gt;0,IF(B164&gt;_xlfn.QUARTILE.EXC(B:B,2)-0.00001,1,0.75),-1)</f>
        <v>1</v>
      </c>
      <c r="G164" s="8">
        <f>F164*D164</f>
        <v>8.4485407066052787E-3</v>
      </c>
      <c r="H164" s="8">
        <f t="shared" si="8"/>
        <v>1.2320235477054529</v>
      </c>
      <c r="I164" s="3"/>
      <c r="T164" s="1">
        <v>43143</v>
      </c>
      <c r="U164">
        <v>7.8753029582590505E-4</v>
      </c>
    </row>
    <row r="165" spans="1:21">
      <c r="A165" s="4">
        <v>43339</v>
      </c>
      <c r="B165" s="12">
        <v>7.8753029582590505E-4</v>
      </c>
      <c r="C165" s="5">
        <v>288.86</v>
      </c>
      <c r="D165" s="8">
        <f t="shared" si="6"/>
        <v>4.985113896004977E-3</v>
      </c>
      <c r="E165" s="8">
        <f t="shared" si="7"/>
        <v>1.0838560334528082</v>
      </c>
      <c r="F165" s="13">
        <f>IF(B165&gt;0,IF(B165&gt;_xlfn.QUARTILE.EXC(B:B,2)-0.00001,1,0.75),-1)</f>
        <v>1</v>
      </c>
      <c r="G165" s="8">
        <f>F165*D165</f>
        <v>4.985113896004977E-3</v>
      </c>
      <c r="H165" s="8">
        <f t="shared" si="8"/>
        <v>1.2381653254133245</v>
      </c>
      <c r="I165" s="3"/>
      <c r="T165" s="1">
        <v>43144</v>
      </c>
      <c r="U165">
        <v>7.8753029582590505E-4</v>
      </c>
    </row>
    <row r="166" spans="1:21">
      <c r="A166" s="4">
        <v>43340</v>
      </c>
      <c r="B166" s="12">
        <v>7.5613816123559199E-4</v>
      </c>
      <c r="C166" s="5">
        <v>290.3</v>
      </c>
      <c r="D166" s="8">
        <f t="shared" si="6"/>
        <v>-4.8225973131238838E-4</v>
      </c>
      <c r="E166" s="8">
        <f t="shared" si="7"/>
        <v>1.0833333333333339</v>
      </c>
      <c r="F166" s="13">
        <f>IF(B166&gt;0,IF(B166&gt;_xlfn.QUARTILE.EXC(B:B,2)-0.00001,1,0.75),-1)</f>
        <v>0.75</v>
      </c>
      <c r="G166" s="8">
        <f>F166*D166</f>
        <v>-3.616947984842913E-4</v>
      </c>
      <c r="H166" s="8">
        <f t="shared" si="8"/>
        <v>1.2377174874554588</v>
      </c>
      <c r="I166" s="3"/>
      <c r="T166" s="1">
        <v>43145</v>
      </c>
      <c r="U166">
        <v>7.8753029582590505E-4</v>
      </c>
    </row>
    <row r="167" spans="1:21">
      <c r="A167" s="4">
        <v>43341</v>
      </c>
      <c r="B167" s="12">
        <v>7.8753029582590505E-4</v>
      </c>
      <c r="C167" s="5">
        <v>290.16000000000003</v>
      </c>
      <c r="D167" s="8">
        <f t="shared" si="6"/>
        <v>2.6881720430106584E-3</v>
      </c>
      <c r="E167" s="8">
        <f t="shared" si="7"/>
        <v>1.0862455197132623</v>
      </c>
      <c r="F167" s="13">
        <f>IF(B167&gt;0,IF(B167&gt;_xlfn.QUARTILE.EXC(B:B,2)-0.00001,1,0.75),-1)</f>
        <v>1</v>
      </c>
      <c r="G167" s="8">
        <f>F167*D167</f>
        <v>2.6881720430106584E-3</v>
      </c>
      <c r="H167" s="8">
        <f t="shared" si="8"/>
        <v>1.2410446850023822</v>
      </c>
      <c r="I167" s="3"/>
      <c r="T167" s="1">
        <v>43146</v>
      </c>
      <c r="U167">
        <v>7.8753029582590505E-4</v>
      </c>
    </row>
    <row r="168" spans="1:21">
      <c r="A168" s="4">
        <v>43342</v>
      </c>
      <c r="B168" s="12">
        <v>7.8753029582590505E-4</v>
      </c>
      <c r="C168" s="5">
        <v>290.94</v>
      </c>
      <c r="D168" s="8">
        <f t="shared" si="6"/>
        <v>-3.7808482848698107E-3</v>
      </c>
      <c r="E168" s="8">
        <f t="shared" si="7"/>
        <v>1.0821385902031069</v>
      </c>
      <c r="F168" s="13">
        <f>IF(B168&gt;0,IF(B168&gt;_xlfn.QUARTILE.EXC(B:B,2)-0.00001,1,0.75),-1)</f>
        <v>1</v>
      </c>
      <c r="G168" s="8">
        <f>F168*D168</f>
        <v>-3.7808482848698107E-3</v>
      </c>
      <c r="H168" s="8">
        <f t="shared" si="8"/>
        <v>1.2363524833336441</v>
      </c>
      <c r="I168" s="3"/>
      <c r="T168" s="1">
        <v>43147</v>
      </c>
      <c r="U168">
        <v>6.7426788805909305E-4</v>
      </c>
    </row>
    <row r="169" spans="1:21">
      <c r="A169" s="4">
        <v>43343</v>
      </c>
      <c r="B169" s="12">
        <v>7.8753029582590505E-4</v>
      </c>
      <c r="C169" s="5">
        <v>289.83999999999997</v>
      </c>
      <c r="D169" s="8">
        <f t="shared" si="6"/>
        <v>0</v>
      </c>
      <c r="E169" s="8">
        <f t="shared" si="7"/>
        <v>1.0821385902031069</v>
      </c>
      <c r="F169" s="13">
        <f>IF(B169&gt;0,IF(B169&gt;_xlfn.QUARTILE.EXC(B:B,2)-0.00001,1,0.75),-1)</f>
        <v>1</v>
      </c>
      <c r="G169" s="8">
        <f>F169*D169</f>
        <v>0</v>
      </c>
      <c r="H169" s="8">
        <f t="shared" si="8"/>
        <v>1.2363524833336441</v>
      </c>
      <c r="I169" s="3"/>
      <c r="T169" s="1">
        <v>43151</v>
      </c>
      <c r="U169">
        <v>7.8753029582590505E-4</v>
      </c>
    </row>
    <row r="170" spans="1:21">
      <c r="A170" s="4">
        <v>43347</v>
      </c>
      <c r="B170" s="12">
        <v>7.8753029582590505E-4</v>
      </c>
      <c r="C170" s="5">
        <v>289.83999999999997</v>
      </c>
      <c r="D170" s="8">
        <f t="shared" si="6"/>
        <v>-1.4835771460114202E-3</v>
      </c>
      <c r="E170" s="8">
        <f t="shared" si="7"/>
        <v>1.0805331541218646</v>
      </c>
      <c r="F170" s="13">
        <f>IF(B170&gt;0,IF(B170&gt;_xlfn.QUARTILE.EXC(B:B,2)-0.00001,1,0.75),-1)</f>
        <v>1</v>
      </c>
      <c r="G170" s="8">
        <f>F170*D170</f>
        <v>-1.4835771460114202E-3</v>
      </c>
      <c r="H170" s="8">
        <f t="shared" si="8"/>
        <v>1.2345182590449559</v>
      </c>
      <c r="I170" s="3"/>
      <c r="T170" s="1">
        <v>43152</v>
      </c>
      <c r="U170">
        <v>7.8753029582590505E-4</v>
      </c>
    </row>
    <row r="171" spans="1:21">
      <c r="A171" s="4">
        <v>43348</v>
      </c>
      <c r="B171" s="12">
        <v>7.8753029582590505E-4</v>
      </c>
      <c r="C171" s="5">
        <v>289.41000000000003</v>
      </c>
      <c r="D171" s="8">
        <f t="shared" si="6"/>
        <v>-8.9837946166354901E-4</v>
      </c>
      <c r="E171" s="8">
        <f t="shared" si="7"/>
        <v>1.079562425328555</v>
      </c>
      <c r="F171" s="13">
        <f>IF(B171&gt;0,IF(B171&gt;_xlfn.QUARTILE.EXC(B:B,2)-0.00001,1,0.75),-1)</f>
        <v>1</v>
      </c>
      <c r="G171" s="8">
        <f>F171*D171</f>
        <v>-8.9837946166354901E-4</v>
      </c>
      <c r="H171" s="8">
        <f t="shared" si="8"/>
        <v>1.2334091931959812</v>
      </c>
      <c r="I171" s="3"/>
      <c r="T171" s="1">
        <v>43153</v>
      </c>
      <c r="U171">
        <v>7.8753029582590505E-4</v>
      </c>
    </row>
    <row r="172" spans="1:21">
      <c r="A172" s="4">
        <v>43349</v>
      </c>
      <c r="B172" s="12">
        <v>7.5613816123559199E-4</v>
      </c>
      <c r="C172" s="5">
        <v>289.14999999999998</v>
      </c>
      <c r="D172" s="8">
        <f t="shared" si="6"/>
        <v>-7.5047553173092137E-3</v>
      </c>
      <c r="E172" s="8">
        <f t="shared" si="7"/>
        <v>1.0714605734767033</v>
      </c>
      <c r="F172" s="13">
        <f>IF(B172&gt;0,IF(B172&gt;_xlfn.QUARTILE.EXC(B:B,2)-0.00001,1,0.75),-1)</f>
        <v>0.75</v>
      </c>
      <c r="G172" s="8">
        <f>F172*D172</f>
        <v>-5.6285664879819099E-3</v>
      </c>
      <c r="H172" s="8">
        <f t="shared" si="8"/>
        <v>1.2264668675451895</v>
      </c>
      <c r="I172" s="3"/>
      <c r="T172" s="1">
        <v>43154</v>
      </c>
      <c r="U172">
        <v>7.8753029582590505E-4</v>
      </c>
    </row>
    <row r="173" spans="1:21">
      <c r="A173" s="4">
        <v>43350</v>
      </c>
      <c r="B173" s="12">
        <v>7.8753029582590505E-4</v>
      </c>
      <c r="C173" s="5">
        <v>286.98</v>
      </c>
      <c r="D173" s="8">
        <f t="shared" si="6"/>
        <v>6.1328315562059754E-3</v>
      </c>
      <c r="E173" s="8">
        <f t="shared" si="7"/>
        <v>1.0780316606929516</v>
      </c>
      <c r="F173" s="13">
        <f>IF(B173&gt;0,IF(B173&gt;_xlfn.QUARTILE.EXC(B:B,2)-0.00001,1,0.75),-1)</f>
        <v>1</v>
      </c>
      <c r="G173" s="8">
        <f>F173*D173</f>
        <v>6.1328315562059754E-3</v>
      </c>
      <c r="H173" s="8">
        <f t="shared" si="8"/>
        <v>1.2339885822531116</v>
      </c>
      <c r="I173" s="3"/>
      <c r="T173" s="1">
        <v>43157</v>
      </c>
      <c r="U173">
        <v>6.2946262673824996E-4</v>
      </c>
    </row>
    <row r="174" spans="1:21">
      <c r="A174" s="4">
        <v>43353</v>
      </c>
      <c r="B174" s="12">
        <v>7.8753029582590505E-4</v>
      </c>
      <c r="C174" s="5">
        <v>288.74</v>
      </c>
      <c r="D174" s="8">
        <f t="shared" si="6"/>
        <v>-4.7447530650412293E-3</v>
      </c>
      <c r="E174" s="8">
        <f t="shared" si="7"/>
        <v>1.0729166666666674</v>
      </c>
      <c r="F174" s="13">
        <f>IF(B174&gt;0,IF(B174&gt;_xlfn.QUARTILE.EXC(B:B,2)-0.00001,1,0.75),-1)</f>
        <v>1</v>
      </c>
      <c r="G174" s="8">
        <f>F174*D174</f>
        <v>-4.7447530650412293E-3</v>
      </c>
      <c r="H174" s="8">
        <f t="shared" si="8"/>
        <v>1.2281336111452403</v>
      </c>
      <c r="I174" s="3"/>
      <c r="T174" s="1">
        <v>43158</v>
      </c>
      <c r="U174">
        <v>9.5749923803670396E-4</v>
      </c>
    </row>
    <row r="175" spans="1:21">
      <c r="A175" s="4">
        <v>43354</v>
      </c>
      <c r="B175" s="12">
        <v>7.8753029582590505E-4</v>
      </c>
      <c r="C175" s="5">
        <v>287.37</v>
      </c>
      <c r="D175" s="8">
        <f t="shared" si="6"/>
        <v>5.8809200682047452E-3</v>
      </c>
      <c r="E175" s="8">
        <f t="shared" si="7"/>
        <v>1.0792264038231789</v>
      </c>
      <c r="F175" s="13">
        <f>IF(B175&gt;0,IF(B175&gt;_xlfn.QUARTILE.EXC(B:B,2)-0.00001,1,0.75),-1)</f>
        <v>1</v>
      </c>
      <c r="G175" s="8">
        <f>F175*D175</f>
        <v>5.8809200682047452E-3</v>
      </c>
      <c r="H175" s="8">
        <f t="shared" si="8"/>
        <v>1.2353561667454613</v>
      </c>
      <c r="I175" s="3"/>
      <c r="T175" s="1">
        <v>43159</v>
      </c>
      <c r="U175">
        <v>8.5991940675472604E-4</v>
      </c>
    </row>
    <row r="176" spans="1:21">
      <c r="A176" s="4">
        <v>43355</v>
      </c>
      <c r="B176" s="12">
        <v>7.8753029582590505E-4</v>
      </c>
      <c r="C176" s="5">
        <v>289.06</v>
      </c>
      <c r="D176" s="8">
        <f t="shared" si="6"/>
        <v>4.358956618003151E-3</v>
      </c>
      <c r="E176" s="8">
        <f t="shared" si="7"/>
        <v>1.0839307048984477</v>
      </c>
      <c r="F176" s="13">
        <f>IF(B176&gt;0,IF(B176&gt;_xlfn.QUARTILE.EXC(B:B,2)-0.00001,1,0.75),-1)</f>
        <v>1</v>
      </c>
      <c r="G176" s="8">
        <f>F176*D176</f>
        <v>4.358956618003151E-3</v>
      </c>
      <c r="H176" s="8">
        <f t="shared" si="8"/>
        <v>1.2407410306840874</v>
      </c>
      <c r="I176" s="3"/>
      <c r="T176" s="1">
        <v>43160</v>
      </c>
      <c r="U176">
        <v>1.1334725448940001E-3</v>
      </c>
    </row>
    <row r="177" spans="1:21">
      <c r="A177" s="4">
        <v>43356</v>
      </c>
      <c r="B177" s="12">
        <v>7.5613816123559199E-4</v>
      </c>
      <c r="C177" s="5">
        <v>290.32</v>
      </c>
      <c r="D177" s="8">
        <f t="shared" si="6"/>
        <v>2.548911545880439E-3</v>
      </c>
      <c r="E177" s="8">
        <f t="shared" si="7"/>
        <v>1.0866935483870979</v>
      </c>
      <c r="F177" s="13">
        <f>IF(B177&gt;0,IF(B177&gt;_xlfn.QUARTILE.EXC(B:B,2)-0.00001,1,0.75),-1)</f>
        <v>0.75</v>
      </c>
      <c r="G177" s="8">
        <f>F177*D177</f>
        <v>1.9116836594103293E-3</v>
      </c>
      <c r="H177" s="8">
        <f t="shared" si="8"/>
        <v>1.2431129350380061</v>
      </c>
      <c r="I177" s="3"/>
      <c r="T177" s="1">
        <v>43161</v>
      </c>
      <c r="U177">
        <v>7.8753029582590505E-4</v>
      </c>
    </row>
    <row r="178" spans="1:21">
      <c r="A178" s="4">
        <v>43357</v>
      </c>
      <c r="B178" s="12">
        <v>7.5613816123559199E-4</v>
      </c>
      <c r="C178" s="5">
        <v>291.06</v>
      </c>
      <c r="D178" s="8">
        <f t="shared" si="6"/>
        <v>-8.24572253143713E-4</v>
      </c>
      <c r="E178" s="8">
        <f t="shared" si="7"/>
        <v>1.0857974910394277</v>
      </c>
      <c r="F178" s="13">
        <f>IF(B178&gt;0,IF(B178&gt;_xlfn.QUARTILE.EXC(B:B,2)-0.00001,1,0.75),-1)</f>
        <v>0.75</v>
      </c>
      <c r="G178" s="8">
        <f>F178*D178</f>
        <v>-6.1842918985778475E-4</v>
      </c>
      <c r="H178" s="8">
        <f t="shared" si="8"/>
        <v>1.2423441577126888</v>
      </c>
      <c r="I178" s="3"/>
      <c r="T178" s="1">
        <v>43164</v>
      </c>
      <c r="U178">
        <v>7.8753029582590505E-4</v>
      </c>
    </row>
    <row r="179" spans="1:21">
      <c r="A179" s="4">
        <v>43360</v>
      </c>
      <c r="B179" s="12">
        <v>7.8753029582590505E-4</v>
      </c>
      <c r="C179" s="5">
        <v>290.82</v>
      </c>
      <c r="D179" s="8">
        <f t="shared" si="6"/>
        <v>-4.2638057905233792E-3</v>
      </c>
      <c r="E179" s="8">
        <f t="shared" si="7"/>
        <v>1.0811678614097979</v>
      </c>
      <c r="F179" s="13">
        <f>IF(B179&gt;0,IF(B179&gt;_xlfn.QUARTILE.EXC(B:B,2)-0.00001,1,0.75),-1)</f>
        <v>1</v>
      </c>
      <c r="G179" s="8">
        <f>F179*D179</f>
        <v>-4.2638057905233792E-3</v>
      </c>
      <c r="H179" s="8">
        <f t="shared" si="8"/>
        <v>1.2370470434992105</v>
      </c>
      <c r="I179" s="3"/>
      <c r="T179" s="1">
        <v>43165</v>
      </c>
      <c r="U179">
        <v>7.8753029582590505E-4</v>
      </c>
    </row>
    <row r="180" spans="1:21">
      <c r="A180" s="4">
        <v>43361</v>
      </c>
      <c r="B180" s="12">
        <v>7.5613816123559199E-4</v>
      </c>
      <c r="C180" s="5">
        <v>289.58</v>
      </c>
      <c r="D180" s="8">
        <f t="shared" si="6"/>
        <v>4.8000552524347095E-3</v>
      </c>
      <c r="E180" s="8">
        <f t="shared" si="7"/>
        <v>1.0863575268817216</v>
      </c>
      <c r="F180" s="13">
        <f>IF(B180&gt;0,IF(B180&gt;_xlfn.QUARTILE.EXC(B:B,2)-0.00001,1,0.75),-1)</f>
        <v>0.75</v>
      </c>
      <c r="G180" s="8">
        <f>F180*D180</f>
        <v>3.6000414393260322E-3</v>
      </c>
      <c r="H180" s="8">
        <f t="shared" si="8"/>
        <v>1.2415004641182033</v>
      </c>
      <c r="I180" s="3"/>
      <c r="T180" s="1">
        <v>43166</v>
      </c>
      <c r="U180">
        <v>7.8753029582590505E-4</v>
      </c>
    </row>
    <row r="181" spans="1:21">
      <c r="A181" s="4">
        <v>43362</v>
      </c>
      <c r="B181" s="12">
        <v>7.8753029582590505E-4</v>
      </c>
      <c r="C181" s="5">
        <v>290.97000000000003</v>
      </c>
      <c r="D181" s="8">
        <f t="shared" si="6"/>
        <v>5.739423308244695E-3</v>
      </c>
      <c r="E181" s="8">
        <f t="shared" si="7"/>
        <v>1.0925925925925934</v>
      </c>
      <c r="F181" s="13">
        <f>IF(B181&gt;0,IF(B181&gt;_xlfn.QUARTILE.EXC(B:B,2)-0.00001,1,0.75),-1)</f>
        <v>1</v>
      </c>
      <c r="G181" s="8">
        <f>F181*D181</f>
        <v>5.739423308244695E-3</v>
      </c>
      <c r="H181" s="8">
        <f t="shared" si="8"/>
        <v>1.2486259608191599</v>
      </c>
      <c r="I181" s="3"/>
      <c r="T181" s="1">
        <v>43167</v>
      </c>
      <c r="U181">
        <v>7.5613816123559199E-4</v>
      </c>
    </row>
    <row r="182" spans="1:21">
      <c r="A182" s="4">
        <v>43363</v>
      </c>
      <c r="B182" s="12">
        <v>7.5613816123559199E-4</v>
      </c>
      <c r="C182" s="5">
        <v>292.64</v>
      </c>
      <c r="D182" s="8">
        <f t="shared" si="6"/>
        <v>1.5377255330781461E-3</v>
      </c>
      <c r="E182" s="8">
        <f t="shared" si="7"/>
        <v>1.0942727001194752</v>
      </c>
      <c r="F182" s="13">
        <f>IF(B182&gt;0,IF(B182&gt;_xlfn.QUARTILE.EXC(B:B,2)-0.00001,1,0.75),-1)</f>
        <v>0.75</v>
      </c>
      <c r="G182" s="8">
        <f>F182*D182</f>
        <v>1.1532941498086095E-3</v>
      </c>
      <c r="H182" s="8">
        <f t="shared" si="8"/>
        <v>1.2500659938350718</v>
      </c>
      <c r="I182" s="3"/>
      <c r="T182" s="1">
        <v>43168</v>
      </c>
      <c r="U182">
        <v>7.5613816123559199E-4</v>
      </c>
    </row>
    <row r="183" spans="1:21">
      <c r="A183" s="4">
        <v>43364</v>
      </c>
      <c r="B183" s="12">
        <v>7.8753029582590505E-4</v>
      </c>
      <c r="C183" s="5">
        <v>293.08999999999997</v>
      </c>
      <c r="D183" s="8">
        <f t="shared" si="6"/>
        <v>-5.9708621925005975E-3</v>
      </c>
      <c r="E183" s="8">
        <f t="shared" si="7"/>
        <v>1.0877389486260463</v>
      </c>
      <c r="F183" s="13">
        <f>IF(B183&gt;0,IF(B183&gt;_xlfn.QUARTILE.EXC(B:B,2)-0.00001,1,0.75),-1)</f>
        <v>1</v>
      </c>
      <c r="G183" s="8">
        <f>F183*D183</f>
        <v>-5.9708621925005975E-3</v>
      </c>
      <c r="H183" s="8">
        <f t="shared" si="8"/>
        <v>1.2426020220543512</v>
      </c>
      <c r="I183" s="3"/>
      <c r="T183" s="1">
        <v>43171</v>
      </c>
      <c r="U183">
        <v>7.5613816123559199E-4</v>
      </c>
    </row>
    <row r="184" spans="1:21">
      <c r="A184" s="4">
        <v>43367</v>
      </c>
      <c r="B184" s="12">
        <v>7.8753029582590505E-4</v>
      </c>
      <c r="C184" s="5">
        <v>291.33999999999997</v>
      </c>
      <c r="D184" s="8">
        <f t="shared" si="6"/>
        <v>6.5215898949680016E-4</v>
      </c>
      <c r="E184" s="8">
        <f t="shared" si="7"/>
        <v>1.0884483273596186</v>
      </c>
      <c r="F184" s="13">
        <f>IF(B184&gt;0,IF(B184&gt;_xlfn.QUARTILE.EXC(B:B,2)-0.00001,1,0.75),-1)</f>
        <v>1</v>
      </c>
      <c r="G184" s="8">
        <f>F184*D184</f>
        <v>6.5215898949680016E-4</v>
      </c>
      <c r="H184" s="8">
        <f t="shared" si="8"/>
        <v>1.2434123961334009</v>
      </c>
      <c r="I184" s="3"/>
      <c r="T184" s="1">
        <v>43172</v>
      </c>
      <c r="U184">
        <v>7.8753029582590505E-4</v>
      </c>
    </row>
    <row r="185" spans="1:21">
      <c r="A185" s="4">
        <v>43368</v>
      </c>
      <c r="B185" s="12">
        <v>7.8753029582590505E-4</v>
      </c>
      <c r="C185" s="5">
        <v>291.52999999999997</v>
      </c>
      <c r="D185" s="8">
        <f t="shared" si="6"/>
        <v>-2.1267108016325858E-3</v>
      </c>
      <c r="E185" s="8">
        <f t="shared" si="7"/>
        <v>1.0861335125448039</v>
      </c>
      <c r="F185" s="13">
        <f>IF(B185&gt;0,IF(B185&gt;_xlfn.QUARTILE.EXC(B:B,2)-0.00001,1,0.75),-1)</f>
        <v>1</v>
      </c>
      <c r="G185" s="8">
        <f>F185*D185</f>
        <v>-2.1267108016325858E-3</v>
      </c>
      <c r="H185" s="8">
        <f t="shared" si="8"/>
        <v>1.24076801755966</v>
      </c>
      <c r="I185" s="3"/>
      <c r="T185" s="1">
        <v>43173</v>
      </c>
      <c r="U185">
        <v>7.8753029582590505E-4</v>
      </c>
    </row>
    <row r="186" spans="1:21">
      <c r="A186" s="4">
        <v>43369</v>
      </c>
      <c r="B186" s="12">
        <v>7.5613816123559199E-4</v>
      </c>
      <c r="C186" s="5">
        <v>290.91000000000003</v>
      </c>
      <c r="D186" s="8">
        <f t="shared" si="6"/>
        <v>-1.7187446289230344E-3</v>
      </c>
      <c r="E186" s="8">
        <f t="shared" si="7"/>
        <v>1.0842667264038242</v>
      </c>
      <c r="F186" s="13">
        <f>IF(B186&gt;0,IF(B186&gt;_xlfn.QUARTILE.EXC(B:B,2)-0.00001,1,0.75),-1)</f>
        <v>0.75</v>
      </c>
      <c r="G186" s="8">
        <f>F186*D186</f>
        <v>-1.2890584716922758E-3</v>
      </c>
      <c r="H186" s="8">
        <f t="shared" si="8"/>
        <v>1.23916859503522</v>
      </c>
      <c r="I186" s="3"/>
      <c r="T186" s="1">
        <v>43174</v>
      </c>
      <c r="U186">
        <v>7.8753029582590505E-4</v>
      </c>
    </row>
    <row r="187" spans="1:21">
      <c r="A187" s="4">
        <v>43370</v>
      </c>
      <c r="B187" s="12">
        <v>7.8753029582590505E-4</v>
      </c>
      <c r="C187" s="5">
        <v>290.41000000000003</v>
      </c>
      <c r="D187" s="8">
        <f t="shared" si="6"/>
        <v>-1.4462311903860607E-3</v>
      </c>
      <c r="E187" s="8">
        <f t="shared" si="7"/>
        <v>1.082698626045401</v>
      </c>
      <c r="F187" s="13">
        <f>IF(B187&gt;0,IF(B187&gt;_xlfn.QUARTILE.EXC(B:B,2)-0.00001,1,0.75),-1)</f>
        <v>1</v>
      </c>
      <c r="G187" s="8">
        <f>F187*D187</f>
        <v>-1.4462311903860607E-3</v>
      </c>
      <c r="H187" s="8">
        <f t="shared" si="8"/>
        <v>1.2373764707629331</v>
      </c>
      <c r="I187" s="3"/>
      <c r="T187" s="1">
        <v>43175</v>
      </c>
      <c r="U187">
        <v>7.8753029582590505E-4</v>
      </c>
    </row>
    <row r="188" spans="1:21">
      <c r="A188" s="4">
        <v>43371</v>
      </c>
      <c r="B188" s="12">
        <v>7.8753029582590505E-4</v>
      </c>
      <c r="C188" s="5">
        <v>289.99</v>
      </c>
      <c r="D188" s="8">
        <f t="shared" si="6"/>
        <v>7.3105969171350892E-3</v>
      </c>
      <c r="E188" s="8">
        <f t="shared" si="7"/>
        <v>1.0906137992831548</v>
      </c>
      <c r="F188" s="13">
        <f>IF(B188&gt;0,IF(B188&gt;_xlfn.QUARTILE.EXC(B:B,2)-0.00001,1,0.75),-1)</f>
        <v>1</v>
      </c>
      <c r="G188" s="8">
        <f>F188*D188</f>
        <v>7.3105969171350892E-3</v>
      </c>
      <c r="H188" s="8">
        <f t="shared" si="8"/>
        <v>1.246422431375428</v>
      </c>
      <c r="I188" s="3"/>
      <c r="T188" s="1">
        <v>43178</v>
      </c>
      <c r="U188">
        <v>1.0386179005713199E-3</v>
      </c>
    </row>
    <row r="189" spans="1:21">
      <c r="A189" s="4">
        <v>43374</v>
      </c>
      <c r="B189" s="12">
        <v>7.5613816123559199E-4</v>
      </c>
      <c r="C189" s="5">
        <v>292.11</v>
      </c>
      <c r="D189" s="8">
        <f t="shared" si="6"/>
        <v>-1.8828523501421086E-3</v>
      </c>
      <c r="E189" s="8">
        <f t="shared" si="7"/>
        <v>1.0885603345280772</v>
      </c>
      <c r="F189" s="13">
        <f>IF(B189&gt;0,IF(B189&gt;_xlfn.QUARTILE.EXC(B:B,2)-0.00001,1,0.75),-1)</f>
        <v>0.75</v>
      </c>
      <c r="G189" s="8">
        <f>F189*D189</f>
        <v>-1.4121392626065814E-3</v>
      </c>
      <c r="H189" s="8">
        <f t="shared" si="8"/>
        <v>1.2446623093222893</v>
      </c>
      <c r="I189" s="3"/>
      <c r="T189" s="1">
        <v>43179</v>
      </c>
      <c r="U189">
        <v>7.8753029582590505E-4</v>
      </c>
    </row>
    <row r="190" spans="1:21">
      <c r="A190" s="4">
        <v>43375</v>
      </c>
      <c r="B190" s="12">
        <v>7.8753029582590505E-4</v>
      </c>
      <c r="C190" s="5">
        <v>291.56</v>
      </c>
      <c r="D190" s="8">
        <f t="shared" si="6"/>
        <v>4.0471944025243754E-3</v>
      </c>
      <c r="E190" s="8">
        <f t="shared" si="7"/>
        <v>1.0929659498207893</v>
      </c>
      <c r="F190" s="13">
        <f>IF(B190&gt;0,IF(B190&gt;_xlfn.QUARTILE.EXC(B:B,2)-0.00001,1,0.75),-1)</f>
        <v>1</v>
      </c>
      <c r="G190" s="8">
        <f>F190*D190</f>
        <v>4.0471944025243754E-3</v>
      </c>
      <c r="H190" s="8">
        <f t="shared" si="8"/>
        <v>1.2496996996536116</v>
      </c>
      <c r="I190" s="3"/>
      <c r="T190" s="1">
        <v>43180</v>
      </c>
      <c r="U190">
        <v>7.8753029582590505E-4</v>
      </c>
    </row>
    <row r="191" spans="1:21">
      <c r="A191" s="4">
        <v>43376</v>
      </c>
      <c r="B191" s="12">
        <v>7.8753029582590505E-4</v>
      </c>
      <c r="C191" s="5">
        <v>292.74</v>
      </c>
      <c r="D191" s="8">
        <f t="shared" si="6"/>
        <v>-5.3289608526337438E-3</v>
      </c>
      <c r="E191" s="8">
        <f t="shared" si="7"/>
        <v>1.0871415770609327</v>
      </c>
      <c r="F191" s="13">
        <f>IF(B191&gt;0,IF(B191&gt;_xlfn.QUARTILE.EXC(B:B,2)-0.00001,1,0.75),-1)</f>
        <v>1</v>
      </c>
      <c r="G191" s="8">
        <f>F191*D191</f>
        <v>-5.3289608526337438E-3</v>
      </c>
      <c r="H191" s="8">
        <f t="shared" si="8"/>
        <v>1.2430400988766093</v>
      </c>
      <c r="I191" s="3"/>
      <c r="T191" s="1">
        <v>43181</v>
      </c>
      <c r="U191">
        <v>2.5027821652804299E-4</v>
      </c>
    </row>
    <row r="192" spans="1:21">
      <c r="A192" s="4">
        <v>43377</v>
      </c>
      <c r="B192" s="12">
        <v>8.4568327351931902E-4</v>
      </c>
      <c r="C192" s="5">
        <v>291.18</v>
      </c>
      <c r="D192" s="8">
        <f t="shared" si="6"/>
        <v>-5.1171096915997288E-3</v>
      </c>
      <c r="E192" s="8">
        <f t="shared" si="7"/>
        <v>1.0815785543608132</v>
      </c>
      <c r="F192" s="13">
        <f>IF(B192&gt;0,IF(B192&gt;_xlfn.QUARTILE.EXC(B:B,2)-0.00001,1,0.75),-1)</f>
        <v>1</v>
      </c>
      <c r="G192" s="8">
        <f>F192*D192</f>
        <v>-5.1171096915997288E-3</v>
      </c>
      <c r="H192" s="8">
        <f t="shared" si="8"/>
        <v>1.2366793263396008</v>
      </c>
      <c r="I192" s="3"/>
      <c r="T192" s="1">
        <v>43182</v>
      </c>
      <c r="U192">
        <v>8.7290420614701502E-4</v>
      </c>
    </row>
    <row r="193" spans="1:21">
      <c r="A193" s="4">
        <v>43378</v>
      </c>
      <c r="B193" s="12">
        <v>7.8753029582590505E-4</v>
      </c>
      <c r="C193" s="5">
        <v>289.69</v>
      </c>
      <c r="D193" s="8">
        <f t="shared" si="6"/>
        <v>-9.1131899616831314E-3</v>
      </c>
      <c r="E193" s="8">
        <f t="shared" si="7"/>
        <v>1.0717219235364406</v>
      </c>
      <c r="F193" s="13">
        <f>IF(B193&gt;0,IF(B193&gt;_xlfn.QUARTILE.EXC(B:B,2)-0.00001,1,0.75),-1)</f>
        <v>1</v>
      </c>
      <c r="G193" s="8">
        <f>F193*D193</f>
        <v>-9.1131899616831314E-3</v>
      </c>
      <c r="H193" s="8">
        <f t="shared" si="8"/>
        <v>1.2254092327169817</v>
      </c>
      <c r="I193" s="3"/>
      <c r="T193" s="1">
        <v>43185</v>
      </c>
      <c r="U193">
        <v>1.10208041030368E-3</v>
      </c>
    </row>
    <row r="194" spans="1:21">
      <c r="A194" s="4">
        <v>43381</v>
      </c>
      <c r="B194" s="12">
        <v>7.8753029582590505E-4</v>
      </c>
      <c r="C194" s="5">
        <v>287.05</v>
      </c>
      <c r="D194" s="8">
        <f t="shared" si="6"/>
        <v>1.1844626371711373E-3</v>
      </c>
      <c r="E194" s="8">
        <f t="shared" si="7"/>
        <v>1.0729913381123066</v>
      </c>
      <c r="F194" s="13">
        <f>IF(B194&gt;0,IF(B194&gt;_xlfn.QUARTILE.EXC(B:B,2)-0.00001,1,0.75),-1)</f>
        <v>1</v>
      </c>
      <c r="G194" s="8">
        <f>F194*D194</f>
        <v>1.1844626371711373E-3</v>
      </c>
      <c r="H194" s="8">
        <f t="shared" si="8"/>
        <v>1.2268606841683793</v>
      </c>
      <c r="I194" s="3"/>
      <c r="T194" s="1">
        <v>43186</v>
      </c>
      <c r="U194">
        <v>7.5613816123559199E-4</v>
      </c>
    </row>
    <row r="195" spans="1:21">
      <c r="A195" s="4">
        <v>43382</v>
      </c>
      <c r="B195" s="12">
        <v>7.8753029582590505E-4</v>
      </c>
      <c r="C195" s="5">
        <v>287.39</v>
      </c>
      <c r="D195" s="8">
        <f t="shared" ref="D195:D258" si="9">(C196-C195)/C195</f>
        <v>-1.948571627405276E-3</v>
      </c>
      <c r="E195" s="8">
        <f t="shared" si="7"/>
        <v>1.0709005376344094</v>
      </c>
      <c r="F195" s="13">
        <f>IF(B195&gt;0,IF(B195&gt;_xlfn.QUARTILE.EXC(B:B,2)-0.00001,1,0.75),-1)</f>
        <v>1</v>
      </c>
      <c r="G195" s="8">
        <f>F195*D195</f>
        <v>-1.948571627405276E-3</v>
      </c>
      <c r="H195" s="8">
        <f t="shared" si="8"/>
        <v>1.2244700582484298</v>
      </c>
      <c r="I195" s="3"/>
      <c r="T195" s="1">
        <v>43187</v>
      </c>
      <c r="U195">
        <v>7.8753029582590505E-4</v>
      </c>
    </row>
    <row r="196" spans="1:21">
      <c r="A196" s="4">
        <v>43383</v>
      </c>
      <c r="B196" s="12">
        <v>-1.30749228729696E-2</v>
      </c>
      <c r="C196" s="5">
        <v>286.83</v>
      </c>
      <c r="D196" s="8">
        <f t="shared" si="9"/>
        <v>-3.3992260223825961E-2</v>
      </c>
      <c r="E196" s="8">
        <f t="shared" ref="E196:E259" si="10">(D196+1)*E195</f>
        <v>1.0344982078853053</v>
      </c>
      <c r="F196" s="13">
        <f>IF(B196&gt;0,IF(B196&gt;_xlfn.QUARTILE.EXC(B:B,2)-0.00001,1,0.75),-1)</f>
        <v>-1</v>
      </c>
      <c r="G196" s="8">
        <f>F196*D196</f>
        <v>3.3992260223825961E-2</v>
      </c>
      <c r="H196" s="8">
        <f t="shared" ref="H196:H259" si="11">(G196+1)*H195</f>
        <v>1.266092563104694</v>
      </c>
      <c r="I196" s="3"/>
      <c r="T196" s="1">
        <v>43188</v>
      </c>
      <c r="U196">
        <v>2.5027821652804299E-4</v>
      </c>
    </row>
    <row r="197" spans="1:21">
      <c r="A197" s="4">
        <v>43384</v>
      </c>
      <c r="B197" s="12">
        <v>2.5027821652804299E-4</v>
      </c>
      <c r="C197" s="5">
        <v>277.08</v>
      </c>
      <c r="D197" s="8">
        <f t="shared" si="9"/>
        <v>-1.1188104518550681E-3</v>
      </c>
      <c r="E197" s="8">
        <f t="shared" si="10"/>
        <v>1.0333408004778979</v>
      </c>
      <c r="F197" s="13">
        <f>IF(B197&gt;0,IF(B197&gt;_xlfn.QUARTILE.EXC(B:B,2)-0.00001,1,0.75),-1)</f>
        <v>0.75</v>
      </c>
      <c r="G197" s="8">
        <f>F197*D197</f>
        <v>-8.3910783889130111E-4</v>
      </c>
      <c r="H197" s="8">
        <f t="shared" si="11"/>
        <v>1.2650301749102308</v>
      </c>
      <c r="I197" s="3"/>
      <c r="T197" s="1">
        <v>43192</v>
      </c>
      <c r="U197">
        <v>7.5613816123559199E-4</v>
      </c>
    </row>
    <row r="198" spans="1:21">
      <c r="A198" s="4">
        <v>43385</v>
      </c>
      <c r="B198" s="12">
        <v>7.8753029582590505E-4</v>
      </c>
      <c r="C198" s="5">
        <v>276.77</v>
      </c>
      <c r="D198" s="8">
        <f t="shared" si="9"/>
        <v>-4.407992195685842E-3</v>
      </c>
      <c r="E198" s="8">
        <f t="shared" si="10"/>
        <v>1.0287858422939076</v>
      </c>
      <c r="F198" s="13">
        <f>IF(B198&gt;0,IF(B198&gt;_xlfn.QUARTILE.EXC(B:B,2)-0.00001,1,0.75),-1)</f>
        <v>1</v>
      </c>
      <c r="G198" s="8">
        <f>F198*D198</f>
        <v>-4.407992195685842E-3</v>
      </c>
      <c r="H198" s="8">
        <f t="shared" si="11"/>
        <v>1.2594539317719193</v>
      </c>
      <c r="I198" s="3"/>
      <c r="T198" s="1">
        <v>43193</v>
      </c>
      <c r="U198">
        <v>7.8753029582590505E-4</v>
      </c>
    </row>
    <row r="199" spans="1:21">
      <c r="A199" s="4">
        <v>43388</v>
      </c>
      <c r="B199" s="12">
        <v>7.8753029582590505E-4</v>
      </c>
      <c r="C199" s="5">
        <v>275.55</v>
      </c>
      <c r="D199" s="8">
        <f t="shared" si="9"/>
        <v>3.8105606967882826E-3</v>
      </c>
      <c r="E199" s="8">
        <f t="shared" si="10"/>
        <v>1.032706093189965</v>
      </c>
      <c r="F199" s="13">
        <f>IF(B199&gt;0,IF(B199&gt;_xlfn.QUARTILE.EXC(B:B,2)-0.00001,1,0.75),-1)</f>
        <v>1</v>
      </c>
      <c r="G199" s="8">
        <f>F199*D199</f>
        <v>3.8105606967882826E-3</v>
      </c>
      <c r="H199" s="8">
        <f t="shared" si="11"/>
        <v>1.2642531574237448</v>
      </c>
      <c r="I199" s="3"/>
      <c r="T199" s="1">
        <v>43194</v>
      </c>
      <c r="U199">
        <v>7.5613816123559199E-4</v>
      </c>
    </row>
    <row r="200" spans="1:21">
      <c r="A200" s="4">
        <v>43389</v>
      </c>
      <c r="B200" s="12">
        <v>8.4151207155670196E-4</v>
      </c>
      <c r="C200" s="5">
        <v>276.60000000000002</v>
      </c>
      <c r="D200" s="8">
        <f t="shared" si="9"/>
        <v>1.38828633405639E-2</v>
      </c>
      <c r="E200" s="8">
        <f t="shared" si="10"/>
        <v>1.0470430107526889</v>
      </c>
      <c r="F200" s="13">
        <f>IF(B200&gt;0,IF(B200&gt;_xlfn.QUARTILE.EXC(B:B,2)-0.00001,1,0.75),-1)</f>
        <v>1</v>
      </c>
      <c r="G200" s="8">
        <f>F200*D200</f>
        <v>1.38828633405639E-2</v>
      </c>
      <c r="H200" s="8">
        <f t="shared" si="11"/>
        <v>1.281804611236135</v>
      </c>
      <c r="I200" s="3"/>
      <c r="T200" s="1">
        <v>43195</v>
      </c>
      <c r="U200">
        <v>2.5027821652804299E-4</v>
      </c>
    </row>
    <row r="201" spans="1:21">
      <c r="A201" s="4">
        <v>43390</v>
      </c>
      <c r="B201" s="12">
        <v>7.8753029582590505E-4</v>
      </c>
      <c r="C201" s="5">
        <v>280.44</v>
      </c>
      <c r="D201" s="8">
        <f t="shared" si="9"/>
        <v>-3.7084581372130239E-3</v>
      </c>
      <c r="E201" s="8">
        <f t="shared" si="10"/>
        <v>1.0431600955794511</v>
      </c>
      <c r="F201" s="13">
        <f>IF(B201&gt;0,IF(B201&gt;_xlfn.QUARTILE.EXC(B:B,2)-0.00001,1,0.75),-1)</f>
        <v>1</v>
      </c>
      <c r="G201" s="8">
        <f>F201*D201</f>
        <v>-3.7084581372130239E-3</v>
      </c>
      <c r="H201" s="8">
        <f t="shared" si="11"/>
        <v>1.2770510924952791</v>
      </c>
      <c r="I201" s="3"/>
      <c r="T201" s="1">
        <v>43196</v>
      </c>
      <c r="U201">
        <v>7.5613816123559199E-4</v>
      </c>
    </row>
    <row r="202" spans="1:21">
      <c r="A202" s="4">
        <v>43391</v>
      </c>
      <c r="B202" s="12">
        <v>1.1334725448940001E-3</v>
      </c>
      <c r="C202" s="5">
        <v>279.39999999999998</v>
      </c>
      <c r="D202" s="8">
        <f t="shared" si="9"/>
        <v>-8.1245526127415243E-3</v>
      </c>
      <c r="E202" s="8">
        <f t="shared" si="10"/>
        <v>1.0346848864994034</v>
      </c>
      <c r="F202" s="13">
        <f>IF(B202&gt;0,IF(B202&gt;_xlfn.QUARTILE.EXC(B:B,2)-0.00001,1,0.75),-1)</f>
        <v>1</v>
      </c>
      <c r="G202" s="8">
        <f>F202*D202</f>
        <v>-8.1245526127415243E-3</v>
      </c>
      <c r="H202" s="8">
        <f t="shared" si="11"/>
        <v>1.2666756237051422</v>
      </c>
      <c r="I202" s="3"/>
      <c r="T202" s="1">
        <v>43199</v>
      </c>
      <c r="U202">
        <v>7.8753029582590505E-4</v>
      </c>
    </row>
    <row r="203" spans="1:21">
      <c r="A203" s="4">
        <v>43392</v>
      </c>
      <c r="B203" s="12">
        <v>7.8753029582590505E-4</v>
      </c>
      <c r="C203" s="5">
        <v>277.13</v>
      </c>
      <c r="D203" s="8">
        <f t="shared" si="9"/>
        <v>-4.6909392703783589E-4</v>
      </c>
      <c r="E203" s="8">
        <f t="shared" si="10"/>
        <v>1.0341995221027487</v>
      </c>
      <c r="F203" s="13">
        <f>IF(B203&gt;0,IF(B203&gt;_xlfn.QUARTILE.EXC(B:B,2)-0.00001,1,0.75),-1)</f>
        <v>1</v>
      </c>
      <c r="G203" s="8">
        <f>F203*D203</f>
        <v>-4.6909392703783589E-4</v>
      </c>
      <c r="H203" s="8">
        <f t="shared" si="11"/>
        <v>1.2660814338625352</v>
      </c>
      <c r="I203" s="3"/>
      <c r="T203" s="1">
        <v>43200</v>
      </c>
      <c r="U203">
        <v>7.8753029582590505E-4</v>
      </c>
    </row>
    <row r="204" spans="1:21">
      <c r="A204" s="4">
        <v>43395</v>
      </c>
      <c r="B204" s="12">
        <v>7.8753029582590505E-4</v>
      </c>
      <c r="C204" s="5">
        <v>277</v>
      </c>
      <c r="D204" s="8">
        <f t="shared" si="9"/>
        <v>-2.1841155234657079E-2</v>
      </c>
      <c r="E204" s="8">
        <f t="shared" si="10"/>
        <v>1.0116114097968942</v>
      </c>
      <c r="F204" s="13">
        <f>IF(B204&gt;0,IF(B204&gt;_xlfn.QUARTILE.EXC(B:B,2)-0.00001,1,0.75),-1)</f>
        <v>1</v>
      </c>
      <c r="G204" s="8">
        <f>F204*D204</f>
        <v>-2.1841155234657079E-2</v>
      </c>
      <c r="H204" s="8">
        <f t="shared" si="11"/>
        <v>1.2384287527258264</v>
      </c>
      <c r="I204" s="3"/>
      <c r="T204" s="1">
        <v>43201</v>
      </c>
      <c r="U204">
        <v>7.5613816123559199E-4</v>
      </c>
    </row>
    <row r="205" spans="1:21">
      <c r="A205" s="4">
        <v>43396</v>
      </c>
      <c r="B205" s="12">
        <v>7.8753029582590505E-4</v>
      </c>
      <c r="C205" s="5">
        <v>270.95</v>
      </c>
      <c r="D205" s="8">
        <f t="shared" si="9"/>
        <v>8.7839084701974365E-3</v>
      </c>
      <c r="E205" s="8">
        <f t="shared" si="10"/>
        <v>1.0204973118279577</v>
      </c>
      <c r="F205" s="13">
        <f>IF(B205&gt;0,IF(B205&gt;_xlfn.QUARTILE.EXC(B:B,2)-0.00001,1,0.75),-1)</f>
        <v>1</v>
      </c>
      <c r="G205" s="8">
        <f>F205*D205</f>
        <v>8.7839084701974365E-3</v>
      </c>
      <c r="H205" s="8">
        <f t="shared" si="11"/>
        <v>1.2493069975366309</v>
      </c>
      <c r="I205" s="3"/>
      <c r="T205" s="1">
        <v>43202</v>
      </c>
      <c r="U205">
        <v>7.8753029582590505E-4</v>
      </c>
    </row>
    <row r="206" spans="1:21">
      <c r="A206" s="4">
        <v>43397</v>
      </c>
      <c r="B206" s="12">
        <v>-1.30749228729696E-2</v>
      </c>
      <c r="C206" s="5">
        <v>273.33</v>
      </c>
      <c r="D206" s="8">
        <f t="shared" si="9"/>
        <v>-2.1768558153148168E-2</v>
      </c>
      <c r="E206" s="8">
        <f t="shared" si="10"/>
        <v>0.99828255675029942</v>
      </c>
      <c r="F206" s="13">
        <f>IF(B206&gt;0,IF(B206&gt;_xlfn.QUARTILE.EXC(B:B,2)-0.00001,1,0.75),-1)</f>
        <v>-1</v>
      </c>
      <c r="G206" s="8">
        <f>F206*D206</f>
        <v>2.1768558153148168E-2</v>
      </c>
      <c r="H206" s="8">
        <f t="shared" si="11"/>
        <v>1.276502609563642</v>
      </c>
      <c r="I206" s="3"/>
      <c r="T206" s="1">
        <v>43203</v>
      </c>
      <c r="U206">
        <v>7.5613816123559199E-4</v>
      </c>
    </row>
    <row r="207" spans="1:21">
      <c r="A207" s="4">
        <v>43398</v>
      </c>
      <c r="B207" s="12">
        <v>7.8753029582590505E-4</v>
      </c>
      <c r="C207" s="5">
        <v>267.38</v>
      </c>
      <c r="D207" s="8">
        <f t="shared" si="9"/>
        <v>-5.4603934475277865E-3</v>
      </c>
      <c r="E207" s="8">
        <f t="shared" si="10"/>
        <v>0.99283154121863881</v>
      </c>
      <c r="F207" s="13">
        <f>IF(B207&gt;0,IF(B207&gt;_xlfn.QUARTILE.EXC(B:B,2)-0.00001,1,0.75),-1)</f>
        <v>1</v>
      </c>
      <c r="G207" s="8">
        <f>F207*D207</f>
        <v>-5.4603934475277865E-3</v>
      </c>
      <c r="H207" s="8">
        <f t="shared" si="11"/>
        <v>1.2695324030786286</v>
      </c>
      <c r="I207" s="3"/>
      <c r="T207" s="1">
        <v>43206</v>
      </c>
      <c r="U207">
        <v>7.5613816123559199E-4</v>
      </c>
    </row>
    <row r="208" spans="1:21">
      <c r="A208" s="4">
        <v>43399</v>
      </c>
      <c r="B208" s="12">
        <v>1.1334725448940001E-3</v>
      </c>
      <c r="C208" s="5">
        <v>265.92</v>
      </c>
      <c r="D208" s="8">
        <f t="shared" si="9"/>
        <v>1.0830324909747275E-2</v>
      </c>
      <c r="E208" s="8">
        <f t="shared" si="10"/>
        <v>1.0035842293906818</v>
      </c>
      <c r="F208" s="13">
        <f>IF(B208&gt;0,IF(B208&gt;_xlfn.QUARTILE.EXC(B:B,2)-0.00001,1,0.75),-1)</f>
        <v>1</v>
      </c>
      <c r="G208" s="8">
        <f>F208*D208</f>
        <v>1.0830324909747275E-2</v>
      </c>
      <c r="H208" s="8">
        <f t="shared" si="11"/>
        <v>1.2832818514874222</v>
      </c>
      <c r="I208" s="3"/>
      <c r="T208" s="1">
        <v>43207</v>
      </c>
      <c r="U208">
        <v>6.2946262673824996E-4</v>
      </c>
    </row>
    <row r="209" spans="1:21">
      <c r="A209" s="4">
        <v>43402</v>
      </c>
      <c r="B209" s="12">
        <v>7.8753029582590505E-4</v>
      </c>
      <c r="C209" s="5">
        <v>268.8</v>
      </c>
      <c r="D209" s="8">
        <f t="shared" si="9"/>
        <v>-1.9084821428571409E-2</v>
      </c>
      <c r="E209" s="8">
        <f t="shared" si="10"/>
        <v>0.98443100358423019</v>
      </c>
      <c r="F209" s="13">
        <f>IF(B209&gt;0,IF(B209&gt;_xlfn.QUARTILE.EXC(B:B,2)-0.00001,1,0.75),-1)</f>
        <v>1</v>
      </c>
      <c r="G209" s="8">
        <f>F209*D209</f>
        <v>-1.9084821428571409E-2</v>
      </c>
      <c r="H209" s="8">
        <f t="shared" si="11"/>
        <v>1.2587906465092584</v>
      </c>
      <c r="I209" s="3"/>
      <c r="T209" s="1">
        <v>43208</v>
      </c>
      <c r="U209">
        <v>7.8753029582590505E-4</v>
      </c>
    </row>
    <row r="210" spans="1:21">
      <c r="A210" s="4">
        <v>43403</v>
      </c>
      <c r="B210" s="12">
        <v>7.8753029582590505E-4</v>
      </c>
      <c r="C210" s="5">
        <v>263.67</v>
      </c>
      <c r="D210" s="8">
        <f t="shared" si="9"/>
        <v>2.6472484545075135E-2</v>
      </c>
      <c r="E210" s="8">
        <f t="shared" si="10"/>
        <v>1.0104913381123066</v>
      </c>
      <c r="F210" s="13">
        <f>IF(B210&gt;0,IF(B210&gt;_xlfn.QUARTILE.EXC(B:B,2)-0.00001,1,0.75),-1)</f>
        <v>1</v>
      </c>
      <c r="G210" s="8">
        <f>F210*D210</f>
        <v>2.6472484545075135E-2</v>
      </c>
      <c r="H210" s="8">
        <f t="shared" si="11"/>
        <v>1.29211396244446</v>
      </c>
      <c r="I210" s="3"/>
      <c r="T210" s="1">
        <v>43209</v>
      </c>
      <c r="U210">
        <v>8.5991940675472604E-4</v>
      </c>
    </row>
    <row r="211" spans="1:21">
      <c r="A211" s="4">
        <v>43404</v>
      </c>
      <c r="B211" s="12">
        <v>7.8753029582590505E-4</v>
      </c>
      <c r="C211" s="5">
        <v>270.64999999999998</v>
      </c>
      <c r="D211" s="8">
        <f t="shared" si="9"/>
        <v>3.5100683539628507E-3</v>
      </c>
      <c r="E211" s="8">
        <f t="shared" si="10"/>
        <v>1.0140382317801682</v>
      </c>
      <c r="F211" s="13">
        <f>IF(B211&gt;0,IF(B211&gt;_xlfn.QUARTILE.EXC(B:B,2)-0.00001,1,0.75),-1)</f>
        <v>1</v>
      </c>
      <c r="G211" s="8">
        <f>F211*D211</f>
        <v>3.5100683539628507E-3</v>
      </c>
      <c r="H211" s="8">
        <f t="shared" si="11"/>
        <v>1.2966493707737499</v>
      </c>
      <c r="I211" s="3"/>
      <c r="T211" s="1">
        <v>43210</v>
      </c>
      <c r="U211">
        <v>7.5613816123559199E-4</v>
      </c>
    </row>
    <row r="212" spans="1:21">
      <c r="A212" s="4">
        <v>43405</v>
      </c>
      <c r="B212" s="12">
        <v>7.8753029582590505E-4</v>
      </c>
      <c r="C212" s="5">
        <v>271.60000000000002</v>
      </c>
      <c r="D212" s="8">
        <f t="shared" si="9"/>
        <v>1.1597938144329812E-2</v>
      </c>
      <c r="E212" s="8">
        <f t="shared" si="10"/>
        <v>1.0257989844683402</v>
      </c>
      <c r="F212" s="13">
        <f>IF(B212&gt;0,IF(B212&gt;_xlfn.QUARTILE.EXC(B:B,2)-0.00001,1,0.75),-1)</f>
        <v>1</v>
      </c>
      <c r="G212" s="8">
        <f>F212*D212</f>
        <v>1.1597938144329812E-2</v>
      </c>
      <c r="H212" s="8">
        <f t="shared" si="11"/>
        <v>1.3116878299708681</v>
      </c>
      <c r="I212" s="3"/>
      <c r="T212" s="1">
        <v>43213</v>
      </c>
      <c r="U212">
        <v>1.0386179005713199E-3</v>
      </c>
    </row>
    <row r="213" spans="1:21">
      <c r="A213" s="4">
        <v>43406</v>
      </c>
      <c r="B213" s="12">
        <v>7.8753029582590505E-4</v>
      </c>
      <c r="C213" s="5">
        <v>274.75</v>
      </c>
      <c r="D213" s="8">
        <f t="shared" si="9"/>
        <v>-8.4076433121019183E-3</v>
      </c>
      <c r="E213" s="8">
        <f t="shared" si="10"/>
        <v>1.017174432497014</v>
      </c>
      <c r="F213" s="13">
        <f>IF(B213&gt;0,IF(B213&gt;_xlfn.QUARTILE.EXC(B:B,2)-0.00001,1,0.75),-1)</f>
        <v>1</v>
      </c>
      <c r="G213" s="8">
        <f>F213*D213</f>
        <v>-8.4076433121019183E-3</v>
      </c>
      <c r="H213" s="8">
        <f t="shared" si="11"/>
        <v>1.3006596265596482</v>
      </c>
      <c r="I213" s="3"/>
      <c r="T213" s="1">
        <v>43214</v>
      </c>
      <c r="U213">
        <v>7.8753029582590505E-4</v>
      </c>
    </row>
    <row r="214" spans="1:21">
      <c r="A214" s="4">
        <v>43409</v>
      </c>
      <c r="B214" s="12">
        <v>7.8753029582590505E-4</v>
      </c>
      <c r="C214" s="5">
        <v>272.44</v>
      </c>
      <c r="D214" s="8">
        <f t="shared" si="9"/>
        <v>3.2300690060196573E-3</v>
      </c>
      <c r="E214" s="8">
        <f t="shared" si="10"/>
        <v>1.0204599761051383</v>
      </c>
      <c r="F214" s="13">
        <f>IF(B214&gt;0,IF(B214&gt;_xlfn.QUARTILE.EXC(B:B,2)-0.00001,1,0.75),-1)</f>
        <v>1</v>
      </c>
      <c r="G214" s="8">
        <f>F214*D214</f>
        <v>3.2300690060196573E-3</v>
      </c>
      <c r="H214" s="8">
        <f t="shared" si="11"/>
        <v>1.3048608469067795</v>
      </c>
      <c r="I214" s="3"/>
      <c r="T214" s="1">
        <v>43215</v>
      </c>
      <c r="U214">
        <v>7.5613816123559199E-4</v>
      </c>
    </row>
    <row r="215" spans="1:21">
      <c r="A215" s="4">
        <v>43410</v>
      </c>
      <c r="B215" s="12">
        <v>7.8753029582590505E-4</v>
      </c>
      <c r="C215" s="5">
        <v>273.32</v>
      </c>
      <c r="D215" s="8">
        <f t="shared" si="9"/>
        <v>1.5512951851309853E-2</v>
      </c>
      <c r="E215" s="8">
        <f t="shared" si="10"/>
        <v>1.0362903225806461</v>
      </c>
      <c r="F215" s="13">
        <f>IF(B215&gt;0,IF(B215&gt;_xlfn.QUARTILE.EXC(B:B,2)-0.00001,1,0.75),-1)</f>
        <v>1</v>
      </c>
      <c r="G215" s="8">
        <f>F215*D215</f>
        <v>1.5512951851309853E-2</v>
      </c>
      <c r="H215" s="8">
        <f t="shared" si="11"/>
        <v>1.3251030903975038</v>
      </c>
      <c r="I215" s="3"/>
      <c r="T215" s="1">
        <v>43216</v>
      </c>
      <c r="U215">
        <v>7.8753029582590505E-4</v>
      </c>
    </row>
    <row r="216" spans="1:21">
      <c r="A216" s="4">
        <v>43411</v>
      </c>
      <c r="B216" s="12">
        <v>8.7290420614701502E-4</v>
      </c>
      <c r="C216" s="5">
        <v>277.56</v>
      </c>
      <c r="D216" s="8">
        <f t="shared" si="9"/>
        <v>9.1872027669693442E-3</v>
      </c>
      <c r="E216" s="8">
        <f t="shared" si="10"/>
        <v>1.0458109318996425</v>
      </c>
      <c r="F216" s="13">
        <f>IF(B216&gt;0,IF(B216&gt;_xlfn.QUARTILE.EXC(B:B,2)-0.00001,1,0.75),-1)</f>
        <v>1</v>
      </c>
      <c r="G216" s="8">
        <f>F216*D216</f>
        <v>9.1872027669693442E-3</v>
      </c>
      <c r="H216" s="8">
        <f t="shared" si="11"/>
        <v>1.3372770811761234</v>
      </c>
      <c r="I216" s="3"/>
      <c r="T216" s="1">
        <v>43217</v>
      </c>
      <c r="U216">
        <v>7.8753029582590505E-4</v>
      </c>
    </row>
    <row r="217" spans="1:21">
      <c r="A217" s="4">
        <v>43412</v>
      </c>
      <c r="B217" s="12">
        <v>7.8753029582590505E-4</v>
      </c>
      <c r="C217" s="5">
        <v>280.11</v>
      </c>
      <c r="D217" s="8">
        <f t="shared" si="9"/>
        <v>-3.8556281460856122E-3</v>
      </c>
      <c r="E217" s="8">
        <f t="shared" si="10"/>
        <v>1.0417786738351262</v>
      </c>
      <c r="F217" s="13">
        <f>IF(B217&gt;0,IF(B217&gt;_xlfn.QUARTILE.EXC(B:B,2)-0.00001,1,0.75),-1)</f>
        <v>1</v>
      </c>
      <c r="G217" s="8">
        <f>F217*D217</f>
        <v>-3.8556281460856122E-3</v>
      </c>
      <c r="H217" s="8">
        <f t="shared" si="11"/>
        <v>1.3321210380228254</v>
      </c>
      <c r="I217" s="3"/>
      <c r="T217" s="1">
        <v>43220</v>
      </c>
      <c r="U217">
        <v>7.8753029582590505E-4</v>
      </c>
    </row>
    <row r="218" spans="1:21">
      <c r="A218" s="4">
        <v>43413</v>
      </c>
      <c r="B218" s="12">
        <v>8.9131154134503899E-4</v>
      </c>
      <c r="C218" s="5">
        <v>279.02999999999997</v>
      </c>
      <c r="D218" s="8">
        <f t="shared" si="9"/>
        <v>-6.5942730172382008E-3</v>
      </c>
      <c r="E218" s="8">
        <f t="shared" si="10"/>
        <v>1.034908900836321</v>
      </c>
      <c r="F218" s="13">
        <f>IF(B218&gt;0,IF(B218&gt;_xlfn.QUARTILE.EXC(B:B,2)-0.00001,1,0.75),-1)</f>
        <v>1</v>
      </c>
      <c r="G218" s="8">
        <f>F218*D218</f>
        <v>-6.5942730172382008E-3</v>
      </c>
      <c r="H218" s="8">
        <f t="shared" si="11"/>
        <v>1.3233366682060961</v>
      </c>
      <c r="I218" s="3"/>
      <c r="T218" s="1">
        <v>43221</v>
      </c>
      <c r="U218">
        <v>7.8753029582590505E-4</v>
      </c>
    </row>
    <row r="219" spans="1:21">
      <c r="A219" s="4">
        <v>43416</v>
      </c>
      <c r="B219" s="12">
        <v>6.7276146075356997E-4</v>
      </c>
      <c r="C219" s="5">
        <v>277.19</v>
      </c>
      <c r="D219" s="8">
        <f t="shared" si="9"/>
        <v>-1.4791298387387795E-2</v>
      </c>
      <c r="E219" s="8">
        <f t="shared" si="10"/>
        <v>1.0196012544802875</v>
      </c>
      <c r="F219" s="13">
        <f>IF(B219&gt;0,IF(B219&gt;_xlfn.QUARTILE.EXC(B:B,2)-0.00001,1,0.75),-1)</f>
        <v>0.75</v>
      </c>
      <c r="G219" s="8">
        <f>F219*D219</f>
        <v>-1.1093473790540846E-2</v>
      </c>
      <c r="H219" s="8">
        <f t="shared" si="11"/>
        <v>1.3086562675612901</v>
      </c>
      <c r="I219" s="3"/>
      <c r="T219" s="1">
        <v>43222</v>
      </c>
      <c r="U219">
        <v>7.8753029582590505E-4</v>
      </c>
    </row>
    <row r="220" spans="1:21">
      <c r="A220" s="4">
        <v>43417</v>
      </c>
      <c r="B220" s="12">
        <v>7.8753029582590505E-4</v>
      </c>
      <c r="C220" s="5">
        <v>273.08999999999997</v>
      </c>
      <c r="D220" s="8">
        <f t="shared" si="9"/>
        <v>3.9181222307665972E-3</v>
      </c>
      <c r="E220" s="8">
        <f t="shared" si="10"/>
        <v>1.0235961768219843</v>
      </c>
      <c r="F220" s="13">
        <f>IF(B220&gt;0,IF(B220&gt;_xlfn.QUARTILE.EXC(B:B,2)-0.00001,1,0.75),-1)</f>
        <v>1</v>
      </c>
      <c r="G220" s="8">
        <f>F220*D220</f>
        <v>3.9181222307665972E-3</v>
      </c>
      <c r="H220" s="8">
        <f t="shared" si="11"/>
        <v>1.3137837427756542</v>
      </c>
      <c r="I220" s="3"/>
      <c r="T220" s="1">
        <v>43223</v>
      </c>
      <c r="U220">
        <v>7.5613816123559199E-4</v>
      </c>
    </row>
    <row r="221" spans="1:21">
      <c r="A221" s="4">
        <v>43418</v>
      </c>
      <c r="B221" s="12">
        <v>7.8753029582590505E-4</v>
      </c>
      <c r="C221" s="5">
        <v>274.16000000000003</v>
      </c>
      <c r="D221" s="8">
        <f t="shared" si="9"/>
        <v>-1.9623577473008653E-2</v>
      </c>
      <c r="E221" s="8">
        <f t="shared" si="10"/>
        <v>1.0035095579450426</v>
      </c>
      <c r="F221" s="13">
        <f>IF(B221&gt;0,IF(B221&gt;_xlfn.QUARTILE.EXC(B:B,2)-0.00001,1,0.75),-1)</f>
        <v>1</v>
      </c>
      <c r="G221" s="8">
        <f>F221*D221</f>
        <v>-1.9623577473008653E-2</v>
      </c>
      <c r="H221" s="8">
        <f t="shared" si="11"/>
        <v>1.2880026057165168</v>
      </c>
      <c r="I221" s="3"/>
      <c r="T221" s="1">
        <v>43224</v>
      </c>
      <c r="U221">
        <v>5.9096594393695599E-4</v>
      </c>
    </row>
    <row r="222" spans="1:21">
      <c r="A222" s="4">
        <v>43419</v>
      </c>
      <c r="B222" s="12">
        <v>7.8753029582590505E-4</v>
      </c>
      <c r="C222" s="5">
        <v>268.77999999999997</v>
      </c>
      <c r="D222" s="8">
        <f t="shared" si="9"/>
        <v>1.1198749906987306E-2</v>
      </c>
      <c r="E222" s="8">
        <f t="shared" si="10"/>
        <v>1.0147476105137405</v>
      </c>
      <c r="F222" s="13">
        <f>IF(B222&gt;0,IF(B222&gt;_xlfn.QUARTILE.EXC(B:B,2)-0.00001,1,0.75),-1)</f>
        <v>1</v>
      </c>
      <c r="G222" s="8">
        <f>F222*D222</f>
        <v>1.1198749906987306E-2</v>
      </c>
      <c r="H222" s="8">
        <f t="shared" si="11"/>
        <v>1.3024266247774841</v>
      </c>
      <c r="I222" s="3"/>
      <c r="T222" s="1">
        <v>43227</v>
      </c>
      <c r="U222">
        <v>7.8753029582590505E-4</v>
      </c>
    </row>
    <row r="223" spans="1:21">
      <c r="A223" s="4">
        <v>43420</v>
      </c>
      <c r="B223" s="12">
        <v>7.8753029582590505E-4</v>
      </c>
      <c r="C223" s="5">
        <v>271.79000000000002</v>
      </c>
      <c r="D223" s="8">
        <f t="shared" si="9"/>
        <v>4.6359321535008307E-3</v>
      </c>
      <c r="E223" s="8">
        <f t="shared" si="10"/>
        <v>1.0194519115890093</v>
      </c>
      <c r="F223" s="13">
        <f>IF(B223&gt;0,IF(B223&gt;_xlfn.QUARTILE.EXC(B:B,2)-0.00001,1,0.75),-1)</f>
        <v>1</v>
      </c>
      <c r="G223" s="8">
        <f>F223*D223</f>
        <v>4.6359321535008307E-3</v>
      </c>
      <c r="H223" s="8">
        <f t="shared" si="11"/>
        <v>1.3084645862448654</v>
      </c>
      <c r="I223" s="3"/>
      <c r="T223" s="1">
        <v>43228</v>
      </c>
      <c r="U223">
        <v>7.5613816123559199E-4</v>
      </c>
    </row>
    <row r="224" spans="1:21">
      <c r="A224" s="4">
        <v>43423</v>
      </c>
      <c r="B224" s="12">
        <v>1.1334725448940001E-3</v>
      </c>
      <c r="C224" s="5">
        <v>273.05</v>
      </c>
      <c r="D224" s="8">
        <f t="shared" si="9"/>
        <v>-2.8163340047610317E-2</v>
      </c>
      <c r="E224" s="8">
        <f t="shared" si="10"/>
        <v>0.99074074074074159</v>
      </c>
      <c r="F224" s="13">
        <f>IF(B224&gt;0,IF(B224&gt;_xlfn.QUARTILE.EXC(B:B,2)-0.00001,1,0.75),-1)</f>
        <v>1</v>
      </c>
      <c r="G224" s="8">
        <f>F224*D224</f>
        <v>-2.8163340047610317E-2</v>
      </c>
      <c r="H224" s="8">
        <f t="shared" si="11"/>
        <v>1.2716138531621954</v>
      </c>
      <c r="I224" s="3"/>
      <c r="T224" s="1">
        <v>43229</v>
      </c>
      <c r="U224">
        <v>7.5613816123559199E-4</v>
      </c>
    </row>
    <row r="225" spans="1:21">
      <c r="A225" s="4">
        <v>43424</v>
      </c>
      <c r="B225" s="12">
        <v>1.1334725448940001E-3</v>
      </c>
      <c r="C225" s="5">
        <v>265.36</v>
      </c>
      <c r="D225" s="8">
        <f t="shared" si="9"/>
        <v>1.8842327404280975E-3</v>
      </c>
      <c r="E225" s="8">
        <f t="shared" si="10"/>
        <v>0.99260752688172127</v>
      </c>
      <c r="F225" s="13">
        <f>IF(B225&gt;0,IF(B225&gt;_xlfn.QUARTILE.EXC(B:B,2)-0.00001,1,0.75),-1)</f>
        <v>1</v>
      </c>
      <c r="G225" s="8">
        <f>F225*D225</f>
        <v>1.8842327404280975E-3</v>
      </c>
      <c r="H225" s="8">
        <f t="shared" si="11"/>
        <v>1.2740098696175055</v>
      </c>
      <c r="I225" s="3"/>
      <c r="T225" s="1">
        <v>43230</v>
      </c>
      <c r="U225">
        <v>7.8753029582590505E-4</v>
      </c>
    </row>
    <row r="226" spans="1:21">
      <c r="A226" s="4">
        <v>43425</v>
      </c>
      <c r="B226" s="12">
        <v>7.8753029582590505E-4</v>
      </c>
      <c r="C226" s="5">
        <v>265.86</v>
      </c>
      <c r="D226" s="8">
        <f t="shared" si="9"/>
        <v>-1.0080493492815793E-2</v>
      </c>
      <c r="E226" s="8">
        <f t="shared" si="10"/>
        <v>0.98260155316607012</v>
      </c>
      <c r="F226" s="13">
        <f>IF(B226&gt;0,IF(B226&gt;_xlfn.QUARTILE.EXC(B:B,2)-0.00001,1,0.75),-1)</f>
        <v>1</v>
      </c>
      <c r="G226" s="8">
        <f>F226*D226</f>
        <v>-1.0080493492815793E-2</v>
      </c>
      <c r="H226" s="8">
        <f t="shared" si="11"/>
        <v>1.2611672214170431</v>
      </c>
      <c r="I226" s="3"/>
      <c r="T226" s="1">
        <v>43231</v>
      </c>
      <c r="U226">
        <v>7.5613816123559199E-4</v>
      </c>
    </row>
    <row r="227" spans="1:21">
      <c r="A227" s="4">
        <v>43427</v>
      </c>
      <c r="B227" s="12">
        <v>7.8753029582590505E-4</v>
      </c>
      <c r="C227" s="5">
        <v>263.18</v>
      </c>
      <c r="D227" s="8">
        <f t="shared" si="9"/>
        <v>9.8791701497072948E-3</v>
      </c>
      <c r="E227" s="8">
        <f t="shared" si="10"/>
        <v>0.99230884109916451</v>
      </c>
      <c r="F227" s="13">
        <f>IF(B227&gt;0,IF(B227&gt;_xlfn.QUARTILE.EXC(B:B,2)-0.00001,1,0.75),-1)</f>
        <v>1</v>
      </c>
      <c r="G227" s="8">
        <f>F227*D227</f>
        <v>9.8791701497072948E-3</v>
      </c>
      <c r="H227" s="8">
        <f t="shared" si="11"/>
        <v>1.2736265069846557</v>
      </c>
      <c r="I227" s="3"/>
      <c r="T227" s="1">
        <v>43234</v>
      </c>
      <c r="U227">
        <v>7.8753029582590505E-4</v>
      </c>
    </row>
    <row r="228" spans="1:21">
      <c r="A228" s="4">
        <v>43430</v>
      </c>
      <c r="B228" s="12">
        <v>7.8753029582590505E-4</v>
      </c>
      <c r="C228" s="5">
        <v>265.77999999999997</v>
      </c>
      <c r="D228" s="8">
        <f t="shared" si="9"/>
        <v>2.1070057942659428E-3</v>
      </c>
      <c r="E228" s="8">
        <f t="shared" si="10"/>
        <v>0.99439964157706184</v>
      </c>
      <c r="F228" s="13">
        <f>IF(B228&gt;0,IF(B228&gt;_xlfn.QUARTILE.EXC(B:B,2)-0.00001,1,0.75),-1)</f>
        <v>1</v>
      </c>
      <c r="G228" s="8">
        <f>F228*D228</f>
        <v>2.1070057942659428E-3</v>
      </c>
      <c r="H228" s="8">
        <f t="shared" si="11"/>
        <v>1.2763100454146032</v>
      </c>
      <c r="I228" s="3"/>
      <c r="T228" s="1">
        <v>43235</v>
      </c>
      <c r="U228">
        <v>7.8753029582590505E-4</v>
      </c>
    </row>
    <row r="229" spans="1:21">
      <c r="A229" s="4">
        <v>43431</v>
      </c>
      <c r="B229" s="12">
        <v>7.8753029582590505E-4</v>
      </c>
      <c r="C229" s="5">
        <v>266.33999999999997</v>
      </c>
      <c r="D229" s="8">
        <f t="shared" si="9"/>
        <v>1.2239993992641165E-2</v>
      </c>
      <c r="E229" s="8">
        <f t="shared" si="10"/>
        <v>1.0065710872162497</v>
      </c>
      <c r="F229" s="13">
        <f>IF(B229&gt;0,IF(B229&gt;_xlfn.QUARTILE.EXC(B:B,2)-0.00001,1,0.75),-1)</f>
        <v>1</v>
      </c>
      <c r="G229" s="8">
        <f>F229*D229</f>
        <v>1.2239993992641165E-2</v>
      </c>
      <c r="H229" s="8">
        <f t="shared" si="11"/>
        <v>1.2919320727032255</v>
      </c>
      <c r="I229" s="3"/>
      <c r="T229" s="1">
        <v>43236</v>
      </c>
      <c r="U229">
        <v>6.2946262673824996E-4</v>
      </c>
    </row>
    <row r="230" spans="1:21">
      <c r="A230" s="4">
        <v>43432</v>
      </c>
      <c r="B230" s="12">
        <v>8.7290420614701502E-4</v>
      </c>
      <c r="C230" s="5">
        <v>269.60000000000002</v>
      </c>
      <c r="D230" s="8">
        <f t="shared" si="9"/>
        <v>1.524480712166156E-2</v>
      </c>
      <c r="E230" s="8">
        <f t="shared" si="10"/>
        <v>1.0219160692951026</v>
      </c>
      <c r="F230" s="13">
        <f>IF(B230&gt;0,IF(B230&gt;_xlfn.QUARTILE.EXC(B:B,2)-0.00001,1,0.75),-1)</f>
        <v>1</v>
      </c>
      <c r="G230" s="8">
        <f>F230*D230</f>
        <v>1.524480712166156E-2</v>
      </c>
      <c r="H230" s="8">
        <f t="shared" si="11"/>
        <v>1.3116273279658746</v>
      </c>
      <c r="I230" s="3"/>
      <c r="T230" s="1">
        <v>43237</v>
      </c>
      <c r="U230">
        <v>7.8753029582590505E-4</v>
      </c>
    </row>
    <row r="231" spans="1:21">
      <c r="A231" s="4">
        <v>43433</v>
      </c>
      <c r="B231" s="12">
        <v>7.8753029582590505E-4</v>
      </c>
      <c r="C231" s="5">
        <v>273.70999999999998</v>
      </c>
      <c r="D231" s="8">
        <f t="shared" si="9"/>
        <v>3.6535018815543E-4</v>
      </c>
      <c r="E231" s="8">
        <f t="shared" si="10"/>
        <v>1.0222894265232987</v>
      </c>
      <c r="F231" s="13">
        <f>IF(B231&gt;0,IF(B231&gt;_xlfn.QUARTILE.EXC(B:B,2)-0.00001,1,0.75),-1)</f>
        <v>1</v>
      </c>
      <c r="G231" s="8">
        <f>F231*D231</f>
        <v>3.6535018815543E-4</v>
      </c>
      <c r="H231" s="8">
        <f t="shared" si="11"/>
        <v>1.3121065312569369</v>
      </c>
      <c r="I231" s="3"/>
      <c r="T231" s="1">
        <v>43238</v>
      </c>
      <c r="U231">
        <v>7.5613816123559199E-4</v>
      </c>
    </row>
    <row r="232" spans="1:21">
      <c r="A232" s="4">
        <v>43434</v>
      </c>
      <c r="B232" s="12">
        <v>7.8753029582590505E-4</v>
      </c>
      <c r="C232" s="5">
        <v>273.81</v>
      </c>
      <c r="D232" s="8">
        <f t="shared" si="9"/>
        <v>2.3629524122566636E-2</v>
      </c>
      <c r="E232" s="8">
        <f t="shared" si="10"/>
        <v>1.0464456391875758</v>
      </c>
      <c r="F232" s="13">
        <f>IF(B232&gt;0,IF(B232&gt;_xlfn.QUARTILE.EXC(B:B,2)-0.00001,1,0.75),-1)</f>
        <v>1</v>
      </c>
      <c r="G232" s="8">
        <f>F232*D232</f>
        <v>2.3629524122566636E-2</v>
      </c>
      <c r="H232" s="8">
        <f t="shared" si="11"/>
        <v>1.3431109841886499</v>
      </c>
      <c r="I232" s="3"/>
      <c r="T232" s="1">
        <v>43241</v>
      </c>
      <c r="U232">
        <v>7.5613816123559199E-4</v>
      </c>
    </row>
    <row r="233" spans="1:21">
      <c r="A233" s="4">
        <v>43437</v>
      </c>
      <c r="B233" s="12">
        <v>7.8753029582590505E-4</v>
      </c>
      <c r="C233" s="5">
        <v>280.27999999999997</v>
      </c>
      <c r="D233" s="8">
        <f t="shared" si="9"/>
        <v>-6.8146139574709877E-3</v>
      </c>
      <c r="E233" s="8">
        <f t="shared" si="10"/>
        <v>1.0393145161290336</v>
      </c>
      <c r="F233" s="13">
        <f>IF(B233&gt;0,IF(B233&gt;_xlfn.QUARTILE.EXC(B:B,2)-0.00001,1,0.75),-1)</f>
        <v>1</v>
      </c>
      <c r="G233" s="8">
        <f>F233*D233</f>
        <v>-6.8146139574709877E-3</v>
      </c>
      <c r="H233" s="8">
        <f t="shared" si="11"/>
        <v>1.3339582013293654</v>
      </c>
      <c r="I233" s="3"/>
      <c r="T233" s="1">
        <v>43242</v>
      </c>
      <c r="U233">
        <v>7.8753029582590505E-4</v>
      </c>
    </row>
    <row r="234" spans="1:21">
      <c r="A234" s="4">
        <v>43438</v>
      </c>
      <c r="B234" s="12">
        <v>-1.30749228729696E-2</v>
      </c>
      <c r="C234" s="5">
        <v>278.37</v>
      </c>
      <c r="D234" s="8">
        <f t="shared" si="9"/>
        <v>-4.4724647052484065E-2</v>
      </c>
      <c r="E234" s="8">
        <f t="shared" si="10"/>
        <v>0.99283154121863937</v>
      </c>
      <c r="F234" s="13">
        <f>IF(B234&gt;0,IF(B234&gt;_xlfn.QUARTILE.EXC(B:B,2)-0.00001,1,0.75),-1)</f>
        <v>-1</v>
      </c>
      <c r="G234" s="8">
        <f>F234*D234</f>
        <v>4.4724647052484065E-2</v>
      </c>
      <c r="H234" s="8">
        <f t="shared" si="11"/>
        <v>1.3936190110665876</v>
      </c>
      <c r="I234" s="3"/>
      <c r="T234" s="1">
        <v>43243</v>
      </c>
      <c r="U234">
        <v>7.8753029582590505E-4</v>
      </c>
    </row>
    <row r="235" spans="1:21">
      <c r="A235" s="4">
        <v>43440</v>
      </c>
      <c r="B235" s="12">
        <v>7.8753029582590505E-4</v>
      </c>
      <c r="C235" s="5">
        <v>265.92</v>
      </c>
      <c r="D235" s="8">
        <f t="shared" si="9"/>
        <v>1.331227436823091E-2</v>
      </c>
      <c r="E235" s="8">
        <f t="shared" si="10"/>
        <v>1.0060483870967756</v>
      </c>
      <c r="F235" s="13">
        <f>IF(B235&gt;0,IF(B235&gt;_xlfn.QUARTILE.EXC(B:B,2)-0.00001,1,0.75),-1)</f>
        <v>1</v>
      </c>
      <c r="G235" s="8">
        <f>F235*D235</f>
        <v>1.331227436823091E-2</v>
      </c>
      <c r="H235" s="8">
        <f t="shared" si="11"/>
        <v>1.4121712497066887</v>
      </c>
      <c r="I235" s="3"/>
      <c r="T235" s="1">
        <v>43244</v>
      </c>
      <c r="U235">
        <v>7.8753029582590505E-4</v>
      </c>
    </row>
    <row r="236" spans="1:21">
      <c r="A236" s="4">
        <v>43441</v>
      </c>
      <c r="B236" s="12">
        <v>2.5027821652804299E-4</v>
      </c>
      <c r="C236" s="5">
        <v>269.45999999999998</v>
      </c>
      <c r="D236" s="8">
        <f t="shared" si="9"/>
        <v>-2.2600757069694853E-2</v>
      </c>
      <c r="E236" s="8">
        <f t="shared" si="10"/>
        <v>0.98331093189964303</v>
      </c>
      <c r="F236" s="13">
        <f>IF(B236&gt;0,IF(B236&gt;_xlfn.QUARTILE.EXC(B:B,2)-0.00001,1,0.75),-1)</f>
        <v>0.75</v>
      </c>
      <c r="G236" s="8">
        <f>F236*D236</f>
        <v>-1.6950567802271138E-2</v>
      </c>
      <c r="H236" s="8">
        <f t="shared" si="11"/>
        <v>1.3882341451901177</v>
      </c>
      <c r="I236" s="3"/>
      <c r="T236" s="1">
        <v>43245</v>
      </c>
      <c r="U236">
        <v>9.5749923803670396E-4</v>
      </c>
    </row>
    <row r="237" spans="1:21">
      <c r="A237" s="4">
        <v>43444</v>
      </c>
      <c r="B237" s="12">
        <v>7.8753029582590505E-4</v>
      </c>
      <c r="C237" s="5">
        <v>263.37</v>
      </c>
      <c r="D237" s="8">
        <f t="shared" si="9"/>
        <v>1.6288871169837189E-2</v>
      </c>
      <c r="E237" s="8">
        <f t="shared" si="10"/>
        <v>0.99932795698924892</v>
      </c>
      <c r="F237" s="13">
        <f>IF(B237&gt;0,IF(B237&gt;_xlfn.QUARTILE.EXC(B:B,2)-0.00001,1,0.75),-1)</f>
        <v>1</v>
      </c>
      <c r="G237" s="8">
        <f>F237*D237</f>
        <v>1.6288871169837189E-2</v>
      </c>
      <c r="H237" s="8">
        <f t="shared" si="11"/>
        <v>1.4108469123346887</v>
      </c>
      <c r="I237" s="3"/>
      <c r="T237" s="1">
        <v>43249</v>
      </c>
      <c r="U237">
        <v>7.8753029582590505E-4</v>
      </c>
    </row>
    <row r="238" spans="1:21">
      <c r="A238" s="4">
        <v>43445</v>
      </c>
      <c r="B238" s="12">
        <v>7.8753029582590505E-4</v>
      </c>
      <c r="C238" s="5">
        <v>267.66000000000003</v>
      </c>
      <c r="D238" s="8">
        <f t="shared" si="9"/>
        <v>-7.0985578719269863E-4</v>
      </c>
      <c r="E238" s="8">
        <f t="shared" si="10"/>
        <v>0.99861857825567657</v>
      </c>
      <c r="F238" s="13">
        <f>IF(B238&gt;0,IF(B238&gt;_xlfn.QUARTILE.EXC(B:B,2)-0.00001,1,0.75),-1)</f>
        <v>1</v>
      </c>
      <c r="G238" s="8">
        <f>F238*D238</f>
        <v>-7.0985578719269863E-4</v>
      </c>
      <c r="H238" s="8">
        <f t="shared" si="11"/>
        <v>1.409845414489125</v>
      </c>
      <c r="I238" s="3"/>
      <c r="T238" s="1">
        <v>43250</v>
      </c>
      <c r="U238">
        <v>7.5613816123559199E-4</v>
      </c>
    </row>
    <row r="239" spans="1:21">
      <c r="A239" s="4">
        <v>43446</v>
      </c>
      <c r="B239" s="12">
        <v>7.8753029582590505E-4</v>
      </c>
      <c r="C239" s="5">
        <v>267.47000000000003</v>
      </c>
      <c r="D239" s="8">
        <f t="shared" si="9"/>
        <v>-3.5518002018919705E-3</v>
      </c>
      <c r="E239" s="8">
        <f t="shared" si="10"/>
        <v>0.99507168458781503</v>
      </c>
      <c r="F239" s="13">
        <f>IF(B239&gt;0,IF(B239&gt;_xlfn.QUARTILE.EXC(B:B,2)-0.00001,1,0.75),-1)</f>
        <v>1</v>
      </c>
      <c r="G239" s="8">
        <f>F239*D239</f>
        <v>-3.5518002018919705E-3</v>
      </c>
      <c r="H239" s="8">
        <f t="shared" si="11"/>
        <v>1.4048379252613061</v>
      </c>
      <c r="I239" s="3"/>
      <c r="T239" s="1">
        <v>43251</v>
      </c>
      <c r="U239">
        <v>7.8753029582590505E-4</v>
      </c>
    </row>
    <row r="240" spans="1:21">
      <c r="A240" s="4">
        <v>43447</v>
      </c>
      <c r="B240" s="12">
        <v>7.8753029582590505E-4</v>
      </c>
      <c r="C240" s="5">
        <v>266.52</v>
      </c>
      <c r="D240" s="8">
        <f t="shared" si="9"/>
        <v>-1.3357346540597339E-2</v>
      </c>
      <c r="E240" s="8">
        <f t="shared" si="10"/>
        <v>0.9817801672640396</v>
      </c>
      <c r="F240" s="13">
        <f>IF(B240&gt;0,IF(B240&gt;_xlfn.QUARTILE.EXC(B:B,2)-0.00001,1,0.75),-1)</f>
        <v>1</v>
      </c>
      <c r="G240" s="8">
        <f>F240*D240</f>
        <v>-1.3357346540597339E-2</v>
      </c>
      <c r="H240" s="8">
        <f t="shared" si="11"/>
        <v>1.386073018260217</v>
      </c>
      <c r="I240" s="3"/>
      <c r="T240" s="1">
        <v>43252</v>
      </c>
      <c r="U240">
        <v>7.5613816123559199E-4</v>
      </c>
    </row>
    <row r="241" spans="1:21">
      <c r="A241" s="4">
        <v>43448</v>
      </c>
      <c r="B241" s="12">
        <v>1.1334725448940001E-3</v>
      </c>
      <c r="C241" s="5">
        <v>262.95999999999998</v>
      </c>
      <c r="D241" s="8">
        <f t="shared" si="9"/>
        <v>-1.3538180711895356E-2</v>
      </c>
      <c r="E241" s="8">
        <f t="shared" si="10"/>
        <v>0.96848864994026418</v>
      </c>
      <c r="F241" s="13">
        <f>IF(B241&gt;0,IF(B241&gt;_xlfn.QUARTILE.EXC(B:B,2)-0.00001,1,0.75),-1)</f>
        <v>1</v>
      </c>
      <c r="G241" s="8">
        <f>F241*D241</f>
        <v>-1.3538180711895356E-2</v>
      </c>
      <c r="H241" s="8">
        <f t="shared" si="11"/>
        <v>1.3673081112591279</v>
      </c>
      <c r="I241" s="3"/>
      <c r="T241" s="1">
        <v>43255</v>
      </c>
      <c r="U241">
        <v>7.8753029582590505E-4</v>
      </c>
    </row>
    <row r="242" spans="1:21">
      <c r="A242" s="4">
        <v>43451</v>
      </c>
      <c r="B242" s="12">
        <v>6.7276146075356997E-4</v>
      </c>
      <c r="C242" s="5">
        <v>259.39999999999998</v>
      </c>
      <c r="D242" s="8">
        <f t="shared" si="9"/>
        <v>-8.4811102544332644E-3</v>
      </c>
      <c r="E242" s="8">
        <f t="shared" si="10"/>
        <v>0.9602747909199536</v>
      </c>
      <c r="F242" s="13">
        <f>IF(B242&gt;0,IF(B242&gt;_xlfn.QUARTILE.EXC(B:B,2)-0.00001,1,0.75),-1)</f>
        <v>0.75</v>
      </c>
      <c r="G242" s="8">
        <f>F242*D242</f>
        <v>-6.3608326908249479E-3</v>
      </c>
      <c r="H242" s="8">
        <f t="shared" si="11"/>
        <v>1.3586108931266005</v>
      </c>
      <c r="I242" s="3"/>
      <c r="T242" s="1">
        <v>43256</v>
      </c>
      <c r="U242">
        <v>7.8753029582590505E-4</v>
      </c>
    </row>
    <row r="243" spans="1:21">
      <c r="A243" s="4">
        <v>43452</v>
      </c>
      <c r="B243" s="12">
        <v>7.8753029582590505E-4</v>
      </c>
      <c r="C243" s="5">
        <v>257.2</v>
      </c>
      <c r="D243" s="8">
        <f t="shared" si="9"/>
        <v>-7.8926905132192891E-3</v>
      </c>
      <c r="E243" s="8">
        <f t="shared" si="10"/>
        <v>0.95269563918757605</v>
      </c>
      <c r="F243" s="13">
        <f>IF(B243&gt;0,IF(B243&gt;_xlfn.QUARTILE.EXC(B:B,2)-0.00001,1,0.75),-1)</f>
        <v>1</v>
      </c>
      <c r="G243" s="8">
        <f>F243*D243</f>
        <v>-7.8926905132192891E-3</v>
      </c>
      <c r="H243" s="8">
        <f t="shared" si="11"/>
        <v>1.3478877978192638</v>
      </c>
      <c r="I243" s="3"/>
      <c r="T243" s="1">
        <v>43257</v>
      </c>
      <c r="U243">
        <v>7.8753029582590505E-4</v>
      </c>
    </row>
    <row r="244" spans="1:21">
      <c r="A244" s="4">
        <v>43453</v>
      </c>
      <c r="B244" s="12">
        <v>1.1334725448940001E-3</v>
      </c>
      <c r="C244" s="5">
        <v>255.17</v>
      </c>
      <c r="D244" s="8">
        <f t="shared" si="9"/>
        <v>-2.0809656307559564E-2</v>
      </c>
      <c r="E244" s="8">
        <f t="shared" si="10"/>
        <v>0.93287037037037179</v>
      </c>
      <c r="F244" s="13">
        <f>IF(B244&gt;0,IF(B244&gt;_xlfn.QUARTILE.EXC(B:B,2)-0.00001,1,0.75),-1)</f>
        <v>1</v>
      </c>
      <c r="G244" s="8">
        <f>F244*D244</f>
        <v>-2.0809656307559564E-2</v>
      </c>
      <c r="H244" s="8">
        <f t="shared" si="11"/>
        <v>1.3198387160054916</v>
      </c>
      <c r="I244" s="3"/>
      <c r="T244" s="1">
        <v>43258</v>
      </c>
      <c r="U244">
        <v>7.8753029582590505E-4</v>
      </c>
    </row>
    <row r="245" spans="1:21">
      <c r="A245" s="4">
        <v>43454</v>
      </c>
      <c r="B245" s="12">
        <v>1.1334725448940001E-3</v>
      </c>
      <c r="C245" s="5">
        <v>249.86</v>
      </c>
      <c r="D245" s="8">
        <f t="shared" si="9"/>
        <v>-1.2486992715920932E-2</v>
      </c>
      <c r="E245" s="8">
        <f t="shared" si="10"/>
        <v>0.9212216248506585</v>
      </c>
      <c r="F245" s="13">
        <f>IF(B245&gt;0,IF(B245&gt;_xlfn.QUARTILE.EXC(B:B,2)-0.00001,1,0.75),-1)</f>
        <v>1</v>
      </c>
      <c r="G245" s="8">
        <f>F245*D245</f>
        <v>-1.2486992715920932E-2</v>
      </c>
      <c r="H245" s="8">
        <f t="shared" si="11"/>
        <v>1.3033578995725406</v>
      </c>
      <c r="I245" s="3"/>
      <c r="T245" s="1">
        <v>43259</v>
      </c>
      <c r="U245">
        <v>7.5613816123559199E-4</v>
      </c>
    </row>
    <row r="246" spans="1:21">
      <c r="A246" s="4">
        <v>43455</v>
      </c>
      <c r="B246" s="12">
        <v>2.5027821652804299E-4</v>
      </c>
      <c r="C246" s="5">
        <v>246.74</v>
      </c>
      <c r="D246" s="8">
        <f t="shared" si="9"/>
        <v>-3.1206938477749926E-2</v>
      </c>
      <c r="E246" s="8">
        <f t="shared" si="10"/>
        <v>0.89247311827957121</v>
      </c>
      <c r="F246" s="13">
        <f>IF(B246&gt;0,IF(B246&gt;_xlfn.QUARTILE.EXC(B:B,2)-0.00001,1,0.75),-1)</f>
        <v>0.75</v>
      </c>
      <c r="G246" s="8">
        <f>F246*D246</f>
        <v>-2.3405203858312445E-2</v>
      </c>
      <c r="H246" s="8">
        <f t="shared" si="11"/>
        <v>1.2728525422327033</v>
      </c>
      <c r="I246" s="3"/>
      <c r="T246" s="1">
        <v>43262</v>
      </c>
      <c r="U246">
        <v>7.5613816123559199E-4</v>
      </c>
    </row>
    <row r="247" spans="1:21">
      <c r="A247" s="4">
        <v>43458</v>
      </c>
      <c r="B247" s="12">
        <v>2.5027821652804299E-4</v>
      </c>
      <c r="C247" s="5">
        <v>239.04</v>
      </c>
      <c r="D247" s="8">
        <f t="shared" si="9"/>
        <v>-1.2843038821954457E-2</v>
      </c>
      <c r="E247" s="8">
        <f t="shared" si="10"/>
        <v>0.88101105137395586</v>
      </c>
      <c r="F247" s="13">
        <f>IF(B247&gt;0,IF(B247&gt;_xlfn.QUARTILE.EXC(B:B,2)-0.00001,1,0.75),-1)</f>
        <v>0.75</v>
      </c>
      <c r="G247" s="8">
        <f>F247*D247</f>
        <v>-9.6322791164658427E-3</v>
      </c>
      <c r="H247" s="8">
        <f t="shared" si="11"/>
        <v>1.2605920712718148</v>
      </c>
      <c r="I247" s="3"/>
      <c r="T247" s="1">
        <v>43263</v>
      </c>
      <c r="U247">
        <v>7.5613816123559199E-4</v>
      </c>
    </row>
    <row r="248" spans="1:21">
      <c r="A248" s="4">
        <v>43460</v>
      </c>
      <c r="B248" s="12">
        <v>8.4151207155670196E-4</v>
      </c>
      <c r="C248" s="5">
        <v>235.97</v>
      </c>
      <c r="D248" s="8">
        <f t="shared" si="9"/>
        <v>2.7969657159808425E-2</v>
      </c>
      <c r="E248" s="8">
        <f t="shared" si="10"/>
        <v>0.90565262843488781</v>
      </c>
      <c r="F248" s="13">
        <f>IF(B248&gt;0,IF(B248&gt;_xlfn.QUARTILE.EXC(B:B,2)-0.00001,1,0.75),-1)</f>
        <v>1</v>
      </c>
      <c r="G248" s="8">
        <f>F248*D248</f>
        <v>2.7969657159808425E-2</v>
      </c>
      <c r="H248" s="8">
        <f t="shared" si="11"/>
        <v>1.2958503993236603</v>
      </c>
      <c r="I248" s="3"/>
      <c r="T248" s="1">
        <v>43264</v>
      </c>
      <c r="U248">
        <v>7.5613816123559199E-4</v>
      </c>
    </row>
    <row r="249" spans="1:21">
      <c r="A249" s="4">
        <v>43461</v>
      </c>
      <c r="B249" s="12">
        <v>7.8753029582590505E-4</v>
      </c>
      <c r="C249" s="5">
        <v>242.57</v>
      </c>
      <c r="D249" s="8">
        <f t="shared" si="9"/>
        <v>2.8898874551675887E-2</v>
      </c>
      <c r="E249" s="8">
        <f t="shared" si="10"/>
        <v>0.93182497013142307</v>
      </c>
      <c r="F249" s="13">
        <f>IF(B249&gt;0,IF(B249&gt;_xlfn.QUARTILE.EXC(B:B,2)-0.00001,1,0.75),-1)</f>
        <v>1</v>
      </c>
      <c r="G249" s="8">
        <f>F249*D249</f>
        <v>2.8898874551675887E-2</v>
      </c>
      <c r="H249" s="8">
        <f t="shared" si="11"/>
        <v>1.3332990174514538</v>
      </c>
      <c r="I249" s="3"/>
      <c r="T249" s="1">
        <v>43265</v>
      </c>
      <c r="U249">
        <v>7.8753029582590505E-4</v>
      </c>
    </row>
    <row r="250" spans="1:21">
      <c r="A250" s="4">
        <v>43462</v>
      </c>
      <c r="B250" s="12">
        <v>7.8753029582590505E-4</v>
      </c>
      <c r="C250" s="5">
        <v>249.58</v>
      </c>
      <c r="D250" s="8">
        <f t="shared" si="9"/>
        <v>-8.0134626172009902E-5</v>
      </c>
      <c r="E250" s="8">
        <f t="shared" si="10"/>
        <v>0.93175029868578385</v>
      </c>
      <c r="F250" s="13">
        <f>IF(B250&gt;0,IF(B250&gt;_xlfn.QUARTILE.EXC(B:B,2)-0.00001,1,0.75),-1)</f>
        <v>1</v>
      </c>
      <c r="G250" s="8">
        <f>F250*D250</f>
        <v>-8.0134626172009902E-5</v>
      </c>
      <c r="H250" s="8">
        <f t="shared" si="11"/>
        <v>1.333192174033115</v>
      </c>
      <c r="I250" s="3"/>
      <c r="T250" s="1">
        <v>43266</v>
      </c>
      <c r="U250">
        <v>7.8753029582590505E-4</v>
      </c>
    </row>
    <row r="251" spans="1:21">
      <c r="A251" s="4">
        <v>43465</v>
      </c>
      <c r="B251" s="12">
        <v>7.8753029582590505E-4</v>
      </c>
      <c r="C251" s="5">
        <v>249.56</v>
      </c>
      <c r="D251" s="8">
        <f t="shared" si="9"/>
        <v>-1.4345247635839126E-2</v>
      </c>
      <c r="E251" s="8">
        <f t="shared" si="10"/>
        <v>0.91838410991636921</v>
      </c>
      <c r="F251" s="13">
        <f>IF(B251&gt;0,IF(B251&gt;_xlfn.QUARTILE.EXC(B:B,2)-0.00001,1,0.75),-1)</f>
        <v>1</v>
      </c>
      <c r="G251" s="8">
        <f>F251*D251</f>
        <v>-1.4345247635839126E-2</v>
      </c>
      <c r="H251" s="8">
        <f t="shared" si="11"/>
        <v>1.3140672021504471</v>
      </c>
      <c r="I251" s="3"/>
      <c r="T251" s="1">
        <v>43269</v>
      </c>
      <c r="U251">
        <v>7.8753029582590505E-4</v>
      </c>
    </row>
    <row r="252" spans="1:21">
      <c r="A252" s="4">
        <v>43467</v>
      </c>
      <c r="B252" s="12">
        <v>7.37396352503222E-4</v>
      </c>
      <c r="C252" s="5">
        <v>245.98</v>
      </c>
      <c r="D252" s="8">
        <f t="shared" si="9"/>
        <v>9.1470851288722663E-3</v>
      </c>
      <c r="E252" s="8">
        <f t="shared" si="10"/>
        <v>0.92678464755077772</v>
      </c>
      <c r="F252" s="13">
        <f>IF(B252&gt;0,IF(B252&gt;_xlfn.QUARTILE.EXC(B:B,2)-0.00001,1,0.75),-1)</f>
        <v>0.75</v>
      </c>
      <c r="G252" s="8">
        <f>F252*D252</f>
        <v>6.8603138466541997E-3</v>
      </c>
      <c r="H252" s="8">
        <f t="shared" si="11"/>
        <v>1.3230821155727941</v>
      </c>
      <c r="I252" s="3"/>
      <c r="T252" s="1">
        <v>43270</v>
      </c>
      <c r="U252">
        <v>7.8753029582590505E-4</v>
      </c>
    </row>
    <row r="253" spans="1:21">
      <c r="A253" s="4">
        <v>43468</v>
      </c>
      <c r="B253" s="12">
        <v>2.5027821652804299E-4</v>
      </c>
      <c r="C253" s="5">
        <v>248.23</v>
      </c>
      <c r="D253" s="8">
        <f t="shared" si="9"/>
        <v>-2.5782540385931854E-3</v>
      </c>
      <c r="E253" s="8">
        <f t="shared" si="10"/>
        <v>0.92439516129032384</v>
      </c>
      <c r="F253" s="13">
        <f>IF(B253&gt;0,IF(B253&gt;_xlfn.QUARTILE.EXC(B:B,2)-0.00001,1,0.75),-1)</f>
        <v>0.75</v>
      </c>
      <c r="G253" s="8">
        <f>F253*D253</f>
        <v>-1.933690528944889E-3</v>
      </c>
      <c r="H253" s="8">
        <f t="shared" si="11"/>
        <v>1.3205236842168946</v>
      </c>
      <c r="I253" s="3"/>
      <c r="T253" s="1">
        <v>43271</v>
      </c>
      <c r="U253">
        <v>7.8753029582590505E-4</v>
      </c>
    </row>
    <row r="254" spans="1:21">
      <c r="A254" s="4">
        <v>43469</v>
      </c>
      <c r="B254" s="12">
        <v>7.9137812823401805E-4</v>
      </c>
      <c r="C254" s="5">
        <v>247.59</v>
      </c>
      <c r="D254" s="8">
        <f t="shared" si="9"/>
        <v>2.0598570216890804E-2</v>
      </c>
      <c r="E254" s="8">
        <f t="shared" si="10"/>
        <v>0.94343637992831664</v>
      </c>
      <c r="F254" s="13">
        <f>IF(B254&gt;0,IF(B254&gt;_xlfn.QUARTILE.EXC(B:B,2)-0.00001,1,0.75),-1)</f>
        <v>1</v>
      </c>
      <c r="G254" s="8">
        <f>F254*D254</f>
        <v>2.0598570216890804E-2</v>
      </c>
      <c r="H254" s="8">
        <f t="shared" si="11"/>
        <v>1.3477245840493035</v>
      </c>
      <c r="I254" s="3"/>
      <c r="T254" s="1">
        <v>43272</v>
      </c>
      <c r="U254">
        <v>7.8753029582590505E-4</v>
      </c>
    </row>
    <row r="255" spans="1:21">
      <c r="A255" s="4">
        <v>43472</v>
      </c>
      <c r="B255" s="12">
        <v>7.37396352503222E-4</v>
      </c>
      <c r="C255" s="5">
        <v>252.69</v>
      </c>
      <c r="D255" s="8">
        <f t="shared" si="9"/>
        <v>1.6344137084965751E-2</v>
      </c>
      <c r="E255" s="8">
        <f t="shared" si="10"/>
        <v>0.9588560334528089</v>
      </c>
      <c r="F255" s="13">
        <f>IF(B255&gt;0,IF(B255&gt;_xlfn.QUARTILE.EXC(B:B,2)-0.00001,1,0.75),-1)</f>
        <v>0.75</v>
      </c>
      <c r="G255" s="8">
        <f>F255*D255</f>
        <v>1.2258102813724314E-2</v>
      </c>
      <c r="H255" s="8">
        <f t="shared" si="11"/>
        <v>1.3642451305651637</v>
      </c>
      <c r="I255" s="3"/>
      <c r="T255" s="1">
        <v>43273</v>
      </c>
      <c r="U255">
        <v>1.0386179005713199E-3</v>
      </c>
    </row>
    <row r="256" spans="1:21">
      <c r="A256" s="4">
        <v>43473</v>
      </c>
      <c r="B256" s="12">
        <v>7.8753029582590505E-4</v>
      </c>
      <c r="C256" s="5">
        <v>256.82</v>
      </c>
      <c r="D256" s="8">
        <f t="shared" si="9"/>
        <v>2.8813955299431863E-3</v>
      </c>
      <c r="E256" s="8">
        <f t="shared" si="10"/>
        <v>0.96161887694145887</v>
      </c>
      <c r="F256" s="13">
        <f>IF(B256&gt;0,IF(B256&gt;_xlfn.QUARTILE.EXC(B:B,2)-0.00001,1,0.75),-1)</f>
        <v>1</v>
      </c>
      <c r="G256" s="8">
        <f>F256*D256</f>
        <v>2.8813955299431863E-3</v>
      </c>
      <c r="H256" s="8">
        <f t="shared" si="11"/>
        <v>1.3681760603861208</v>
      </c>
      <c r="I256" s="3"/>
      <c r="T256" s="1">
        <v>43276</v>
      </c>
      <c r="U256">
        <v>7.5613816123559199E-4</v>
      </c>
    </row>
    <row r="257" spans="1:21">
      <c r="A257" s="4">
        <v>43474</v>
      </c>
      <c r="B257" s="12">
        <v>7.8753029582590505E-4</v>
      </c>
      <c r="C257" s="5">
        <v>257.56</v>
      </c>
      <c r="D257" s="8">
        <f t="shared" si="9"/>
        <v>-5.0473676036652095E-3</v>
      </c>
      <c r="E257" s="8">
        <f t="shared" si="10"/>
        <v>0.95676523297491167</v>
      </c>
      <c r="F257" s="13">
        <f>IF(B257&gt;0,IF(B257&gt;_xlfn.QUARTILE.EXC(B:B,2)-0.00001,1,0.75),-1)</f>
        <v>1</v>
      </c>
      <c r="G257" s="8">
        <f>F257*D257</f>
        <v>-5.0473676036652095E-3</v>
      </c>
      <c r="H257" s="8">
        <f t="shared" si="11"/>
        <v>1.3612703728628177</v>
      </c>
      <c r="I257" s="3"/>
      <c r="T257" s="1">
        <v>43277</v>
      </c>
      <c r="U257">
        <v>8.9131154134503899E-4</v>
      </c>
    </row>
    <row r="258" spans="1:21">
      <c r="A258" s="4">
        <v>43475</v>
      </c>
      <c r="B258" s="12">
        <v>7.8753029582590505E-4</v>
      </c>
      <c r="C258" s="5">
        <v>256.26</v>
      </c>
      <c r="D258" s="8">
        <f t="shared" si="9"/>
        <v>5.5412471708421755E-3</v>
      </c>
      <c r="E258" s="8">
        <f t="shared" si="10"/>
        <v>0.96206690561529418</v>
      </c>
      <c r="F258" s="13">
        <f>IF(B258&gt;0,IF(B258&gt;_xlfn.QUARTILE.EXC(B:B,2)-0.00001,1,0.75),-1)</f>
        <v>1</v>
      </c>
      <c r="G258" s="8">
        <f>F258*D258</f>
        <v>5.5412471708421755E-3</v>
      </c>
      <c r="H258" s="8">
        <f t="shared" si="11"/>
        <v>1.3688135084651951</v>
      </c>
      <c r="I258" s="3"/>
      <c r="T258" s="1">
        <v>43278</v>
      </c>
      <c r="U258">
        <v>7.8753029582590505E-4</v>
      </c>
    </row>
    <row r="259" spans="1:21">
      <c r="A259" s="4">
        <v>43476</v>
      </c>
      <c r="B259" s="12">
        <v>7.8753029582590505E-4</v>
      </c>
      <c r="C259" s="5">
        <v>257.68</v>
      </c>
      <c r="D259" s="8">
        <f t="shared" ref="D259:D322" si="12">(C260-C259)/C259</f>
        <v>-3.1822415398944162E-3</v>
      </c>
      <c r="E259" s="8">
        <f t="shared" si="10"/>
        <v>0.95900537634408745</v>
      </c>
      <c r="F259" s="13">
        <f>IF(B259&gt;0,IF(B259&gt;_xlfn.QUARTILE.EXC(B:B,2)-0.00001,1,0.75),-1)</f>
        <v>1</v>
      </c>
      <c r="G259" s="8">
        <f>F259*D259</f>
        <v>-3.1822415398944162E-3</v>
      </c>
      <c r="H259" s="8">
        <f t="shared" si="11"/>
        <v>1.3644576132581885</v>
      </c>
      <c r="I259" s="3"/>
      <c r="T259" s="1">
        <v>43279</v>
      </c>
      <c r="U259">
        <v>7.8753029582590505E-4</v>
      </c>
    </row>
    <row r="260" spans="1:21">
      <c r="A260" s="4">
        <v>43479</v>
      </c>
      <c r="B260" s="12">
        <v>7.8753029582590505E-4</v>
      </c>
      <c r="C260" s="5">
        <v>256.86</v>
      </c>
      <c r="D260" s="8">
        <f t="shared" si="12"/>
        <v>3.737444522307792E-3</v>
      </c>
      <c r="E260" s="8">
        <f t="shared" ref="E260:E323" si="13">(D260+1)*E259</f>
        <v>0.96258960573476837</v>
      </c>
      <c r="F260" s="13">
        <f>IF(B260&gt;0,IF(B260&gt;_xlfn.QUARTILE.EXC(B:B,2)-0.00001,1,0.75),-1)</f>
        <v>1</v>
      </c>
      <c r="G260" s="8">
        <f>F260*D260</f>
        <v>3.737444522307792E-3</v>
      </c>
      <c r="H260" s="8">
        <f t="shared" ref="H260:H323" si="14">(G260+1)*H259</f>
        <v>1.3695571978907815</v>
      </c>
      <c r="I260" s="3"/>
      <c r="T260" s="1">
        <v>43280</v>
      </c>
      <c r="U260">
        <v>7.8753029582590505E-4</v>
      </c>
    </row>
    <row r="261" spans="1:21">
      <c r="A261" s="4">
        <v>43480</v>
      </c>
      <c r="B261" s="12">
        <v>7.8753029582590505E-4</v>
      </c>
      <c r="C261" s="5">
        <v>257.82</v>
      </c>
      <c r="D261" s="8">
        <f t="shared" si="12"/>
        <v>1.1674811884260302E-2</v>
      </c>
      <c r="E261" s="8">
        <f t="shared" si="13"/>
        <v>0.97382765830346596</v>
      </c>
      <c r="F261" s="13">
        <f>IF(B261&gt;0,IF(B261&gt;_xlfn.QUARTILE.EXC(B:B,2)-0.00001,1,0.75),-1)</f>
        <v>1</v>
      </c>
      <c r="G261" s="8">
        <f>F261*D261</f>
        <v>1.1674811884260302E-2</v>
      </c>
      <c r="H261" s="8">
        <f t="shared" si="14"/>
        <v>1.3855465205408908</v>
      </c>
      <c r="I261" s="3"/>
      <c r="T261" s="1">
        <v>43283</v>
      </c>
      <c r="U261">
        <v>7.8753029582590505E-4</v>
      </c>
    </row>
    <row r="262" spans="1:21">
      <c r="A262" s="4">
        <v>43481</v>
      </c>
      <c r="B262" s="12">
        <v>7.8753029582590505E-4</v>
      </c>
      <c r="C262" s="5">
        <v>260.83</v>
      </c>
      <c r="D262" s="8">
        <f t="shared" si="12"/>
        <v>-3.1438101445385625E-3</v>
      </c>
      <c r="E262" s="8">
        <f t="shared" si="13"/>
        <v>0.97076612903225923</v>
      </c>
      <c r="F262" s="13">
        <f>IF(B262&gt;0,IF(B262&gt;_xlfn.QUARTILE.EXC(B:B,2)-0.00001,1,0.75),-1)</f>
        <v>1</v>
      </c>
      <c r="G262" s="8">
        <f>F262*D262</f>
        <v>-3.1438101445385625E-3</v>
      </c>
      <c r="H262" s="8">
        <f t="shared" si="14"/>
        <v>1.3811906253338841</v>
      </c>
      <c r="I262" s="3"/>
      <c r="T262" s="1">
        <v>43284</v>
      </c>
      <c r="U262">
        <v>7.8753029582590505E-4</v>
      </c>
    </row>
    <row r="263" spans="1:21">
      <c r="A263" s="4">
        <v>43482</v>
      </c>
      <c r="B263" s="12">
        <v>7.8753029582590505E-4</v>
      </c>
      <c r="C263" s="5">
        <v>260.01</v>
      </c>
      <c r="D263" s="8">
        <f t="shared" si="12"/>
        <v>1.9114649436560237E-2</v>
      </c>
      <c r="E263" s="8">
        <f t="shared" si="13"/>
        <v>0.98932198327359744</v>
      </c>
      <c r="F263" s="13">
        <f>IF(B263&gt;0,IF(B263&gt;_xlfn.QUARTILE.EXC(B:B,2)-0.00001,1,0.75),-1)</f>
        <v>1</v>
      </c>
      <c r="G263" s="8">
        <f>F263*D263</f>
        <v>1.9114649436560237E-2</v>
      </c>
      <c r="H263" s="8">
        <f t="shared" si="14"/>
        <v>1.4075915999422046</v>
      </c>
      <c r="I263" s="3"/>
      <c r="T263" s="1">
        <v>43286</v>
      </c>
      <c r="U263">
        <v>7.8753029582590505E-4</v>
      </c>
    </row>
    <row r="264" spans="1:21">
      <c r="A264" s="4">
        <v>43483</v>
      </c>
      <c r="B264" s="12">
        <v>7.8753029582590505E-4</v>
      </c>
      <c r="C264" s="5">
        <v>264.98</v>
      </c>
      <c r="D264" s="8">
        <f t="shared" si="12"/>
        <v>-6.0381915616282357E-4</v>
      </c>
      <c r="E264" s="8">
        <f t="shared" si="13"/>
        <v>0.9887246117084838</v>
      </c>
      <c r="F264" s="13">
        <f>IF(B264&gt;0,IF(B264&gt;_xlfn.QUARTILE.EXC(B:B,2)-0.00001,1,0.75),-1)</f>
        <v>1</v>
      </c>
      <c r="G264" s="8">
        <f>F264*D264</f>
        <v>-6.0381915616282357E-4</v>
      </c>
      <c r="H264" s="8">
        <f t="shared" si="14"/>
        <v>1.4067416691701056</v>
      </c>
      <c r="I264" s="3"/>
      <c r="T264" s="1">
        <v>43287</v>
      </c>
      <c r="U264">
        <v>7.8753029582590505E-4</v>
      </c>
    </row>
    <row r="265" spans="1:21">
      <c r="A265" s="4">
        <v>43487</v>
      </c>
      <c r="B265" s="12">
        <v>1.0386179005713199E-3</v>
      </c>
      <c r="C265" s="5">
        <v>264.82</v>
      </c>
      <c r="D265" s="8">
        <f t="shared" si="12"/>
        <v>-3.0586813684767098E-3</v>
      </c>
      <c r="E265" s="8">
        <f t="shared" si="13"/>
        <v>0.98570041816009668</v>
      </c>
      <c r="F265" s="13">
        <f>IF(B265&gt;0,IF(B265&gt;_xlfn.QUARTILE.EXC(B:B,2)-0.00001,1,0.75),-1)</f>
        <v>1</v>
      </c>
      <c r="G265" s="8">
        <f>F265*D265</f>
        <v>-3.0586813684767098E-3</v>
      </c>
      <c r="H265" s="8">
        <f t="shared" si="14"/>
        <v>1.4024388946363551</v>
      </c>
      <c r="I265" s="3"/>
      <c r="T265" s="1">
        <v>43290</v>
      </c>
      <c r="U265">
        <v>7.5613816123559199E-4</v>
      </c>
    </row>
    <row r="266" spans="1:21">
      <c r="A266" s="4">
        <v>43488</v>
      </c>
      <c r="B266" s="12">
        <v>7.5613816123559199E-4</v>
      </c>
      <c r="C266" s="5">
        <v>264.01</v>
      </c>
      <c r="D266" s="8">
        <f t="shared" si="12"/>
        <v>-3.0301882504451022E-3</v>
      </c>
      <c r="E266" s="8">
        <f t="shared" si="13"/>
        <v>0.98271356033452917</v>
      </c>
      <c r="F266" s="13">
        <f>IF(B266&gt;0,IF(B266&gt;_xlfn.QUARTILE.EXC(B:B,2)-0.00001,1,0.75),-1)</f>
        <v>0.75</v>
      </c>
      <c r="G266" s="8">
        <f>F266*D266</f>
        <v>-2.2726411878338268E-3</v>
      </c>
      <c r="H266" s="8">
        <f t="shared" si="14"/>
        <v>1.3992516542409843</v>
      </c>
      <c r="I266" s="3"/>
      <c r="T266" s="1">
        <v>43291</v>
      </c>
      <c r="U266">
        <v>7.8753029582590505E-4</v>
      </c>
    </row>
    <row r="267" spans="1:21">
      <c r="A267" s="4">
        <v>43489</v>
      </c>
      <c r="B267" s="12">
        <v>7.8753029582590505E-4</v>
      </c>
      <c r="C267" s="5">
        <v>263.20999999999998</v>
      </c>
      <c r="D267" s="8">
        <f t="shared" si="12"/>
        <v>9.1181945974698319E-3</v>
      </c>
      <c r="E267" s="8">
        <f t="shared" si="13"/>
        <v>0.99167413381123182</v>
      </c>
      <c r="F267" s="13">
        <f>IF(B267&gt;0,IF(B267&gt;_xlfn.QUARTILE.EXC(B:B,2)-0.00001,1,0.75),-1)</f>
        <v>1</v>
      </c>
      <c r="G267" s="8">
        <f>F267*D267</f>
        <v>9.1181945974698319E-3</v>
      </c>
      <c r="H267" s="8">
        <f t="shared" si="14"/>
        <v>1.4120103031151852</v>
      </c>
      <c r="I267" s="3"/>
      <c r="T267" s="1">
        <v>43292</v>
      </c>
      <c r="U267">
        <v>7.5613816123559199E-4</v>
      </c>
    </row>
    <row r="268" spans="1:21">
      <c r="A268" s="4">
        <v>43490</v>
      </c>
      <c r="B268" s="12">
        <v>7.5613816123559199E-4</v>
      </c>
      <c r="C268" s="5">
        <v>265.61</v>
      </c>
      <c r="D268" s="8">
        <f t="shared" si="12"/>
        <v>-8.3581190467227409E-3</v>
      </c>
      <c r="E268" s="8">
        <f t="shared" si="13"/>
        <v>0.9833856033452818</v>
      </c>
      <c r="F268" s="13">
        <f>IF(B268&gt;0,IF(B268&gt;_xlfn.QUARTILE.EXC(B:B,2)-0.00001,1,0.75),-1)</f>
        <v>0.75</v>
      </c>
      <c r="G268" s="8">
        <f>F268*D268</f>
        <v>-6.2685892850420557E-3</v>
      </c>
      <c r="H268" s="8">
        <f t="shared" si="14"/>
        <v>1.4031589904587083</v>
      </c>
      <c r="I268" s="3"/>
      <c r="T268" s="1">
        <v>43293</v>
      </c>
      <c r="U268">
        <v>7.8753029582590505E-4</v>
      </c>
    </row>
    <row r="269" spans="1:21">
      <c r="A269" s="4">
        <v>43493</v>
      </c>
      <c r="B269" s="12">
        <v>7.8753029582590505E-4</v>
      </c>
      <c r="C269" s="5">
        <v>263.39</v>
      </c>
      <c r="D269" s="8">
        <f t="shared" si="12"/>
        <v>2.0122252173584024E-3</v>
      </c>
      <c r="E269" s="8">
        <f t="shared" si="13"/>
        <v>0.98536439665472042</v>
      </c>
      <c r="F269" s="13">
        <f>IF(B269&gt;0,IF(B269&gt;_xlfn.QUARTILE.EXC(B:B,2)-0.00001,1,0.75),-1)</f>
        <v>1</v>
      </c>
      <c r="G269" s="8">
        <f>F269*D269</f>
        <v>2.0122252173584024E-3</v>
      </c>
      <c r="H269" s="8">
        <f t="shared" si="14"/>
        <v>1.4059824623632726</v>
      </c>
      <c r="I269" s="3"/>
      <c r="T269" s="1">
        <v>43294</v>
      </c>
      <c r="U269">
        <v>7.5613816123559199E-4</v>
      </c>
    </row>
    <row r="270" spans="1:21">
      <c r="A270" s="4">
        <v>43494</v>
      </c>
      <c r="B270" s="12">
        <v>7.8753029582590505E-4</v>
      </c>
      <c r="C270" s="5">
        <v>263.92</v>
      </c>
      <c r="D270" s="8">
        <f t="shared" si="12"/>
        <v>4.471051833889083E-3</v>
      </c>
      <c r="E270" s="8">
        <f t="shared" si="13"/>
        <v>0.98977001194743253</v>
      </c>
      <c r="F270" s="13">
        <f>IF(B270&gt;0,IF(B270&gt;_xlfn.QUARTILE.EXC(B:B,2)-0.00001,1,0.75),-1)</f>
        <v>1</v>
      </c>
      <c r="G270" s="8">
        <f>F270*D270</f>
        <v>4.471051833889083E-3</v>
      </c>
      <c r="H270" s="8">
        <f t="shared" si="14"/>
        <v>1.4122686828300377</v>
      </c>
      <c r="I270" s="3"/>
      <c r="T270" s="1">
        <v>43297</v>
      </c>
      <c r="U270">
        <v>7.8753029582590505E-4</v>
      </c>
    </row>
    <row r="271" spans="1:21">
      <c r="A271" s="4">
        <v>43495</v>
      </c>
      <c r="B271" s="12">
        <v>7.8753029582590505E-4</v>
      </c>
      <c r="C271" s="5">
        <v>265.10000000000002</v>
      </c>
      <c r="D271" s="8">
        <f t="shared" si="12"/>
        <v>9.0909090909089708E-3</v>
      </c>
      <c r="E271" s="8">
        <f t="shared" si="13"/>
        <v>0.99876792114695456</v>
      </c>
      <c r="F271" s="13">
        <f>IF(B271&gt;0,IF(B271&gt;_xlfn.QUARTILE.EXC(B:B,2)-0.00001,1,0.75),-1)</f>
        <v>1</v>
      </c>
      <c r="G271" s="8">
        <f>F271*D271</f>
        <v>9.0909090909089708E-3</v>
      </c>
      <c r="H271" s="8">
        <f t="shared" si="14"/>
        <v>1.4251074890375834</v>
      </c>
      <c r="I271" s="3"/>
      <c r="T271" s="1">
        <v>43298</v>
      </c>
      <c r="U271">
        <v>7.5613816123559199E-4</v>
      </c>
    </row>
    <row r="272" spans="1:21">
      <c r="A272" s="4">
        <v>43496</v>
      </c>
      <c r="B272" s="12">
        <v>7.5613816123559199E-4</v>
      </c>
      <c r="C272" s="5">
        <v>267.51</v>
      </c>
      <c r="D272" s="8">
        <f t="shared" si="12"/>
        <v>9.8687899517774531E-3</v>
      </c>
      <c r="E272" s="8">
        <f t="shared" si="13"/>
        <v>1.0086245519713273</v>
      </c>
      <c r="F272" s="13">
        <f>IF(B272&gt;0,IF(B272&gt;_xlfn.QUARTILE.EXC(B:B,2)-0.00001,1,0.75),-1)</f>
        <v>0.75</v>
      </c>
      <c r="G272" s="8">
        <f>F272*D272</f>
        <v>7.4015924638330902E-3</v>
      </c>
      <c r="H272" s="8">
        <f t="shared" si="14"/>
        <v>1.4356555538885962</v>
      </c>
      <c r="I272" s="3"/>
      <c r="T272" s="1">
        <v>43299</v>
      </c>
      <c r="U272">
        <v>7.5613816123559199E-4</v>
      </c>
    </row>
    <row r="273" spans="1:21">
      <c r="A273" s="4">
        <v>43497</v>
      </c>
      <c r="B273" s="12">
        <v>7.5613816123559199E-4</v>
      </c>
      <c r="C273" s="5">
        <v>270.14999999999998</v>
      </c>
      <c r="D273" s="8">
        <f t="shared" si="12"/>
        <v>-1.4806588932061307E-4</v>
      </c>
      <c r="E273" s="8">
        <f t="shared" si="13"/>
        <v>1.0084752090800491</v>
      </c>
      <c r="F273" s="13">
        <f>IF(B273&gt;0,IF(B273&gt;_xlfn.QUARTILE.EXC(B:B,2)-0.00001,1,0.75),-1)</f>
        <v>0.75</v>
      </c>
      <c r="G273" s="8">
        <f>F273*D273</f>
        <v>-1.1104941699045979E-4</v>
      </c>
      <c r="H273" s="8">
        <f t="shared" si="14"/>
        <v>1.4354961251763378</v>
      </c>
      <c r="I273" s="3"/>
      <c r="T273" s="1">
        <v>43300</v>
      </c>
      <c r="U273">
        <v>7.8753029582590505E-4</v>
      </c>
    </row>
    <row r="274" spans="1:21">
      <c r="A274" s="4">
        <v>43500</v>
      </c>
      <c r="B274" s="12">
        <v>7.5613816123559199E-4</v>
      </c>
      <c r="C274" s="5">
        <v>270.11</v>
      </c>
      <c r="D274" s="8">
        <f t="shared" si="12"/>
        <v>8.626115286364755E-3</v>
      </c>
      <c r="E274" s="8">
        <f t="shared" si="13"/>
        <v>1.0171744324970142</v>
      </c>
      <c r="F274" s="13">
        <f>IF(B274&gt;0,IF(B274&gt;_xlfn.QUARTILE.EXC(B:B,2)-0.00001,1,0.75),-1)</f>
        <v>0.75</v>
      </c>
      <c r="G274" s="8">
        <f>F274*D274</f>
        <v>6.4695864647735662E-3</v>
      </c>
      <c r="H274" s="8">
        <f t="shared" si="14"/>
        <v>1.4447831914780134</v>
      </c>
      <c r="I274" s="3"/>
      <c r="T274" s="1">
        <v>43301</v>
      </c>
      <c r="U274">
        <v>7.5613816123559199E-4</v>
      </c>
    </row>
    <row r="275" spans="1:21">
      <c r="A275" s="4">
        <v>43501</v>
      </c>
      <c r="B275" s="12">
        <v>7.8753029582590505E-4</v>
      </c>
      <c r="C275" s="5">
        <v>272.44</v>
      </c>
      <c r="D275" s="8">
        <f t="shared" si="12"/>
        <v>1.2846865364851811E-3</v>
      </c>
      <c r="E275" s="8">
        <f t="shared" si="13"/>
        <v>1.0184811827957001</v>
      </c>
      <c r="F275" s="13">
        <f>IF(B275&gt;0,IF(B275&gt;_xlfn.QUARTILE.EXC(B:B,2)-0.00001,1,0.75),-1)</f>
        <v>1</v>
      </c>
      <c r="G275" s="8">
        <f>F275*D275</f>
        <v>1.2846865364851811E-3</v>
      </c>
      <c r="H275" s="8">
        <f t="shared" si="14"/>
        <v>1.4466392849922454</v>
      </c>
      <c r="I275" s="3"/>
      <c r="T275" s="1">
        <v>43304</v>
      </c>
      <c r="U275">
        <v>7.5613816123559199E-4</v>
      </c>
    </row>
    <row r="276" spans="1:21">
      <c r="A276" s="4">
        <v>43502</v>
      </c>
      <c r="B276" s="12">
        <v>7.8753029582590505E-4</v>
      </c>
      <c r="C276" s="5">
        <v>272.79000000000002</v>
      </c>
      <c r="D276" s="8">
        <f t="shared" si="12"/>
        <v>-6.7817735254225688E-3</v>
      </c>
      <c r="E276" s="8">
        <f t="shared" si="13"/>
        <v>1.0115740740740753</v>
      </c>
      <c r="F276" s="13">
        <f>IF(B276&gt;0,IF(B276&gt;_xlfn.QUARTILE.EXC(B:B,2)-0.00001,1,0.75),-1)</f>
        <v>1</v>
      </c>
      <c r="G276" s="8">
        <f>F276*D276</f>
        <v>-6.7817735254225688E-3</v>
      </c>
      <c r="H276" s="8">
        <f t="shared" si="14"/>
        <v>1.4368285049884488</v>
      </c>
      <c r="I276" s="3"/>
      <c r="T276" s="1">
        <v>43305</v>
      </c>
      <c r="U276">
        <v>6.2946262673824996E-4</v>
      </c>
    </row>
    <row r="277" spans="1:21">
      <c r="A277" s="4">
        <v>43503</v>
      </c>
      <c r="B277" s="12">
        <v>8.9131154134503899E-4</v>
      </c>
      <c r="C277" s="5">
        <v>270.94</v>
      </c>
      <c r="D277" s="8">
        <f t="shared" si="12"/>
        <v>-8.0829703993504018E-3</v>
      </c>
      <c r="E277" s="8">
        <f t="shared" si="13"/>
        <v>1.0033975507765842</v>
      </c>
      <c r="F277" s="13">
        <f>IF(B277&gt;0,IF(B277&gt;_xlfn.QUARTILE.EXC(B:B,2)-0.00001,1,0.75),-1)</f>
        <v>1</v>
      </c>
      <c r="G277" s="8">
        <f>F277*D277</f>
        <v>-8.0829703993504018E-3</v>
      </c>
      <c r="H277" s="8">
        <f t="shared" si="14"/>
        <v>1.4252146627136844</v>
      </c>
      <c r="I277" s="3"/>
      <c r="T277" s="1">
        <v>43306</v>
      </c>
      <c r="U277">
        <v>7.5613816123559199E-4</v>
      </c>
    </row>
    <row r="278" spans="1:21">
      <c r="A278" s="4">
        <v>43504</v>
      </c>
      <c r="B278" s="12">
        <v>7.8753029582590505E-4</v>
      </c>
      <c r="C278" s="5">
        <v>268.75</v>
      </c>
      <c r="D278" s="8">
        <f t="shared" si="12"/>
        <v>9.1162790697673999E-3</v>
      </c>
      <c r="E278" s="8">
        <f t="shared" si="13"/>
        <v>1.0125448028673847</v>
      </c>
      <c r="F278" s="13">
        <f>IF(B278&gt;0,IF(B278&gt;_xlfn.QUARTILE.EXC(B:B,2)-0.00001,1,0.75),-1)</f>
        <v>1</v>
      </c>
      <c r="G278" s="8">
        <f>F278*D278</f>
        <v>9.1162790697673999E-3</v>
      </c>
      <c r="H278" s="8">
        <f t="shared" si="14"/>
        <v>1.4382073173133068</v>
      </c>
      <c r="I278" s="3"/>
      <c r="T278" s="1">
        <v>43307</v>
      </c>
      <c r="U278">
        <v>7.8753029582590505E-4</v>
      </c>
    </row>
    <row r="279" spans="1:21">
      <c r="A279" s="4">
        <v>43507</v>
      </c>
      <c r="B279" s="12">
        <v>7.8753029582590505E-4</v>
      </c>
      <c r="C279" s="5">
        <v>271.2</v>
      </c>
      <c r="D279" s="8">
        <f t="shared" si="12"/>
        <v>4.4985250737464132E-3</v>
      </c>
      <c r="E279" s="8">
        <f t="shared" si="13"/>
        <v>1.0170997610513752</v>
      </c>
      <c r="F279" s="13">
        <f>IF(B279&gt;0,IF(B279&gt;_xlfn.QUARTILE.EXC(B:B,2)-0.00001,1,0.75),-1)</f>
        <v>1</v>
      </c>
      <c r="G279" s="8">
        <f>F279*D279</f>
        <v>4.4985250737464132E-3</v>
      </c>
      <c r="H279" s="8">
        <f t="shared" si="14"/>
        <v>1.4446771289914861</v>
      </c>
      <c r="I279" s="3"/>
      <c r="T279" s="1">
        <v>43308</v>
      </c>
      <c r="U279">
        <v>7.8753029582590505E-4</v>
      </c>
    </row>
    <row r="280" spans="1:21">
      <c r="A280" s="4">
        <v>43508</v>
      </c>
      <c r="B280" s="12">
        <v>7.8753029582590505E-4</v>
      </c>
      <c r="C280" s="5">
        <v>272.42</v>
      </c>
      <c r="D280" s="8">
        <f t="shared" si="12"/>
        <v>9.5807943616472973E-3</v>
      </c>
      <c r="E280" s="8">
        <f t="shared" si="13"/>
        <v>1.026844384707289</v>
      </c>
      <c r="F280" s="13">
        <f>IF(B280&gt;0,IF(B280&gt;_xlfn.QUARTILE.EXC(B:B,2)-0.00001,1,0.75),-1)</f>
        <v>1</v>
      </c>
      <c r="G280" s="8">
        <f>F280*D280</f>
        <v>9.5807943616472973E-3</v>
      </c>
      <c r="H280" s="8">
        <f t="shared" si="14"/>
        <v>1.4585182834833286</v>
      </c>
      <c r="I280" s="3"/>
      <c r="T280" s="1">
        <v>43311</v>
      </c>
      <c r="U280">
        <v>7.8753029582590505E-4</v>
      </c>
    </row>
    <row r="281" spans="1:21">
      <c r="A281" s="4">
        <v>43509</v>
      </c>
      <c r="B281" s="12">
        <v>7.5613816123559199E-4</v>
      </c>
      <c r="C281" s="5">
        <v>275.02999999999997</v>
      </c>
      <c r="D281" s="8">
        <f t="shared" si="12"/>
        <v>-4.5449587317747163E-3</v>
      </c>
      <c r="E281" s="8">
        <f t="shared" si="13"/>
        <v>1.0221774193548399</v>
      </c>
      <c r="F281" s="13">
        <f>IF(B281&gt;0,IF(B281&gt;_xlfn.QUARTILE.EXC(B:B,2)-0.00001,1,0.75),-1)</f>
        <v>0.75</v>
      </c>
      <c r="G281" s="8">
        <f>F281*D281</f>
        <v>-3.4087190488310375E-3</v>
      </c>
      <c r="H281" s="8">
        <f t="shared" si="14"/>
        <v>1.4535466044273506</v>
      </c>
      <c r="I281" s="3"/>
      <c r="T281" s="1">
        <v>43312</v>
      </c>
      <c r="U281">
        <v>7.8753029582590505E-4</v>
      </c>
    </row>
    <row r="282" spans="1:21">
      <c r="A282" s="4">
        <v>43510</v>
      </c>
      <c r="B282" s="12">
        <v>7.8753029582590505E-4</v>
      </c>
      <c r="C282" s="5">
        <v>273.77999999999997</v>
      </c>
      <c r="D282" s="8">
        <f t="shared" si="12"/>
        <v>9.4236248082403429E-3</v>
      </c>
      <c r="E282" s="8">
        <f t="shared" si="13"/>
        <v>1.0318100358422952</v>
      </c>
      <c r="F282" s="13">
        <f>IF(B282&gt;0,IF(B282&gt;_xlfn.QUARTILE.EXC(B:B,2)-0.00001,1,0.75),-1)</f>
        <v>1</v>
      </c>
      <c r="G282" s="8">
        <f>F282*D282</f>
        <v>9.4236248082403429E-3</v>
      </c>
      <c r="H282" s="8">
        <f t="shared" si="14"/>
        <v>1.4672442822687659</v>
      </c>
      <c r="I282" s="3"/>
      <c r="T282" s="1">
        <v>43313</v>
      </c>
      <c r="U282">
        <v>7.8753029582590505E-4</v>
      </c>
    </row>
    <row r="283" spans="1:21">
      <c r="A283" s="4">
        <v>43511</v>
      </c>
      <c r="B283" s="12">
        <v>7.8753029582590505E-4</v>
      </c>
      <c r="C283" s="5">
        <v>276.36</v>
      </c>
      <c r="D283" s="8">
        <f t="shared" si="12"/>
        <v>4.3892024895050814E-4</v>
      </c>
      <c r="E283" s="8">
        <f t="shared" si="13"/>
        <v>1.0322629181600969</v>
      </c>
      <c r="F283" s="13">
        <f>IF(B283&gt;0,IF(B283&gt;_xlfn.QUARTILE.EXC(B:B,2)-0.00001,1,0.75),-1)</f>
        <v>1</v>
      </c>
      <c r="G283" s="8">
        <f>F283*D283</f>
        <v>4.3892024895050814E-4</v>
      </c>
      <c r="H283" s="8">
        <f t="shared" si="14"/>
        <v>1.4678882854944106</v>
      </c>
      <c r="I283" s="3"/>
      <c r="T283" s="1">
        <v>43314</v>
      </c>
      <c r="U283">
        <v>7.8753029582590505E-4</v>
      </c>
    </row>
    <row r="284" spans="1:21">
      <c r="A284" s="4">
        <v>43515</v>
      </c>
      <c r="B284" s="12">
        <v>7.8753029582590505E-4</v>
      </c>
      <c r="C284" s="5">
        <v>276.48129999999998</v>
      </c>
      <c r="D284" s="8">
        <f t="shared" si="12"/>
        <v>4.8057499729639089E-3</v>
      </c>
      <c r="E284" s="8">
        <f t="shared" si="13"/>
        <v>1.0372237156511364</v>
      </c>
      <c r="F284" s="13">
        <f>IF(B284&gt;0,IF(B284&gt;_xlfn.QUARTILE.EXC(B:B,2)-0.00001,1,0.75),-1)</f>
        <v>1</v>
      </c>
      <c r="G284" s="8">
        <f>F284*D284</f>
        <v>4.8057499729639089E-3</v>
      </c>
      <c r="H284" s="8">
        <f t="shared" si="14"/>
        <v>1.4749425895827395</v>
      </c>
      <c r="I284" s="3"/>
      <c r="T284" s="1">
        <v>43315</v>
      </c>
      <c r="U284">
        <v>7.8753029582590505E-4</v>
      </c>
    </row>
    <row r="285" spans="1:21">
      <c r="A285" s="4">
        <v>43516</v>
      </c>
      <c r="B285" s="12">
        <v>7.8753029582590505E-4</v>
      </c>
      <c r="C285" s="5">
        <v>277.81</v>
      </c>
      <c r="D285" s="8">
        <f t="shared" si="12"/>
        <v>-3.9595406932800705E-4</v>
      </c>
      <c r="E285" s="8">
        <f t="shared" si="13"/>
        <v>1.0368130227001207</v>
      </c>
      <c r="F285" s="13">
        <f>IF(B285&gt;0,IF(B285&gt;_xlfn.QUARTILE.EXC(B:B,2)-0.00001,1,0.75),-1)</f>
        <v>1</v>
      </c>
      <c r="G285" s="8">
        <f>F285*D285</f>
        <v>-3.9595406932800705E-4</v>
      </c>
      <c r="H285" s="8">
        <f t="shared" si="14"/>
        <v>1.4743585800623691</v>
      </c>
      <c r="I285" s="3"/>
      <c r="T285" s="1">
        <v>43318</v>
      </c>
      <c r="U285">
        <v>7.5613816123559199E-4</v>
      </c>
    </row>
    <row r="286" spans="1:21">
      <c r="A286" s="4">
        <v>43517</v>
      </c>
      <c r="B286" s="12">
        <v>7.8753029582590505E-4</v>
      </c>
      <c r="C286" s="5">
        <v>277.7</v>
      </c>
      <c r="D286" s="8">
        <f t="shared" si="12"/>
        <v>1.4764133957509004E-3</v>
      </c>
      <c r="E286" s="8">
        <f t="shared" si="13"/>
        <v>1.0383437873357242</v>
      </c>
      <c r="F286" s="13">
        <f>IF(B286&gt;0,IF(B286&gt;_xlfn.QUARTILE.EXC(B:B,2)-0.00001,1,0.75),-1)</f>
        <v>1</v>
      </c>
      <c r="G286" s="8">
        <f>F286*D286</f>
        <v>1.4764133957509004E-3</v>
      </c>
      <c r="H286" s="8">
        <f t="shared" si="14"/>
        <v>1.4765353428201136</v>
      </c>
      <c r="I286" s="3"/>
      <c r="T286" s="1">
        <v>43319</v>
      </c>
      <c r="U286">
        <v>7.5613816123559199E-4</v>
      </c>
    </row>
    <row r="287" spans="1:21">
      <c r="A287" s="4">
        <v>43518</v>
      </c>
      <c r="B287" s="12">
        <v>7.8753029582590505E-4</v>
      </c>
      <c r="C287" s="5">
        <v>278.11</v>
      </c>
      <c r="D287" s="8">
        <f t="shared" si="12"/>
        <v>9.4207328035669502E-3</v>
      </c>
      <c r="E287" s="8">
        <f t="shared" si="13"/>
        <v>1.0481257467144578</v>
      </c>
      <c r="F287" s="13">
        <f>IF(B287&gt;0,IF(B287&gt;_xlfn.QUARTILE.EXC(B:B,2)-0.00001,1,0.75),-1)</f>
        <v>1</v>
      </c>
      <c r="G287" s="8">
        <f>F287*D287</f>
        <v>9.4207328035669502E-3</v>
      </c>
      <c r="H287" s="8">
        <f t="shared" si="14"/>
        <v>1.4904453877598449</v>
      </c>
      <c r="I287" s="3"/>
      <c r="T287" s="1">
        <v>43320</v>
      </c>
      <c r="U287">
        <v>7.8753029582590505E-4</v>
      </c>
    </row>
    <row r="288" spans="1:21">
      <c r="A288" s="4">
        <v>43521</v>
      </c>
      <c r="B288" s="12">
        <v>7.8753029582590505E-4</v>
      </c>
      <c r="C288" s="5">
        <v>280.73</v>
      </c>
      <c r="D288" s="8">
        <f t="shared" si="12"/>
        <v>-5.6994264952090002E-3</v>
      </c>
      <c r="E288" s="8">
        <f t="shared" si="13"/>
        <v>1.0421520310633225</v>
      </c>
      <c r="F288" s="13">
        <f>IF(B288&gt;0,IF(B288&gt;_xlfn.QUARTILE.EXC(B:B,2)-0.00001,1,0.75),-1)</f>
        <v>1</v>
      </c>
      <c r="G288" s="8">
        <f>F288*D288</f>
        <v>-5.6994264952090002E-3</v>
      </c>
      <c r="H288" s="8">
        <f t="shared" si="14"/>
        <v>1.4819507038271844</v>
      </c>
      <c r="I288" s="3"/>
      <c r="T288" s="1">
        <v>43321</v>
      </c>
      <c r="U288">
        <v>7.8753029582590505E-4</v>
      </c>
    </row>
    <row r="289" spans="1:21">
      <c r="A289" s="4">
        <v>43522</v>
      </c>
      <c r="B289" s="12">
        <v>7.8753029582590505E-4</v>
      </c>
      <c r="C289" s="5">
        <v>279.13</v>
      </c>
      <c r="D289" s="8">
        <f t="shared" si="12"/>
        <v>-2.1853616594418859E-3</v>
      </c>
      <c r="E289" s="8">
        <f t="shared" si="13"/>
        <v>1.0398745519713273</v>
      </c>
      <c r="F289" s="13">
        <f>IF(B289&gt;0,IF(B289&gt;_xlfn.QUARTILE.EXC(B:B,2)-0.00001,1,0.75),-1)</f>
        <v>1</v>
      </c>
      <c r="G289" s="8">
        <f>F289*D289</f>
        <v>-2.1853616594418859E-3</v>
      </c>
      <c r="H289" s="8">
        <f t="shared" si="14"/>
        <v>1.4787121055778576</v>
      </c>
      <c r="I289" s="3"/>
      <c r="T289" s="1">
        <v>43322</v>
      </c>
      <c r="U289">
        <v>7.8753029582590505E-4</v>
      </c>
    </row>
    <row r="290" spans="1:21">
      <c r="A290" s="4">
        <v>43523</v>
      </c>
      <c r="B290" s="12">
        <v>7.8753029582590505E-4</v>
      </c>
      <c r="C290" s="5">
        <v>278.52</v>
      </c>
      <c r="D290" s="8">
        <f t="shared" si="12"/>
        <v>1.579778830963657E-3</v>
      </c>
      <c r="E290" s="8">
        <f t="shared" si="13"/>
        <v>1.0415173237753894</v>
      </c>
      <c r="F290" s="13">
        <f>IF(B290&gt;0,IF(B290&gt;_xlfn.QUARTILE.EXC(B:B,2)-0.00001,1,0.75),-1)</f>
        <v>1</v>
      </c>
      <c r="G290" s="8">
        <f>F290*D290</f>
        <v>1.579778830963657E-3</v>
      </c>
      <c r="H290" s="8">
        <f t="shared" si="14"/>
        <v>1.4810481436593392</v>
      </c>
      <c r="I290" s="3"/>
      <c r="T290" s="1">
        <v>43325</v>
      </c>
      <c r="U290">
        <v>7.8753029582590505E-4</v>
      </c>
    </row>
    <row r="291" spans="1:21">
      <c r="A291" s="4">
        <v>43524</v>
      </c>
      <c r="B291" s="12">
        <v>7.8753029582590505E-4</v>
      </c>
      <c r="C291" s="5">
        <v>278.95999999999998</v>
      </c>
      <c r="D291" s="8">
        <f t="shared" si="12"/>
        <v>5.3054201319186201E-3</v>
      </c>
      <c r="E291" s="8">
        <f t="shared" si="13"/>
        <v>1.0470430107526894</v>
      </c>
      <c r="F291" s="13">
        <f>IF(B291&gt;0,IF(B291&gt;_xlfn.QUARTILE.EXC(B:B,2)-0.00001,1,0.75),-1)</f>
        <v>1</v>
      </c>
      <c r="G291" s="8">
        <f>F291*D291</f>
        <v>5.3054201319186201E-3</v>
      </c>
      <c r="H291" s="8">
        <f t="shared" si="14"/>
        <v>1.4889057262970504</v>
      </c>
      <c r="I291" s="3"/>
      <c r="T291" s="1">
        <v>43326</v>
      </c>
      <c r="U291">
        <v>7.8753029582590505E-4</v>
      </c>
    </row>
    <row r="292" spans="1:21">
      <c r="A292" s="4">
        <v>43525</v>
      </c>
      <c r="B292" s="12">
        <v>7.8753029582590505E-4</v>
      </c>
      <c r="C292" s="5">
        <v>280.44</v>
      </c>
      <c r="D292" s="8">
        <f t="shared" si="12"/>
        <v>4.1363571530453041E-3</v>
      </c>
      <c r="E292" s="8">
        <f t="shared" si="13"/>
        <v>1.0513739545997622</v>
      </c>
      <c r="F292" s="13">
        <f>IF(B292&gt;0,IF(B292&gt;_xlfn.QUARTILE.EXC(B:B,2)-0.00001,1,0.75),-1)</f>
        <v>1</v>
      </c>
      <c r="G292" s="8">
        <f>F292*D292</f>
        <v>4.1363571530453041E-3</v>
      </c>
      <c r="H292" s="8">
        <f t="shared" si="14"/>
        <v>1.4950643721482293</v>
      </c>
      <c r="I292" s="3"/>
      <c r="T292" s="1">
        <v>43327</v>
      </c>
      <c r="U292">
        <v>7.8753029582590505E-4</v>
      </c>
    </row>
    <row r="293" spans="1:21">
      <c r="A293" s="4">
        <v>43528</v>
      </c>
      <c r="B293" s="12">
        <v>7.8753029582590505E-4</v>
      </c>
      <c r="C293" s="5">
        <v>281.60000000000002</v>
      </c>
      <c r="D293" s="8">
        <f t="shared" si="12"/>
        <v>-7.3153409090909163E-3</v>
      </c>
      <c r="E293" s="8">
        <f t="shared" si="13"/>
        <v>1.0436827956989259</v>
      </c>
      <c r="F293" s="13">
        <f>IF(B293&gt;0,IF(B293&gt;_xlfn.QUARTILE.EXC(B:B,2)-0.00001,1,0.75),-1)</f>
        <v>1</v>
      </c>
      <c r="G293" s="8">
        <f>F293*D293</f>
        <v>-7.3153409090909163E-3</v>
      </c>
      <c r="H293" s="8">
        <f t="shared" si="14"/>
        <v>1.4841274665849291</v>
      </c>
      <c r="I293" s="3"/>
      <c r="T293" s="1">
        <v>43328</v>
      </c>
      <c r="U293">
        <v>7.8753029582590505E-4</v>
      </c>
    </row>
    <row r="294" spans="1:21">
      <c r="A294" s="4">
        <v>43529</v>
      </c>
      <c r="B294" s="12">
        <v>7.8753029582590505E-4</v>
      </c>
      <c r="C294" s="5">
        <v>279.54000000000002</v>
      </c>
      <c r="D294" s="8">
        <f t="shared" si="12"/>
        <v>-1.3951491736425669E-3</v>
      </c>
      <c r="E294" s="8">
        <f t="shared" si="13"/>
        <v>1.0422267025089615</v>
      </c>
      <c r="F294" s="13">
        <f>IF(B294&gt;0,IF(B294&gt;_xlfn.QUARTILE.EXC(B:B,2)-0.00001,1,0.75),-1)</f>
        <v>1</v>
      </c>
      <c r="G294" s="8">
        <f>F294*D294</f>
        <v>-1.3951491736425669E-3</v>
      </c>
      <c r="H294" s="8">
        <f t="shared" si="14"/>
        <v>1.4820568873763429</v>
      </c>
      <c r="I294" s="3"/>
      <c r="T294" s="1">
        <v>43329</v>
      </c>
      <c r="U294">
        <v>7.5613816123559199E-4</v>
      </c>
    </row>
    <row r="295" spans="1:21">
      <c r="A295" s="4">
        <v>43530</v>
      </c>
      <c r="B295" s="12">
        <v>7.8753029582590505E-4</v>
      </c>
      <c r="C295" s="5">
        <v>279.14999999999998</v>
      </c>
      <c r="D295" s="8">
        <f t="shared" si="12"/>
        <v>-8.310943936951436E-3</v>
      </c>
      <c r="E295" s="8">
        <f t="shared" si="13"/>
        <v>1.0335648148148158</v>
      </c>
      <c r="F295" s="13">
        <f>IF(B295&gt;0,IF(B295&gt;_xlfn.QUARTILE.EXC(B:B,2)-0.00001,1,0.75),-1)</f>
        <v>1</v>
      </c>
      <c r="G295" s="8">
        <f>F295*D295</f>
        <v>-8.310943936951436E-3</v>
      </c>
      <c r="H295" s="8">
        <f t="shared" si="14"/>
        <v>1.4697395956739854</v>
      </c>
      <c r="I295" s="3"/>
      <c r="T295" s="1">
        <v>43332</v>
      </c>
      <c r="U295">
        <v>7.5613816123559199E-4</v>
      </c>
    </row>
    <row r="296" spans="1:21">
      <c r="A296" s="4">
        <v>43531</v>
      </c>
      <c r="B296" s="12">
        <v>8.9131154134503899E-4</v>
      </c>
      <c r="C296" s="5">
        <v>276.83</v>
      </c>
      <c r="D296" s="8">
        <f t="shared" si="12"/>
        <v>-1.4051945237149104E-2</v>
      </c>
      <c r="E296" s="8">
        <f t="shared" si="13"/>
        <v>1.0190412186379938</v>
      </c>
      <c r="F296" s="13">
        <f>IF(B296&gt;0,IF(B296&gt;_xlfn.QUARTILE.EXC(B:B,2)-0.00001,1,0.75),-1)</f>
        <v>1</v>
      </c>
      <c r="G296" s="8">
        <f>F296*D296</f>
        <v>-1.4051945237149104E-2</v>
      </c>
      <c r="H296" s="8">
        <f t="shared" si="14"/>
        <v>1.4490868953627047</v>
      </c>
      <c r="I296" s="3"/>
      <c r="T296" s="1">
        <v>43333</v>
      </c>
      <c r="U296">
        <v>7.8753029582590505E-4</v>
      </c>
    </row>
    <row r="297" spans="1:21">
      <c r="A297" s="4">
        <v>43532</v>
      </c>
      <c r="B297" s="12">
        <v>7.8753029582590505E-4</v>
      </c>
      <c r="C297" s="5">
        <v>272.94</v>
      </c>
      <c r="D297" s="8">
        <f t="shared" si="12"/>
        <v>8.5000366380889331E-3</v>
      </c>
      <c r="E297" s="8">
        <f t="shared" si="13"/>
        <v>1.0277031063321396</v>
      </c>
      <c r="F297" s="13">
        <f>IF(B297&gt;0,IF(B297&gt;_xlfn.QUARTILE.EXC(B:B,2)-0.00001,1,0.75),-1)</f>
        <v>1</v>
      </c>
      <c r="G297" s="8">
        <f>F297*D297</f>
        <v>8.5000366380889331E-3</v>
      </c>
      <c r="H297" s="8">
        <f t="shared" si="14"/>
        <v>1.4614041870650623</v>
      </c>
      <c r="I297" s="3"/>
      <c r="T297" s="1">
        <v>43334</v>
      </c>
      <c r="U297">
        <v>7.8753029582590505E-4</v>
      </c>
    </row>
    <row r="298" spans="1:21">
      <c r="A298" s="4">
        <v>43535</v>
      </c>
      <c r="B298" s="12">
        <v>7.8753029582590505E-4</v>
      </c>
      <c r="C298" s="5">
        <v>275.26</v>
      </c>
      <c r="D298" s="8">
        <f t="shared" si="12"/>
        <v>1.3805129695560603E-2</v>
      </c>
      <c r="E298" s="8">
        <f t="shared" si="13"/>
        <v>1.0418906810035853</v>
      </c>
      <c r="F298" s="13">
        <f>IF(B298&gt;0,IF(B298&gt;_xlfn.QUARTILE.EXC(B:B,2)-0.00001,1,0.75),-1)</f>
        <v>1</v>
      </c>
      <c r="G298" s="8">
        <f>F298*D298</f>
        <v>1.3805129695560603E-2</v>
      </c>
      <c r="H298" s="8">
        <f t="shared" si="14"/>
        <v>1.4815790614051307</v>
      </c>
      <c r="I298" s="3"/>
      <c r="T298" s="1">
        <v>43335</v>
      </c>
      <c r="U298">
        <v>7.8753029582590505E-4</v>
      </c>
    </row>
    <row r="299" spans="1:21">
      <c r="A299" s="4">
        <v>43536</v>
      </c>
      <c r="B299" s="12">
        <v>7.8753029582590505E-4</v>
      </c>
      <c r="C299" s="5">
        <v>279.06</v>
      </c>
      <c r="D299" s="8">
        <f t="shared" si="12"/>
        <v>5.0885114312334834E-3</v>
      </c>
      <c r="E299" s="8">
        <f t="shared" si="13"/>
        <v>1.0471923536439678</v>
      </c>
      <c r="F299" s="13">
        <f>IF(B299&gt;0,IF(B299&gt;_xlfn.QUARTILE.EXC(B:B,2)-0.00001,1,0.75),-1)</f>
        <v>1</v>
      </c>
      <c r="G299" s="8">
        <f>F299*D299</f>
        <v>5.0885114312334834E-3</v>
      </c>
      <c r="H299" s="8">
        <f t="shared" si="14"/>
        <v>1.4891180933953669</v>
      </c>
      <c r="I299" s="3"/>
      <c r="T299" s="1">
        <v>43336</v>
      </c>
      <c r="U299">
        <v>7.8753029582590505E-4</v>
      </c>
    </row>
    <row r="300" spans="1:21">
      <c r="A300" s="4">
        <v>43537</v>
      </c>
      <c r="B300" s="12">
        <v>7.8753029582590505E-4</v>
      </c>
      <c r="C300" s="5">
        <v>280.48</v>
      </c>
      <c r="D300" s="8">
        <f t="shared" si="12"/>
        <v>3.1731317741014913E-3</v>
      </c>
      <c r="E300" s="8">
        <f t="shared" si="13"/>
        <v>1.0505152329749117</v>
      </c>
      <c r="F300" s="13">
        <f>IF(B300&gt;0,IF(B300&gt;_xlfn.QUARTILE.EXC(B:B,2)-0.00001,1,0.75),-1)</f>
        <v>1</v>
      </c>
      <c r="G300" s="8">
        <f>F300*D300</f>
        <v>3.1731317741014913E-3</v>
      </c>
      <c r="H300" s="8">
        <f t="shared" si="14"/>
        <v>1.4938432613329091</v>
      </c>
      <c r="I300" s="3"/>
      <c r="T300" s="1">
        <v>43339</v>
      </c>
      <c r="U300">
        <v>7.5613816123559199E-4</v>
      </c>
    </row>
    <row r="301" spans="1:21">
      <c r="A301" s="4">
        <v>43538</v>
      </c>
      <c r="B301" s="12">
        <v>7.8753029582590505E-4</v>
      </c>
      <c r="C301" s="5">
        <v>281.37</v>
      </c>
      <c r="D301" s="8">
        <f t="shared" si="12"/>
        <v>-2.9498525073745748E-3</v>
      </c>
      <c r="E301" s="8">
        <f t="shared" si="13"/>
        <v>1.0474163679808854</v>
      </c>
      <c r="F301" s="13">
        <f>IF(B301&gt;0,IF(B301&gt;_xlfn.QUARTILE.EXC(B:B,2)-0.00001,1,0.75),-1)</f>
        <v>1</v>
      </c>
      <c r="G301" s="8">
        <f>F301*D301</f>
        <v>-2.9498525073745748E-3</v>
      </c>
      <c r="H301" s="8">
        <f t="shared" si="14"/>
        <v>1.4894366440428417</v>
      </c>
      <c r="I301" s="3"/>
      <c r="T301" s="1">
        <v>43340</v>
      </c>
      <c r="U301">
        <v>7.8753029582590505E-4</v>
      </c>
    </row>
    <row r="302" spans="1:21">
      <c r="A302" s="4">
        <v>43539</v>
      </c>
      <c r="B302" s="12">
        <v>7.8753029582590505E-4</v>
      </c>
      <c r="C302" s="5">
        <v>280.54000000000002</v>
      </c>
      <c r="D302" s="8">
        <f t="shared" si="12"/>
        <v>3.6001996150281275E-3</v>
      </c>
      <c r="E302" s="8">
        <f t="shared" si="13"/>
        <v>1.0511872759856644</v>
      </c>
      <c r="F302" s="13">
        <f>IF(B302&gt;0,IF(B302&gt;_xlfn.QUARTILE.EXC(B:B,2)-0.00001,1,0.75),-1)</f>
        <v>1</v>
      </c>
      <c r="G302" s="8">
        <f>F302*D302</f>
        <v>3.6001996150281275E-3</v>
      </c>
      <c r="H302" s="8">
        <f t="shared" si="14"/>
        <v>1.4947989132753334</v>
      </c>
      <c r="I302" s="3"/>
      <c r="T302" s="1">
        <v>43341</v>
      </c>
      <c r="U302">
        <v>7.8753029582590505E-4</v>
      </c>
    </row>
    <row r="303" spans="1:21">
      <c r="A303" s="4">
        <v>43542</v>
      </c>
      <c r="B303" s="12">
        <v>7.5613816123559199E-4</v>
      </c>
      <c r="C303" s="5">
        <v>281.55</v>
      </c>
      <c r="D303" s="8">
        <f t="shared" si="12"/>
        <v>6.9614633280056099E-3</v>
      </c>
      <c r="E303" s="8">
        <f t="shared" si="13"/>
        <v>1.0585050776583047</v>
      </c>
      <c r="F303" s="13">
        <f>IF(B303&gt;0,IF(B303&gt;_xlfn.QUARTILE.EXC(B:B,2)-0.00001,1,0.75),-1)</f>
        <v>0.75</v>
      </c>
      <c r="G303" s="8">
        <f>F303*D303</f>
        <v>5.2210974960042074E-3</v>
      </c>
      <c r="H303" s="8">
        <f t="shared" si="14"/>
        <v>1.5026034041384653</v>
      </c>
      <c r="I303" s="3"/>
      <c r="T303" s="1">
        <v>43342</v>
      </c>
      <c r="U303">
        <v>7.8753029582590505E-4</v>
      </c>
    </row>
    <row r="304" spans="1:21">
      <c r="A304" s="4">
        <v>43543</v>
      </c>
      <c r="B304" s="12">
        <v>7.8753029582590505E-4</v>
      </c>
      <c r="C304" s="5">
        <v>283.51</v>
      </c>
      <c r="D304" s="8">
        <f t="shared" si="12"/>
        <v>-4.7617367994073085E-3</v>
      </c>
      <c r="E304" s="8">
        <f t="shared" si="13"/>
        <v>1.0534647550776597</v>
      </c>
      <c r="F304" s="13">
        <f>IF(B304&gt;0,IF(B304&gt;_xlfn.QUARTILE.EXC(B:B,2)-0.00001,1,0.75),-1)</f>
        <v>1</v>
      </c>
      <c r="G304" s="8">
        <f>F304*D304</f>
        <v>-4.7617367994073085E-3</v>
      </c>
      <c r="H304" s="8">
        <f t="shared" si="14"/>
        <v>1.4954484022140644</v>
      </c>
      <c r="I304" s="3"/>
      <c r="T304" s="1">
        <v>43343</v>
      </c>
      <c r="U304">
        <v>7.8753029582590505E-4</v>
      </c>
    </row>
    <row r="305" spans="1:21">
      <c r="A305" s="4">
        <v>43544</v>
      </c>
      <c r="B305" s="12">
        <v>7.8753029582590505E-4</v>
      </c>
      <c r="C305" s="5">
        <v>282.16000000000003</v>
      </c>
      <c r="D305" s="8">
        <f t="shared" si="12"/>
        <v>-5.387014459881055E-3</v>
      </c>
      <c r="E305" s="8">
        <f t="shared" si="13"/>
        <v>1.0477897252090813</v>
      </c>
      <c r="F305" s="13">
        <f>IF(B305&gt;0,IF(B305&gt;_xlfn.QUARTILE.EXC(B:B,2)-0.00001,1,0.75),-1)</f>
        <v>1</v>
      </c>
      <c r="G305" s="8">
        <f>F305*D305</f>
        <v>-5.387014459881055E-3</v>
      </c>
      <c r="H305" s="8">
        <f t="shared" si="14"/>
        <v>1.4873924000473311</v>
      </c>
      <c r="I305" s="3"/>
      <c r="T305" s="1">
        <v>43347</v>
      </c>
      <c r="U305">
        <v>7.8753029582590505E-4</v>
      </c>
    </row>
    <row r="306" spans="1:21">
      <c r="A306" s="4">
        <v>43545</v>
      </c>
      <c r="B306" s="12">
        <v>7.5613816123559199E-4</v>
      </c>
      <c r="C306" s="5">
        <v>280.64</v>
      </c>
      <c r="D306" s="8">
        <f t="shared" si="12"/>
        <v>9.1932725199545366E-3</v>
      </c>
      <c r="E306" s="8">
        <f t="shared" si="13"/>
        <v>1.0574223416965367</v>
      </c>
      <c r="F306" s="13">
        <f>IF(B306&gt;0,IF(B306&gt;_xlfn.QUARTILE.EXC(B:B,2)-0.00001,1,0.75),-1)</f>
        <v>0.75</v>
      </c>
      <c r="G306" s="8">
        <f>F306*D306</f>
        <v>6.8949543899659025E-3</v>
      </c>
      <c r="H306" s="8">
        <f t="shared" si="14"/>
        <v>1.4976479028056393</v>
      </c>
      <c r="I306" s="3"/>
      <c r="T306" s="1">
        <v>43348</v>
      </c>
      <c r="U306">
        <v>7.5613816123559199E-4</v>
      </c>
    </row>
    <row r="307" spans="1:21">
      <c r="A307" s="4">
        <v>43546</v>
      </c>
      <c r="B307" s="12">
        <v>6.7276146075356997E-4</v>
      </c>
      <c r="C307" s="5">
        <v>283.22000000000003</v>
      </c>
      <c r="D307" s="8">
        <f t="shared" si="12"/>
        <v>-1.5359084810394824E-2</v>
      </c>
      <c r="E307" s="8">
        <f t="shared" si="13"/>
        <v>1.0411813022700134</v>
      </c>
      <c r="F307" s="13">
        <f>IF(B307&gt;0,IF(B307&gt;_xlfn.QUARTILE.EXC(B:B,2)-0.00001,1,0.75),-1)</f>
        <v>0.75</v>
      </c>
      <c r="G307" s="8">
        <f>F307*D307</f>
        <v>-1.1519313607796119E-2</v>
      </c>
      <c r="H307" s="8">
        <f t="shared" si="14"/>
        <v>1.4803960269391629</v>
      </c>
      <c r="I307" s="3"/>
      <c r="T307" s="1">
        <v>43349</v>
      </c>
      <c r="U307">
        <v>7.8753029582590505E-4</v>
      </c>
    </row>
    <row r="308" spans="1:21">
      <c r="A308" s="4">
        <v>43549</v>
      </c>
      <c r="B308" s="12">
        <v>7.8753029582590505E-4</v>
      </c>
      <c r="C308" s="5">
        <v>278.87</v>
      </c>
      <c r="D308" s="8">
        <f t="shared" si="12"/>
        <v>7.6021085093412859E-3</v>
      </c>
      <c r="E308" s="8">
        <f t="shared" si="13"/>
        <v>1.0490964755077672</v>
      </c>
      <c r="F308" s="13">
        <f>IF(B308&gt;0,IF(B308&gt;_xlfn.QUARTILE.EXC(B:B,2)-0.00001,1,0.75),-1)</f>
        <v>1</v>
      </c>
      <c r="G308" s="8">
        <f>F308*D308</f>
        <v>7.6021085093412859E-3</v>
      </c>
      <c r="H308" s="8">
        <f t="shared" si="14"/>
        <v>1.4916501581727519</v>
      </c>
      <c r="I308" s="3"/>
      <c r="T308" s="1">
        <v>43350</v>
      </c>
      <c r="U308">
        <v>7.8753029582590505E-4</v>
      </c>
    </row>
    <row r="309" spans="1:21">
      <c r="A309" s="4">
        <v>43550</v>
      </c>
      <c r="B309" s="12">
        <v>7.8753029582590505E-4</v>
      </c>
      <c r="C309" s="5">
        <v>280.99</v>
      </c>
      <c r="D309" s="8">
        <f t="shared" si="12"/>
        <v>4.2706146126198277E-4</v>
      </c>
      <c r="E309" s="8">
        <f t="shared" si="13"/>
        <v>1.0495445041816023</v>
      </c>
      <c r="F309" s="13">
        <f>IF(B309&gt;0,IF(B309&gt;_xlfn.QUARTILE.EXC(B:B,2)-0.00001,1,0.75),-1)</f>
        <v>1</v>
      </c>
      <c r="G309" s="8">
        <f>F309*D309</f>
        <v>4.2706146126198277E-4</v>
      </c>
      <c r="H309" s="8">
        <f t="shared" si="14"/>
        <v>1.4922871844689929</v>
      </c>
      <c r="I309" s="3"/>
      <c r="T309" s="1">
        <v>43353</v>
      </c>
      <c r="U309">
        <v>7.8753029582590505E-4</v>
      </c>
    </row>
    <row r="310" spans="1:21">
      <c r="A310" s="4">
        <v>43551</v>
      </c>
      <c r="B310" s="12">
        <v>7.8753029582590505E-4</v>
      </c>
      <c r="C310" s="5">
        <v>281.11</v>
      </c>
      <c r="D310" s="8">
        <f t="shared" si="12"/>
        <v>-2.7035679982924509E-3</v>
      </c>
      <c r="E310" s="8">
        <f t="shared" si="13"/>
        <v>1.0467069892473133</v>
      </c>
      <c r="F310" s="13">
        <f>IF(B310&gt;0,IF(B310&gt;_xlfn.QUARTILE.EXC(B:B,2)-0.00001,1,0.75),-1)</f>
        <v>1</v>
      </c>
      <c r="G310" s="8">
        <f>F310*D310</f>
        <v>-2.7035679982924509E-3</v>
      </c>
      <c r="H310" s="8">
        <f t="shared" si="14"/>
        <v>1.4882526845928006</v>
      </c>
      <c r="I310" s="3"/>
      <c r="T310" s="1">
        <v>43354</v>
      </c>
      <c r="U310">
        <v>7.8753029582590505E-4</v>
      </c>
    </row>
    <row r="311" spans="1:21">
      <c r="A311" s="4">
        <v>43552</v>
      </c>
      <c r="B311" s="12">
        <v>7.8753029582590505E-4</v>
      </c>
      <c r="C311" s="5">
        <v>280.35000000000002</v>
      </c>
      <c r="D311" s="8">
        <f t="shared" si="12"/>
        <v>7.276618512573438E-3</v>
      </c>
      <c r="E311" s="8">
        <f t="shared" si="13"/>
        <v>1.0543234767025103</v>
      </c>
      <c r="F311" s="13">
        <f>IF(B311&gt;0,IF(B311&gt;_xlfn.QUARTILE.EXC(B:B,2)-0.00001,1,0.75),-1)</f>
        <v>1</v>
      </c>
      <c r="G311" s="8">
        <f>F311*D311</f>
        <v>7.276618512573438E-3</v>
      </c>
      <c r="H311" s="8">
        <f t="shared" si="14"/>
        <v>1.4990821316288956</v>
      </c>
      <c r="I311" s="3"/>
      <c r="T311" s="1">
        <v>43355</v>
      </c>
      <c r="U311">
        <v>7.5613816123559199E-4</v>
      </c>
    </row>
    <row r="312" spans="1:21">
      <c r="A312" s="4">
        <v>43553</v>
      </c>
      <c r="B312" s="12">
        <v>7.8753029582590505E-4</v>
      </c>
      <c r="C312" s="5">
        <v>282.39</v>
      </c>
      <c r="D312" s="8">
        <f t="shared" si="12"/>
        <v>8.1801763518538281E-3</v>
      </c>
      <c r="E312" s="8">
        <f t="shared" si="13"/>
        <v>1.0629480286738364</v>
      </c>
      <c r="F312" s="13">
        <f>IF(B312&gt;0,IF(B312&gt;_xlfn.QUARTILE.EXC(B:B,2)-0.00001,1,0.75),-1)</f>
        <v>1</v>
      </c>
      <c r="G312" s="8">
        <f>F312*D312</f>
        <v>8.1801763518538281E-3</v>
      </c>
      <c r="H312" s="8">
        <f t="shared" si="14"/>
        <v>1.511344887831533</v>
      </c>
      <c r="I312" s="3"/>
      <c r="T312" s="1">
        <v>43356</v>
      </c>
      <c r="U312">
        <v>7.5613816123559199E-4</v>
      </c>
    </row>
    <row r="313" spans="1:21">
      <c r="A313" s="4">
        <v>43556</v>
      </c>
      <c r="B313" s="12">
        <v>7.8753029582590505E-4</v>
      </c>
      <c r="C313" s="5">
        <v>284.7</v>
      </c>
      <c r="D313" s="8">
        <f t="shared" si="12"/>
        <v>4.7067088162979697E-3</v>
      </c>
      <c r="E313" s="8">
        <f t="shared" si="13"/>
        <v>1.0679510155316621</v>
      </c>
      <c r="F313" s="13">
        <f>IF(B313&gt;0,IF(B313&gt;_xlfn.QUARTILE.EXC(B:B,2)-0.00001,1,0.75),-1)</f>
        <v>1</v>
      </c>
      <c r="G313" s="8">
        <f>F313*D313</f>
        <v>4.7067088162979697E-3</v>
      </c>
      <c r="H313" s="8">
        <f t="shared" si="14"/>
        <v>1.5184583481395566</v>
      </c>
      <c r="I313" s="3"/>
      <c r="T313" s="1">
        <v>43357</v>
      </c>
      <c r="U313">
        <v>7.8753029582590505E-4</v>
      </c>
    </row>
    <row r="314" spans="1:21">
      <c r="A314" s="4">
        <v>43557</v>
      </c>
      <c r="B314" s="12">
        <v>7.8753029582590505E-4</v>
      </c>
      <c r="C314" s="5">
        <v>286.04000000000002</v>
      </c>
      <c r="D314" s="8">
        <f t="shared" si="12"/>
        <v>4.4748986155781455E-3</v>
      </c>
      <c r="E314" s="8">
        <f t="shared" si="13"/>
        <v>1.0727299880525698</v>
      </c>
      <c r="F314" s="13">
        <f>IF(B314&gt;0,IF(B314&gt;_xlfn.QUARTILE.EXC(B:B,2)-0.00001,1,0.75),-1)</f>
        <v>1</v>
      </c>
      <c r="G314" s="8">
        <f>F314*D314</f>
        <v>4.4748986155781455E-3</v>
      </c>
      <c r="H314" s="8">
        <f t="shared" si="14"/>
        <v>1.5252532952994593</v>
      </c>
      <c r="I314" s="3"/>
      <c r="T314" s="1">
        <v>43360</v>
      </c>
      <c r="U314">
        <v>7.5613816123559199E-4</v>
      </c>
    </row>
    <row r="315" spans="1:21">
      <c r="A315" s="4">
        <v>43558</v>
      </c>
      <c r="B315" s="12">
        <v>7.8753029582590505E-4</v>
      </c>
      <c r="C315" s="5">
        <v>287.32</v>
      </c>
      <c r="D315" s="8">
        <f t="shared" si="12"/>
        <v>-1.87943756090777E-3</v>
      </c>
      <c r="E315" s="8">
        <f t="shared" si="13"/>
        <v>1.0707138590203116</v>
      </c>
      <c r="F315" s="13">
        <f>IF(B315&gt;0,IF(B315&gt;_xlfn.QUARTILE.EXC(B:B,2)-0.00001,1,0.75),-1)</f>
        <v>1</v>
      </c>
      <c r="G315" s="8">
        <f>F315*D315</f>
        <v>-1.87943756090777E-3</v>
      </c>
      <c r="H315" s="8">
        <f t="shared" si="14"/>
        <v>1.5223866769663752</v>
      </c>
      <c r="I315" s="3"/>
      <c r="T315" s="1">
        <v>43361</v>
      </c>
      <c r="U315">
        <v>7.8753029582590505E-4</v>
      </c>
    </row>
    <row r="316" spans="1:21">
      <c r="A316" s="4">
        <v>43559</v>
      </c>
      <c r="B316" s="12">
        <v>7.8753029582590505E-4</v>
      </c>
      <c r="C316" s="5">
        <v>286.77999999999997</v>
      </c>
      <c r="D316" s="8">
        <f t="shared" si="12"/>
        <v>3.9751726061791033E-3</v>
      </c>
      <c r="E316" s="8">
        <f t="shared" si="13"/>
        <v>1.0749701314217455</v>
      </c>
      <c r="F316" s="13">
        <f>IF(B316&gt;0,IF(B316&gt;_xlfn.QUARTILE.EXC(B:B,2)-0.00001,1,0.75),-1)</f>
        <v>1</v>
      </c>
      <c r="G316" s="8">
        <f>F316*D316</f>
        <v>3.9751726061791033E-3</v>
      </c>
      <c r="H316" s="8">
        <f t="shared" si="14"/>
        <v>1.5284384267806641</v>
      </c>
      <c r="I316" s="3"/>
      <c r="T316" s="1">
        <v>43362</v>
      </c>
      <c r="U316">
        <v>7.5613816123559199E-4</v>
      </c>
    </row>
    <row r="317" spans="1:21">
      <c r="A317" s="4">
        <v>43560</v>
      </c>
      <c r="B317" s="12">
        <v>7.8753029582590505E-4</v>
      </c>
      <c r="C317" s="5">
        <v>287.92</v>
      </c>
      <c r="D317" s="8">
        <f t="shared" si="12"/>
        <v>6.2517365934984309E-4</v>
      </c>
      <c r="E317" s="8">
        <f t="shared" si="13"/>
        <v>1.0756421744324982</v>
      </c>
      <c r="F317" s="13">
        <f>IF(B317&gt;0,IF(B317&gt;_xlfn.QUARTILE.EXC(B:B,2)-0.00001,1,0.75),-1)</f>
        <v>1</v>
      </c>
      <c r="G317" s="8">
        <f>F317*D317</f>
        <v>6.2517365934984309E-4</v>
      </c>
      <c r="H317" s="8">
        <f t="shared" si="14"/>
        <v>1.5293939662250255</v>
      </c>
      <c r="I317" s="3"/>
      <c r="T317" s="1">
        <v>43363</v>
      </c>
      <c r="U317">
        <v>7.8753029582590505E-4</v>
      </c>
    </row>
    <row r="318" spans="1:21">
      <c r="A318" s="4">
        <v>43563</v>
      </c>
      <c r="B318" s="12">
        <v>7.8753029582590505E-4</v>
      </c>
      <c r="C318" s="5">
        <v>288.10000000000002</v>
      </c>
      <c r="D318" s="8">
        <f t="shared" si="12"/>
        <v>-1.3189864630336529E-3</v>
      </c>
      <c r="E318" s="8">
        <f t="shared" si="13"/>
        <v>1.0742234169653537</v>
      </c>
      <c r="F318" s="13">
        <f>IF(B318&gt;0,IF(B318&gt;_xlfn.QUARTILE.EXC(B:B,2)-0.00001,1,0.75),-1)</f>
        <v>1</v>
      </c>
      <c r="G318" s="8">
        <f>F318*D318</f>
        <v>-1.3189864630336529E-3</v>
      </c>
      <c r="H318" s="8">
        <f t="shared" si="14"/>
        <v>1.5273767162869294</v>
      </c>
      <c r="I318" s="3"/>
      <c r="T318" s="1">
        <v>43364</v>
      </c>
      <c r="U318">
        <v>7.8753029582590505E-4</v>
      </c>
    </row>
    <row r="319" spans="1:21">
      <c r="A319" s="4">
        <v>43564</v>
      </c>
      <c r="B319" s="12">
        <v>7.8753029582590505E-4</v>
      </c>
      <c r="C319" s="5">
        <v>287.72000000000003</v>
      </c>
      <c r="D319" s="8">
        <f t="shared" si="12"/>
        <v>1.7378006395090548E-4</v>
      </c>
      <c r="E319" s="8">
        <f t="shared" si="13"/>
        <v>1.0744100955794516</v>
      </c>
      <c r="F319" s="13">
        <f>IF(B319&gt;0,IF(B319&gt;_xlfn.QUARTILE.EXC(B:B,2)-0.00001,1,0.75),-1)</f>
        <v>1</v>
      </c>
      <c r="G319" s="8">
        <f>F319*D319</f>
        <v>1.7378006395090548E-4</v>
      </c>
      <c r="H319" s="8">
        <f t="shared" si="14"/>
        <v>1.5276421439103629</v>
      </c>
      <c r="I319" s="3"/>
      <c r="T319" s="1">
        <v>43367</v>
      </c>
      <c r="U319">
        <v>7.8753029582590505E-4</v>
      </c>
    </row>
    <row r="320" spans="1:21">
      <c r="A320" s="4">
        <v>43565</v>
      </c>
      <c r="B320" s="12">
        <v>7.8753029582590505E-4</v>
      </c>
      <c r="C320" s="5">
        <v>287.77</v>
      </c>
      <c r="D320" s="8">
        <f t="shared" si="12"/>
        <v>3.6834972373770802E-3</v>
      </c>
      <c r="E320" s="8">
        <f t="shared" si="13"/>
        <v>1.0783676821983286</v>
      </c>
      <c r="F320" s="13">
        <f>IF(B320&gt;0,IF(B320&gt;_xlfn.QUARTILE.EXC(B:B,2)-0.00001,1,0.75),-1)</f>
        <v>1</v>
      </c>
      <c r="G320" s="8">
        <f>F320*D320</f>
        <v>3.6834972373770802E-3</v>
      </c>
      <c r="H320" s="8">
        <f t="shared" si="14"/>
        <v>1.5332692095271576</v>
      </c>
      <c r="I320" s="3"/>
      <c r="T320" s="1">
        <v>43368</v>
      </c>
      <c r="U320">
        <v>7.5613816123559199E-4</v>
      </c>
    </row>
    <row r="321" spans="1:21">
      <c r="A321" s="4">
        <v>43566</v>
      </c>
      <c r="B321" s="12">
        <v>7.8753029582590505E-4</v>
      </c>
      <c r="C321" s="5">
        <v>288.83</v>
      </c>
      <c r="D321" s="8">
        <f t="shared" si="12"/>
        <v>4.0508257452481254E-3</v>
      </c>
      <c r="E321" s="8">
        <f t="shared" si="13"/>
        <v>1.0827359617682211</v>
      </c>
      <c r="F321" s="13">
        <f>IF(B321&gt;0,IF(B321&gt;_xlfn.QUARTILE.EXC(B:B,2)-0.00001,1,0.75),-1)</f>
        <v>1</v>
      </c>
      <c r="G321" s="8">
        <f>F321*D321</f>
        <v>4.0508257452481254E-3</v>
      </c>
      <c r="H321" s="8">
        <f t="shared" si="14"/>
        <v>1.5394802159155063</v>
      </c>
      <c r="I321" s="3"/>
      <c r="T321" s="1">
        <v>43369</v>
      </c>
      <c r="U321">
        <v>7.8753029582590505E-4</v>
      </c>
    </row>
    <row r="322" spans="1:21">
      <c r="A322" s="4">
        <v>43567</v>
      </c>
      <c r="B322" s="12">
        <v>7.8753029582590505E-4</v>
      </c>
      <c r="C322" s="5">
        <v>290</v>
      </c>
      <c r="D322" s="8">
        <f t="shared" si="12"/>
        <v>8.2758620689658304E-4</v>
      </c>
      <c r="E322" s="8">
        <f t="shared" si="13"/>
        <v>1.0836320191158912</v>
      </c>
      <c r="F322" s="13">
        <f>IF(B322&gt;0,IF(B322&gt;_xlfn.QUARTILE.EXC(B:B,2)-0.00001,1,0.75),-1)</f>
        <v>1</v>
      </c>
      <c r="G322" s="8">
        <f>F322*D322</f>
        <v>8.2758620689658304E-4</v>
      </c>
      <c r="H322" s="8">
        <f t="shared" si="14"/>
        <v>1.540754268507988</v>
      </c>
      <c r="I322" s="3"/>
      <c r="T322" s="1">
        <v>43370</v>
      </c>
      <c r="U322">
        <v>7.8753029582590505E-4</v>
      </c>
    </row>
    <row r="323" spans="1:21">
      <c r="A323" s="4">
        <v>43570</v>
      </c>
      <c r="B323" s="12">
        <v>7.8753029582590505E-4</v>
      </c>
      <c r="C323" s="5">
        <v>290.24</v>
      </c>
      <c r="D323" s="8">
        <f t="shared" ref="D323:D386" si="15">(C324-C323)/C323</f>
        <v>2.4462513781697199E-3</v>
      </c>
      <c r="E323" s="8">
        <f t="shared" si="13"/>
        <v>1.0862828554360824</v>
      </c>
      <c r="F323" s="13">
        <f>IF(B323&gt;0,IF(B323&gt;_xlfn.QUARTILE.EXC(B:B,2)-0.00001,1,0.75),-1)</f>
        <v>1</v>
      </c>
      <c r="G323" s="8">
        <f>F323*D323</f>
        <v>2.4462513781697199E-3</v>
      </c>
      <c r="H323" s="8">
        <f t="shared" si="14"/>
        <v>1.5445233407607466</v>
      </c>
      <c r="I323" s="3"/>
      <c r="T323" s="1">
        <v>43371</v>
      </c>
      <c r="U323">
        <v>7.5613816123559199E-4</v>
      </c>
    </row>
    <row r="324" spans="1:21">
      <c r="A324" s="4">
        <v>43571</v>
      </c>
      <c r="B324" s="12">
        <v>7.8753029582590505E-4</v>
      </c>
      <c r="C324" s="5">
        <v>290.95</v>
      </c>
      <c r="D324" s="8">
        <f t="shared" si="15"/>
        <v>1.5466575012888421E-3</v>
      </c>
      <c r="E324" s="8">
        <f t="shared" ref="E324:E387" si="16">(D324+1)*E323</f>
        <v>1.0879629629629639</v>
      </c>
      <c r="F324" s="13">
        <f>IF(B324&gt;0,IF(B324&gt;_xlfn.QUARTILE.EXC(B:B,2)-0.00001,1,0.75),-1)</f>
        <v>1</v>
      </c>
      <c r="G324" s="8">
        <f>F324*D324</f>
        <v>1.5466575012888421E-3</v>
      </c>
      <c r="H324" s="8">
        <f t="shared" ref="H324:H387" si="17">(G324+1)*H323</f>
        <v>1.5469121893716498</v>
      </c>
      <c r="I324" s="3"/>
      <c r="T324" s="1">
        <v>43374</v>
      </c>
      <c r="U324">
        <v>7.8753029582590505E-4</v>
      </c>
    </row>
    <row r="325" spans="1:21">
      <c r="A325" s="4">
        <v>43572</v>
      </c>
      <c r="B325" s="12">
        <v>7.8753029582590505E-4</v>
      </c>
      <c r="C325" s="5">
        <v>291.39999999999998</v>
      </c>
      <c r="D325" s="8">
        <f t="shared" si="15"/>
        <v>-4.4612216884006677E-3</v>
      </c>
      <c r="E325" s="8">
        <f t="shared" si="16"/>
        <v>1.0831093189964169</v>
      </c>
      <c r="F325" s="13">
        <f>IF(B325&gt;0,IF(B325&gt;_xlfn.QUARTILE.EXC(B:B,2)-0.00001,1,0.75),-1)</f>
        <v>1</v>
      </c>
      <c r="G325" s="8">
        <f>F325*D325</f>
        <v>-4.4612216884006677E-3</v>
      </c>
      <c r="H325" s="8">
        <f t="shared" si="17"/>
        <v>1.5400110711623736</v>
      </c>
      <c r="I325" s="3"/>
      <c r="T325" s="1">
        <v>43375</v>
      </c>
      <c r="U325">
        <v>7.8753029582590505E-4</v>
      </c>
    </row>
    <row r="326" spans="1:21">
      <c r="A326" s="4">
        <v>43573</v>
      </c>
      <c r="B326" s="12">
        <v>7.8753029582590505E-4</v>
      </c>
      <c r="C326" s="5">
        <v>290.10000000000002</v>
      </c>
      <c r="D326" s="8">
        <f t="shared" si="15"/>
        <v>-3.2057911065150181E-3</v>
      </c>
      <c r="E326" s="8">
        <f t="shared" si="16"/>
        <v>1.0796370967741948</v>
      </c>
      <c r="F326" s="13">
        <f>IF(B326&gt;0,IF(B326&gt;_xlfn.QUARTILE.EXC(B:B,2)-0.00001,1,0.75),-1)</f>
        <v>1</v>
      </c>
      <c r="G326" s="8">
        <f>F326*D326</f>
        <v>-3.2057911065150181E-3</v>
      </c>
      <c r="H326" s="8">
        <f t="shared" si="17"/>
        <v>1.5350741173665066</v>
      </c>
      <c r="I326" s="3"/>
      <c r="T326" s="1">
        <v>43376</v>
      </c>
      <c r="U326">
        <v>8.4568327351931902E-4</v>
      </c>
    </row>
    <row r="327" spans="1:21">
      <c r="A327" s="4">
        <v>43577</v>
      </c>
      <c r="B327" s="12">
        <v>7.8753029582590505E-4</v>
      </c>
      <c r="C327" s="5">
        <v>289.17</v>
      </c>
      <c r="D327" s="8">
        <f t="shared" si="15"/>
        <v>5.2218418231489809E-3</v>
      </c>
      <c r="E327" s="8">
        <f t="shared" si="16"/>
        <v>1.0852747909199534</v>
      </c>
      <c r="F327" s="13">
        <f>IF(B327&gt;0,IF(B327&gt;_xlfn.QUARTILE.EXC(B:B,2)-0.00001,1,0.75),-1)</f>
        <v>1</v>
      </c>
      <c r="G327" s="8">
        <f>F327*D327</f>
        <v>5.2218418231489809E-3</v>
      </c>
      <c r="H327" s="8">
        <f t="shared" si="17"/>
        <v>1.5430900315942044</v>
      </c>
      <c r="I327" s="3"/>
      <c r="T327" s="1">
        <v>43377</v>
      </c>
      <c r="U327">
        <v>7.8753029582590505E-4</v>
      </c>
    </row>
    <row r="328" spans="1:21">
      <c r="A328" s="4">
        <v>43578</v>
      </c>
      <c r="B328" s="12">
        <v>7.5613816123559199E-4</v>
      </c>
      <c r="C328" s="5">
        <v>290.68</v>
      </c>
      <c r="D328" s="8">
        <f t="shared" si="15"/>
        <v>7.2588413375533701E-3</v>
      </c>
      <c r="E328" s="8">
        <f t="shared" si="16"/>
        <v>1.0931526284348878</v>
      </c>
      <c r="F328" s="13">
        <f>IF(B328&gt;0,IF(B328&gt;_xlfn.QUARTILE.EXC(B:B,2)-0.00001,1,0.75),-1)</f>
        <v>0.75</v>
      </c>
      <c r="G328" s="8">
        <f>F328*D328</f>
        <v>5.4441310031650278E-3</v>
      </c>
      <c r="H328" s="8">
        <f t="shared" si="17"/>
        <v>1.5514908158758813</v>
      </c>
      <c r="I328" s="3"/>
      <c r="T328" s="1">
        <v>43378</v>
      </c>
      <c r="U328">
        <v>7.8753029582590505E-4</v>
      </c>
    </row>
    <row r="329" spans="1:21">
      <c r="A329" s="4">
        <v>43579</v>
      </c>
      <c r="B329" s="12">
        <v>7.5613816123559199E-4</v>
      </c>
      <c r="C329" s="5">
        <v>292.79000000000002</v>
      </c>
      <c r="D329" s="8">
        <f t="shared" si="15"/>
        <v>-2.2883295194508551E-3</v>
      </c>
      <c r="E329" s="8">
        <f t="shared" si="16"/>
        <v>1.0906511350059749</v>
      </c>
      <c r="F329" s="13">
        <f>IF(B329&gt;0,IF(B329&gt;_xlfn.QUARTILE.EXC(B:B,2)-0.00001,1,0.75),-1)</f>
        <v>0.75</v>
      </c>
      <c r="G329" s="8">
        <f>F329*D329</f>
        <v>-1.7162471395881413E-3</v>
      </c>
      <c r="H329" s="8">
        <f t="shared" si="17"/>
        <v>1.548828074201037</v>
      </c>
      <c r="I329" s="3"/>
      <c r="T329" s="1">
        <v>43381</v>
      </c>
      <c r="U329">
        <v>7.8753029582590505E-4</v>
      </c>
    </row>
    <row r="330" spans="1:21">
      <c r="A330" s="4">
        <v>43580</v>
      </c>
      <c r="B330" s="12">
        <v>7.8753029582590505E-4</v>
      </c>
      <c r="C330" s="5">
        <v>292.12</v>
      </c>
      <c r="D330" s="8">
        <f t="shared" si="15"/>
        <v>-6.8465014377590755E-5</v>
      </c>
      <c r="E330" s="8">
        <f t="shared" si="16"/>
        <v>1.0905764635603357</v>
      </c>
      <c r="F330" s="13">
        <f>IF(B330&gt;0,IF(B330&gt;_xlfn.QUARTILE.EXC(B:B,2)-0.00001,1,0.75),-1)</f>
        <v>1</v>
      </c>
      <c r="G330" s="8">
        <f>F330*D330</f>
        <v>-6.8465014377590755E-5</v>
      </c>
      <c r="H330" s="8">
        <f t="shared" si="17"/>
        <v>1.5487220336646683</v>
      </c>
      <c r="I330" s="3"/>
      <c r="T330" s="1">
        <v>43382</v>
      </c>
      <c r="U330">
        <v>-1.30749228729696E-2</v>
      </c>
    </row>
    <row r="331" spans="1:21">
      <c r="A331" s="4">
        <v>43581</v>
      </c>
      <c r="B331" s="12">
        <v>7.8753029582590505E-4</v>
      </c>
      <c r="C331" s="5">
        <v>292.10000000000002</v>
      </c>
      <c r="D331" s="8">
        <f t="shared" si="15"/>
        <v>4.8271140020539815E-3</v>
      </c>
      <c r="E331" s="8">
        <f t="shared" si="16"/>
        <v>1.0958408004778981</v>
      </c>
      <c r="F331" s="13">
        <f>IF(B331&gt;0,IF(B331&gt;_xlfn.QUARTILE.EXC(B:B,2)-0.00001,1,0.75),-1)</f>
        <v>1</v>
      </c>
      <c r="G331" s="8">
        <f>F331*D331</f>
        <v>4.8271140020539815E-3</v>
      </c>
      <c r="H331" s="8">
        <f t="shared" si="17"/>
        <v>1.5561978914786605</v>
      </c>
      <c r="I331" s="3"/>
      <c r="T331" s="1">
        <v>43383</v>
      </c>
      <c r="U331">
        <v>2.5027821652804299E-4</v>
      </c>
    </row>
    <row r="332" spans="1:21">
      <c r="A332" s="4">
        <v>43584</v>
      </c>
      <c r="B332" s="12">
        <v>7.8753029582590505E-4</v>
      </c>
      <c r="C332" s="5">
        <v>293.51</v>
      </c>
      <c r="D332" s="8">
        <f t="shared" si="15"/>
        <v>-6.8140778849040269E-5</v>
      </c>
      <c r="E332" s="8">
        <f t="shared" si="16"/>
        <v>1.0957661290322589</v>
      </c>
      <c r="F332" s="13">
        <f>IF(B332&gt;0,IF(B332&gt;_xlfn.QUARTILE.EXC(B:B,2)-0.00001,1,0.75),-1)</f>
        <v>1</v>
      </c>
      <c r="G332" s="8">
        <f>F332*D332</f>
        <v>-6.8140778849040269E-5</v>
      </c>
      <c r="H332" s="8">
        <f t="shared" si="17"/>
        <v>1.5560918509422919</v>
      </c>
      <c r="I332" s="3"/>
      <c r="T332" s="1">
        <v>43384</v>
      </c>
      <c r="U332">
        <v>7.8753029582590505E-4</v>
      </c>
    </row>
    <row r="333" spans="1:21">
      <c r="A333" s="4">
        <v>43585</v>
      </c>
      <c r="B333" s="12">
        <v>7.8753029582590505E-4</v>
      </c>
      <c r="C333" s="5">
        <v>293.49</v>
      </c>
      <c r="D333" s="8">
        <f t="shared" si="15"/>
        <v>4.190943473372238E-3</v>
      </c>
      <c r="E333" s="8">
        <f t="shared" si="16"/>
        <v>1.100358422939069</v>
      </c>
      <c r="F333" s="13">
        <f>IF(B333&gt;0,IF(B333&gt;_xlfn.QUARTILE.EXC(B:B,2)-0.00001,1,0.75),-1)</f>
        <v>1</v>
      </c>
      <c r="G333" s="8">
        <f>F333*D333</f>
        <v>4.190943473372238E-3</v>
      </c>
      <c r="H333" s="8">
        <f t="shared" si="17"/>
        <v>1.5626133439289662</v>
      </c>
      <c r="I333" s="3"/>
      <c r="T333" s="1">
        <v>43385</v>
      </c>
      <c r="U333">
        <v>7.8753029582590505E-4</v>
      </c>
    </row>
    <row r="334" spans="1:21">
      <c r="A334" s="4">
        <v>43586</v>
      </c>
      <c r="B334" s="12">
        <v>7.8753029582590505E-4</v>
      </c>
      <c r="C334" s="5">
        <v>294.72000000000003</v>
      </c>
      <c r="D334" s="8">
        <f t="shared" si="15"/>
        <v>-1.031487513572211E-2</v>
      </c>
      <c r="E334" s="8">
        <f t="shared" si="16"/>
        <v>1.0890083632019123</v>
      </c>
      <c r="F334" s="13">
        <f>IF(B334&gt;0,IF(B334&gt;_xlfn.QUARTILE.EXC(B:B,2)-0.00001,1,0.75),-1)</f>
        <v>1</v>
      </c>
      <c r="G334" s="8">
        <f>F334*D334</f>
        <v>-1.031487513572211E-2</v>
      </c>
      <c r="H334" s="8">
        <f t="shared" si="17"/>
        <v>1.5464951824009256</v>
      </c>
      <c r="I334" s="3"/>
      <c r="T334" s="1">
        <v>43388</v>
      </c>
      <c r="U334">
        <v>8.4151207155670196E-4</v>
      </c>
    </row>
    <row r="335" spans="1:21">
      <c r="A335" s="4">
        <v>43587</v>
      </c>
      <c r="B335" s="12">
        <v>7.8753029582590505E-4</v>
      </c>
      <c r="C335" s="5">
        <v>291.68</v>
      </c>
      <c r="D335" s="8">
        <f t="shared" si="15"/>
        <v>3.9083927591881049E-3</v>
      </c>
      <c r="E335" s="8">
        <f t="shared" si="16"/>
        <v>1.093264635603346</v>
      </c>
      <c r="F335" s="13">
        <f>IF(B335&gt;0,IF(B335&gt;_xlfn.QUARTILE.EXC(B:B,2)-0.00001,1,0.75),-1)</f>
        <v>1</v>
      </c>
      <c r="G335" s="8">
        <f>F335*D335</f>
        <v>3.9083927591881049E-3</v>
      </c>
      <c r="H335" s="8">
        <f t="shared" si="17"/>
        <v>1.5525394929739407</v>
      </c>
      <c r="I335" s="3"/>
      <c r="T335" s="1">
        <v>43389</v>
      </c>
      <c r="U335">
        <v>7.8753029582590505E-4</v>
      </c>
    </row>
    <row r="336" spans="1:21">
      <c r="A336" s="4">
        <v>43588</v>
      </c>
      <c r="B336" s="12">
        <v>7.5613816123559199E-4</v>
      </c>
      <c r="C336" s="5">
        <v>292.82</v>
      </c>
      <c r="D336" s="8">
        <f t="shared" si="15"/>
        <v>-1.2191790178266489E-2</v>
      </c>
      <c r="E336" s="8">
        <f t="shared" si="16"/>
        <v>1.079935782556751</v>
      </c>
      <c r="F336" s="13">
        <f>IF(B336&gt;0,IF(B336&gt;_xlfn.QUARTILE.EXC(B:B,2)-0.00001,1,0.75),-1)</f>
        <v>0.75</v>
      </c>
      <c r="G336" s="8">
        <f>F336*D336</f>
        <v>-9.1438426336998661E-3</v>
      </c>
      <c r="H336" s="8">
        <f t="shared" si="17"/>
        <v>1.5383433161675828</v>
      </c>
      <c r="I336" s="3"/>
      <c r="T336" s="1">
        <v>43390</v>
      </c>
      <c r="U336">
        <v>1.1334725448940001E-3</v>
      </c>
    </row>
    <row r="337" spans="1:21">
      <c r="A337" s="4">
        <v>43591</v>
      </c>
      <c r="B337" s="12">
        <v>7.8753029582590505E-4</v>
      </c>
      <c r="C337" s="5">
        <v>289.25</v>
      </c>
      <c r="D337" s="8">
        <f t="shared" si="15"/>
        <v>3.1114952463266285E-3</v>
      </c>
      <c r="E337" s="8">
        <f t="shared" si="16"/>
        <v>1.0832959976105145</v>
      </c>
      <c r="F337" s="13">
        <f>IF(B337&gt;0,IF(B337&gt;_xlfn.QUARTILE.EXC(B:B,2)-0.00001,1,0.75),-1)</f>
        <v>1</v>
      </c>
      <c r="G337" s="8">
        <f>F337*D337</f>
        <v>3.1114952463266285E-3</v>
      </c>
      <c r="H337" s="8">
        <f t="shared" si="17"/>
        <v>1.5431298640830566</v>
      </c>
      <c r="I337" s="3"/>
      <c r="T337" s="1">
        <v>43391</v>
      </c>
      <c r="U337">
        <v>7.8753029582590505E-4</v>
      </c>
    </row>
    <row r="338" spans="1:21">
      <c r="A338" s="4">
        <v>43592</v>
      </c>
      <c r="B338" s="12">
        <v>1.1334725448940001E-3</v>
      </c>
      <c r="C338" s="5">
        <v>290.14999999999998</v>
      </c>
      <c r="D338" s="8">
        <f t="shared" si="15"/>
        <v>-9.0298121661209884E-3</v>
      </c>
      <c r="E338" s="8">
        <f t="shared" si="16"/>
        <v>1.0735140382317809</v>
      </c>
      <c r="F338" s="13">
        <f>IF(B338&gt;0,IF(B338&gt;_xlfn.QUARTILE.EXC(B:B,2)-0.00001,1,0.75),-1)</f>
        <v>1</v>
      </c>
      <c r="G338" s="8">
        <f>F338*D338</f>
        <v>-9.0298121661209884E-3</v>
      </c>
      <c r="H338" s="8">
        <f t="shared" si="17"/>
        <v>1.5291956912624549</v>
      </c>
      <c r="I338" s="3"/>
      <c r="T338" s="1">
        <v>43392</v>
      </c>
      <c r="U338">
        <v>7.8753029582590505E-4</v>
      </c>
    </row>
    <row r="339" spans="1:21">
      <c r="A339" s="4">
        <v>43593</v>
      </c>
      <c r="B339" s="12">
        <v>7.8753029582590505E-4</v>
      </c>
      <c r="C339" s="5">
        <v>287.52999999999997</v>
      </c>
      <c r="D339" s="8">
        <f t="shared" si="15"/>
        <v>-7.9991653044898092E-3</v>
      </c>
      <c r="E339" s="8">
        <f t="shared" si="16"/>
        <v>1.0649268219832744</v>
      </c>
      <c r="F339" s="13">
        <f>IF(B339&gt;0,IF(B339&gt;_xlfn.QUARTILE.EXC(B:B,2)-0.00001,1,0.75),-1)</f>
        <v>1</v>
      </c>
      <c r="G339" s="8">
        <f>F339*D339</f>
        <v>-7.9991653044898092E-3</v>
      </c>
      <c r="H339" s="8">
        <f t="shared" si="17"/>
        <v>1.5169634021451328</v>
      </c>
      <c r="I339" s="3"/>
      <c r="T339" s="1">
        <v>43395</v>
      </c>
      <c r="U339">
        <v>7.8753029582590505E-4</v>
      </c>
    </row>
    <row r="340" spans="1:21">
      <c r="A340" s="4">
        <v>43594</v>
      </c>
      <c r="B340" s="12">
        <v>7.8753029582590505E-4</v>
      </c>
      <c r="C340" s="5">
        <v>285.23</v>
      </c>
      <c r="D340" s="8">
        <f t="shared" si="15"/>
        <v>1.3673176033376093E-3</v>
      </c>
      <c r="E340" s="8">
        <f t="shared" si="16"/>
        <v>1.0663829151732385</v>
      </c>
      <c r="F340" s="13">
        <f>IF(B340&gt;0,IF(B340&gt;_xlfn.QUARTILE.EXC(B:B,2)-0.00001,1,0.75),-1)</f>
        <v>1</v>
      </c>
      <c r="G340" s="8">
        <f>F340*D340</f>
        <v>1.3673176033376093E-3</v>
      </c>
      <c r="H340" s="8">
        <f t="shared" si="17"/>
        <v>1.5190375729085046</v>
      </c>
      <c r="I340" s="3"/>
      <c r="T340" s="1">
        <v>43396</v>
      </c>
      <c r="U340">
        <v>-1.30749228729696E-2</v>
      </c>
    </row>
    <row r="341" spans="1:21">
      <c r="A341" s="4">
        <v>43595</v>
      </c>
      <c r="B341" s="12">
        <v>7.8753029582590505E-4</v>
      </c>
      <c r="C341" s="5">
        <v>285.62</v>
      </c>
      <c r="D341" s="8">
        <f t="shared" si="15"/>
        <v>-1.1203697220082588E-2</v>
      </c>
      <c r="E341" s="8">
        <f t="shared" si="16"/>
        <v>1.0544354838709684</v>
      </c>
      <c r="F341" s="13">
        <f>IF(B341&gt;0,IF(B341&gt;_xlfn.QUARTILE.EXC(B:B,2)-0.00001,1,0.75),-1)</f>
        <v>1</v>
      </c>
      <c r="G341" s="8">
        <f>F341*D341</f>
        <v>-1.1203697220082588E-2</v>
      </c>
      <c r="H341" s="8">
        <f t="shared" si="17"/>
        <v>1.5020187358757084</v>
      </c>
      <c r="I341" s="3"/>
      <c r="T341" s="1">
        <v>43397</v>
      </c>
      <c r="U341">
        <v>7.8753029582590505E-4</v>
      </c>
    </row>
    <row r="342" spans="1:21">
      <c r="A342" s="4">
        <v>43598</v>
      </c>
      <c r="B342" s="12">
        <v>2.5027821652804299E-4</v>
      </c>
      <c r="C342" s="5">
        <v>282.42</v>
      </c>
      <c r="D342" s="8">
        <f t="shared" si="15"/>
        <v>-1.5225550598399788E-3</v>
      </c>
      <c r="E342" s="8">
        <f t="shared" si="16"/>
        <v>1.0528300477897259</v>
      </c>
      <c r="F342" s="13">
        <f>IF(B342&gt;0,IF(B342&gt;_xlfn.QUARTILE.EXC(B:B,2)-0.00001,1,0.75),-1)</f>
        <v>0.75</v>
      </c>
      <c r="G342" s="8">
        <f>F342*D342</f>
        <v>-1.1419162948799841E-3</v>
      </c>
      <c r="H342" s="8">
        <f t="shared" si="17"/>
        <v>1.5003035562059968</v>
      </c>
      <c r="I342" s="3"/>
      <c r="T342" s="1">
        <v>43398</v>
      </c>
      <c r="U342">
        <v>1.1334725448940001E-3</v>
      </c>
    </row>
    <row r="343" spans="1:21">
      <c r="A343" s="4">
        <v>43599</v>
      </c>
      <c r="B343" s="12">
        <v>7.8753029582590505E-4</v>
      </c>
      <c r="C343" s="5">
        <v>281.99</v>
      </c>
      <c r="D343" s="8">
        <f t="shared" si="15"/>
        <v>-1.4184900173766237E-3</v>
      </c>
      <c r="E343" s="8">
        <f t="shared" si="16"/>
        <v>1.051336618876942</v>
      </c>
      <c r="F343" s="13">
        <f>IF(B343&gt;0,IF(B343&gt;_xlfn.QUARTILE.EXC(B:B,2)-0.00001,1,0.75),-1)</f>
        <v>1</v>
      </c>
      <c r="G343" s="8">
        <f>F343*D343</f>
        <v>-1.4184900173766237E-3</v>
      </c>
      <c r="H343" s="8">
        <f t="shared" si="17"/>
        <v>1.498175390588484</v>
      </c>
      <c r="I343" s="3"/>
      <c r="T343" s="1">
        <v>43399</v>
      </c>
      <c r="U343">
        <v>7.8753029582590505E-4</v>
      </c>
    </row>
    <row r="344" spans="1:21">
      <c r="A344" s="4">
        <v>43600</v>
      </c>
      <c r="B344" s="12">
        <v>7.8753029582590505E-4</v>
      </c>
      <c r="C344" s="5">
        <v>281.58999999999997</v>
      </c>
      <c r="D344" s="8">
        <f t="shared" si="15"/>
        <v>1.5092865513690119E-2</v>
      </c>
      <c r="E344" s="8">
        <f t="shared" si="16"/>
        <v>1.0672043010752694</v>
      </c>
      <c r="F344" s="13">
        <f>IF(B344&gt;0,IF(B344&gt;_xlfn.QUARTILE.EXC(B:B,2)-0.00001,1,0.75),-1)</f>
        <v>1</v>
      </c>
      <c r="G344" s="8">
        <f>F344*D344</f>
        <v>1.5092865513690119E-2</v>
      </c>
      <c r="H344" s="8">
        <f t="shared" si="17"/>
        <v>1.5207871502745562</v>
      </c>
      <c r="I344" s="3"/>
      <c r="T344" s="1">
        <v>43402</v>
      </c>
      <c r="U344">
        <v>7.8753029582590505E-4</v>
      </c>
    </row>
    <row r="345" spans="1:21">
      <c r="A345" s="4">
        <v>43601</v>
      </c>
      <c r="B345" s="12">
        <v>7.5613816123559199E-4</v>
      </c>
      <c r="C345" s="5">
        <v>285.83999999999997</v>
      </c>
      <c r="D345" s="8">
        <f t="shared" si="15"/>
        <v>-2.4489224741113514E-3</v>
      </c>
      <c r="E345" s="8">
        <f t="shared" si="16"/>
        <v>1.0645908004778979</v>
      </c>
      <c r="F345" s="13">
        <f>IF(B345&gt;0,IF(B345&gt;_xlfn.QUARTILE.EXC(B:B,2)-0.00001,1,0.75),-1)</f>
        <v>0.75</v>
      </c>
      <c r="G345" s="8">
        <f>F345*D345</f>
        <v>-1.8366918555835134E-3</v>
      </c>
      <c r="H345" s="8">
        <f t="shared" si="17"/>
        <v>1.5179939329015708</v>
      </c>
      <c r="I345" s="3"/>
      <c r="T345" s="1">
        <v>43403</v>
      </c>
      <c r="U345">
        <v>7.8753029582590505E-4</v>
      </c>
    </row>
    <row r="346" spans="1:21">
      <c r="A346" s="4">
        <v>43602</v>
      </c>
      <c r="B346" s="12">
        <v>7.8753029582590505E-4</v>
      </c>
      <c r="C346" s="5">
        <v>285.14</v>
      </c>
      <c r="D346" s="8">
        <f t="shared" si="15"/>
        <v>-3.7876131023356391E-3</v>
      </c>
      <c r="E346" s="8">
        <f t="shared" si="16"/>
        <v>1.0605585424133819</v>
      </c>
      <c r="F346" s="13">
        <f>IF(B346&gt;0,IF(B346&gt;_xlfn.QUARTILE.EXC(B:B,2)-0.00001,1,0.75),-1)</f>
        <v>1</v>
      </c>
      <c r="G346" s="8">
        <f>F346*D346</f>
        <v>-3.7876131023356391E-3</v>
      </c>
      <c r="H346" s="8">
        <f t="shared" si="17"/>
        <v>1.5122443591920467</v>
      </c>
      <c r="I346" s="3"/>
      <c r="T346" s="1">
        <v>43404</v>
      </c>
      <c r="U346">
        <v>7.8753029582590505E-4</v>
      </c>
    </row>
    <row r="347" spans="1:21">
      <c r="A347" s="4">
        <v>43605</v>
      </c>
      <c r="B347" s="12">
        <v>7.8753029582590505E-4</v>
      </c>
      <c r="C347" s="5">
        <v>284.06</v>
      </c>
      <c r="D347" s="8">
        <f t="shared" si="15"/>
        <v>6.231077941279947E-3</v>
      </c>
      <c r="E347" s="8">
        <f t="shared" si="16"/>
        <v>1.06716696535245</v>
      </c>
      <c r="F347" s="13">
        <f>IF(B347&gt;0,IF(B347&gt;_xlfn.QUARTILE.EXC(B:B,2)-0.00001,1,0.75),-1)</f>
        <v>1</v>
      </c>
      <c r="G347" s="8">
        <f>F347*D347</f>
        <v>6.231077941279947E-3</v>
      </c>
      <c r="H347" s="8">
        <f t="shared" si="17"/>
        <v>1.5216672716604334</v>
      </c>
      <c r="I347" s="3"/>
      <c r="T347" s="1">
        <v>43405</v>
      </c>
      <c r="U347">
        <v>7.8753029582590505E-4</v>
      </c>
    </row>
    <row r="348" spans="1:21">
      <c r="A348" s="4">
        <v>43606</v>
      </c>
      <c r="B348" s="12">
        <v>7.8753029582590505E-4</v>
      </c>
      <c r="C348" s="5">
        <v>285.83</v>
      </c>
      <c r="D348" s="8">
        <f t="shared" si="15"/>
        <v>-1.3294615680649179E-3</v>
      </c>
      <c r="E348" s="8">
        <f t="shared" si="16"/>
        <v>1.0657482078853056</v>
      </c>
      <c r="F348" s="13">
        <f>IF(B348&gt;0,IF(B348&gt;_xlfn.QUARTILE.EXC(B:B,2)-0.00001,1,0.75),-1)</f>
        <v>1</v>
      </c>
      <c r="G348" s="8">
        <f>F348*D348</f>
        <v>-1.3294615680649179E-3</v>
      </c>
      <c r="H348" s="8">
        <f t="shared" si="17"/>
        <v>1.5196442735033786</v>
      </c>
      <c r="I348" s="3"/>
      <c r="T348" s="1">
        <v>43406</v>
      </c>
      <c r="U348">
        <v>7.8753029582590505E-4</v>
      </c>
    </row>
    <row r="349" spans="1:21">
      <c r="A349" s="4">
        <v>43607</v>
      </c>
      <c r="B349" s="12">
        <v>7.8753029582590505E-4</v>
      </c>
      <c r="C349" s="5">
        <v>285.45</v>
      </c>
      <c r="D349" s="8">
        <f t="shared" si="15"/>
        <v>-8.0224207391836177E-3</v>
      </c>
      <c r="E349" s="8">
        <f t="shared" si="16"/>
        <v>1.0571983273596188</v>
      </c>
      <c r="F349" s="13">
        <f>IF(B349&gt;0,IF(B349&gt;_xlfn.QUARTILE.EXC(B:B,2)-0.00001,1,0.75),-1)</f>
        <v>1</v>
      </c>
      <c r="G349" s="8">
        <f>F349*D349</f>
        <v>-8.0224207391836177E-3</v>
      </c>
      <c r="H349" s="8">
        <f t="shared" si="17"/>
        <v>1.5074530477674435</v>
      </c>
      <c r="I349" s="3"/>
      <c r="T349" s="1">
        <v>43409</v>
      </c>
      <c r="U349">
        <v>7.8753029582590505E-4</v>
      </c>
    </row>
    <row r="350" spans="1:21">
      <c r="A350" s="4">
        <v>43608</v>
      </c>
      <c r="B350" s="12">
        <v>9.5749923803670396E-4</v>
      </c>
      <c r="C350" s="5">
        <v>283.16000000000003</v>
      </c>
      <c r="D350" s="8">
        <f t="shared" si="15"/>
        <v>2.0483119084615908E-3</v>
      </c>
      <c r="E350" s="8">
        <f t="shared" si="16"/>
        <v>1.0593637992831553</v>
      </c>
      <c r="F350" s="13">
        <f>IF(B350&gt;0,IF(B350&gt;_xlfn.QUARTILE.EXC(B:B,2)-0.00001,1,0.75),-1)</f>
        <v>1</v>
      </c>
      <c r="G350" s="8">
        <f>F350*D350</f>
        <v>2.0483119084615908E-3</v>
      </c>
      <c r="H350" s="8">
        <f t="shared" si="17"/>
        <v>1.5105407817966323</v>
      </c>
      <c r="I350" s="3"/>
      <c r="T350" s="1">
        <v>43410</v>
      </c>
      <c r="U350">
        <v>8.7290420614701502E-4</v>
      </c>
    </row>
    <row r="351" spans="1:21">
      <c r="A351" s="4">
        <v>43609</v>
      </c>
      <c r="B351" s="12">
        <v>7.8753029582590505E-4</v>
      </c>
      <c r="C351" s="5">
        <v>283.74</v>
      </c>
      <c r="D351" s="8">
        <f t="shared" si="15"/>
        <v>-2.2908296327625081E-3</v>
      </c>
      <c r="E351" s="8">
        <f t="shared" si="16"/>
        <v>1.0569369772998816</v>
      </c>
      <c r="F351" s="13">
        <f>IF(B351&gt;0,IF(B351&gt;_xlfn.QUARTILE.EXC(B:B,2)-0.00001,1,0.75),-1)</f>
        <v>1</v>
      </c>
      <c r="G351" s="8">
        <f>F351*D351</f>
        <v>-2.2908296327625081E-3</v>
      </c>
      <c r="H351" s="8">
        <f t="shared" si="17"/>
        <v>1.5070803902121963</v>
      </c>
      <c r="I351" s="3"/>
      <c r="T351" s="1">
        <v>43411</v>
      </c>
      <c r="U351">
        <v>7.8753029582590505E-4</v>
      </c>
    </row>
    <row r="352" spans="1:21">
      <c r="A352" s="4">
        <v>43613</v>
      </c>
      <c r="B352" s="12">
        <v>8.9131154134503899E-4</v>
      </c>
      <c r="C352" s="5">
        <v>283.08999999999997</v>
      </c>
      <c r="D352" s="8">
        <f t="shared" si="15"/>
        <v>-1.4765622240276768E-2</v>
      </c>
      <c r="E352" s="8">
        <f t="shared" si="16"/>
        <v>1.0413306451612916</v>
      </c>
      <c r="F352" s="13">
        <f>IF(B352&gt;0,IF(B352&gt;_xlfn.QUARTILE.EXC(B:B,2)-0.00001,1,0.75),-1)</f>
        <v>1</v>
      </c>
      <c r="G352" s="8">
        <f>F352*D352</f>
        <v>-1.4765622240276768E-2</v>
      </c>
      <c r="H352" s="8">
        <f t="shared" si="17"/>
        <v>1.484827410484594</v>
      </c>
      <c r="I352" s="3"/>
      <c r="T352" s="1">
        <v>43412</v>
      </c>
      <c r="U352">
        <v>8.9131154134503899E-4</v>
      </c>
    </row>
    <row r="353" spans="1:21">
      <c r="A353" s="4">
        <v>43614</v>
      </c>
      <c r="B353" s="12">
        <v>7.8753029582590505E-4</v>
      </c>
      <c r="C353" s="5">
        <v>278.91000000000003</v>
      </c>
      <c r="D353" s="8">
        <f t="shared" si="15"/>
        <v>7.1707719335982435E-4</v>
      </c>
      <c r="E353" s="8">
        <f t="shared" si="16"/>
        <v>1.0420773596176833</v>
      </c>
      <c r="F353" s="13">
        <f>IF(B353&gt;0,IF(B353&gt;_xlfn.QUARTILE.EXC(B:B,2)-0.00001,1,0.75),-1)</f>
        <v>1</v>
      </c>
      <c r="G353" s="8">
        <f>F353*D353</f>
        <v>7.1707719335982435E-4</v>
      </c>
      <c r="H353" s="8">
        <f t="shared" si="17"/>
        <v>1.4858921463567281</v>
      </c>
      <c r="I353" s="3"/>
      <c r="T353" s="1">
        <v>43413</v>
      </c>
      <c r="U353">
        <v>6.7276146075356997E-4</v>
      </c>
    </row>
    <row r="354" spans="1:21">
      <c r="A354" s="4">
        <v>43615</v>
      </c>
      <c r="B354" s="12">
        <v>7.8753029582590505E-4</v>
      </c>
      <c r="C354" s="5">
        <v>279.11</v>
      </c>
      <c r="D354" s="8">
        <f t="shared" si="15"/>
        <v>-1.0425996918777632E-2</v>
      </c>
      <c r="E354" s="8">
        <f t="shared" si="16"/>
        <v>1.0312126642771815</v>
      </c>
      <c r="F354" s="13">
        <f>IF(B354&gt;0,IF(B354&gt;_xlfn.QUARTILE.EXC(B:B,2)-0.00001,1,0.75),-1)</f>
        <v>1</v>
      </c>
      <c r="G354" s="8">
        <f>F354*D354</f>
        <v>-1.0425996918777632E-2</v>
      </c>
      <c r="H354" s="8">
        <f t="shared" si="17"/>
        <v>1.4704002394171769</v>
      </c>
      <c r="I354" s="3"/>
      <c r="T354" s="1">
        <v>43416</v>
      </c>
      <c r="U354">
        <v>7.8753029582590505E-4</v>
      </c>
    </row>
    <row r="355" spans="1:21">
      <c r="A355" s="4">
        <v>43616</v>
      </c>
      <c r="B355" s="12">
        <v>1.0386179005713199E-3</v>
      </c>
      <c r="C355" s="5">
        <v>276.2</v>
      </c>
      <c r="D355" s="8">
        <f t="shared" si="15"/>
        <v>-3.2223026792179087E-3</v>
      </c>
      <c r="E355" s="8">
        <f t="shared" si="16"/>
        <v>1.0278897849462378</v>
      </c>
      <c r="F355" s="13">
        <f>IF(B355&gt;0,IF(B355&gt;_xlfn.QUARTILE.EXC(B:B,2)-0.00001,1,0.75),-1)</f>
        <v>1</v>
      </c>
      <c r="G355" s="8">
        <f>F355*D355</f>
        <v>-3.2223026792179087E-3</v>
      </c>
      <c r="H355" s="8">
        <f t="shared" si="17"/>
        <v>1.4656621647861803</v>
      </c>
      <c r="I355" s="3"/>
      <c r="T355" s="1">
        <v>43417</v>
      </c>
      <c r="U355">
        <v>7.8753029582590505E-4</v>
      </c>
    </row>
    <row r="356" spans="1:21">
      <c r="A356" s="4">
        <v>43619</v>
      </c>
      <c r="B356" s="12">
        <v>7.8753029582590505E-4</v>
      </c>
      <c r="C356" s="5">
        <v>275.31</v>
      </c>
      <c r="D356" s="8">
        <f t="shared" si="15"/>
        <v>6.5744070320729441E-3</v>
      </c>
      <c r="E356" s="8">
        <f t="shared" si="16"/>
        <v>1.0346475507765844</v>
      </c>
      <c r="F356" s="13">
        <f>IF(B356&gt;0,IF(B356&gt;_xlfn.QUARTILE.EXC(B:B,2)-0.00001,1,0.75),-1)</f>
        <v>1</v>
      </c>
      <c r="G356" s="8">
        <f>F356*D356</f>
        <v>6.5744070320729441E-3</v>
      </c>
      <c r="H356" s="8">
        <f t="shared" si="17"/>
        <v>1.4752980244289939</v>
      </c>
      <c r="I356" s="3"/>
      <c r="T356" s="1">
        <v>43418</v>
      </c>
      <c r="U356">
        <v>7.8753029582590505E-4</v>
      </c>
    </row>
    <row r="357" spans="1:21">
      <c r="A357" s="4">
        <v>43620</v>
      </c>
      <c r="B357" s="12">
        <v>8.7290420614701502E-4</v>
      </c>
      <c r="C357" s="5">
        <v>277.12</v>
      </c>
      <c r="D357" s="8">
        <f t="shared" si="15"/>
        <v>1.8800519630484916E-2</v>
      </c>
      <c r="E357" s="8">
        <f t="shared" si="16"/>
        <v>1.0540994623655928</v>
      </c>
      <c r="F357" s="13">
        <f>IF(B357&gt;0,IF(B357&gt;_xlfn.QUARTILE.EXC(B:B,2)-0.00001,1,0.75),-1)</f>
        <v>1</v>
      </c>
      <c r="G357" s="8">
        <f>F357*D357</f>
        <v>1.8800519630484916E-2</v>
      </c>
      <c r="H357" s="8">
        <f t="shared" si="17"/>
        <v>1.503034393898087</v>
      </c>
      <c r="I357" s="3"/>
      <c r="T357" s="1">
        <v>43419</v>
      </c>
      <c r="U357">
        <v>7.8753029582590505E-4</v>
      </c>
    </row>
    <row r="358" spans="1:21">
      <c r="A358" s="4">
        <v>43621</v>
      </c>
      <c r="B358" s="12">
        <v>7.5613816123559199E-4</v>
      </c>
      <c r="C358" s="5">
        <v>282.33</v>
      </c>
      <c r="D358" s="8">
        <f t="shared" si="15"/>
        <v>3.4002762724472655E-3</v>
      </c>
      <c r="E358" s="8">
        <f t="shared" si="16"/>
        <v>1.057683691756274</v>
      </c>
      <c r="F358" s="13">
        <f>IF(B358&gt;0,IF(B358&gt;_xlfn.QUARTILE.EXC(B:B,2)-0.00001,1,0.75),-1)</f>
        <v>0.75</v>
      </c>
      <c r="G358" s="8">
        <f>F358*D358</f>
        <v>2.5502072043354493E-3</v>
      </c>
      <c r="H358" s="8">
        <f t="shared" si="17"/>
        <v>1.50686744303777</v>
      </c>
      <c r="I358" s="3"/>
      <c r="T358" s="1">
        <v>43420</v>
      </c>
      <c r="U358">
        <v>1.1334725448940001E-3</v>
      </c>
    </row>
    <row r="359" spans="1:21">
      <c r="A359" s="4">
        <v>43622</v>
      </c>
      <c r="B359" s="12">
        <v>7.8753029582590505E-4</v>
      </c>
      <c r="C359" s="5">
        <v>283.29000000000002</v>
      </c>
      <c r="D359" s="8">
        <f t="shared" si="15"/>
        <v>9.3190723287090473E-3</v>
      </c>
      <c r="E359" s="8">
        <f t="shared" si="16"/>
        <v>1.0675403225806468</v>
      </c>
      <c r="F359" s="13">
        <f>IF(B359&gt;0,IF(B359&gt;_xlfn.QUARTILE.EXC(B:B,2)-0.00001,1,0.75),-1)</f>
        <v>1</v>
      </c>
      <c r="G359" s="8">
        <f>F359*D359</f>
        <v>9.3190723287090473E-3</v>
      </c>
      <c r="H359" s="8">
        <f t="shared" si="17"/>
        <v>1.5209100497292158</v>
      </c>
      <c r="I359" s="3"/>
      <c r="T359" s="1">
        <v>43423</v>
      </c>
      <c r="U359">
        <v>1.1334725448940001E-3</v>
      </c>
    </row>
    <row r="360" spans="1:21">
      <c r="A360" s="4">
        <v>43623</v>
      </c>
      <c r="B360" s="12">
        <v>7.8753029582590505E-4</v>
      </c>
      <c r="C360" s="5">
        <v>285.93</v>
      </c>
      <c r="D360" s="8">
        <f t="shared" si="15"/>
        <v>1.203091665792326E-2</v>
      </c>
      <c r="E360" s="8">
        <f t="shared" si="16"/>
        <v>1.0803838112305872</v>
      </c>
      <c r="F360" s="13">
        <f>IF(B360&gt;0,IF(B360&gt;_xlfn.QUARTILE.EXC(B:B,2)-0.00001,1,0.75),-1)</f>
        <v>1</v>
      </c>
      <c r="G360" s="8">
        <f>F360*D360</f>
        <v>1.203091665792326E-2</v>
      </c>
      <c r="H360" s="8">
        <f t="shared" si="17"/>
        <v>1.5392079917817061</v>
      </c>
      <c r="I360" s="3"/>
      <c r="T360" s="1">
        <v>43424</v>
      </c>
      <c r="U360">
        <v>7.8753029582590505E-4</v>
      </c>
    </row>
    <row r="361" spans="1:21">
      <c r="A361" s="4">
        <v>43626</v>
      </c>
      <c r="B361" s="12">
        <v>7.5613816123559199E-4</v>
      </c>
      <c r="C361" s="5">
        <v>289.37</v>
      </c>
      <c r="D361" s="8">
        <f t="shared" si="15"/>
        <v>5.5983688703044703E-3</v>
      </c>
      <c r="E361" s="8">
        <f t="shared" si="16"/>
        <v>1.0864321983273615</v>
      </c>
      <c r="F361" s="13">
        <f>IF(B361&gt;0,IF(B361&gt;_xlfn.QUARTILE.EXC(B:B,2)-0.00001,1,0.75),-1)</f>
        <v>0.75</v>
      </c>
      <c r="G361" s="8">
        <f>F361*D361</f>
        <v>4.1987766527283527E-3</v>
      </c>
      <c r="H361" s="8">
        <f t="shared" si="17"/>
        <v>1.5456707823612919</v>
      </c>
      <c r="I361" s="3"/>
      <c r="T361" s="1">
        <v>43425</v>
      </c>
      <c r="U361">
        <v>7.8753029582590505E-4</v>
      </c>
    </row>
    <row r="362" spans="1:21">
      <c r="A362" s="4">
        <v>43627</v>
      </c>
      <c r="B362" s="12">
        <v>7.8753029582590505E-4</v>
      </c>
      <c r="C362" s="5">
        <v>290.99</v>
      </c>
      <c r="D362" s="8">
        <f t="shared" si="15"/>
        <v>-8.0758788961820781E-3</v>
      </c>
      <c r="E362" s="8">
        <f t="shared" si="16"/>
        <v>1.0776583034647569</v>
      </c>
      <c r="F362" s="13">
        <f>IF(B362&gt;0,IF(B362&gt;_xlfn.QUARTILE.EXC(B:B,2)-0.00001,1,0.75),-1)</f>
        <v>1</v>
      </c>
      <c r="G362" s="8">
        <f>F362*D362</f>
        <v>-8.0758788961820781E-3</v>
      </c>
      <c r="H362" s="8">
        <f t="shared" si="17"/>
        <v>1.5331881323095751</v>
      </c>
      <c r="I362" s="3"/>
      <c r="T362" s="1">
        <v>43427</v>
      </c>
      <c r="U362">
        <v>7.8753029582590505E-4</v>
      </c>
    </row>
    <row r="363" spans="1:21">
      <c r="A363" s="4">
        <v>43628</v>
      </c>
      <c r="B363" s="12">
        <v>7.8753029582590505E-4</v>
      </c>
      <c r="C363" s="5">
        <v>288.64</v>
      </c>
      <c r="D363" s="8">
        <f t="shared" si="15"/>
        <v>2.6330376940132726E-3</v>
      </c>
      <c r="E363" s="8">
        <f t="shared" si="16"/>
        <v>1.0804958183990461</v>
      </c>
      <c r="F363" s="13">
        <f>IF(B363&gt;0,IF(B363&gt;_xlfn.QUARTILE.EXC(B:B,2)-0.00001,1,0.75),-1)</f>
        <v>1</v>
      </c>
      <c r="G363" s="8">
        <f>F363*D363</f>
        <v>2.6330376940132726E-3</v>
      </c>
      <c r="H363" s="8">
        <f t="shared" si="17"/>
        <v>1.5372250744539602</v>
      </c>
      <c r="I363" s="3"/>
      <c r="T363" s="1">
        <v>43430</v>
      </c>
      <c r="U363">
        <v>7.8753029582590505E-4</v>
      </c>
    </row>
    <row r="364" spans="1:21">
      <c r="A364" s="4">
        <v>43629</v>
      </c>
      <c r="B364" s="12">
        <v>7.8753029582590505E-4</v>
      </c>
      <c r="C364" s="5">
        <v>289.39999999999998</v>
      </c>
      <c r="D364" s="8">
        <f t="shared" si="15"/>
        <v>-4.8375950241875043E-4</v>
      </c>
      <c r="E364" s="8">
        <f t="shared" si="16"/>
        <v>1.0799731182795718</v>
      </c>
      <c r="F364" s="13">
        <f>IF(B364&gt;0,IF(B364&gt;_xlfn.QUARTILE.EXC(B:B,2)-0.00001,1,0.75),-1)</f>
        <v>1</v>
      </c>
      <c r="G364" s="8">
        <f>F364*D364</f>
        <v>-4.8375950241875043E-4</v>
      </c>
      <c r="H364" s="8">
        <f t="shared" si="17"/>
        <v>1.5364814272168368</v>
      </c>
      <c r="I364" s="3"/>
      <c r="T364" s="1">
        <v>43431</v>
      </c>
      <c r="U364">
        <v>8.7290420614701502E-4</v>
      </c>
    </row>
    <row r="365" spans="1:21">
      <c r="A365" s="4">
        <v>43630</v>
      </c>
      <c r="B365" s="12">
        <v>7.8753029582590505E-4</v>
      </c>
      <c r="C365" s="5">
        <v>289.26</v>
      </c>
      <c r="D365" s="8">
        <f t="shared" si="15"/>
        <v>8.9884532946135284E-4</v>
      </c>
      <c r="E365" s="8">
        <f t="shared" si="16"/>
        <v>1.0809438470728812</v>
      </c>
      <c r="F365" s="13">
        <f>IF(B365&gt;0,IF(B365&gt;_xlfn.QUARTILE.EXC(B:B,2)-0.00001,1,0.75),-1)</f>
        <v>1</v>
      </c>
      <c r="G365" s="8">
        <f>F365*D365</f>
        <v>8.9884532946135284E-4</v>
      </c>
      <c r="H365" s="8">
        <f t="shared" si="17"/>
        <v>1.5378624863714947</v>
      </c>
      <c r="I365" s="3"/>
      <c r="T365" s="1">
        <v>43432</v>
      </c>
      <c r="U365">
        <v>7.8753029582590505E-4</v>
      </c>
    </row>
    <row r="366" spans="1:21">
      <c r="A366" s="4">
        <v>43633</v>
      </c>
      <c r="B366" s="12">
        <v>7.8753029582590505E-4</v>
      </c>
      <c r="C366" s="5">
        <v>289.52</v>
      </c>
      <c r="D366" s="8">
        <f t="shared" si="15"/>
        <v>6.4589665653495606E-3</v>
      </c>
      <c r="E366" s="8">
        <f t="shared" si="16"/>
        <v>1.0879256272401452</v>
      </c>
      <c r="F366" s="13">
        <f>IF(B366&gt;0,IF(B366&gt;_xlfn.QUARTILE.EXC(B:B,2)-0.00001,1,0.75),-1)</f>
        <v>1</v>
      </c>
      <c r="G366" s="8">
        <f>F366*D366</f>
        <v>6.4589665653495606E-3</v>
      </c>
      <c r="H366" s="8">
        <f t="shared" si="17"/>
        <v>1.5477954887530736</v>
      </c>
      <c r="I366" s="3"/>
      <c r="T366" s="1">
        <v>43433</v>
      </c>
      <c r="U366">
        <v>7.8753029582590505E-4</v>
      </c>
    </row>
    <row r="367" spans="1:21">
      <c r="A367" s="4">
        <v>43634</v>
      </c>
      <c r="B367" s="12">
        <v>7.5613816123559199E-4</v>
      </c>
      <c r="C367" s="5">
        <v>291.39</v>
      </c>
      <c r="D367" s="8">
        <f t="shared" si="15"/>
        <v>3.9809190432067848E-3</v>
      </c>
      <c r="E367" s="8">
        <f t="shared" si="16"/>
        <v>1.0922565710872181</v>
      </c>
      <c r="F367" s="13">
        <f>IF(B367&gt;0,IF(B367&gt;_xlfn.QUARTILE.EXC(B:B,2)-0.00001,1,0.75),-1)</f>
        <v>0.75</v>
      </c>
      <c r="G367" s="8">
        <f>F367*D367</f>
        <v>2.9856892824050886E-3</v>
      </c>
      <c r="H367" s="8">
        <f t="shared" si="17"/>
        <v>1.5524167251551988</v>
      </c>
      <c r="I367" s="3"/>
      <c r="T367" s="1">
        <v>43434</v>
      </c>
      <c r="U367">
        <v>7.8753029582590505E-4</v>
      </c>
    </row>
    <row r="368" spans="1:21">
      <c r="A368" s="4">
        <v>43635</v>
      </c>
      <c r="B368" s="12">
        <v>7.8753029582590505E-4</v>
      </c>
      <c r="C368" s="5">
        <v>292.55</v>
      </c>
      <c r="D368" s="8">
        <f t="shared" si="15"/>
        <v>1.1929584686378428E-2</v>
      </c>
      <c r="E368" s="8">
        <f t="shared" si="16"/>
        <v>1.1052867383512563</v>
      </c>
      <c r="F368" s="13">
        <f>IF(B368&gt;0,IF(B368&gt;_xlfn.QUARTILE.EXC(B:B,2)-0.00001,1,0.75),-1)</f>
        <v>1</v>
      </c>
      <c r="G368" s="8">
        <f>F368*D368</f>
        <v>1.1929584686378428E-2</v>
      </c>
      <c r="H368" s="8">
        <f t="shared" si="17"/>
        <v>1.5709364119464881</v>
      </c>
      <c r="I368" s="3"/>
      <c r="T368" s="1">
        <v>43437</v>
      </c>
      <c r="U368">
        <v>-1.30749228729696E-2</v>
      </c>
    </row>
    <row r="369" spans="1:21">
      <c r="A369" s="4">
        <v>43636</v>
      </c>
      <c r="B369" s="12">
        <v>7.8753029582590505E-4</v>
      </c>
      <c r="C369" s="5">
        <v>296.04000000000002</v>
      </c>
      <c r="D369" s="8">
        <f t="shared" si="15"/>
        <v>-6.4518308336712097E-3</v>
      </c>
      <c r="E369" s="8">
        <f t="shared" si="16"/>
        <v>1.0981556152927139</v>
      </c>
      <c r="F369" s="13">
        <f>IF(B369&gt;0,IF(B369&gt;_xlfn.QUARTILE.EXC(B:B,2)-0.00001,1,0.75),-1)</f>
        <v>1</v>
      </c>
      <c r="G369" s="8">
        <f>F369*D369</f>
        <v>-6.4518308336712097E-3</v>
      </c>
      <c r="H369" s="8">
        <f t="shared" si="17"/>
        <v>1.5608009959661551</v>
      </c>
      <c r="I369" s="3"/>
      <c r="T369" s="1">
        <v>43438</v>
      </c>
      <c r="U369">
        <v>7.8753029582590505E-4</v>
      </c>
    </row>
    <row r="370" spans="1:21">
      <c r="A370" s="4">
        <v>43637</v>
      </c>
      <c r="B370" s="12">
        <v>7.8753029582590505E-4</v>
      </c>
      <c r="C370" s="5">
        <v>294.13</v>
      </c>
      <c r="D370" s="8">
        <f t="shared" si="15"/>
        <v>3.3998572059981214E-4</v>
      </c>
      <c r="E370" s="8">
        <f t="shared" si="16"/>
        <v>1.09852897252091</v>
      </c>
      <c r="F370" s="13">
        <f>IF(B370&gt;0,IF(B370&gt;_xlfn.QUARTILE.EXC(B:B,2)-0.00001,1,0.75),-1)</f>
        <v>1</v>
      </c>
      <c r="G370" s="8">
        <f>F370*D370</f>
        <v>3.3998572059981214E-4</v>
      </c>
      <c r="H370" s="8">
        <f t="shared" si="17"/>
        <v>1.5613316460174818</v>
      </c>
      <c r="I370" s="3"/>
      <c r="T370" s="1">
        <v>43440</v>
      </c>
      <c r="U370">
        <v>2.5027821652804299E-4</v>
      </c>
    </row>
    <row r="371" spans="1:21">
      <c r="A371" s="4">
        <v>43640</v>
      </c>
      <c r="B371" s="12">
        <v>7.8753029582590505E-4</v>
      </c>
      <c r="C371" s="5">
        <v>294.23</v>
      </c>
      <c r="D371" s="8">
        <f t="shared" si="15"/>
        <v>-1.8013118988547379E-3</v>
      </c>
      <c r="E371" s="8">
        <f t="shared" si="16"/>
        <v>1.0965501792114714</v>
      </c>
      <c r="F371" s="13">
        <f>IF(B371&gt;0,IF(B371&gt;_xlfn.QUARTILE.EXC(B:B,2)-0.00001,1,0.75),-1)</f>
        <v>1</v>
      </c>
      <c r="G371" s="8">
        <f>F371*D371</f>
        <v>-1.8013118988547379E-3</v>
      </c>
      <c r="H371" s="8">
        <f t="shared" si="17"/>
        <v>1.558519200745452</v>
      </c>
      <c r="I371" s="3"/>
      <c r="T371" s="1">
        <v>43441</v>
      </c>
      <c r="U371">
        <v>7.8753029582590505E-4</v>
      </c>
    </row>
    <row r="372" spans="1:21">
      <c r="A372" s="4">
        <v>43641</v>
      </c>
      <c r="B372" s="12">
        <v>8.9131154134503899E-4</v>
      </c>
      <c r="C372" s="5">
        <v>293.7</v>
      </c>
      <c r="D372" s="8">
        <f t="shared" si="15"/>
        <v>-6.639427987742556E-3</v>
      </c>
      <c r="E372" s="8">
        <f t="shared" si="16"/>
        <v>1.0892697132616507</v>
      </c>
      <c r="F372" s="13">
        <f>IF(B372&gt;0,IF(B372&gt;_xlfn.QUARTILE.EXC(B:B,2)-0.00001,1,0.75),-1)</f>
        <v>1</v>
      </c>
      <c r="G372" s="8">
        <f>F372*D372</f>
        <v>-6.639427987742556E-3</v>
      </c>
      <c r="H372" s="8">
        <f t="shared" si="17"/>
        <v>1.5481715247445886</v>
      </c>
      <c r="I372" s="3"/>
      <c r="T372" s="1">
        <v>43444</v>
      </c>
      <c r="U372">
        <v>7.8753029582590505E-4</v>
      </c>
    </row>
    <row r="373" spans="1:21">
      <c r="A373" s="4">
        <v>43642</v>
      </c>
      <c r="B373" s="12">
        <v>7.8753029582590505E-4</v>
      </c>
      <c r="C373" s="5">
        <v>291.75</v>
      </c>
      <c r="D373" s="8">
        <f t="shared" si="15"/>
        <v>-1.5081405312767702E-3</v>
      </c>
      <c r="E373" s="8">
        <f t="shared" si="16"/>
        <v>1.0876269414575885</v>
      </c>
      <c r="F373" s="13">
        <f>IF(B373&gt;0,IF(B373&gt;_xlfn.QUARTILE.EXC(B:B,2)-0.00001,1,0.75),-1)</f>
        <v>1</v>
      </c>
      <c r="G373" s="8">
        <f>F373*D373</f>
        <v>-1.5081405312767702E-3</v>
      </c>
      <c r="H373" s="8">
        <f t="shared" si="17"/>
        <v>1.5458366645187527</v>
      </c>
      <c r="I373" s="3"/>
      <c r="T373" s="1">
        <v>43445</v>
      </c>
      <c r="U373">
        <v>7.8753029582590505E-4</v>
      </c>
    </row>
    <row r="374" spans="1:21">
      <c r="A374" s="4">
        <v>43643</v>
      </c>
      <c r="B374" s="12">
        <v>7.8753029582590505E-4</v>
      </c>
      <c r="C374" s="5">
        <v>291.31</v>
      </c>
      <c r="D374" s="8">
        <f t="shared" si="15"/>
        <v>4.3596169029555517E-3</v>
      </c>
      <c r="E374" s="8">
        <f t="shared" si="16"/>
        <v>1.0923685782556769</v>
      </c>
      <c r="F374" s="13">
        <f>IF(B374&gt;0,IF(B374&gt;_xlfn.QUARTILE.EXC(B:B,2)-0.00001,1,0.75),-1)</f>
        <v>1</v>
      </c>
      <c r="G374" s="8">
        <f>F374*D374</f>
        <v>4.3596169029555517E-3</v>
      </c>
      <c r="H374" s="8">
        <f t="shared" si="17"/>
        <v>1.5525759201705971</v>
      </c>
      <c r="I374" s="3"/>
      <c r="T374" s="1">
        <v>43446</v>
      </c>
      <c r="U374">
        <v>7.8753029582590505E-4</v>
      </c>
    </row>
    <row r="375" spans="1:21">
      <c r="A375" s="4">
        <v>43644</v>
      </c>
      <c r="B375" s="12">
        <v>7.8753029582590505E-4</v>
      </c>
      <c r="C375" s="5">
        <v>292.58</v>
      </c>
      <c r="D375" s="8">
        <f t="shared" si="15"/>
        <v>1.4013261330234544E-2</v>
      </c>
      <c r="E375" s="8">
        <f t="shared" si="16"/>
        <v>1.1076762246117104</v>
      </c>
      <c r="F375" s="13">
        <f>IF(B375&gt;0,IF(B375&gt;_xlfn.QUARTILE.EXC(B:B,2)-0.00001,1,0.75),-1)</f>
        <v>1</v>
      </c>
      <c r="G375" s="8">
        <f>F375*D375</f>
        <v>1.4013261330234544E-2</v>
      </c>
      <c r="H375" s="8">
        <f t="shared" si="17"/>
        <v>1.5743325722749772</v>
      </c>
      <c r="I375" s="3"/>
      <c r="T375" s="1">
        <v>43447</v>
      </c>
      <c r="U375">
        <v>1.1334725448940001E-3</v>
      </c>
    </row>
    <row r="376" spans="1:21">
      <c r="A376" s="4">
        <v>43647</v>
      </c>
      <c r="B376" s="12">
        <v>7.8753029582590505E-4</v>
      </c>
      <c r="C376" s="5">
        <v>296.68</v>
      </c>
      <c r="D376" s="8">
        <f t="shared" si="15"/>
        <v>-3.6065794795739287E-3</v>
      </c>
      <c r="E376" s="8">
        <f t="shared" si="16"/>
        <v>1.103681302270014</v>
      </c>
      <c r="F376" s="13">
        <f>IF(B376&gt;0,IF(B376&gt;_xlfn.QUARTILE.EXC(B:B,2)-0.00001,1,0.75),-1)</f>
        <v>1</v>
      </c>
      <c r="G376" s="8">
        <f>F376*D376</f>
        <v>-3.6065794795739287E-3</v>
      </c>
      <c r="H376" s="8">
        <f t="shared" si="17"/>
        <v>1.5686546167257855</v>
      </c>
      <c r="I376" s="3"/>
      <c r="T376" s="1">
        <v>43448</v>
      </c>
      <c r="U376">
        <v>6.7276146075356997E-4</v>
      </c>
    </row>
    <row r="377" spans="1:21">
      <c r="A377" s="4">
        <v>43648</v>
      </c>
      <c r="B377" s="12">
        <v>7.8753029582590505E-4</v>
      </c>
      <c r="C377" s="5">
        <v>295.61</v>
      </c>
      <c r="D377" s="8">
        <f t="shared" si="15"/>
        <v>5.3110517235546604E-3</v>
      </c>
      <c r="E377" s="8">
        <f t="shared" si="16"/>
        <v>1.1095430107526902</v>
      </c>
      <c r="F377" s="13">
        <f>IF(B377&gt;0,IF(B377&gt;_xlfn.QUARTILE.EXC(B:B,2)-0.00001,1,0.75),-1)</f>
        <v>1</v>
      </c>
      <c r="G377" s="8">
        <f>F377*D377</f>
        <v>5.3110517235546604E-3</v>
      </c>
      <c r="H377" s="8">
        <f t="shared" si="17"/>
        <v>1.5769858225316089</v>
      </c>
      <c r="I377" s="3"/>
      <c r="T377" s="1">
        <v>43451</v>
      </c>
      <c r="U377">
        <v>7.8753029582590505E-4</v>
      </c>
    </row>
    <row r="378" spans="1:21">
      <c r="A378" s="4">
        <v>43649</v>
      </c>
      <c r="B378" s="12">
        <v>7.5613816123559199E-4</v>
      </c>
      <c r="C378" s="5">
        <v>297.18</v>
      </c>
      <c r="D378" s="8">
        <f t="shared" si="15"/>
        <v>8.7489063867013557E-4</v>
      </c>
      <c r="E378" s="8">
        <f t="shared" si="16"/>
        <v>1.1105137395459996</v>
      </c>
      <c r="F378" s="13">
        <f>IF(B378&gt;0,IF(B378&gt;_xlfn.QUARTILE.EXC(B:B,2)-0.00001,1,0.75),-1)</f>
        <v>0.75</v>
      </c>
      <c r="G378" s="8">
        <f>F378*D378</f>
        <v>6.5616797900260168E-4</v>
      </c>
      <c r="H378" s="8">
        <f t="shared" si="17"/>
        <v>1.5780205901316953</v>
      </c>
      <c r="I378" s="3"/>
      <c r="T378" s="1">
        <v>43452</v>
      </c>
      <c r="U378">
        <v>1.1334725448940001E-3</v>
      </c>
    </row>
    <row r="379" spans="1:21">
      <c r="A379" s="4">
        <v>43651</v>
      </c>
      <c r="B379" s="12">
        <v>7.8753029582590505E-4</v>
      </c>
      <c r="C379" s="5">
        <v>297.44</v>
      </c>
      <c r="D379" s="8">
        <f t="shared" si="15"/>
        <v>-1.445669714900507E-3</v>
      </c>
      <c r="E379" s="8">
        <f t="shared" si="16"/>
        <v>1.1089083034647571</v>
      </c>
      <c r="F379" s="13">
        <f>IF(B379&gt;0,IF(B379&gt;_xlfn.QUARTILE.EXC(B:B,2)-0.00001,1,0.75),-1)</f>
        <v>1</v>
      </c>
      <c r="G379" s="8">
        <f>F379*D379</f>
        <v>-1.445669714900507E-3</v>
      </c>
      <c r="H379" s="8">
        <f t="shared" si="17"/>
        <v>1.5757392935550525</v>
      </c>
      <c r="I379" s="3"/>
      <c r="T379" s="1">
        <v>43453</v>
      </c>
      <c r="U379">
        <v>1.1334725448940001E-3</v>
      </c>
    </row>
    <row r="380" spans="1:21">
      <c r="A380" s="4">
        <v>43654</v>
      </c>
      <c r="B380" s="12">
        <v>7.8753029582590505E-4</v>
      </c>
      <c r="C380" s="5">
        <v>297.01</v>
      </c>
      <c r="D380" s="8">
        <f t="shared" si="15"/>
        <v>-4.9493283054441615E-3</v>
      </c>
      <c r="E380" s="8">
        <f t="shared" si="16"/>
        <v>1.103419952210277</v>
      </c>
      <c r="F380" s="13">
        <f>IF(B380&gt;0,IF(B380&gt;_xlfn.QUARTILE.EXC(B:B,2)-0.00001,1,0.75),-1)</f>
        <v>1</v>
      </c>
      <c r="G380" s="8">
        <f>F380*D380</f>
        <v>-4.9493283054441615E-3</v>
      </c>
      <c r="H380" s="8">
        <f t="shared" si="17"/>
        <v>1.5679404424674599</v>
      </c>
      <c r="I380" s="3"/>
      <c r="T380" s="1">
        <v>43454</v>
      </c>
      <c r="U380">
        <v>2.5027821652804299E-4</v>
      </c>
    </row>
    <row r="381" spans="1:21">
      <c r="A381" s="4">
        <v>43655</v>
      </c>
      <c r="B381" s="12">
        <v>7.8753029582590505E-4</v>
      </c>
      <c r="C381" s="5">
        <v>295.54000000000002</v>
      </c>
      <c r="D381" s="8">
        <f t="shared" si="15"/>
        <v>9.5756919537117943E-3</v>
      </c>
      <c r="E381" s="8">
        <f t="shared" si="16"/>
        <v>1.113985961768222</v>
      </c>
      <c r="F381" s="13">
        <f>IF(B381&gt;0,IF(B381&gt;_xlfn.QUARTILE.EXC(B:B,2)-0.00001,1,0.75),-1)</f>
        <v>1</v>
      </c>
      <c r="G381" s="8">
        <f>F381*D381</f>
        <v>9.5756919537117943E-3</v>
      </c>
      <c r="H381" s="8">
        <f t="shared" si="17"/>
        <v>1.5829545571462948</v>
      </c>
      <c r="I381" s="3"/>
      <c r="T381" s="1">
        <v>43455</v>
      </c>
      <c r="U381">
        <v>2.5027821652804299E-4</v>
      </c>
    </row>
    <row r="382" spans="1:21">
      <c r="A382" s="4">
        <v>43656</v>
      </c>
      <c r="B382" s="12">
        <v>7.8753029582590505E-4</v>
      </c>
      <c r="C382" s="5">
        <v>298.37</v>
      </c>
      <c r="D382" s="8">
        <f t="shared" si="15"/>
        <v>3.1839662164426337E-3</v>
      </c>
      <c r="E382" s="8">
        <f t="shared" si="16"/>
        <v>1.1175328554360833</v>
      </c>
      <c r="F382" s="13">
        <f>IF(B382&gt;0,IF(B382&gt;_xlfn.QUARTILE.EXC(B:B,2)-0.00001,1,0.75),-1)</f>
        <v>1</v>
      </c>
      <c r="G382" s="8">
        <f>F382*D382</f>
        <v>3.1839662164426337E-3</v>
      </c>
      <c r="H382" s="8">
        <f t="shared" si="17"/>
        <v>1.5879946309784125</v>
      </c>
      <c r="I382" s="3"/>
      <c r="T382" s="1">
        <v>43458</v>
      </c>
      <c r="U382">
        <v>8.4151207155670196E-4</v>
      </c>
    </row>
    <row r="383" spans="1:21">
      <c r="A383" s="4">
        <v>43657</v>
      </c>
      <c r="B383" s="12">
        <v>7.5613816123559199E-4</v>
      </c>
      <c r="C383" s="5">
        <v>299.32</v>
      </c>
      <c r="D383" s="8">
        <f t="shared" si="15"/>
        <v>1.7706802084726365E-3</v>
      </c>
      <c r="E383" s="8">
        <f t="shared" si="16"/>
        <v>1.1195116487455219</v>
      </c>
      <c r="F383" s="13">
        <f>IF(B383&gt;0,IF(B383&gt;_xlfn.QUARTILE.EXC(B:B,2)-0.00001,1,0.75),-1)</f>
        <v>0.75</v>
      </c>
      <c r="G383" s="8">
        <f>F383*D383</f>
        <v>1.3280101563544772E-3</v>
      </c>
      <c r="H383" s="8">
        <f t="shared" si="17"/>
        <v>1.5901035039765881</v>
      </c>
      <c r="I383" s="3"/>
      <c r="T383" s="1">
        <v>43460</v>
      </c>
      <c r="U383">
        <v>7.8753029582590505E-4</v>
      </c>
    </row>
    <row r="384" spans="1:21">
      <c r="A384" s="4">
        <v>43658</v>
      </c>
      <c r="B384" s="12">
        <v>7.8753029582590505E-4</v>
      </c>
      <c r="C384" s="5">
        <v>299.85000000000002</v>
      </c>
      <c r="D384" s="8">
        <f t="shared" si="15"/>
        <v>4.2688010672001751E-3</v>
      </c>
      <c r="E384" s="8">
        <f t="shared" si="16"/>
        <v>1.1242906212664296</v>
      </c>
      <c r="F384" s="13">
        <f>IF(B384&gt;0,IF(B384&gt;_xlfn.QUARTILE.EXC(B:B,2)-0.00001,1,0.75),-1)</f>
        <v>1</v>
      </c>
      <c r="G384" s="8">
        <f>F384*D384</f>
        <v>4.2688010672001751E-3</v>
      </c>
      <c r="H384" s="8">
        <f t="shared" si="17"/>
        <v>1.5968913395113218</v>
      </c>
      <c r="I384" s="3"/>
      <c r="T384" s="1">
        <v>43461</v>
      </c>
      <c r="U384">
        <v>7.8753029582590505E-4</v>
      </c>
    </row>
    <row r="385" spans="1:21">
      <c r="A385" s="4">
        <v>43661</v>
      </c>
      <c r="B385" s="12">
        <v>7.8753029582590505E-4</v>
      </c>
      <c r="C385" s="5">
        <v>301.13</v>
      </c>
      <c r="D385" s="8">
        <f t="shared" si="15"/>
        <v>-1.5939959485936912E-3</v>
      </c>
      <c r="E385" s="8">
        <f t="shared" si="16"/>
        <v>1.1224985065710891</v>
      </c>
      <c r="F385" s="13">
        <f>IF(B385&gt;0,IF(B385&gt;_xlfn.QUARTILE.EXC(B:B,2)-0.00001,1,0.75),-1)</f>
        <v>1</v>
      </c>
      <c r="G385" s="8">
        <f>F385*D385</f>
        <v>-1.5939959485936912E-3</v>
      </c>
      <c r="H385" s="8">
        <f t="shared" si="17"/>
        <v>1.5943459011857963</v>
      </c>
      <c r="I385" s="3"/>
      <c r="T385" s="1">
        <v>43462</v>
      </c>
      <c r="U385">
        <v>7.8753029582590505E-4</v>
      </c>
    </row>
    <row r="386" spans="1:21">
      <c r="A386" s="4">
        <v>43662</v>
      </c>
      <c r="B386" s="12">
        <v>7.8753029582590505E-4</v>
      </c>
      <c r="C386" s="5">
        <v>300.64999999999998</v>
      </c>
      <c r="D386" s="8">
        <f t="shared" si="15"/>
        <v>-2.9935140528853394E-3</v>
      </c>
      <c r="E386" s="8">
        <f t="shared" si="16"/>
        <v>1.1191382915173256</v>
      </c>
      <c r="F386" s="13">
        <f>IF(B386&gt;0,IF(B386&gt;_xlfn.QUARTILE.EXC(B:B,2)-0.00001,1,0.75),-1)</f>
        <v>1</v>
      </c>
      <c r="G386" s="8">
        <f>F386*D386</f>
        <v>-2.9935140528853394E-3</v>
      </c>
      <c r="H386" s="8">
        <f t="shared" si="17"/>
        <v>1.5895732043254365</v>
      </c>
      <c r="I386" s="3"/>
      <c r="T386" s="1">
        <v>43465</v>
      </c>
      <c r="U386">
        <v>7.37396352503222E-4</v>
      </c>
    </row>
    <row r="387" spans="1:21">
      <c r="A387" s="4">
        <v>43663</v>
      </c>
      <c r="B387" s="12">
        <v>7.8753029582590505E-4</v>
      </c>
      <c r="C387" s="5">
        <v>299.75</v>
      </c>
      <c r="D387" s="8">
        <f t="shared" ref="D387:D421" si="18">(C388-C387)/C387</f>
        <v>-8.5404503753127685E-3</v>
      </c>
      <c r="E387" s="8">
        <f t="shared" si="16"/>
        <v>1.1095803464755094</v>
      </c>
      <c r="F387" s="13">
        <f>IF(B387&gt;0,IF(B387&gt;_xlfn.QUARTILE.EXC(B:B,2)-0.00001,1,0.75),-1)</f>
        <v>1</v>
      </c>
      <c r="G387" s="8">
        <f>F387*D387</f>
        <v>-8.5404503753127685E-3</v>
      </c>
      <c r="H387" s="8">
        <f t="shared" si="17"/>
        <v>1.5759975332559681</v>
      </c>
      <c r="I387" s="3"/>
      <c r="T387" s="1">
        <v>43467</v>
      </c>
      <c r="U387">
        <v>2.5027821652804299E-4</v>
      </c>
    </row>
    <row r="388" spans="1:21">
      <c r="A388" s="4">
        <v>43664</v>
      </c>
      <c r="B388" s="12">
        <v>7.8753029582590505E-4</v>
      </c>
      <c r="C388" s="5">
        <v>297.19</v>
      </c>
      <c r="D388" s="8">
        <f t="shared" si="18"/>
        <v>9.5898246912750184E-3</v>
      </c>
      <c r="E388" s="8">
        <f t="shared" ref="E388:E422" si="19">(D388+1)*E387</f>
        <v>1.1202210274790938</v>
      </c>
      <c r="F388" s="13">
        <f>IF(B388&gt;0,IF(B388&gt;_xlfn.QUARTILE.EXC(B:B,2)-0.00001,1,0.75),-1)</f>
        <v>1</v>
      </c>
      <c r="G388" s="8">
        <f>F388*D388</f>
        <v>9.5898246912750184E-3</v>
      </c>
      <c r="H388" s="8">
        <f t="shared" ref="H388:H421" si="20">(G388+1)*H387</f>
        <v>1.591111073313775</v>
      </c>
      <c r="I388" s="3"/>
      <c r="T388" s="1">
        <v>43468</v>
      </c>
      <c r="U388">
        <v>7.9137812823401805E-4</v>
      </c>
    </row>
    <row r="389" spans="1:21">
      <c r="A389" s="4">
        <v>43665</v>
      </c>
      <c r="B389" s="12">
        <v>7.8753029582590505E-4</v>
      </c>
      <c r="C389" s="5">
        <v>300.04000000000002</v>
      </c>
      <c r="D389" s="8">
        <f t="shared" si="18"/>
        <v>-8.0989201439808246E-3</v>
      </c>
      <c r="E389" s="8">
        <f t="shared" si="19"/>
        <v>1.1111484468339325</v>
      </c>
      <c r="F389" s="13">
        <f>IF(B389&gt;0,IF(B389&gt;_xlfn.QUARTILE.EXC(B:B,2)-0.00001,1,0.75),-1)</f>
        <v>1</v>
      </c>
      <c r="G389" s="8">
        <f>F389*D389</f>
        <v>-8.0989201439808246E-3</v>
      </c>
      <c r="H389" s="8">
        <f t="shared" si="20"/>
        <v>1.578224791790803</v>
      </c>
      <c r="I389" s="3"/>
      <c r="T389" s="1">
        <v>43469</v>
      </c>
      <c r="U389">
        <v>7.37396352503222E-4</v>
      </c>
    </row>
    <row r="390" spans="1:21">
      <c r="A390" s="4">
        <v>43668</v>
      </c>
      <c r="B390" s="12">
        <v>7.8753029582590505E-4</v>
      </c>
      <c r="C390" s="5">
        <v>297.61</v>
      </c>
      <c r="D390" s="8">
        <f t="shared" si="18"/>
        <v>5.1409562850709741E-3</v>
      </c>
      <c r="E390" s="8">
        <f t="shared" si="19"/>
        <v>1.1168608124253303</v>
      </c>
      <c r="F390" s="13">
        <f>IF(B390&gt;0,IF(B390&gt;_xlfn.QUARTILE.EXC(B:B,2)-0.00001,1,0.75),-1)</f>
        <v>1</v>
      </c>
      <c r="G390" s="8">
        <f>F390*D390</f>
        <v>5.1409562850709741E-3</v>
      </c>
      <c r="H390" s="8">
        <f t="shared" si="20"/>
        <v>1.5863383764534149</v>
      </c>
      <c r="I390" s="3"/>
      <c r="T390" s="1">
        <v>43472</v>
      </c>
      <c r="U390">
        <v>7.8753029582590505E-4</v>
      </c>
    </row>
    <row r="391" spans="1:21">
      <c r="A391" s="4">
        <v>43669</v>
      </c>
      <c r="B391" s="12">
        <v>7.8753029582590505E-4</v>
      </c>
      <c r="C391" s="5">
        <v>299.14</v>
      </c>
      <c r="D391" s="8">
        <f t="shared" si="18"/>
        <v>1.6714581801167137E-4</v>
      </c>
      <c r="E391" s="8">
        <f t="shared" si="19"/>
        <v>1.1170474910394284</v>
      </c>
      <c r="F391" s="13">
        <f>IF(B391&gt;0,IF(B391&gt;_xlfn.QUARTILE.EXC(B:B,2)-0.00001,1,0.75),-1)</f>
        <v>1</v>
      </c>
      <c r="G391" s="8">
        <f>F391*D391</f>
        <v>1.6714581801167137E-4</v>
      </c>
      <c r="H391" s="8">
        <f t="shared" si="20"/>
        <v>1.5866035262789906</v>
      </c>
      <c r="I391" s="3"/>
      <c r="T391" s="1">
        <v>43473</v>
      </c>
      <c r="U391">
        <v>7.8753029582590505E-4</v>
      </c>
    </row>
    <row r="392" spans="1:21">
      <c r="A392" s="4">
        <v>43670</v>
      </c>
      <c r="B392" s="12">
        <v>7.8753029582590505E-4</v>
      </c>
      <c r="C392" s="5">
        <v>299.19</v>
      </c>
      <c r="D392" s="8">
        <f t="shared" si="18"/>
        <v>5.8491259734616803E-3</v>
      </c>
      <c r="E392" s="8">
        <f t="shared" si="19"/>
        <v>1.1235812425328573</v>
      </c>
      <c r="F392" s="13">
        <f>IF(B392&gt;0,IF(B392&gt;_xlfn.QUARTILE.EXC(B:B,2)-0.00001,1,0.75),-1)</f>
        <v>1</v>
      </c>
      <c r="G392" s="8">
        <f>F392*D392</f>
        <v>5.8491259734616803E-3</v>
      </c>
      <c r="H392" s="8">
        <f t="shared" si="20"/>
        <v>1.5958837701741349</v>
      </c>
      <c r="I392" s="3"/>
      <c r="T392" s="1">
        <v>43474</v>
      </c>
      <c r="U392">
        <v>7.8753029582590505E-4</v>
      </c>
    </row>
    <row r="393" spans="1:21">
      <c r="A393" s="4">
        <v>43671</v>
      </c>
      <c r="B393" s="12">
        <v>7.8753029582590505E-4</v>
      </c>
      <c r="C393" s="5">
        <v>300.94</v>
      </c>
      <c r="D393" s="8">
        <f t="shared" si="18"/>
        <v>-5.9812587226691974E-4</v>
      </c>
      <c r="E393" s="8">
        <f t="shared" si="19"/>
        <v>1.1229091995221046</v>
      </c>
      <c r="F393" s="13">
        <f>IF(B393&gt;0,IF(B393&gt;_xlfn.QUARTILE.EXC(B:B,2)-0.00001,1,0.75),-1)</f>
        <v>1</v>
      </c>
      <c r="G393" s="8">
        <f>F393*D393</f>
        <v>-5.9812587226691974E-4</v>
      </c>
      <c r="H393" s="8">
        <f t="shared" si="20"/>
        <v>1.5949292308020628</v>
      </c>
      <c r="I393" s="3"/>
      <c r="T393" s="1">
        <v>43475</v>
      </c>
      <c r="U393">
        <v>7.8753029582590505E-4</v>
      </c>
    </row>
    <row r="394" spans="1:21">
      <c r="A394" s="4">
        <v>43672</v>
      </c>
      <c r="B394" s="12">
        <v>7.5613816123559199E-4</v>
      </c>
      <c r="C394" s="5">
        <v>300.76</v>
      </c>
      <c r="D394" s="8">
        <f t="shared" si="18"/>
        <v>3.7238994547147378E-3</v>
      </c>
      <c r="E394" s="8">
        <f t="shared" si="19"/>
        <v>1.127090800477899</v>
      </c>
      <c r="F394" s="13">
        <f>IF(B394&gt;0,IF(B394&gt;_xlfn.QUARTILE.EXC(B:B,2)-0.00001,1,0.75),-1)</f>
        <v>0.75</v>
      </c>
      <c r="G394" s="8">
        <f>F394*D394</f>
        <v>2.7929245910360534E-3</v>
      </c>
      <c r="H394" s="8">
        <f t="shared" si="20"/>
        <v>1.5993837478717321</v>
      </c>
      <c r="I394" s="3"/>
      <c r="T394" s="1">
        <v>43476</v>
      </c>
      <c r="U394">
        <v>7.8753029582590505E-4</v>
      </c>
    </row>
    <row r="395" spans="1:21">
      <c r="A395" s="4">
        <v>43675</v>
      </c>
      <c r="B395" s="12">
        <v>7.8753029582590505E-4</v>
      </c>
      <c r="C395" s="5">
        <v>301.88</v>
      </c>
      <c r="D395" s="8">
        <f t="shared" si="18"/>
        <v>-6.525771829866074E-3</v>
      </c>
      <c r="E395" s="8">
        <f t="shared" si="19"/>
        <v>1.1197356630824391</v>
      </c>
      <c r="F395" s="13">
        <f>IF(B395&gt;0,IF(B395&gt;_xlfn.QUARTILE.EXC(B:B,2)-0.00001,1,0.75),-1)</f>
        <v>1</v>
      </c>
      <c r="G395" s="8">
        <f>F395*D395</f>
        <v>-6.525771829866074E-3</v>
      </c>
      <c r="H395" s="8">
        <f t="shared" si="20"/>
        <v>1.5889465344647251</v>
      </c>
      <c r="I395" s="3"/>
      <c r="T395" s="1">
        <v>43479</v>
      </c>
      <c r="U395">
        <v>7.8753029582590505E-4</v>
      </c>
    </row>
    <row r="396" spans="1:21">
      <c r="A396" s="4">
        <v>43676</v>
      </c>
      <c r="B396" s="12">
        <v>7.8753029582590505E-4</v>
      </c>
      <c r="C396" s="5">
        <v>299.91000000000003</v>
      </c>
      <c r="D396" s="8">
        <f t="shared" si="18"/>
        <v>3.6010803240971757E-3</v>
      </c>
      <c r="E396" s="8">
        <f t="shared" si="19"/>
        <v>1.1237679211469551</v>
      </c>
      <c r="F396" s="13">
        <f>IF(B396&gt;0,IF(B396&gt;_xlfn.QUARTILE.EXC(B:B,2)-0.00001,1,0.75),-1)</f>
        <v>1</v>
      </c>
      <c r="G396" s="8">
        <f>F396*D396</f>
        <v>3.6010803240971757E-3</v>
      </c>
      <c r="H396" s="8">
        <f t="shared" si="20"/>
        <v>1.5946684585660282</v>
      </c>
      <c r="I396" s="3"/>
      <c r="T396" s="1">
        <v>43480</v>
      </c>
      <c r="U396">
        <v>7.8753029582590505E-4</v>
      </c>
    </row>
    <row r="397" spans="1:21">
      <c r="A397" s="4">
        <v>43677</v>
      </c>
      <c r="B397" s="12">
        <v>8.9131154134503899E-4</v>
      </c>
      <c r="C397" s="5">
        <v>300.99</v>
      </c>
      <c r="D397" s="8">
        <f t="shared" si="18"/>
        <v>-1.1262832652247538E-2</v>
      </c>
      <c r="E397" s="8">
        <f t="shared" si="19"/>
        <v>1.1111111111111127</v>
      </c>
      <c r="F397" s="13">
        <f>IF(B397&gt;0,IF(B397&gt;_xlfn.QUARTILE.EXC(B:B,2)-0.00001,1,0.75),-1)</f>
        <v>1</v>
      </c>
      <c r="G397" s="8">
        <f>F397*D397</f>
        <v>-1.1262832652247538E-2</v>
      </c>
      <c r="H397" s="8">
        <f t="shared" si="20"/>
        <v>1.5767079745813815</v>
      </c>
      <c r="I397" s="3"/>
      <c r="T397" s="1">
        <v>43481</v>
      </c>
      <c r="U397">
        <v>7.8753029582590505E-4</v>
      </c>
    </row>
    <row r="398" spans="1:21">
      <c r="A398" s="4">
        <v>43678</v>
      </c>
      <c r="B398" s="12">
        <v>8.9131154134503899E-4</v>
      </c>
      <c r="C398" s="5">
        <v>297.60000000000002</v>
      </c>
      <c r="D398" s="8">
        <f t="shared" si="18"/>
        <v>-1.2600806451612902E-2</v>
      </c>
      <c r="E398" s="8">
        <f t="shared" si="19"/>
        <v>1.097110215053765</v>
      </c>
      <c r="F398" s="13">
        <f>IF(B398&gt;0,IF(B398&gt;_xlfn.QUARTILE.EXC(B:B,2)-0.00001,1,0.75),-1)</f>
        <v>1</v>
      </c>
      <c r="G398" s="8">
        <f>F398*D398</f>
        <v>-1.2600806451612902E-2</v>
      </c>
      <c r="H398" s="8">
        <f t="shared" si="20"/>
        <v>1.556840182562967</v>
      </c>
      <c r="I398" s="3"/>
      <c r="T398" s="1">
        <v>43482</v>
      </c>
      <c r="U398">
        <v>7.8753029582590505E-4</v>
      </c>
    </row>
    <row r="399" spans="1:21">
      <c r="A399" s="4">
        <v>43679</v>
      </c>
      <c r="B399" s="12">
        <v>7.8753029582590505E-4</v>
      </c>
      <c r="C399" s="5">
        <v>293.85000000000002</v>
      </c>
      <c r="D399" s="8">
        <f t="shared" si="18"/>
        <v>-1.9601837672281939E-2</v>
      </c>
      <c r="E399" s="8">
        <f t="shared" si="19"/>
        <v>1.0756048387096788</v>
      </c>
      <c r="F399" s="13">
        <f>IF(B399&gt;0,IF(B399&gt;_xlfn.QUARTILE.EXC(B:B,2)-0.00001,1,0.75),-1)</f>
        <v>1</v>
      </c>
      <c r="G399" s="8">
        <f>F399*D399</f>
        <v>-1.9601837672281939E-2</v>
      </c>
      <c r="H399" s="8">
        <f t="shared" si="20"/>
        <v>1.5263232540226819</v>
      </c>
      <c r="I399" s="3"/>
      <c r="T399" s="1">
        <v>43483</v>
      </c>
      <c r="U399">
        <v>1.0386179005713199E-3</v>
      </c>
    </row>
    <row r="400" spans="1:21">
      <c r="A400" s="4">
        <v>43682</v>
      </c>
      <c r="B400" s="12">
        <v>-1.30749228729696E-2</v>
      </c>
      <c r="C400" s="5">
        <v>288.08999999999997</v>
      </c>
      <c r="D400" s="8">
        <f t="shared" si="18"/>
        <v>-7.5670797320280129E-3</v>
      </c>
      <c r="E400" s="8">
        <f t="shared" si="19"/>
        <v>1.0674656511350076</v>
      </c>
      <c r="F400" s="13">
        <f>IF(B400&gt;0,IF(B400&gt;_xlfn.QUARTILE.EXC(B:B,2)-0.00001,1,0.75),-1)</f>
        <v>-1</v>
      </c>
      <c r="G400" s="8">
        <f>F400*D400</f>
        <v>7.5670797320280129E-3</v>
      </c>
      <c r="H400" s="8">
        <f t="shared" si="20"/>
        <v>1.5378730637827198</v>
      </c>
      <c r="I400" s="3"/>
      <c r="T400" s="1">
        <v>43487</v>
      </c>
      <c r="U400">
        <v>7.5613816123559199E-4</v>
      </c>
    </row>
    <row r="401" spans="1:21">
      <c r="A401" s="4">
        <v>43683</v>
      </c>
      <c r="B401" s="12">
        <v>7.8753029582590505E-4</v>
      </c>
      <c r="C401" s="5">
        <v>285.91000000000003</v>
      </c>
      <c r="D401" s="8">
        <f t="shared" si="18"/>
        <v>-5.2813822531567545E-3</v>
      </c>
      <c r="E401" s="8">
        <f t="shared" si="19"/>
        <v>1.0618279569892488</v>
      </c>
      <c r="F401" s="13">
        <f>IF(B401&gt;0,IF(B401&gt;_xlfn.QUARTILE.EXC(B:B,2)-0.00001,1,0.75),-1)</f>
        <v>1</v>
      </c>
      <c r="G401" s="8">
        <f>F401*D401</f>
        <v>-5.2813822531567545E-3</v>
      </c>
      <c r="H401" s="8">
        <f t="shared" si="20"/>
        <v>1.5297509682760499</v>
      </c>
      <c r="I401" s="3"/>
      <c r="T401" s="1">
        <v>43488</v>
      </c>
      <c r="U401">
        <v>7.8753029582590505E-4</v>
      </c>
    </row>
    <row r="402" spans="1:21">
      <c r="A402" s="4">
        <v>43684</v>
      </c>
      <c r="B402" s="12">
        <v>7.8753029582590505E-4</v>
      </c>
      <c r="C402" s="5">
        <v>284.39999999999998</v>
      </c>
      <c r="D402" s="8">
        <f t="shared" si="18"/>
        <v>1.8354430379746933E-2</v>
      </c>
      <c r="E402" s="8">
        <f t="shared" si="19"/>
        <v>1.0813172043010768</v>
      </c>
      <c r="F402" s="13">
        <f>IF(B402&gt;0,IF(B402&gt;_xlfn.QUARTILE.EXC(B:B,2)-0.00001,1,0.75),-1)</f>
        <v>1</v>
      </c>
      <c r="G402" s="8">
        <f>F402*D402</f>
        <v>1.8354430379746933E-2</v>
      </c>
      <c r="H402" s="8">
        <f t="shared" si="20"/>
        <v>1.5578286759216231</v>
      </c>
      <c r="I402" s="3"/>
      <c r="T402" s="1">
        <v>43489</v>
      </c>
      <c r="U402">
        <v>7.5613816123559199E-4</v>
      </c>
    </row>
    <row r="403" spans="1:21">
      <c r="A403" s="4">
        <v>43685</v>
      </c>
      <c r="B403" s="12">
        <v>7.8753029582590505E-4</v>
      </c>
      <c r="C403" s="5">
        <v>289.62</v>
      </c>
      <c r="D403" s="8">
        <f t="shared" si="18"/>
        <v>1.0220288654098403E-2</v>
      </c>
      <c r="E403" s="8">
        <f t="shared" si="19"/>
        <v>1.0923685782556765</v>
      </c>
      <c r="F403" s="13">
        <f>IF(B403&gt;0,IF(B403&gt;_xlfn.QUARTILE.EXC(B:B,2)-0.00001,1,0.75),-1)</f>
        <v>1</v>
      </c>
      <c r="G403" s="8">
        <f>F403*D403</f>
        <v>1.0220288654098403E-2</v>
      </c>
      <c r="H403" s="8">
        <f t="shared" si="20"/>
        <v>1.5737501346631739</v>
      </c>
      <c r="I403" s="3"/>
      <c r="T403" s="1">
        <v>43490</v>
      </c>
      <c r="U403">
        <v>7.8753029582590505E-4</v>
      </c>
    </row>
    <row r="404" spans="1:21">
      <c r="A404" s="4">
        <v>43686</v>
      </c>
      <c r="B404" s="12">
        <v>7.8753029582590505E-4</v>
      </c>
      <c r="C404" s="5">
        <v>292.58</v>
      </c>
      <c r="D404" s="8">
        <f t="shared" si="18"/>
        <v>-8.9548157768815535E-3</v>
      </c>
      <c r="E404" s="8">
        <f t="shared" si="19"/>
        <v>1.0825866188769429</v>
      </c>
      <c r="F404" s="13">
        <f>IF(B404&gt;0,IF(B404&gt;_xlfn.QUARTILE.EXC(B:B,2)-0.00001,1,0.75),-1)</f>
        <v>1</v>
      </c>
      <c r="G404" s="8">
        <f>F404*D404</f>
        <v>-8.9548157768815535E-3</v>
      </c>
      <c r="H404" s="8">
        <f t="shared" si="20"/>
        <v>1.5596574921284228</v>
      </c>
      <c r="I404" s="3"/>
      <c r="T404" s="1">
        <v>43493</v>
      </c>
      <c r="U404">
        <v>7.8753029582590505E-4</v>
      </c>
    </row>
    <row r="405" spans="1:21">
      <c r="A405" s="4">
        <v>43689</v>
      </c>
      <c r="B405" s="12">
        <v>9.5749923803670396E-4</v>
      </c>
      <c r="C405" s="5">
        <v>289.95999999999998</v>
      </c>
      <c r="D405" s="8">
        <f t="shared" si="18"/>
        <v>-7.6562284453026994E-3</v>
      </c>
      <c r="E405" s="8">
        <f t="shared" si="19"/>
        <v>1.0742980884109932</v>
      </c>
      <c r="F405" s="13">
        <f>IF(B405&gt;0,IF(B405&gt;_xlfn.QUARTILE.EXC(B:B,2)-0.00001,1,0.75),-1)</f>
        <v>1</v>
      </c>
      <c r="G405" s="8">
        <f>F405*D405</f>
        <v>-7.6562284453026994E-3</v>
      </c>
      <c r="H405" s="8">
        <f t="shared" si="20"/>
        <v>1.5477163980722597</v>
      </c>
      <c r="I405" s="3"/>
      <c r="T405" s="1">
        <v>43494</v>
      </c>
      <c r="U405">
        <v>7.8753029582590505E-4</v>
      </c>
    </row>
    <row r="406" spans="1:21">
      <c r="A406" s="4">
        <v>43690</v>
      </c>
      <c r="B406" s="12">
        <v>7.8753029582590505E-4</v>
      </c>
      <c r="C406" s="5">
        <v>287.74</v>
      </c>
      <c r="D406" s="8">
        <f t="shared" si="18"/>
        <v>1.1468687009104888E-3</v>
      </c>
      <c r="E406" s="8">
        <f t="shared" si="19"/>
        <v>1.0755301672640396</v>
      </c>
      <c r="F406" s="13">
        <f>IF(B406&gt;0,IF(B406&gt;_xlfn.QUARTILE.EXC(B:B,2)-0.00001,1,0.75),-1)</f>
        <v>1</v>
      </c>
      <c r="G406" s="8">
        <f>F406*D406</f>
        <v>1.1468687009104888E-3</v>
      </c>
      <c r="H406" s="8">
        <f t="shared" si="20"/>
        <v>1.5494914255670946</v>
      </c>
      <c r="I406" s="3"/>
      <c r="T406" s="1">
        <v>43495</v>
      </c>
      <c r="U406">
        <v>7.5613816123559199E-4</v>
      </c>
    </row>
    <row r="407" spans="1:21">
      <c r="A407" s="4">
        <v>43691</v>
      </c>
      <c r="B407" s="12">
        <v>-4.6125670850110899E-3</v>
      </c>
      <c r="C407" s="5">
        <v>288.07</v>
      </c>
      <c r="D407" s="8">
        <f t="shared" si="18"/>
        <v>-1.1073697365223723E-2</v>
      </c>
      <c r="E407" s="8">
        <f t="shared" si="19"/>
        <v>1.0636200716845892</v>
      </c>
      <c r="F407" s="13">
        <f>IF(B407&gt;0,IF(B407&gt;_xlfn.QUARTILE.EXC(B:B,2)-0.00001,1,0.75),-1)</f>
        <v>-1</v>
      </c>
      <c r="G407" s="8">
        <f>F407*D407</f>
        <v>1.1073697365223723E-2</v>
      </c>
      <c r="H407" s="8">
        <f t="shared" si="20"/>
        <v>1.5666500246838337</v>
      </c>
      <c r="I407" s="3"/>
      <c r="T407" s="1">
        <v>43496</v>
      </c>
      <c r="U407">
        <v>7.5613816123559199E-4</v>
      </c>
    </row>
    <row r="408" spans="1:21">
      <c r="A408" s="4">
        <v>43692</v>
      </c>
      <c r="B408" s="12">
        <v>7.8753029582590505E-4</v>
      </c>
      <c r="C408" s="5">
        <v>284.88</v>
      </c>
      <c r="D408" s="8">
        <f t="shared" si="18"/>
        <v>5.6163998876720819E-3</v>
      </c>
      <c r="E408" s="8">
        <f t="shared" si="19"/>
        <v>1.0695937873357244</v>
      </c>
      <c r="F408" s="13">
        <f>IF(B408&gt;0,IF(B408&gt;_xlfn.QUARTILE.EXC(B:B,2)-0.00001,1,0.75),-1)</f>
        <v>1</v>
      </c>
      <c r="G408" s="8">
        <f>F408*D408</f>
        <v>5.6163998876720819E-3</v>
      </c>
      <c r="H408" s="8">
        <f t="shared" si="20"/>
        <v>1.5754489577064896</v>
      </c>
      <c r="I408" s="3"/>
      <c r="T408" s="1">
        <v>43497</v>
      </c>
      <c r="U408">
        <v>7.5613816123559199E-4</v>
      </c>
    </row>
    <row r="409" spans="1:21">
      <c r="A409" s="4">
        <v>43693</v>
      </c>
      <c r="B409" s="12">
        <v>7.8753029582590505E-4</v>
      </c>
      <c r="C409" s="5">
        <v>286.48</v>
      </c>
      <c r="D409" s="8">
        <f t="shared" si="18"/>
        <v>1.9931583356604228E-2</v>
      </c>
      <c r="E409" s="8">
        <f t="shared" si="19"/>
        <v>1.0909124850657124</v>
      </c>
      <c r="F409" s="13">
        <f>IF(B409&gt;0,IF(B409&gt;_xlfn.QUARTILE.EXC(B:B,2)-0.00001,1,0.75),-1)</f>
        <v>1</v>
      </c>
      <c r="G409" s="8">
        <f>F409*D409</f>
        <v>1.9931583356604228E-2</v>
      </c>
      <c r="H409" s="8">
        <f t="shared" si="20"/>
        <v>1.6068501499310919</v>
      </c>
      <c r="I409" s="3"/>
      <c r="T409" s="1">
        <v>43500</v>
      </c>
      <c r="U409">
        <v>7.8753029582590505E-4</v>
      </c>
    </row>
    <row r="410" spans="1:21">
      <c r="A410" s="4">
        <v>43696</v>
      </c>
      <c r="B410" s="12">
        <v>7.8753029582590505E-4</v>
      </c>
      <c r="C410" s="5">
        <v>292.19</v>
      </c>
      <c r="D410" s="8">
        <f t="shared" si="18"/>
        <v>-1.4374208562921932E-3</v>
      </c>
      <c r="E410" s="8">
        <f t="shared" si="19"/>
        <v>1.0893443847072894</v>
      </c>
      <c r="F410" s="13">
        <f>IF(B410&gt;0,IF(B410&gt;_xlfn.QUARTILE.EXC(B:B,2)-0.00001,1,0.75),-1)</f>
        <v>1</v>
      </c>
      <c r="G410" s="8">
        <f>F410*D410</f>
        <v>-1.4374208562921932E-3</v>
      </c>
      <c r="H410" s="8">
        <f t="shared" si="20"/>
        <v>1.6045404300126447</v>
      </c>
      <c r="I410" s="3"/>
      <c r="T410" s="1">
        <v>43501</v>
      </c>
      <c r="U410">
        <v>7.8753029582590505E-4</v>
      </c>
    </row>
    <row r="411" spans="1:21">
      <c r="A411" s="4">
        <v>43697</v>
      </c>
      <c r="B411" s="12">
        <v>7.8753029582590505E-4</v>
      </c>
      <c r="C411" s="5">
        <v>291.77</v>
      </c>
      <c r="D411" s="8">
        <f t="shared" si="18"/>
        <v>2.4334235870721336E-3</v>
      </c>
      <c r="E411" s="8">
        <f t="shared" si="19"/>
        <v>1.0919952210274808</v>
      </c>
      <c r="F411" s="13">
        <f>IF(B411&gt;0,IF(B411&gt;_xlfn.QUARTILE.EXC(B:B,2)-0.00001,1,0.75),-1)</f>
        <v>1</v>
      </c>
      <c r="G411" s="8">
        <f>F411*D411</f>
        <v>2.4334235870721336E-3</v>
      </c>
      <c r="H411" s="8">
        <f t="shared" si="20"/>
        <v>1.6084449565414485</v>
      </c>
      <c r="I411" s="3"/>
      <c r="T411" s="1">
        <v>43502</v>
      </c>
      <c r="U411">
        <v>8.9131154134503899E-4</v>
      </c>
    </row>
    <row r="412" spans="1:21">
      <c r="A412" s="4">
        <v>43698</v>
      </c>
      <c r="B412" s="12">
        <v>7.8753029582590505E-4</v>
      </c>
      <c r="C412" s="5">
        <v>292.48</v>
      </c>
      <c r="D412" s="8">
        <f t="shared" si="18"/>
        <v>2.5642778993435447E-3</v>
      </c>
      <c r="E412" s="8">
        <f t="shared" si="19"/>
        <v>1.0947954002389504</v>
      </c>
      <c r="F412" s="13">
        <f>IF(B412&gt;0,IF(B412&gt;_xlfn.QUARTILE.EXC(B:B,2)-0.00001,1,0.75),-1)</f>
        <v>1</v>
      </c>
      <c r="G412" s="8">
        <f>F412*D412</f>
        <v>2.5642778993435447E-3</v>
      </c>
      <c r="H412" s="8">
        <f t="shared" si="20"/>
        <v>1.6125694563958184</v>
      </c>
      <c r="I412" s="3"/>
      <c r="T412" s="1">
        <v>43503</v>
      </c>
      <c r="U412">
        <v>7.8753029582590505E-4</v>
      </c>
    </row>
    <row r="413" spans="1:21">
      <c r="A413" s="4">
        <v>43699</v>
      </c>
      <c r="B413" s="12">
        <v>7.8753029582590505E-4</v>
      </c>
      <c r="C413" s="5">
        <v>293.23</v>
      </c>
      <c r="D413" s="8">
        <f t="shared" si="18"/>
        <v>-7.8777751253282478E-3</v>
      </c>
      <c r="E413" s="8">
        <f t="shared" si="19"/>
        <v>1.0861708482676242</v>
      </c>
      <c r="F413" s="13">
        <f>IF(B413&gt;0,IF(B413&gt;_xlfn.QUARTILE.EXC(B:B,2)-0.00001,1,0.75),-1)</f>
        <v>1</v>
      </c>
      <c r="G413" s="8">
        <f>F413*D413</f>
        <v>-7.8777751253282478E-3</v>
      </c>
      <c r="H413" s="8">
        <f t="shared" si="20"/>
        <v>1.5998659968443594</v>
      </c>
      <c r="I413" s="3"/>
      <c r="T413" s="1">
        <v>43504</v>
      </c>
      <c r="U413">
        <v>7.8753029582590505E-4</v>
      </c>
    </row>
    <row r="414" spans="1:21">
      <c r="A414" s="4">
        <v>43700</v>
      </c>
      <c r="B414" s="12">
        <v>2.5027821652804299E-4</v>
      </c>
      <c r="C414" s="5">
        <v>290.92</v>
      </c>
      <c r="D414" s="8">
        <f t="shared" si="18"/>
        <v>-1.2546404509830997E-2</v>
      </c>
      <c r="E414" s="8">
        <f t="shared" si="19"/>
        <v>1.0725433094384724</v>
      </c>
      <c r="F414" s="13">
        <f>IF(B414&gt;0,IF(B414&gt;_xlfn.QUARTILE.EXC(B:B,2)-0.00001,1,0.75),-1)</f>
        <v>0.75</v>
      </c>
      <c r="G414" s="8">
        <f>F414*D414</f>
        <v>-9.409803382373249E-3</v>
      </c>
      <c r="H414" s="8">
        <f t="shared" si="20"/>
        <v>1.5848115723759093</v>
      </c>
      <c r="I414" s="3"/>
      <c r="T414" s="1">
        <v>43507</v>
      </c>
      <c r="U414">
        <v>7.8753029582590505E-4</v>
      </c>
    </row>
    <row r="415" spans="1:21">
      <c r="A415" s="4">
        <v>43703</v>
      </c>
      <c r="B415" s="12">
        <v>7.8753029582590505E-4</v>
      </c>
      <c r="C415" s="5">
        <v>287.27</v>
      </c>
      <c r="D415" s="8">
        <f t="shared" si="18"/>
        <v>7.9019737529155108E-3</v>
      </c>
      <c r="E415" s="8">
        <f t="shared" si="19"/>
        <v>1.0810185185185204</v>
      </c>
      <c r="F415" s="13">
        <f>IF(B415&gt;0,IF(B415&gt;_xlfn.QUARTILE.EXC(B:B,2)-0.00001,1,0.75),-1)</f>
        <v>1</v>
      </c>
      <c r="G415" s="8">
        <f>F415*D415</f>
        <v>7.9019737529155108E-3</v>
      </c>
      <c r="H415" s="8">
        <f t="shared" si="20"/>
        <v>1.5973347118241406</v>
      </c>
      <c r="I415" s="3"/>
      <c r="T415" s="1">
        <v>43508</v>
      </c>
      <c r="U415">
        <v>7.5613816123559199E-4</v>
      </c>
    </row>
    <row r="416" spans="1:21">
      <c r="A416" s="4">
        <v>43704</v>
      </c>
      <c r="B416" s="12">
        <v>7.8753029582590505E-4</v>
      </c>
      <c r="C416" s="5">
        <v>289.54000000000002</v>
      </c>
      <c r="D416" s="8">
        <f t="shared" si="18"/>
        <v>-1.1742764384886488E-2</v>
      </c>
      <c r="E416" s="8">
        <f t="shared" si="19"/>
        <v>1.0683243727598584</v>
      </c>
      <c r="F416" s="13">
        <f>IF(B416&gt;0,IF(B416&gt;_xlfn.QUARTILE.EXC(B:B,2)-0.00001,1,0.75),-1)</f>
        <v>1</v>
      </c>
      <c r="G416" s="8">
        <f>F416*D416</f>
        <v>-1.1742764384886488E-2</v>
      </c>
      <c r="H416" s="8">
        <f t="shared" si="20"/>
        <v>1.578577586659389</v>
      </c>
      <c r="I416" s="3"/>
      <c r="T416" s="1">
        <v>43509</v>
      </c>
      <c r="U416">
        <v>7.8753029582590505E-4</v>
      </c>
    </row>
    <row r="417" spans="1:21">
      <c r="A417" s="4">
        <v>43705</v>
      </c>
      <c r="B417" s="12">
        <v>7.8753029582590505E-4</v>
      </c>
      <c r="C417" s="5">
        <v>286.14</v>
      </c>
      <c r="D417" s="8">
        <f t="shared" si="18"/>
        <v>1.9500943594045018E-2</v>
      </c>
      <c r="E417" s="8">
        <f t="shared" si="19"/>
        <v>1.0891577060931918</v>
      </c>
      <c r="F417" s="13">
        <f>IF(B417&gt;0,IF(B417&gt;_xlfn.QUARTILE.EXC(B:B,2)-0.00001,1,0.75),-1)</f>
        <v>1</v>
      </c>
      <c r="G417" s="8">
        <f>F417*D417</f>
        <v>1.9500943594045018E-2</v>
      </c>
      <c r="H417" s="8">
        <f t="shared" si="20"/>
        <v>1.6093613391356574</v>
      </c>
      <c r="I417" s="3"/>
      <c r="T417" s="1">
        <v>43510</v>
      </c>
      <c r="U417">
        <v>7.8753029582590505E-4</v>
      </c>
    </row>
    <row r="418" spans="1:21">
      <c r="A418" s="4">
        <v>43706</v>
      </c>
      <c r="B418" s="12">
        <v>7.8753029582590505E-4</v>
      </c>
      <c r="C418" s="5">
        <v>291.72000000000003</v>
      </c>
      <c r="D418" s="8">
        <f t="shared" si="18"/>
        <v>8.5698615110379808E-3</v>
      </c>
      <c r="E418" s="8">
        <f t="shared" si="19"/>
        <v>1.0984916367980901</v>
      </c>
      <c r="F418" s="13">
        <f>IF(B418&gt;0,IF(B418&gt;_xlfn.QUARTILE.EXC(B:B,2)-0.00001,1,0.75),-1)</f>
        <v>1</v>
      </c>
      <c r="G418" s="8">
        <f>F418*D418</f>
        <v>8.5698615110379808E-3</v>
      </c>
      <c r="H418" s="8">
        <f t="shared" si="20"/>
        <v>1.6231533429332685</v>
      </c>
      <c r="I418" s="3"/>
      <c r="T418" s="1">
        <v>43511</v>
      </c>
      <c r="U418">
        <v>7.8753029582590505E-4</v>
      </c>
    </row>
    <row r="419" spans="1:21">
      <c r="A419" s="4">
        <v>43707</v>
      </c>
      <c r="B419" s="12">
        <v>7.8753029582590505E-4</v>
      </c>
      <c r="C419" s="5">
        <v>294.22000000000003</v>
      </c>
      <c r="D419" s="8">
        <f t="shared" si="18"/>
        <v>-1.2405682822377927E-2</v>
      </c>
      <c r="E419" s="8">
        <f t="shared" si="19"/>
        <v>1.0848640979689381</v>
      </c>
      <c r="F419" s="13">
        <f>IF(B419&gt;0,IF(B419&gt;_xlfn.QUARTILE.EXC(B:B,2)-0.00001,1,0.75),-1)</f>
        <v>1</v>
      </c>
      <c r="G419" s="8">
        <f>F419*D419</f>
        <v>-1.2405682822377927E-2</v>
      </c>
      <c r="H419" s="8">
        <f t="shared" si="20"/>
        <v>1.6030170173887559</v>
      </c>
      <c r="I419" s="3"/>
      <c r="T419" s="1">
        <v>43515</v>
      </c>
      <c r="U419">
        <v>7.8753029582590505E-4</v>
      </c>
    </row>
    <row r="420" spans="1:21">
      <c r="A420" s="4">
        <v>43711</v>
      </c>
      <c r="B420" s="12">
        <v>7.8753029582590505E-4</v>
      </c>
      <c r="C420" s="5">
        <v>290.57</v>
      </c>
      <c r="D420" s="8">
        <f t="shared" si="18"/>
        <v>8.8446845854699158E-3</v>
      </c>
      <c r="E420" s="8">
        <f t="shared" si="19"/>
        <v>1.0944593787335737</v>
      </c>
      <c r="F420" s="13">
        <f>IF(B420&gt;0,IF(B420&gt;_xlfn.QUARTILE.EXC(B:B,2)-0.00001,1,0.75),-1)</f>
        <v>1</v>
      </c>
      <c r="G420" s="8">
        <f>F420*D420</f>
        <v>8.8446845854699158E-3</v>
      </c>
      <c r="H420" s="8">
        <f t="shared" si="20"/>
        <v>1.6171951972927003</v>
      </c>
      <c r="I420" s="3"/>
      <c r="T420" s="1">
        <v>43516</v>
      </c>
      <c r="U420">
        <v>7.8753029582590505E-4</v>
      </c>
    </row>
    <row r="421" spans="1:21">
      <c r="A421" s="4">
        <v>43712</v>
      </c>
      <c r="B421" s="12">
        <v>7.8753029582590505E-4</v>
      </c>
      <c r="C421" s="5">
        <v>293.14</v>
      </c>
      <c r="D421" s="8">
        <f t="shared" si="18"/>
        <v>1.2451388415091882E-2</v>
      </c>
      <c r="E421" s="8">
        <f t="shared" si="19"/>
        <v>1.1080869175627255</v>
      </c>
      <c r="F421" s="13">
        <f>IF(B421&gt;0,IF(B421&gt;_xlfn.QUARTILE.EXC(B:B,2)-0.00001,1,0.75),-1)</f>
        <v>1</v>
      </c>
      <c r="G421" s="8">
        <f>F421*D421</f>
        <v>1.2451388415091882E-2</v>
      </c>
      <c r="H421" s="8">
        <f t="shared" si="20"/>
        <v>1.6373315228372129</v>
      </c>
      <c r="I421" s="3"/>
      <c r="T421" s="1">
        <v>43517</v>
      </c>
      <c r="U421">
        <v>7.8753029582590505E-4</v>
      </c>
    </row>
    <row r="422" spans="1:21">
      <c r="A422" s="4">
        <v>43713</v>
      </c>
      <c r="B422" s="12">
        <v>7.8753029582590505E-4</v>
      </c>
      <c r="C422" s="5">
        <v>296.79000000000002</v>
      </c>
      <c r="D422" s="8">
        <f>(C423-C422)/C422</f>
        <v>4.6497523501465524E-3</v>
      </c>
      <c r="E422" s="8">
        <f t="shared" si="19"/>
        <v>1.1132392473118293</v>
      </c>
      <c r="F422" s="13">
        <f>IF(B422&gt;0,IF(B422&gt;_xlfn.QUARTILE.EXC(B:B,2)-0.00001,1,0.75),-1)</f>
        <v>1</v>
      </c>
      <c r="G422" s="8">
        <f>F422*D422</f>
        <v>4.6497523501465524E-3</v>
      </c>
      <c r="H422" s="8">
        <f>(G422+1)*H421</f>
        <v>1.6449447089334943</v>
      </c>
      <c r="I422" s="3"/>
      <c r="T422" s="1">
        <v>43518</v>
      </c>
      <c r="U422">
        <v>7.8753029582590505E-4</v>
      </c>
    </row>
    <row r="423" spans="1:21">
      <c r="A423" s="4">
        <v>43714</v>
      </c>
      <c r="B423" s="3"/>
      <c r="C423" s="5">
        <v>298.17</v>
      </c>
      <c r="D423" s="3"/>
      <c r="E423" s="3"/>
      <c r="F423" s="3"/>
      <c r="G423" s="3"/>
      <c r="H423" s="3"/>
      <c r="I423" s="3"/>
      <c r="T423" s="1">
        <v>43521</v>
      </c>
      <c r="U423">
        <v>7.8753029582590505E-4</v>
      </c>
    </row>
    <row r="424" spans="1:21">
      <c r="A424" s="1"/>
      <c r="C424"/>
      <c r="R424" s="1">
        <v>43522</v>
      </c>
      <c r="S424">
        <v>7.8753029582590505E-4</v>
      </c>
    </row>
    <row r="425" spans="1:21">
      <c r="R425" s="1">
        <v>43523</v>
      </c>
      <c r="S425">
        <v>7.8753029582590505E-4</v>
      </c>
    </row>
    <row r="426" spans="1:21">
      <c r="R426" s="1">
        <v>43524</v>
      </c>
      <c r="S426">
        <v>7.8753029582590505E-4</v>
      </c>
    </row>
    <row r="427" spans="1:21">
      <c r="R427" s="1">
        <v>43525</v>
      </c>
      <c r="S427">
        <v>7.8753029582590505E-4</v>
      </c>
    </row>
    <row r="428" spans="1:21">
      <c r="R428" s="1">
        <v>43528</v>
      </c>
      <c r="S428">
        <v>7.8753029582590505E-4</v>
      </c>
    </row>
    <row r="429" spans="1:21">
      <c r="R429" s="1">
        <v>43529</v>
      </c>
      <c r="S429">
        <v>7.8753029582590505E-4</v>
      </c>
    </row>
    <row r="430" spans="1:21">
      <c r="R430" s="1">
        <v>43530</v>
      </c>
      <c r="S430">
        <v>8.9131154134503899E-4</v>
      </c>
    </row>
    <row r="431" spans="1:21">
      <c r="R431" s="1">
        <v>43531</v>
      </c>
      <c r="S431">
        <v>7.8753029582590505E-4</v>
      </c>
    </row>
    <row r="432" spans="1:21">
      <c r="R432" s="1">
        <v>43532</v>
      </c>
      <c r="S432">
        <v>7.8753029582590505E-4</v>
      </c>
    </row>
    <row r="433" spans="18:19">
      <c r="R433" s="1">
        <v>43535</v>
      </c>
      <c r="S433">
        <v>7.8753029582590505E-4</v>
      </c>
    </row>
    <row r="434" spans="18:19">
      <c r="R434" s="1">
        <v>43536</v>
      </c>
      <c r="S434">
        <v>7.8753029582590505E-4</v>
      </c>
    </row>
    <row r="435" spans="18:19">
      <c r="R435" s="1">
        <v>43537</v>
      </c>
      <c r="S435">
        <v>7.8753029582590505E-4</v>
      </c>
    </row>
    <row r="436" spans="18:19">
      <c r="R436" s="1">
        <v>43538</v>
      </c>
      <c r="S436">
        <v>7.8753029582590505E-4</v>
      </c>
    </row>
    <row r="437" spans="18:19">
      <c r="R437" s="1">
        <v>43539</v>
      </c>
      <c r="S437">
        <v>7.5613816123559199E-4</v>
      </c>
    </row>
    <row r="438" spans="18:19">
      <c r="R438" s="1">
        <v>43542</v>
      </c>
      <c r="S438">
        <v>7.8753029582590505E-4</v>
      </c>
    </row>
    <row r="439" spans="18:19">
      <c r="R439" s="1">
        <v>43543</v>
      </c>
      <c r="S439">
        <v>7.8753029582590505E-4</v>
      </c>
    </row>
    <row r="440" spans="18:19">
      <c r="R440" s="1">
        <v>43544</v>
      </c>
      <c r="S440">
        <v>7.5613816123559199E-4</v>
      </c>
    </row>
    <row r="441" spans="18:19">
      <c r="R441" s="1">
        <v>43545</v>
      </c>
      <c r="S441">
        <v>6.7276146075356997E-4</v>
      </c>
    </row>
    <row r="442" spans="18:19">
      <c r="R442" s="1">
        <v>43546</v>
      </c>
      <c r="S442">
        <v>7.8753029582590505E-4</v>
      </c>
    </row>
    <row r="443" spans="18:19">
      <c r="R443" s="1">
        <v>43549</v>
      </c>
      <c r="S443">
        <v>7.8753029582590505E-4</v>
      </c>
    </row>
    <row r="444" spans="18:19">
      <c r="R444" s="1">
        <v>43550</v>
      </c>
      <c r="S444">
        <v>7.8753029582590505E-4</v>
      </c>
    </row>
    <row r="445" spans="18:19">
      <c r="R445" s="1">
        <v>43551</v>
      </c>
      <c r="S445">
        <v>7.8753029582590505E-4</v>
      </c>
    </row>
    <row r="446" spans="18:19">
      <c r="R446" s="1">
        <v>43552</v>
      </c>
      <c r="S446">
        <v>7.8753029582590505E-4</v>
      </c>
    </row>
    <row r="447" spans="18:19">
      <c r="R447" s="1">
        <v>43553</v>
      </c>
      <c r="S447">
        <v>7.8753029582590505E-4</v>
      </c>
    </row>
    <row r="448" spans="18:19">
      <c r="R448" s="1">
        <v>43556</v>
      </c>
      <c r="S448">
        <v>7.8753029582590505E-4</v>
      </c>
    </row>
    <row r="449" spans="18:19">
      <c r="R449" s="1">
        <v>43557</v>
      </c>
      <c r="S449">
        <v>7.8753029582590505E-4</v>
      </c>
    </row>
    <row r="450" spans="18:19">
      <c r="R450" s="1">
        <v>43558</v>
      </c>
      <c r="S450">
        <v>7.8753029582590505E-4</v>
      </c>
    </row>
    <row r="451" spans="18:19">
      <c r="R451" s="1">
        <v>43559</v>
      </c>
      <c r="S451">
        <v>7.8753029582590505E-4</v>
      </c>
    </row>
    <row r="452" spans="18:19">
      <c r="R452" s="1">
        <v>43560</v>
      </c>
      <c r="S452">
        <v>7.8753029582590505E-4</v>
      </c>
    </row>
    <row r="453" spans="18:19">
      <c r="R453" s="1">
        <v>43563</v>
      </c>
      <c r="S453">
        <v>7.8753029582590505E-4</v>
      </c>
    </row>
    <row r="454" spans="18:19">
      <c r="R454" s="1">
        <v>43564</v>
      </c>
      <c r="S454">
        <v>7.8753029582590505E-4</v>
      </c>
    </row>
    <row r="455" spans="18:19">
      <c r="R455" s="1">
        <v>43565</v>
      </c>
      <c r="S455">
        <v>7.8753029582590505E-4</v>
      </c>
    </row>
    <row r="456" spans="18:19">
      <c r="R456" s="1">
        <v>43566</v>
      </c>
      <c r="S456">
        <v>7.8753029582590505E-4</v>
      </c>
    </row>
    <row r="457" spans="18:19">
      <c r="R457" s="1">
        <v>43567</v>
      </c>
      <c r="S457">
        <v>7.8753029582590505E-4</v>
      </c>
    </row>
    <row r="458" spans="18:19">
      <c r="R458" s="1">
        <v>43570</v>
      </c>
      <c r="S458">
        <v>7.8753029582590505E-4</v>
      </c>
    </row>
    <row r="459" spans="18:19">
      <c r="R459" s="1">
        <v>43571</v>
      </c>
      <c r="S459">
        <v>7.8753029582590505E-4</v>
      </c>
    </row>
    <row r="460" spans="18:19">
      <c r="R460" s="1">
        <v>43572</v>
      </c>
      <c r="S460">
        <v>7.8753029582590505E-4</v>
      </c>
    </row>
    <row r="461" spans="18:19">
      <c r="R461" s="1">
        <v>43573</v>
      </c>
      <c r="S461">
        <v>7.8753029582590505E-4</v>
      </c>
    </row>
    <row r="462" spans="18:19">
      <c r="R462" s="1">
        <v>43577</v>
      </c>
      <c r="S462">
        <v>7.5613816123559199E-4</v>
      </c>
    </row>
    <row r="463" spans="18:19">
      <c r="R463" s="1">
        <v>43578</v>
      </c>
      <c r="S463">
        <v>7.5613816123559199E-4</v>
      </c>
    </row>
    <row r="464" spans="18:19">
      <c r="R464" s="1">
        <v>43579</v>
      </c>
      <c r="S464">
        <v>7.8753029582590505E-4</v>
      </c>
    </row>
    <row r="465" spans="18:19">
      <c r="R465" s="1">
        <v>43580</v>
      </c>
      <c r="S465">
        <v>7.8753029582590505E-4</v>
      </c>
    </row>
    <row r="466" spans="18:19">
      <c r="R466" s="1">
        <v>43581</v>
      </c>
      <c r="S466">
        <v>7.8753029582590505E-4</v>
      </c>
    </row>
    <row r="467" spans="18:19">
      <c r="R467" s="1">
        <v>43584</v>
      </c>
      <c r="S467">
        <v>7.8753029582590505E-4</v>
      </c>
    </row>
    <row r="468" spans="18:19">
      <c r="R468" s="1">
        <v>43585</v>
      </c>
      <c r="S468">
        <v>7.8753029582590505E-4</v>
      </c>
    </row>
    <row r="469" spans="18:19">
      <c r="R469" s="1">
        <v>43586</v>
      </c>
      <c r="S469">
        <v>7.8753029582590505E-4</v>
      </c>
    </row>
    <row r="470" spans="18:19">
      <c r="R470" s="1">
        <v>43587</v>
      </c>
      <c r="S470">
        <v>7.5613816123559199E-4</v>
      </c>
    </row>
    <row r="471" spans="18:19">
      <c r="R471" s="1">
        <v>43588</v>
      </c>
      <c r="S471">
        <v>7.8753029582590505E-4</v>
      </c>
    </row>
    <row r="472" spans="18:19">
      <c r="R472" s="1">
        <v>43591</v>
      </c>
      <c r="S472">
        <v>1.1334725448940001E-3</v>
      </c>
    </row>
    <row r="473" spans="18:19">
      <c r="R473" s="1">
        <v>43592</v>
      </c>
      <c r="S473">
        <v>7.8753029582590505E-4</v>
      </c>
    </row>
    <row r="474" spans="18:19">
      <c r="R474" s="1">
        <v>43593</v>
      </c>
      <c r="S474">
        <v>7.8753029582590505E-4</v>
      </c>
    </row>
    <row r="475" spans="18:19">
      <c r="R475" s="1">
        <v>43594</v>
      </c>
      <c r="S475">
        <v>7.8753029582590505E-4</v>
      </c>
    </row>
    <row r="476" spans="18:19">
      <c r="R476" s="1">
        <v>43595</v>
      </c>
      <c r="S476">
        <v>2.5027821652804299E-4</v>
      </c>
    </row>
    <row r="477" spans="18:19">
      <c r="R477" s="1">
        <v>43598</v>
      </c>
      <c r="S477">
        <v>7.8753029582590505E-4</v>
      </c>
    </row>
    <row r="478" spans="18:19">
      <c r="R478" s="1">
        <v>43599</v>
      </c>
      <c r="S478">
        <v>7.8753029582590505E-4</v>
      </c>
    </row>
    <row r="479" spans="18:19">
      <c r="R479" s="1">
        <v>43600</v>
      </c>
      <c r="S479">
        <v>7.5613816123559199E-4</v>
      </c>
    </row>
    <row r="480" spans="18:19">
      <c r="R480" s="1">
        <v>43601</v>
      </c>
      <c r="S480">
        <v>7.8753029582590505E-4</v>
      </c>
    </row>
    <row r="481" spans="18:19">
      <c r="R481" s="1">
        <v>43602</v>
      </c>
      <c r="S481">
        <v>7.8753029582590505E-4</v>
      </c>
    </row>
    <row r="482" spans="18:19">
      <c r="R482" s="1">
        <v>43605</v>
      </c>
      <c r="S482">
        <v>7.8753029582590505E-4</v>
      </c>
    </row>
    <row r="483" spans="18:19">
      <c r="R483" s="1">
        <v>43606</v>
      </c>
      <c r="S483">
        <v>7.8753029582590505E-4</v>
      </c>
    </row>
    <row r="484" spans="18:19">
      <c r="R484" s="1">
        <v>43607</v>
      </c>
      <c r="S484">
        <v>9.5749923803670396E-4</v>
      </c>
    </row>
    <row r="485" spans="18:19">
      <c r="R485" s="1">
        <v>43608</v>
      </c>
      <c r="S485">
        <v>7.8753029582590505E-4</v>
      </c>
    </row>
    <row r="486" spans="18:19">
      <c r="R486" s="1">
        <v>43609</v>
      </c>
      <c r="S486">
        <v>8.9131154134503899E-4</v>
      </c>
    </row>
    <row r="487" spans="18:19">
      <c r="R487" s="1">
        <v>43613</v>
      </c>
      <c r="S487">
        <v>7.8753029582590505E-4</v>
      </c>
    </row>
    <row r="488" spans="18:19">
      <c r="R488" s="1">
        <v>43614</v>
      </c>
      <c r="S488">
        <v>7.8753029582590505E-4</v>
      </c>
    </row>
    <row r="489" spans="18:19">
      <c r="R489" s="1">
        <v>43615</v>
      </c>
      <c r="S489">
        <v>1.0386179005713199E-3</v>
      </c>
    </row>
    <row r="490" spans="18:19">
      <c r="R490" s="1">
        <v>43616</v>
      </c>
      <c r="S490">
        <v>7.8753029582590505E-4</v>
      </c>
    </row>
    <row r="491" spans="18:19">
      <c r="R491" s="1">
        <v>43619</v>
      </c>
      <c r="S491">
        <v>8.7290420614701502E-4</v>
      </c>
    </row>
    <row r="492" spans="18:19">
      <c r="R492" s="1">
        <v>43620</v>
      </c>
      <c r="S492">
        <v>7.5613816123559199E-4</v>
      </c>
    </row>
    <row r="493" spans="18:19">
      <c r="R493" s="1">
        <v>43621</v>
      </c>
      <c r="S493">
        <v>7.8753029582590505E-4</v>
      </c>
    </row>
    <row r="494" spans="18:19">
      <c r="R494" s="1">
        <v>43622</v>
      </c>
      <c r="S494">
        <v>7.8753029582590505E-4</v>
      </c>
    </row>
    <row r="495" spans="18:19">
      <c r="R495" s="1">
        <v>43623</v>
      </c>
      <c r="S495">
        <v>7.5613816123559199E-4</v>
      </c>
    </row>
    <row r="496" spans="18:19">
      <c r="R496" s="1">
        <v>43626</v>
      </c>
      <c r="S496">
        <v>7.8753029582590505E-4</v>
      </c>
    </row>
    <row r="497" spans="18:19">
      <c r="R497" s="1">
        <v>43627</v>
      </c>
      <c r="S497">
        <v>7.8753029582590505E-4</v>
      </c>
    </row>
    <row r="498" spans="18:19">
      <c r="R498" s="1">
        <v>43628</v>
      </c>
      <c r="S498">
        <v>7.8753029582590505E-4</v>
      </c>
    </row>
    <row r="499" spans="18:19">
      <c r="R499" s="1">
        <v>43629</v>
      </c>
      <c r="S499">
        <v>7.8753029582590505E-4</v>
      </c>
    </row>
    <row r="500" spans="18:19">
      <c r="R500" s="1">
        <v>43630</v>
      </c>
      <c r="S500">
        <v>7.8753029582590505E-4</v>
      </c>
    </row>
    <row r="501" spans="18:19">
      <c r="R501" s="1">
        <v>43633</v>
      </c>
      <c r="S501">
        <v>7.5613816123559199E-4</v>
      </c>
    </row>
    <row r="502" spans="18:19">
      <c r="R502" s="1">
        <v>43634</v>
      </c>
      <c r="S502">
        <v>7.8753029582590505E-4</v>
      </c>
    </row>
    <row r="503" spans="18:19">
      <c r="R503" s="1">
        <v>43635</v>
      </c>
      <c r="S503">
        <v>7.8753029582590505E-4</v>
      </c>
    </row>
    <row r="504" spans="18:19">
      <c r="R504" s="1">
        <v>43636</v>
      </c>
      <c r="S504">
        <v>7.8753029582590505E-4</v>
      </c>
    </row>
    <row r="505" spans="18:19">
      <c r="R505" s="1">
        <v>43637</v>
      </c>
      <c r="S505">
        <v>7.8753029582590505E-4</v>
      </c>
    </row>
    <row r="506" spans="18:19">
      <c r="R506" s="1">
        <v>43640</v>
      </c>
      <c r="S506">
        <v>8.9131154134503899E-4</v>
      </c>
    </row>
    <row r="507" spans="18:19">
      <c r="R507" s="1">
        <v>43641</v>
      </c>
      <c r="S507">
        <v>7.8753029582590505E-4</v>
      </c>
    </row>
    <row r="508" spans="18:19">
      <c r="R508" s="1">
        <v>43642</v>
      </c>
      <c r="S508">
        <v>7.8753029582590505E-4</v>
      </c>
    </row>
    <row r="509" spans="18:19">
      <c r="R509" s="1">
        <v>43643</v>
      </c>
      <c r="S509">
        <v>7.8753029582590505E-4</v>
      </c>
    </row>
    <row r="510" spans="18:19">
      <c r="R510" s="1">
        <v>43644</v>
      </c>
      <c r="S510">
        <v>7.8753029582590505E-4</v>
      </c>
    </row>
    <row r="511" spans="18:19">
      <c r="R511" s="1">
        <v>43647</v>
      </c>
      <c r="S511">
        <v>7.8753029582590505E-4</v>
      </c>
    </row>
    <row r="512" spans="18:19">
      <c r="R512" s="1">
        <v>43648</v>
      </c>
      <c r="S512">
        <v>7.5613816123559199E-4</v>
      </c>
    </row>
    <row r="513" spans="18:19">
      <c r="R513" s="1">
        <v>43649</v>
      </c>
      <c r="S513">
        <v>7.8753029582590505E-4</v>
      </c>
    </row>
    <row r="514" spans="18:19">
      <c r="R514" s="1">
        <v>43651</v>
      </c>
      <c r="S514">
        <v>7.8753029582590505E-4</v>
      </c>
    </row>
    <row r="515" spans="18:19">
      <c r="R515" s="1">
        <v>43654</v>
      </c>
      <c r="S515">
        <v>7.8753029582590505E-4</v>
      </c>
    </row>
    <row r="516" spans="18:19">
      <c r="R516" s="1">
        <v>43655</v>
      </c>
      <c r="S516">
        <v>7.8753029582590505E-4</v>
      </c>
    </row>
    <row r="517" spans="18:19">
      <c r="R517" s="1">
        <v>43656</v>
      </c>
      <c r="S517">
        <v>7.5613816123559199E-4</v>
      </c>
    </row>
    <row r="518" spans="18:19">
      <c r="R518" s="1">
        <v>43657</v>
      </c>
      <c r="S518">
        <v>7.8753029582590505E-4</v>
      </c>
    </row>
    <row r="519" spans="18:19">
      <c r="R519" s="1">
        <v>43658</v>
      </c>
      <c r="S519">
        <v>7.8753029582590505E-4</v>
      </c>
    </row>
    <row r="520" spans="18:19">
      <c r="R520" s="1">
        <v>43661</v>
      </c>
      <c r="S520">
        <v>7.8753029582590505E-4</v>
      </c>
    </row>
    <row r="521" spans="18:19">
      <c r="R521" s="1">
        <v>43662</v>
      </c>
      <c r="S521">
        <v>7.8753029582590505E-4</v>
      </c>
    </row>
    <row r="522" spans="18:19">
      <c r="R522" s="1">
        <v>43663</v>
      </c>
      <c r="S522">
        <v>7.8753029582590505E-4</v>
      </c>
    </row>
    <row r="523" spans="18:19">
      <c r="R523" s="1">
        <v>43664</v>
      </c>
      <c r="S523">
        <v>7.8753029582590505E-4</v>
      </c>
    </row>
    <row r="524" spans="18:19">
      <c r="R524" s="1">
        <v>43665</v>
      </c>
      <c r="S524">
        <v>7.8753029582590505E-4</v>
      </c>
    </row>
    <row r="525" spans="18:19">
      <c r="R525" s="1">
        <v>43668</v>
      </c>
      <c r="S525">
        <v>7.8753029582590505E-4</v>
      </c>
    </row>
    <row r="526" spans="18:19">
      <c r="R526" s="1">
        <v>43669</v>
      </c>
      <c r="S526">
        <v>7.8753029582590505E-4</v>
      </c>
    </row>
    <row r="527" spans="18:19">
      <c r="R527" s="1">
        <v>43670</v>
      </c>
      <c r="S527">
        <v>7.8753029582590505E-4</v>
      </c>
    </row>
    <row r="528" spans="18:19">
      <c r="R528" s="1">
        <v>43671</v>
      </c>
      <c r="S528">
        <v>7.5613816123559199E-4</v>
      </c>
    </row>
    <row r="529" spans="18:19">
      <c r="R529" s="1">
        <v>43672</v>
      </c>
      <c r="S529">
        <v>7.8753029582590505E-4</v>
      </c>
    </row>
    <row r="530" spans="18:19">
      <c r="R530" s="1">
        <v>43675</v>
      </c>
      <c r="S530">
        <v>7.8753029582590505E-4</v>
      </c>
    </row>
    <row r="531" spans="18:19">
      <c r="R531" s="1">
        <v>43676</v>
      </c>
      <c r="S531">
        <v>8.9131154134503899E-4</v>
      </c>
    </row>
    <row r="532" spans="18:19">
      <c r="R532" s="1">
        <v>43677</v>
      </c>
      <c r="S532">
        <v>8.9131154134503899E-4</v>
      </c>
    </row>
    <row r="533" spans="18:19">
      <c r="R533" s="1">
        <v>43678</v>
      </c>
      <c r="S533">
        <v>7.8753029582590505E-4</v>
      </c>
    </row>
    <row r="534" spans="18:19">
      <c r="R534" s="1">
        <v>43679</v>
      </c>
      <c r="S534">
        <v>-1.30749228729696E-2</v>
      </c>
    </row>
    <row r="535" spans="18:19">
      <c r="R535" s="1">
        <v>43682</v>
      </c>
      <c r="S535">
        <v>7.8753029582590505E-4</v>
      </c>
    </row>
    <row r="536" spans="18:19">
      <c r="R536" s="1">
        <v>43683</v>
      </c>
      <c r="S536">
        <v>7.8753029582590505E-4</v>
      </c>
    </row>
    <row r="537" spans="18:19">
      <c r="R537" s="1">
        <v>43684</v>
      </c>
      <c r="S537">
        <v>7.8753029582590505E-4</v>
      </c>
    </row>
    <row r="538" spans="18:19">
      <c r="R538" s="1">
        <v>43685</v>
      </c>
      <c r="S538">
        <v>7.8753029582590505E-4</v>
      </c>
    </row>
    <row r="539" spans="18:19">
      <c r="R539" s="1">
        <v>43686</v>
      </c>
      <c r="S539">
        <v>9.5749923803670396E-4</v>
      </c>
    </row>
    <row r="540" spans="18:19">
      <c r="R540" s="1">
        <v>43689</v>
      </c>
      <c r="S540">
        <v>7.8753029582590505E-4</v>
      </c>
    </row>
    <row r="541" spans="18:19">
      <c r="R541" s="1">
        <v>43690</v>
      </c>
      <c r="S541">
        <v>-4.6125670850110899E-3</v>
      </c>
    </row>
    <row r="542" spans="18:19">
      <c r="R542" s="1">
        <v>43691</v>
      </c>
      <c r="S542">
        <v>7.8753029582590505E-4</v>
      </c>
    </row>
    <row r="543" spans="18:19">
      <c r="R543" s="1">
        <v>43692</v>
      </c>
      <c r="S543">
        <v>7.8753029582590505E-4</v>
      </c>
    </row>
    <row r="544" spans="18:19">
      <c r="R544" s="1">
        <v>43693</v>
      </c>
      <c r="S544">
        <v>7.8753029582590505E-4</v>
      </c>
    </row>
    <row r="545" spans="18:19">
      <c r="R545" s="1">
        <v>43696</v>
      </c>
      <c r="S545">
        <v>7.8753029582590505E-4</v>
      </c>
    </row>
    <row r="546" spans="18:19">
      <c r="R546" s="1">
        <v>43697</v>
      </c>
      <c r="S546">
        <v>7.8753029582590505E-4</v>
      </c>
    </row>
    <row r="547" spans="18:19">
      <c r="R547" s="1">
        <v>43698</v>
      </c>
      <c r="S547">
        <v>7.8753029582590505E-4</v>
      </c>
    </row>
    <row r="548" spans="18:19">
      <c r="R548" s="1">
        <v>43699</v>
      </c>
      <c r="S548">
        <v>2.5027821652804299E-4</v>
      </c>
    </row>
    <row r="549" spans="18:19">
      <c r="R549" s="1">
        <v>43700</v>
      </c>
      <c r="S549">
        <v>7.8753029582590505E-4</v>
      </c>
    </row>
    <row r="550" spans="18:19">
      <c r="R550" s="1">
        <v>43703</v>
      </c>
      <c r="S550">
        <v>7.8753029582590505E-4</v>
      </c>
    </row>
    <row r="551" spans="18:19">
      <c r="R551" s="1">
        <v>43704</v>
      </c>
      <c r="S551">
        <v>7.8753029582590505E-4</v>
      </c>
    </row>
    <row r="552" spans="18:19">
      <c r="R552" s="1">
        <v>43705</v>
      </c>
      <c r="S552">
        <v>7.8753029582590505E-4</v>
      </c>
    </row>
    <row r="553" spans="18:19">
      <c r="R553" s="1">
        <v>43706</v>
      </c>
      <c r="S553">
        <v>7.8753029582590505E-4</v>
      </c>
    </row>
    <row r="554" spans="18:19">
      <c r="R554" s="1">
        <v>43707</v>
      </c>
      <c r="S554">
        <v>7.8753029582590505E-4</v>
      </c>
    </row>
    <row r="555" spans="18:19">
      <c r="R555" s="1">
        <v>43711</v>
      </c>
      <c r="S555">
        <v>7.8753029582590505E-4</v>
      </c>
    </row>
    <row r="556" spans="18:19">
      <c r="R556" s="1">
        <v>43712</v>
      </c>
      <c r="S556">
        <v>7.8753029582590505E-4</v>
      </c>
    </row>
    <row r="557" spans="18:19">
      <c r="R557" s="1">
        <v>43713</v>
      </c>
    </row>
    <row r="558" spans="18:19">
      <c r="R558" s="1">
        <v>43714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A9D0-08E9-4688-9DA7-55731A7AE17C}">
  <dimension ref="A1:J135"/>
  <sheetViews>
    <sheetView workbookViewId="0">
      <selection activeCell="G20" sqref="G20"/>
    </sheetView>
  </sheetViews>
  <sheetFormatPr defaultRowHeight="14.25"/>
  <cols>
    <col min="1" max="1" width="11.1328125" bestFit="1" customWidth="1"/>
    <col min="5" max="5" width="11.1328125" bestFit="1" customWidth="1"/>
    <col min="8" max="8" width="14.1328125" bestFit="1" customWidth="1"/>
  </cols>
  <sheetData>
    <row r="1" spans="1:10">
      <c r="A1" t="s">
        <v>0</v>
      </c>
      <c r="B1" t="s">
        <v>1</v>
      </c>
      <c r="C1" t="s">
        <v>2</v>
      </c>
      <c r="E1" t="s">
        <v>0</v>
      </c>
      <c r="F1" t="s">
        <v>2</v>
      </c>
      <c r="G1" t="s">
        <v>5</v>
      </c>
      <c r="H1" t="s">
        <v>5</v>
      </c>
      <c r="J1">
        <f>_xlfn.QUARTILE.EXC(F:F,2)-0.000001</f>
        <v>7.8653029582590502E-4</v>
      </c>
    </row>
    <row r="2" spans="1:10">
      <c r="A2" s="1">
        <v>42907</v>
      </c>
      <c r="B2">
        <v>99999.999966999996</v>
      </c>
      <c r="C2">
        <v>100000</v>
      </c>
      <c r="E2" s="1">
        <v>42907</v>
      </c>
      <c r="F2">
        <f>test_y_df!B2</f>
        <v>5.3918193853234495E-4</v>
      </c>
      <c r="G2">
        <f>test_y_df!D2</f>
        <v>4.1816009557945214E-3</v>
      </c>
      <c r="H2">
        <f>G2/50+$J$1</f>
        <v>8.7016231494179547E-4</v>
      </c>
      <c r="I2">
        <f>$J$1</f>
        <v>7.8653029582590502E-4</v>
      </c>
      <c r="J2">
        <v>0</v>
      </c>
    </row>
    <row r="3" spans="1:10">
      <c r="A3" s="1">
        <v>42908</v>
      </c>
      <c r="B3">
        <v>99954.789556000003</v>
      </c>
      <c r="C3">
        <v>99954.789589000007</v>
      </c>
      <c r="E3" s="1">
        <v>42908</v>
      </c>
      <c r="F3">
        <f>test_y_df!B3</f>
        <v>1.0856397483010401E-4</v>
      </c>
      <c r="G3">
        <f>test_y_df!D3</f>
        <v>8.3283759666865301E-3</v>
      </c>
      <c r="H3">
        <f t="shared" ref="H3:H66" si="0">G3/50+$J$1</f>
        <v>9.5309781515963562E-4</v>
      </c>
      <c r="I3">
        <f t="shared" ref="I3:I66" si="1">$J$1</f>
        <v>7.8653029582590502E-4</v>
      </c>
      <c r="J3">
        <v>0</v>
      </c>
    </row>
    <row r="4" spans="1:10">
      <c r="A4" s="1">
        <v>42909</v>
      </c>
      <c r="B4">
        <v>100073.983255</v>
      </c>
      <c r="C4">
        <v>100073.983288</v>
      </c>
      <c r="E4" s="1">
        <v>42909</v>
      </c>
      <c r="F4">
        <f>test_y_df!B4</f>
        <v>7.0600421791290895E-4</v>
      </c>
      <c r="G4">
        <f>test_y_df!D4</f>
        <v>4.8303834808259673E-3</v>
      </c>
      <c r="H4">
        <f t="shared" si="0"/>
        <v>8.8313796544242434E-4</v>
      </c>
      <c r="I4">
        <f t="shared" si="1"/>
        <v>7.8653029582590502E-4</v>
      </c>
      <c r="J4">
        <v>0</v>
      </c>
    </row>
    <row r="5" spans="1:10">
      <c r="A5" s="1">
        <v>42912</v>
      </c>
      <c r="B5">
        <v>100139.73832300001</v>
      </c>
      <c r="C5">
        <v>100139.73835600002</v>
      </c>
      <c r="E5" s="1">
        <v>42912</v>
      </c>
      <c r="F5">
        <f>test_y_df!B5</f>
        <v>7.37396352503222E-4</v>
      </c>
      <c r="G5">
        <f>test_y_df!D5</f>
        <v>2.9356720854280993E-3</v>
      </c>
      <c r="H5">
        <f t="shared" si="0"/>
        <v>8.4524373753446696E-4</v>
      </c>
      <c r="I5">
        <f t="shared" si="1"/>
        <v>7.8653029582590502E-4</v>
      </c>
      <c r="J5">
        <v>0</v>
      </c>
    </row>
    <row r="6" spans="1:10">
      <c r="A6" s="1">
        <v>42913</v>
      </c>
      <c r="B6">
        <v>99334.182022000008</v>
      </c>
      <c r="C6">
        <v>99334.182055000012</v>
      </c>
      <c r="E6" s="1">
        <v>42913</v>
      </c>
      <c r="F6">
        <f>test_y_df!B6</f>
        <v>-1.06740545427002E-3</v>
      </c>
      <c r="G6">
        <f>test_y_df!D6</f>
        <v>3.988145329479254E-3</v>
      </c>
      <c r="H6">
        <f t="shared" si="0"/>
        <v>8.6629320241549015E-4</v>
      </c>
      <c r="I6">
        <f t="shared" si="1"/>
        <v>7.8653029582590502E-4</v>
      </c>
      <c r="J6">
        <v>0</v>
      </c>
    </row>
    <row r="7" spans="1:10">
      <c r="A7" s="1">
        <v>42914</v>
      </c>
      <c r="B7">
        <v>100221.94325500001</v>
      </c>
      <c r="C7">
        <v>100221.94328800001</v>
      </c>
      <c r="E7" s="1">
        <v>42914</v>
      </c>
      <c r="F7">
        <f>test_y_df!B7</f>
        <v>7.5613816123559199E-4</v>
      </c>
      <c r="G7">
        <f>test_y_df!D7</f>
        <v>-2.6239067055392512E-3</v>
      </c>
      <c r="H7">
        <f t="shared" si="0"/>
        <v>7.3405216171512004E-4</v>
      </c>
      <c r="I7">
        <f t="shared" si="1"/>
        <v>7.8653029582590502E-4</v>
      </c>
      <c r="J7">
        <v>0</v>
      </c>
    </row>
    <row r="8" spans="1:10">
      <c r="A8" s="1">
        <v>42915</v>
      </c>
      <c r="B8">
        <v>99342.403665999998</v>
      </c>
      <c r="C8">
        <v>99562.28859625</v>
      </c>
      <c r="E8" s="1">
        <v>42915</v>
      </c>
      <c r="F8">
        <f>test_y_df!B8</f>
        <v>7.8753029582590505E-4</v>
      </c>
      <c r="G8">
        <f>test_y_df!D8</f>
        <v>3.9096755334697203E-3</v>
      </c>
      <c r="H8">
        <f t="shared" si="0"/>
        <v>8.6472380649529944E-4</v>
      </c>
      <c r="I8">
        <f t="shared" si="1"/>
        <v>7.8653029582590502E-4</v>
      </c>
      <c r="J8">
        <v>0</v>
      </c>
    </row>
    <row r="9" spans="1:10">
      <c r="A9" s="1">
        <v>42916</v>
      </c>
      <c r="B9">
        <v>99527.352433000007</v>
      </c>
      <c r="C9">
        <v>99701.337669250002</v>
      </c>
      <c r="E9" s="1">
        <v>42916</v>
      </c>
      <c r="F9">
        <f>test_y_df!B9</f>
        <v>7.8753029582590505E-4</v>
      </c>
      <c r="G9">
        <f>test_y_df!D9</f>
        <v>6.0782529572339069E-3</v>
      </c>
      <c r="H9">
        <f t="shared" si="0"/>
        <v>9.0809535497058313E-4</v>
      </c>
      <c r="I9">
        <f t="shared" si="1"/>
        <v>7.8653029582590502E-4</v>
      </c>
      <c r="J9">
        <v>0</v>
      </c>
    </row>
    <row r="10" spans="1:10">
      <c r="A10" s="1">
        <v>42919</v>
      </c>
      <c r="B10">
        <v>99695.864076999991</v>
      </c>
      <c r="C10">
        <v>99870.259317249991</v>
      </c>
      <c r="E10" s="1">
        <v>42919</v>
      </c>
      <c r="F10">
        <f>test_y_df!B10</f>
        <v>5.9096594393695599E-4</v>
      </c>
      <c r="G10">
        <f>test_y_df!D10</f>
        <v>1.0599811880471771E-2</v>
      </c>
      <c r="H10">
        <f t="shared" si="0"/>
        <v>9.985265334353404E-4</v>
      </c>
      <c r="I10">
        <f t="shared" si="1"/>
        <v>7.8653029582590502E-4</v>
      </c>
      <c r="J10">
        <v>0</v>
      </c>
    </row>
    <row r="11" spans="1:10">
      <c r="A11" s="1">
        <v>42921</v>
      </c>
      <c r="B11">
        <v>99926.022844000006</v>
      </c>
      <c r="C11">
        <v>100100.97808125001</v>
      </c>
      <c r="E11" s="1">
        <v>42921</v>
      </c>
      <c r="F11">
        <f>test_y_df!B11</f>
        <v>7.5613816123559199E-4</v>
      </c>
      <c r="G11">
        <f>test_y_df!D11</f>
        <v>-4.7252550563810633E-3</v>
      </c>
      <c r="H11">
        <f t="shared" si="0"/>
        <v>6.9202519469828373E-4</v>
      </c>
      <c r="I11">
        <f t="shared" si="1"/>
        <v>7.8653029582590502E-4</v>
      </c>
      <c r="J11">
        <v>0</v>
      </c>
    </row>
    <row r="12" spans="1:10">
      <c r="A12" s="1">
        <v>42922</v>
      </c>
      <c r="B12">
        <v>99013.602433000007</v>
      </c>
      <c r="C12">
        <v>99186.337669250002</v>
      </c>
      <c r="E12" s="1">
        <v>42922</v>
      </c>
      <c r="F12">
        <f>test_y_df!B12</f>
        <v>7.8753029582590505E-4</v>
      </c>
      <c r="G12">
        <f>test_y_df!D12</f>
        <v>5.2152645397980273E-3</v>
      </c>
      <c r="H12">
        <f t="shared" si="0"/>
        <v>8.9083558662186554E-4</v>
      </c>
      <c r="I12">
        <f t="shared" si="1"/>
        <v>7.8653029582590502E-4</v>
      </c>
      <c r="J12">
        <v>0</v>
      </c>
    </row>
    <row r="13" spans="1:10">
      <c r="A13" s="1">
        <v>42923</v>
      </c>
      <c r="B13">
        <v>99654.761611000009</v>
      </c>
      <c r="C13">
        <v>99829.056845250016</v>
      </c>
      <c r="E13" s="1">
        <v>42923</v>
      </c>
      <c r="F13">
        <f>test_y_df!B13</f>
        <v>7.8753029582590505E-4</v>
      </c>
      <c r="G13">
        <f>test_y_df!D13</f>
        <v>1.1449835408615756E-3</v>
      </c>
      <c r="H13">
        <f t="shared" si="0"/>
        <v>8.0942996664313648E-4</v>
      </c>
      <c r="I13">
        <f t="shared" si="1"/>
        <v>7.8653029582590502E-4</v>
      </c>
      <c r="J13">
        <v>0</v>
      </c>
    </row>
    <row r="14" spans="1:10">
      <c r="A14" s="1">
        <v>42926</v>
      </c>
      <c r="B14">
        <v>99761.621200000009</v>
      </c>
      <c r="C14">
        <v>99936.176433250017</v>
      </c>
      <c r="E14" s="1">
        <v>42926</v>
      </c>
      <c r="F14">
        <f>test_y_df!B14</f>
        <v>7.8753029582590505E-4</v>
      </c>
      <c r="G14">
        <f>test_y_df!D14</f>
        <v>1.3223731236597731E-3</v>
      </c>
      <c r="H14">
        <f t="shared" si="0"/>
        <v>8.1297775829910048E-4</v>
      </c>
      <c r="I14">
        <f t="shared" si="1"/>
        <v>7.8653029582590502E-4</v>
      </c>
      <c r="J14">
        <v>0</v>
      </c>
    </row>
    <row r="15" spans="1:10">
      <c r="A15" s="1">
        <v>42927</v>
      </c>
      <c r="B15">
        <v>99687.641199999998</v>
      </c>
      <c r="C15">
        <v>99862.016433250014</v>
      </c>
      <c r="E15" s="1">
        <v>42927</v>
      </c>
      <c r="F15">
        <f>test_y_df!B15</f>
        <v>7.8753029582590505E-4</v>
      </c>
      <c r="G15">
        <f>test_y_df!D15</f>
        <v>9.1730021058642718E-3</v>
      </c>
      <c r="H15">
        <f t="shared" si="0"/>
        <v>9.6999033794319047E-4</v>
      </c>
      <c r="I15">
        <f t="shared" si="1"/>
        <v>7.8653029582590502E-4</v>
      </c>
      <c r="J15">
        <v>0</v>
      </c>
    </row>
    <row r="16" spans="1:10">
      <c r="A16" s="1">
        <v>42928</v>
      </c>
      <c r="B16">
        <v>100435.6612</v>
      </c>
      <c r="C16">
        <v>100611.85643325001</v>
      </c>
      <c r="E16" s="1">
        <v>42928</v>
      </c>
      <c r="F16">
        <f>test_y_df!B16</f>
        <v>7.5613816123559199E-4</v>
      </c>
      <c r="G16">
        <f>test_y_df!D16</f>
        <v>4.5271273961942872E-3</v>
      </c>
      <c r="H16">
        <f t="shared" si="0"/>
        <v>8.7707284374979075E-4</v>
      </c>
      <c r="I16">
        <f t="shared" si="1"/>
        <v>7.8653029582590502E-4</v>
      </c>
      <c r="J16">
        <v>0</v>
      </c>
    </row>
    <row r="17" spans="1:10">
      <c r="A17" s="1">
        <v>42929</v>
      </c>
      <c r="B17">
        <v>100604.1712</v>
      </c>
      <c r="C17">
        <v>100780.77643324999</v>
      </c>
      <c r="E17" s="1">
        <v>42929</v>
      </c>
      <c r="F17">
        <f>test_y_df!B17</f>
        <v>7.8753029582590505E-4</v>
      </c>
      <c r="G17">
        <f>test_y_df!D17</f>
        <v>4.9292303358933599E-4</v>
      </c>
      <c r="H17">
        <f t="shared" si="0"/>
        <v>7.9638875649769173E-4</v>
      </c>
      <c r="I17">
        <f t="shared" si="1"/>
        <v>7.8653029582590502E-4</v>
      </c>
      <c r="J17">
        <v>0</v>
      </c>
    </row>
    <row r="18" spans="1:10">
      <c r="A18" s="1">
        <v>42930</v>
      </c>
      <c r="B18">
        <v>101072.71120000001</v>
      </c>
      <c r="C18">
        <v>101250.45643325002</v>
      </c>
      <c r="E18" s="1">
        <v>42930</v>
      </c>
      <c r="F18">
        <f>test_y_df!B18</f>
        <v>7.8753029582590505E-4</v>
      </c>
      <c r="G18">
        <f>test_y_df!D18</f>
        <v>3.1672297297288495E-4</v>
      </c>
      <c r="H18">
        <f t="shared" si="0"/>
        <v>7.9286475528536268E-4</v>
      </c>
      <c r="I18">
        <f t="shared" si="1"/>
        <v>7.8653029582590502E-4</v>
      </c>
      <c r="J18">
        <v>0</v>
      </c>
    </row>
    <row r="19" spans="1:10">
      <c r="A19" s="1">
        <v>42933</v>
      </c>
      <c r="B19">
        <v>101060.3812</v>
      </c>
      <c r="C19">
        <v>101238.09643325</v>
      </c>
      <c r="E19" s="1">
        <v>42933</v>
      </c>
      <c r="F19">
        <f>test_y_df!B19</f>
        <v>7.5613816123559199E-4</v>
      </c>
      <c r="G19">
        <f>test_y_df!D19</f>
        <v>5.9102902374670429E-3</v>
      </c>
      <c r="H19">
        <f t="shared" si="0"/>
        <v>9.0473610057524589E-4</v>
      </c>
      <c r="I19">
        <f t="shared" si="1"/>
        <v>7.8653029582590502E-4</v>
      </c>
      <c r="J19">
        <v>0</v>
      </c>
    </row>
    <row r="20" spans="1:10">
      <c r="A20" s="1">
        <v>42934</v>
      </c>
      <c r="B20">
        <v>101113.8112</v>
      </c>
      <c r="C20">
        <v>101291.65643325</v>
      </c>
      <c r="E20" s="1">
        <v>42934</v>
      </c>
      <c r="F20">
        <f>test_y_df!B20</f>
        <v>7.8753029582590505E-4</v>
      </c>
      <c r="G20">
        <f>test_y_df!D20</f>
        <v>-1.1646207113629153E-2</v>
      </c>
      <c r="H20">
        <f t="shared" si="0"/>
        <v>5.5360615355332197E-4</v>
      </c>
      <c r="I20">
        <f t="shared" si="1"/>
        <v>7.8653029582590502E-4</v>
      </c>
      <c r="J20">
        <v>0</v>
      </c>
    </row>
    <row r="21" spans="1:10">
      <c r="A21" s="1">
        <v>42935</v>
      </c>
      <c r="B21">
        <v>101660.4412</v>
      </c>
      <c r="C21">
        <v>101839.61643325002</v>
      </c>
      <c r="E21" s="1">
        <v>42935</v>
      </c>
      <c r="F21">
        <f>test_y_df!B21</f>
        <v>8.9131154134503899E-4</v>
      </c>
      <c r="G21">
        <f>test_y_df!D21</f>
        <v>4.6001415428165409E-4</v>
      </c>
      <c r="H21">
        <f t="shared" si="0"/>
        <v>7.9573057891153809E-4</v>
      </c>
      <c r="I21">
        <f t="shared" si="1"/>
        <v>7.8653029582590502E-4</v>
      </c>
      <c r="J21">
        <v>0</v>
      </c>
    </row>
    <row r="22" spans="1:10">
      <c r="A22" s="1">
        <v>42936</v>
      </c>
      <c r="B22">
        <v>101705.65119999999</v>
      </c>
      <c r="C22">
        <v>101873.60643325001</v>
      </c>
      <c r="E22" s="1">
        <v>42936</v>
      </c>
      <c r="F22">
        <f>test_y_df!B22</f>
        <v>7.8753029582590505E-4</v>
      </c>
      <c r="G22">
        <f>test_y_df!D22</f>
        <v>-5.8713260000708267E-3</v>
      </c>
      <c r="H22">
        <f t="shared" si="0"/>
        <v>6.6910377582448852E-4</v>
      </c>
      <c r="I22">
        <f t="shared" si="1"/>
        <v>7.8653029582590502E-4</v>
      </c>
      <c r="J22">
        <v>0</v>
      </c>
    </row>
    <row r="23" spans="1:10">
      <c r="A23" s="1">
        <v>42937</v>
      </c>
      <c r="B23">
        <v>101615.23119999999</v>
      </c>
      <c r="C23">
        <v>101782.96643325001</v>
      </c>
      <c r="E23" s="1">
        <v>42937</v>
      </c>
      <c r="F23">
        <f>test_y_df!B23</f>
        <v>7.8753029582590505E-4</v>
      </c>
      <c r="G23">
        <f>test_y_df!D23</f>
        <v>-3.5222542427153702E-3</v>
      </c>
      <c r="H23">
        <f t="shared" si="0"/>
        <v>7.160852109715976E-4</v>
      </c>
      <c r="I23">
        <f t="shared" si="1"/>
        <v>7.8653029582590502E-4</v>
      </c>
      <c r="J23">
        <v>0</v>
      </c>
    </row>
    <row r="24" spans="1:10">
      <c r="A24" s="1">
        <v>42940</v>
      </c>
      <c r="B24">
        <v>101590.57120000001</v>
      </c>
      <c r="C24">
        <v>101758.24643325001</v>
      </c>
      <c r="E24" s="1">
        <v>42940</v>
      </c>
      <c r="F24">
        <f>test_y_df!B24</f>
        <v>2.5027821652804299E-4</v>
      </c>
      <c r="G24">
        <f>test_y_df!D24</f>
        <v>-2.367180805484146E-2</v>
      </c>
      <c r="H24">
        <f t="shared" si="0"/>
        <v>3.130941347290758E-4</v>
      </c>
      <c r="I24">
        <f t="shared" si="1"/>
        <v>7.8653029582590502E-4</v>
      </c>
      <c r="J24">
        <v>0</v>
      </c>
    </row>
    <row r="25" spans="1:10">
      <c r="A25" s="1">
        <v>42941</v>
      </c>
      <c r="B25">
        <v>101837.1712</v>
      </c>
      <c r="C25">
        <v>101943.64643325</v>
      </c>
      <c r="E25" s="1">
        <v>42941</v>
      </c>
      <c r="F25">
        <f>test_y_df!B25</f>
        <v>-1.30749228729696E-2</v>
      </c>
      <c r="G25">
        <f>test_y_df!D25</f>
        <v>-4.9405741451819314E-2</v>
      </c>
      <c r="H25">
        <f t="shared" si="0"/>
        <v>-2.0158453321048118E-4</v>
      </c>
      <c r="I25">
        <f t="shared" si="1"/>
        <v>7.8653029582590502E-4</v>
      </c>
      <c r="J25">
        <v>0</v>
      </c>
    </row>
    <row r="26" spans="1:10">
      <c r="A26" s="1">
        <v>42942</v>
      </c>
      <c r="B26">
        <v>101841.2812</v>
      </c>
      <c r="C26">
        <v>101946.73643325</v>
      </c>
      <c r="E26" s="1">
        <v>42942</v>
      </c>
      <c r="F26">
        <f>test_y_df!B26</f>
        <v>7.8753029582590505E-4</v>
      </c>
      <c r="G26">
        <f>test_y_df!D26</f>
        <v>3.2930676309917681E-2</v>
      </c>
      <c r="H26">
        <f t="shared" si="0"/>
        <v>1.4451438220242586E-3</v>
      </c>
      <c r="I26">
        <f t="shared" si="1"/>
        <v>7.8653029582590502E-4</v>
      </c>
      <c r="J26">
        <v>0</v>
      </c>
    </row>
    <row r="27" spans="1:10">
      <c r="A27" s="1">
        <v>42943</v>
      </c>
      <c r="B27">
        <v>101746.7512</v>
      </c>
      <c r="C27">
        <v>101875.66643325001</v>
      </c>
      <c r="E27" s="1">
        <v>42943</v>
      </c>
      <c r="F27">
        <f>test_y_df!B27</f>
        <v>7.8753029582590505E-4</v>
      </c>
      <c r="G27">
        <f>test_y_df!D27</f>
        <v>-1.8249534450652108E-3</v>
      </c>
      <c r="H27">
        <f t="shared" si="0"/>
        <v>7.5003122692460082E-4</v>
      </c>
      <c r="I27">
        <f t="shared" si="1"/>
        <v>7.8653029582590502E-4</v>
      </c>
      <c r="J27">
        <v>0</v>
      </c>
    </row>
    <row r="28" spans="1:10">
      <c r="A28" s="1">
        <v>42944</v>
      </c>
      <c r="B28">
        <v>101627.5612</v>
      </c>
      <c r="C28">
        <v>101786.05643325001</v>
      </c>
      <c r="E28" s="1">
        <v>42944</v>
      </c>
      <c r="F28">
        <f>test_y_df!B28</f>
        <v>-1.30749228729696E-2</v>
      </c>
      <c r="G28">
        <f>test_y_df!D28</f>
        <v>-2.6901981269355547E-2</v>
      </c>
      <c r="H28">
        <f t="shared" si="0"/>
        <v>2.4849067043879408E-4</v>
      </c>
      <c r="I28">
        <f t="shared" si="1"/>
        <v>7.8653029582590502E-4</v>
      </c>
      <c r="J28">
        <v>0</v>
      </c>
    </row>
    <row r="29" spans="1:10">
      <c r="A29" s="1">
        <v>42947</v>
      </c>
      <c r="B29">
        <v>101570.0212</v>
      </c>
      <c r="C29">
        <v>101728.37643325001</v>
      </c>
      <c r="E29" s="1">
        <v>42947</v>
      </c>
      <c r="F29">
        <f>test_y_df!B29</f>
        <v>7.8753029582590505E-4</v>
      </c>
      <c r="G29">
        <f>test_y_df!D29</f>
        <v>1.1618098159509097E-2</v>
      </c>
      <c r="H29">
        <f t="shared" si="0"/>
        <v>1.018892259016087E-3</v>
      </c>
      <c r="I29">
        <f t="shared" si="1"/>
        <v>7.8653029582590502E-4</v>
      </c>
      <c r="J29">
        <v>0</v>
      </c>
    </row>
    <row r="30" spans="1:10">
      <c r="A30" s="1">
        <v>42948</v>
      </c>
      <c r="B30">
        <v>101796.07120000001</v>
      </c>
      <c r="C30">
        <v>101898.32643325001</v>
      </c>
      <c r="E30" s="1">
        <v>42948</v>
      </c>
      <c r="F30">
        <f>test_y_df!B30</f>
        <v>7.8753029582590505E-4</v>
      </c>
      <c r="G30">
        <f>test_y_df!D30</f>
        <v>5.3064473335118526E-4</v>
      </c>
      <c r="H30">
        <f t="shared" si="0"/>
        <v>7.9714319049292877E-4</v>
      </c>
      <c r="I30">
        <f t="shared" si="1"/>
        <v>7.8653029582590502E-4</v>
      </c>
      <c r="J30">
        <v>0</v>
      </c>
    </row>
    <row r="31" spans="1:10">
      <c r="A31" s="1">
        <v>42949</v>
      </c>
      <c r="B31">
        <v>101845.3912</v>
      </c>
      <c r="C31">
        <v>101947.76643325001</v>
      </c>
      <c r="E31" s="1">
        <v>42949</v>
      </c>
      <c r="F31">
        <f>test_y_df!B31</f>
        <v>7.8753029582590505E-4</v>
      </c>
      <c r="G31">
        <f>test_y_df!D31</f>
        <v>1.2880251543735083E-3</v>
      </c>
      <c r="H31">
        <f t="shared" si="0"/>
        <v>8.1229079891337514E-4</v>
      </c>
      <c r="I31">
        <f t="shared" si="1"/>
        <v>7.8653029582590502E-4</v>
      </c>
      <c r="J31">
        <v>0</v>
      </c>
    </row>
    <row r="32" spans="1:10">
      <c r="A32" s="1">
        <v>42950</v>
      </c>
      <c r="B32">
        <v>101648.1112</v>
      </c>
      <c r="C32">
        <v>101750.00643325002</v>
      </c>
      <c r="E32" s="1">
        <v>42950</v>
      </c>
      <c r="F32">
        <f>test_y_df!B32</f>
        <v>7.8753029582590505E-4</v>
      </c>
      <c r="G32">
        <f>test_y_df!D32</f>
        <v>2.7467746207105258E-2</v>
      </c>
      <c r="H32">
        <f t="shared" si="0"/>
        <v>1.3358852199680101E-3</v>
      </c>
      <c r="I32">
        <f t="shared" si="1"/>
        <v>7.8653029582590502E-4</v>
      </c>
      <c r="J32">
        <v>0</v>
      </c>
    </row>
    <row r="33" spans="1:10">
      <c r="A33" s="1">
        <v>42951</v>
      </c>
      <c r="B33">
        <v>101833.0612</v>
      </c>
      <c r="C33">
        <v>101935.40643325001</v>
      </c>
      <c r="E33" s="1">
        <v>42951</v>
      </c>
      <c r="F33">
        <f>test_y_df!B33</f>
        <v>7.8753029582590505E-4</v>
      </c>
      <c r="G33">
        <f>test_y_df!D33</f>
        <v>2.7617188938395256E-3</v>
      </c>
      <c r="H33">
        <f t="shared" si="0"/>
        <v>8.4176467370269557E-4</v>
      </c>
      <c r="I33">
        <f t="shared" si="1"/>
        <v>7.8653029582590502E-4</v>
      </c>
      <c r="J33">
        <v>0</v>
      </c>
    </row>
    <row r="34" spans="1:10">
      <c r="A34" s="1">
        <v>42954</v>
      </c>
      <c r="B34">
        <v>102022.12120000001</v>
      </c>
      <c r="C34">
        <v>102124.92643325002</v>
      </c>
      <c r="E34" s="1">
        <v>42954</v>
      </c>
      <c r="F34">
        <f>test_y_df!B34</f>
        <v>6.7426788805909305E-4</v>
      </c>
      <c r="G34">
        <f>test_y_df!D34</f>
        <v>-1.0649236192715205E-3</v>
      </c>
      <c r="H34">
        <f t="shared" si="0"/>
        <v>7.6523182344047467E-4</v>
      </c>
      <c r="I34">
        <f t="shared" si="1"/>
        <v>7.8653029582590502E-4</v>
      </c>
      <c r="J34">
        <v>0</v>
      </c>
    </row>
    <row r="35" spans="1:10">
      <c r="A35" s="1">
        <v>42955</v>
      </c>
      <c r="B35">
        <v>101771.4112</v>
      </c>
      <c r="C35">
        <v>101873.60643325001</v>
      </c>
      <c r="E35" s="1">
        <v>42955</v>
      </c>
      <c r="F35">
        <f>test_y_df!B35</f>
        <v>7.8753029582590505E-4</v>
      </c>
      <c r="G35">
        <f>test_y_df!D35</f>
        <v>-4.7788846818363952E-4</v>
      </c>
      <c r="H35">
        <f t="shared" si="0"/>
        <v>7.7697252646223222E-4</v>
      </c>
      <c r="I35">
        <f t="shared" si="1"/>
        <v>7.8653029582590502E-4</v>
      </c>
      <c r="J35">
        <v>0</v>
      </c>
    </row>
    <row r="36" spans="1:10">
      <c r="A36" s="1">
        <v>42956</v>
      </c>
      <c r="B36">
        <v>101767.3012</v>
      </c>
      <c r="C36">
        <v>101869.48643325001</v>
      </c>
      <c r="E36" s="1">
        <v>42956</v>
      </c>
      <c r="F36">
        <f>test_y_df!B36</f>
        <v>7.8753029582590505E-4</v>
      </c>
      <c r="G36">
        <f>test_y_df!D36</f>
        <v>-2.942258183155405E-3</v>
      </c>
      <c r="H36">
        <f t="shared" si="0"/>
        <v>7.2768513216279692E-4</v>
      </c>
      <c r="I36">
        <f t="shared" si="1"/>
        <v>7.8653029582590502E-4</v>
      </c>
      <c r="J36">
        <v>0</v>
      </c>
    </row>
    <row r="37" spans="1:10">
      <c r="A37" s="1">
        <v>42957</v>
      </c>
      <c r="B37">
        <v>100332.9112</v>
      </c>
      <c r="C37">
        <v>100431.60643325001</v>
      </c>
      <c r="E37" s="1">
        <v>42957</v>
      </c>
      <c r="F37">
        <f>test_y_df!B37</f>
        <v>7.8753029582590505E-4</v>
      </c>
      <c r="G37">
        <f>test_y_df!D37</f>
        <v>2.5451862781261441E-3</v>
      </c>
      <c r="H37">
        <f t="shared" si="0"/>
        <v>8.3743402138842789E-4</v>
      </c>
      <c r="I37">
        <f t="shared" si="1"/>
        <v>7.8653029582590502E-4</v>
      </c>
      <c r="J37">
        <v>0</v>
      </c>
    </row>
    <row r="38" spans="1:10">
      <c r="A38" s="1">
        <v>42958</v>
      </c>
      <c r="B38">
        <v>100480.87120000001</v>
      </c>
      <c r="C38">
        <v>100579.92643325002</v>
      </c>
      <c r="E38" s="1">
        <v>42958</v>
      </c>
      <c r="F38">
        <f>test_y_df!B38</f>
        <v>7.8753029582590505E-4</v>
      </c>
      <c r="G38">
        <f>test_y_df!D38</f>
        <v>1.5232348504359932E-2</v>
      </c>
      <c r="H38">
        <f t="shared" si="0"/>
        <v>1.0911772659131036E-3</v>
      </c>
      <c r="I38">
        <f t="shared" si="1"/>
        <v>7.8653029582590502E-4</v>
      </c>
      <c r="J38">
        <v>0</v>
      </c>
    </row>
    <row r="39" spans="1:10">
      <c r="A39" s="1">
        <v>42961</v>
      </c>
      <c r="B39">
        <v>101475.4912</v>
      </c>
      <c r="C39">
        <v>101576.96643325001</v>
      </c>
      <c r="E39" s="1">
        <v>42961</v>
      </c>
      <c r="F39">
        <f>test_y_df!B39</f>
        <v>6.2946262673824996E-4</v>
      </c>
      <c r="G39">
        <f>test_y_df!D39</f>
        <v>7.9005544884572423E-3</v>
      </c>
      <c r="H39">
        <f t="shared" si="0"/>
        <v>9.4454138559504984E-4</v>
      </c>
      <c r="I39">
        <f t="shared" si="1"/>
        <v>7.8653029582590502E-4</v>
      </c>
      <c r="J39">
        <v>0</v>
      </c>
    </row>
    <row r="40" spans="1:10">
      <c r="A40" s="1">
        <v>42962</v>
      </c>
      <c r="B40">
        <v>101463.1612</v>
      </c>
      <c r="C40">
        <v>101564.60643325001</v>
      </c>
      <c r="E40" s="1">
        <v>42962</v>
      </c>
      <c r="F40">
        <f>test_y_df!B40</f>
        <v>9.5749923803670396E-4</v>
      </c>
      <c r="G40">
        <f>test_y_df!D40</f>
        <v>-8.737549890331188E-3</v>
      </c>
      <c r="H40">
        <f t="shared" si="0"/>
        <v>6.1177929801928125E-4</v>
      </c>
      <c r="I40">
        <f t="shared" si="1"/>
        <v>7.8653029582590502E-4</v>
      </c>
      <c r="J40">
        <v>0</v>
      </c>
    </row>
    <row r="41" spans="1:10">
      <c r="A41" s="1">
        <v>42963</v>
      </c>
      <c r="B41">
        <v>101639.8912</v>
      </c>
      <c r="C41">
        <v>101741.76643325001</v>
      </c>
      <c r="E41" s="1">
        <v>42963</v>
      </c>
      <c r="F41">
        <f>test_y_df!B41</f>
        <v>8.5991940675472604E-4</v>
      </c>
      <c r="G41">
        <f>test_y_df!D41</f>
        <v>-1.5488972721996451E-2</v>
      </c>
      <c r="H41">
        <f t="shared" si="0"/>
        <v>4.7675084138597599E-4</v>
      </c>
      <c r="I41">
        <f t="shared" si="1"/>
        <v>7.8653029582590502E-4</v>
      </c>
      <c r="J41">
        <v>0</v>
      </c>
    </row>
    <row r="42" spans="1:10">
      <c r="A42" s="1">
        <v>42964</v>
      </c>
      <c r="B42">
        <v>100057.54120000001</v>
      </c>
      <c r="C42">
        <v>100155.56643325002</v>
      </c>
      <c r="E42" s="1">
        <v>42964</v>
      </c>
      <c r="F42">
        <f>test_y_df!B42</f>
        <v>1.1334725448940001E-3</v>
      </c>
      <c r="G42">
        <f>test_y_df!D42</f>
        <v>-2.0669835304520885E-2</v>
      </c>
      <c r="H42">
        <f t="shared" si="0"/>
        <v>3.7313358973548733E-4</v>
      </c>
      <c r="I42">
        <f t="shared" si="1"/>
        <v>7.8653029582590502E-4</v>
      </c>
      <c r="J42">
        <v>0</v>
      </c>
    </row>
    <row r="43" spans="1:10">
      <c r="A43" s="1">
        <v>42965</v>
      </c>
      <c r="B43">
        <v>99901.361199999999</v>
      </c>
      <c r="C43">
        <v>99999.006433250019</v>
      </c>
      <c r="E43" s="1">
        <v>42965</v>
      </c>
      <c r="F43">
        <f>test_y_df!B43</f>
        <v>7.8753029582590505E-4</v>
      </c>
      <c r="G43">
        <f>test_y_df!D43</f>
        <v>7.2610985703536746E-3</v>
      </c>
      <c r="H43">
        <f t="shared" si="0"/>
        <v>9.3175226723297847E-4</v>
      </c>
      <c r="I43">
        <f t="shared" si="1"/>
        <v>7.8653029582590502E-4</v>
      </c>
      <c r="J43">
        <v>0</v>
      </c>
    </row>
    <row r="44" spans="1:10">
      <c r="A44" s="1">
        <v>42968</v>
      </c>
      <c r="B44">
        <v>99979.45120000001</v>
      </c>
      <c r="C44">
        <v>100077.28643325002</v>
      </c>
      <c r="E44" s="1">
        <v>42968</v>
      </c>
      <c r="F44">
        <f>test_y_df!B44</f>
        <v>7.8753029582590505E-4</v>
      </c>
      <c r="G44">
        <f>test_y_df!D44</f>
        <v>2.080454188921672E-2</v>
      </c>
      <c r="H44">
        <f t="shared" si="0"/>
        <v>1.2026211336102395E-3</v>
      </c>
      <c r="I44">
        <f t="shared" si="1"/>
        <v>7.8653029582590502E-4</v>
      </c>
      <c r="J44">
        <v>0</v>
      </c>
    </row>
    <row r="45" spans="1:10">
      <c r="A45" s="1">
        <v>42969</v>
      </c>
      <c r="B45">
        <v>101023.3912</v>
      </c>
      <c r="C45">
        <v>100862.14643325</v>
      </c>
      <c r="E45" s="1">
        <v>42969</v>
      </c>
      <c r="F45">
        <f>test_y_df!B45</f>
        <v>7.8753029582590505E-4</v>
      </c>
      <c r="G45">
        <f>test_y_df!D45</f>
        <v>-1.0537870472008765E-2</v>
      </c>
      <c r="H45">
        <f t="shared" si="0"/>
        <v>5.7577288638572979E-4</v>
      </c>
      <c r="I45">
        <f t="shared" si="1"/>
        <v>7.8653029582590502E-4</v>
      </c>
      <c r="J45">
        <v>0</v>
      </c>
    </row>
    <row r="46" spans="1:10">
      <c r="A46" s="1">
        <v>42970</v>
      </c>
      <c r="B46">
        <v>100661.71120000001</v>
      </c>
      <c r="C46">
        <v>100501.34643325002</v>
      </c>
      <c r="E46" s="1">
        <v>42970</v>
      </c>
      <c r="F46">
        <f>test_y_df!B46</f>
        <v>7.8753029582590505E-4</v>
      </c>
      <c r="G46">
        <f>test_y_df!D46</f>
        <v>1.1574587678426134E-2</v>
      </c>
      <c r="H46">
        <f t="shared" si="0"/>
        <v>1.0180220493944277E-3</v>
      </c>
      <c r="I46">
        <f t="shared" si="1"/>
        <v>7.8653029582590502E-4</v>
      </c>
      <c r="J46">
        <v>0</v>
      </c>
    </row>
    <row r="47" spans="1:10">
      <c r="A47" s="1">
        <v>42971</v>
      </c>
      <c r="B47">
        <v>100427.4412</v>
      </c>
      <c r="C47">
        <v>100267.64643325002</v>
      </c>
      <c r="E47" s="1">
        <v>42971</v>
      </c>
      <c r="F47">
        <f>test_y_df!B47</f>
        <v>7.5613816123559199E-4</v>
      </c>
      <c r="G47">
        <f>test_y_df!D47</f>
        <v>7.8596234692011602E-3</v>
      </c>
      <c r="H47">
        <f t="shared" si="0"/>
        <v>9.4372276520992822E-4</v>
      </c>
      <c r="I47">
        <f t="shared" si="1"/>
        <v>7.8653029582590502E-4</v>
      </c>
      <c r="J47">
        <v>0</v>
      </c>
    </row>
    <row r="48" spans="1:10">
      <c r="A48" s="1">
        <v>42972</v>
      </c>
      <c r="B48">
        <v>100661.71120000001</v>
      </c>
      <c r="C48">
        <v>100501.34643325002</v>
      </c>
      <c r="E48" s="1">
        <v>42972</v>
      </c>
      <c r="F48">
        <f>test_y_df!B48</f>
        <v>7.5613816123559199E-4</v>
      </c>
      <c r="G48">
        <f>test_y_df!D48</f>
        <v>1.2694958287994197E-2</v>
      </c>
      <c r="H48">
        <f t="shared" si="0"/>
        <v>1.040429461585789E-3</v>
      </c>
      <c r="I48">
        <f t="shared" si="1"/>
        <v>7.8653029582590502E-4</v>
      </c>
      <c r="J48">
        <v>0</v>
      </c>
    </row>
    <row r="49" spans="1:10">
      <c r="A49" s="1">
        <v>42975</v>
      </c>
      <c r="B49">
        <v>100665.82120000001</v>
      </c>
      <c r="C49">
        <v>100505.44643325001</v>
      </c>
      <c r="E49" s="1">
        <v>42975</v>
      </c>
      <c r="F49">
        <f>test_y_df!B49</f>
        <v>7.5613816123559199E-4</v>
      </c>
      <c r="G49">
        <f>test_y_df!D49</f>
        <v>2.2922636103151375E-3</v>
      </c>
      <c r="H49">
        <f t="shared" si="0"/>
        <v>8.3237556803220775E-4</v>
      </c>
      <c r="I49">
        <f t="shared" si="1"/>
        <v>7.8653029582590502E-4</v>
      </c>
      <c r="J49">
        <v>0</v>
      </c>
    </row>
    <row r="50" spans="1:10">
      <c r="A50" s="1">
        <v>42976</v>
      </c>
      <c r="B50">
        <v>100780.90119999999</v>
      </c>
      <c r="C50">
        <v>100620.24643325001</v>
      </c>
      <c r="E50" s="1">
        <v>42976</v>
      </c>
      <c r="F50">
        <f>test_y_df!B50</f>
        <v>7.8753029582590505E-4</v>
      </c>
      <c r="G50">
        <f>test_y_df!D50</f>
        <v>-7.2541452258432426E-3</v>
      </c>
      <c r="H50">
        <f t="shared" si="0"/>
        <v>6.4144739130904014E-4</v>
      </c>
      <c r="I50">
        <f t="shared" si="1"/>
        <v>7.8653029582590502E-4</v>
      </c>
      <c r="J50">
        <v>0</v>
      </c>
    </row>
    <row r="51" spans="1:10">
      <c r="A51" s="1">
        <v>42977</v>
      </c>
      <c r="B51">
        <v>101257.6612</v>
      </c>
      <c r="C51">
        <v>101095.84643325</v>
      </c>
      <c r="E51" s="1">
        <v>42977</v>
      </c>
      <c r="F51">
        <f>test_y_df!B51</f>
        <v>7.8753029582590505E-4</v>
      </c>
      <c r="G51">
        <f>test_y_df!D51</f>
        <v>-6.9471941254814684E-3</v>
      </c>
      <c r="H51">
        <f t="shared" si="0"/>
        <v>6.4758641331627564E-4</v>
      </c>
      <c r="I51">
        <f t="shared" si="1"/>
        <v>7.8653029582590502E-4</v>
      </c>
      <c r="J51">
        <v>0</v>
      </c>
    </row>
    <row r="52" spans="1:10">
      <c r="A52" s="1">
        <v>42978</v>
      </c>
      <c r="B52">
        <v>101865.9412</v>
      </c>
      <c r="C52">
        <v>101702.64643325002</v>
      </c>
      <c r="E52" s="1">
        <v>42978</v>
      </c>
      <c r="F52">
        <f>test_y_df!B52</f>
        <v>7.8753029582590505E-4</v>
      </c>
      <c r="G52">
        <f>test_y_df!D52</f>
        <v>-5.0021748586341723E-3</v>
      </c>
      <c r="H52">
        <f t="shared" si="0"/>
        <v>6.8648679865322161E-4</v>
      </c>
      <c r="I52">
        <f t="shared" si="1"/>
        <v>7.8653029582590502E-4</v>
      </c>
      <c r="J52">
        <v>0</v>
      </c>
    </row>
    <row r="53" spans="1:10">
      <c r="A53" s="1">
        <v>42979</v>
      </c>
      <c r="B53">
        <v>102009.79120000001</v>
      </c>
      <c r="C53">
        <v>101810.27143325002</v>
      </c>
      <c r="E53" s="1">
        <v>42979</v>
      </c>
      <c r="F53">
        <f>test_y_df!B53</f>
        <v>7.8753029582590505E-4</v>
      </c>
      <c r="G53">
        <f>test_y_df!D53</f>
        <v>-4.1894353369762377E-3</v>
      </c>
      <c r="H53">
        <f t="shared" si="0"/>
        <v>7.0274158908638026E-4</v>
      </c>
      <c r="I53">
        <f t="shared" si="1"/>
        <v>7.8653029582590502E-4</v>
      </c>
      <c r="J53">
        <v>0</v>
      </c>
    </row>
    <row r="54" spans="1:10">
      <c r="A54" s="1">
        <v>42983</v>
      </c>
      <c r="B54">
        <v>101278.21120000001</v>
      </c>
      <c r="C54">
        <v>101262.92143325001</v>
      </c>
      <c r="E54" s="1">
        <v>42983</v>
      </c>
      <c r="F54">
        <f>test_y_df!B54</f>
        <v>1.0386179005713199E-3</v>
      </c>
      <c r="G54">
        <f>test_y_df!D54</f>
        <v>-8.8165355770990477E-3</v>
      </c>
      <c r="H54">
        <f t="shared" si="0"/>
        <v>6.1019958428392405E-4</v>
      </c>
      <c r="I54">
        <f t="shared" si="1"/>
        <v>7.8653029582590502E-4</v>
      </c>
      <c r="J54">
        <v>0</v>
      </c>
    </row>
    <row r="55" spans="1:10">
      <c r="A55" s="1">
        <v>42984</v>
      </c>
      <c r="B55">
        <v>101623.45120000001</v>
      </c>
      <c r="C55">
        <v>101521.85143325002</v>
      </c>
      <c r="E55" s="1">
        <v>42984</v>
      </c>
      <c r="F55">
        <f>test_y_df!B55</f>
        <v>7.8753029582590505E-4</v>
      </c>
      <c r="G55">
        <f>test_y_df!D55</f>
        <v>-1.4763416254528848E-4</v>
      </c>
      <c r="H55">
        <f t="shared" si="0"/>
        <v>7.8357761257499923E-4</v>
      </c>
      <c r="I55">
        <f t="shared" si="1"/>
        <v>7.8653029582590502E-4</v>
      </c>
      <c r="J55">
        <v>0</v>
      </c>
    </row>
    <row r="56" spans="1:10">
      <c r="A56" s="1">
        <v>42985</v>
      </c>
      <c r="B56">
        <v>101611.12120000001</v>
      </c>
      <c r="C56">
        <v>101512.60393325002</v>
      </c>
      <c r="E56" s="1">
        <v>42985</v>
      </c>
      <c r="F56">
        <f>test_y_df!B56</f>
        <v>7.8753029582590505E-4</v>
      </c>
      <c r="G56">
        <f>test_y_df!D56</f>
        <v>-1.103728313030621E-2</v>
      </c>
      <c r="H56">
        <f t="shared" si="0"/>
        <v>5.6578463321978081E-4</v>
      </c>
      <c r="I56">
        <f t="shared" si="1"/>
        <v>7.8653029582590502E-4</v>
      </c>
      <c r="J56">
        <v>0</v>
      </c>
    </row>
    <row r="57" spans="1:10">
      <c r="A57" s="1">
        <v>42986</v>
      </c>
      <c r="B57">
        <v>101491.93120000001</v>
      </c>
      <c r="C57">
        <v>101423.21143325002</v>
      </c>
      <c r="E57" s="1">
        <v>42986</v>
      </c>
      <c r="F57">
        <f>test_y_df!B57</f>
        <v>2.5027821652804299E-4</v>
      </c>
      <c r="G57">
        <f>test_y_df!D57</f>
        <v>-2.1574409316561641E-2</v>
      </c>
      <c r="H57">
        <f t="shared" si="0"/>
        <v>3.5504210949467219E-4</v>
      </c>
      <c r="I57">
        <f t="shared" si="1"/>
        <v>7.8653029582590502E-4</v>
      </c>
      <c r="J57">
        <v>0</v>
      </c>
    </row>
    <row r="58" spans="1:10">
      <c r="A58" s="1">
        <v>42989</v>
      </c>
      <c r="B58">
        <v>102572.8612</v>
      </c>
      <c r="C58">
        <v>102233.90893325003</v>
      </c>
      <c r="E58" s="1">
        <v>42989</v>
      </c>
      <c r="F58">
        <f>test_y_df!B58</f>
        <v>8.7290420614701502E-4</v>
      </c>
      <c r="G58">
        <f>test_y_df!D58</f>
        <v>1.5412200053408692E-2</v>
      </c>
      <c r="H58">
        <f t="shared" si="0"/>
        <v>1.0947742968940789E-3</v>
      </c>
      <c r="I58">
        <f t="shared" si="1"/>
        <v>7.8653029582590502E-4</v>
      </c>
      <c r="J58">
        <v>0</v>
      </c>
    </row>
    <row r="59" spans="1:10">
      <c r="A59" s="1">
        <v>42990</v>
      </c>
      <c r="B59">
        <v>102918.1012</v>
      </c>
      <c r="C59">
        <v>102578.30893325002</v>
      </c>
      <c r="E59" s="1">
        <v>42990</v>
      </c>
      <c r="F59">
        <f>test_y_df!B59</f>
        <v>1.10208041030368E-3</v>
      </c>
      <c r="G59">
        <f>test_y_df!D59</f>
        <v>-2.0362925949581154E-2</v>
      </c>
      <c r="H59">
        <f t="shared" si="0"/>
        <v>3.7927177683428194E-4</v>
      </c>
      <c r="I59">
        <f t="shared" si="1"/>
        <v>7.8653029582590502E-4</v>
      </c>
      <c r="J59">
        <v>0</v>
      </c>
    </row>
    <row r="60" spans="1:10">
      <c r="A60" s="1">
        <v>42991</v>
      </c>
      <c r="B60">
        <v>102967.4212</v>
      </c>
      <c r="C60">
        <v>102627.50893325001</v>
      </c>
      <c r="E60" s="1">
        <v>42991</v>
      </c>
      <c r="F60">
        <f>test_y_df!B60</f>
        <v>7.5613816123559199E-4</v>
      </c>
      <c r="G60">
        <f>test_y_df!D60</f>
        <v>1.418983700862913E-3</v>
      </c>
      <c r="H60">
        <f t="shared" si="0"/>
        <v>8.149099698431633E-4</v>
      </c>
      <c r="I60">
        <f t="shared" si="1"/>
        <v>7.8653029582590502E-4</v>
      </c>
      <c r="J60">
        <v>0</v>
      </c>
    </row>
    <row r="61" spans="1:10">
      <c r="A61" s="1">
        <v>42992</v>
      </c>
      <c r="B61">
        <v>102934.54120000001</v>
      </c>
      <c r="C61">
        <v>102594.70893325002</v>
      </c>
      <c r="E61" s="1">
        <v>42992</v>
      </c>
      <c r="F61">
        <f>test_y_df!B61</f>
        <v>7.8753029582590505E-4</v>
      </c>
      <c r="G61">
        <f>test_y_df!D61</f>
        <v>5.4764093137255158E-3</v>
      </c>
      <c r="H61">
        <f t="shared" si="0"/>
        <v>8.9605848210041529E-4</v>
      </c>
      <c r="I61">
        <f t="shared" si="1"/>
        <v>7.8653029582590502E-4</v>
      </c>
      <c r="J61">
        <v>0</v>
      </c>
    </row>
    <row r="62" spans="1:10">
      <c r="A62" s="1">
        <v>42993</v>
      </c>
      <c r="B62">
        <v>102564.6412</v>
      </c>
      <c r="C62">
        <v>102225.70893325002</v>
      </c>
      <c r="E62" s="1">
        <v>42993</v>
      </c>
      <c r="F62">
        <f>test_y_df!B62</f>
        <v>2.5027821652804299E-4</v>
      </c>
      <c r="G62">
        <f>test_y_df!D62</f>
        <v>-1.4016377832793778E-2</v>
      </c>
      <c r="H62">
        <f t="shared" si="0"/>
        <v>5.0620273917002952E-4</v>
      </c>
      <c r="I62">
        <f t="shared" si="1"/>
        <v>7.8653029582590502E-4</v>
      </c>
      <c r="J62">
        <v>0</v>
      </c>
    </row>
    <row r="63" spans="1:10">
      <c r="A63" s="1">
        <v>42996</v>
      </c>
      <c r="B63">
        <v>102782.4712</v>
      </c>
      <c r="C63">
        <v>102443.00893325001</v>
      </c>
      <c r="E63" s="1">
        <v>42996</v>
      </c>
      <c r="F63">
        <f>test_y_df!B63</f>
        <v>7.5613816123559199E-4</v>
      </c>
      <c r="G63">
        <f>test_y_df!D63</f>
        <v>-8.1894387144126578E-3</v>
      </c>
      <c r="H63">
        <f t="shared" si="0"/>
        <v>6.2274152153765183E-4</v>
      </c>
      <c r="I63">
        <f t="shared" si="1"/>
        <v>7.8653029582590502E-4</v>
      </c>
      <c r="J63">
        <v>0</v>
      </c>
    </row>
    <row r="64" spans="1:10">
      <c r="A64" s="1">
        <v>42997</v>
      </c>
      <c r="B64">
        <v>102885.2212</v>
      </c>
      <c r="C64">
        <v>102545.50893325001</v>
      </c>
      <c r="E64" s="1">
        <v>42997</v>
      </c>
      <c r="F64">
        <f>test_y_df!B64</f>
        <v>7.8753029582590505E-4</v>
      </c>
      <c r="G64">
        <f>test_y_df!D64</f>
        <v>3.4274586173320395E-2</v>
      </c>
      <c r="H64">
        <f t="shared" si="0"/>
        <v>1.4720220192923129E-3</v>
      </c>
      <c r="I64">
        <f t="shared" si="1"/>
        <v>7.8653029582590502E-4</v>
      </c>
      <c r="J64">
        <v>0</v>
      </c>
    </row>
    <row r="65" spans="1:10">
      <c r="A65" s="1">
        <v>42998</v>
      </c>
      <c r="B65">
        <v>102922.21120000001</v>
      </c>
      <c r="C65">
        <v>102582.40893325003</v>
      </c>
      <c r="E65" s="1">
        <v>42998</v>
      </c>
      <c r="F65">
        <f>test_y_df!B65</f>
        <v>7.5613816123559199E-4</v>
      </c>
      <c r="G65">
        <f>test_y_df!D65</f>
        <v>-8.0210883072867455E-3</v>
      </c>
      <c r="H65">
        <f t="shared" si="0"/>
        <v>6.2610852968017017E-4</v>
      </c>
      <c r="I65">
        <f t="shared" si="1"/>
        <v>7.8653029582590502E-4</v>
      </c>
      <c r="J65">
        <v>0</v>
      </c>
    </row>
    <row r="66" spans="1:10">
      <c r="A66" s="1">
        <v>42999</v>
      </c>
      <c r="B66">
        <v>102646.8412</v>
      </c>
      <c r="C66">
        <v>102307.70893325002</v>
      </c>
      <c r="E66" s="1">
        <v>42999</v>
      </c>
      <c r="F66">
        <f>test_y_df!B66</f>
        <v>2.5027821652804299E-4</v>
      </c>
      <c r="G66">
        <f>test_y_df!D66</f>
        <v>-7.7822488801154478E-3</v>
      </c>
      <c r="H66">
        <f t="shared" si="0"/>
        <v>6.308853182235961E-4</v>
      </c>
      <c r="I66">
        <f t="shared" si="1"/>
        <v>7.8653029582590502E-4</v>
      </c>
      <c r="J66">
        <v>0</v>
      </c>
    </row>
    <row r="67" spans="1:10">
      <c r="A67" s="1">
        <v>43000</v>
      </c>
      <c r="B67">
        <v>102667.3912</v>
      </c>
      <c r="C67">
        <v>102328.20893325002</v>
      </c>
      <c r="E67" s="1">
        <v>43000</v>
      </c>
      <c r="F67">
        <f>test_y_df!B67</f>
        <v>7.5613816123559199E-4</v>
      </c>
      <c r="G67">
        <f>test_y_df!D67</f>
        <v>1.1095382025481031E-2</v>
      </c>
      <c r="H67">
        <f t="shared" ref="H67:H130" si="2">G67/50+$J$1</f>
        <v>1.0084379363355257E-3</v>
      </c>
      <c r="I67">
        <f t="shared" ref="I67:I130" si="3">$J$1</f>
        <v>7.8653029582590502E-4</v>
      </c>
      <c r="J67">
        <v>0</v>
      </c>
    </row>
    <row r="68" spans="1:10">
      <c r="A68" s="1">
        <v>43003</v>
      </c>
      <c r="B68">
        <v>102457.7812</v>
      </c>
      <c r="C68">
        <v>102119.10893325001</v>
      </c>
      <c r="E68" s="1">
        <v>43003</v>
      </c>
      <c r="F68">
        <f>test_y_df!B68</f>
        <v>7.8753029582590505E-4</v>
      </c>
      <c r="G68">
        <f>test_y_df!D68</f>
        <v>-3.0272070231201218E-3</v>
      </c>
      <c r="H68">
        <f t="shared" si="2"/>
        <v>7.2598615536350263E-4</v>
      </c>
      <c r="I68">
        <f t="shared" si="3"/>
        <v>7.8653029582590502E-4</v>
      </c>
      <c r="J68">
        <v>0</v>
      </c>
    </row>
    <row r="69" spans="1:10">
      <c r="A69" s="1">
        <v>43004</v>
      </c>
      <c r="B69">
        <v>102519.43120000001</v>
      </c>
      <c r="C69">
        <v>102180.60893325001</v>
      </c>
      <c r="E69" s="1">
        <v>43004</v>
      </c>
      <c r="F69">
        <f>test_y_df!B69</f>
        <v>7.8753029582590505E-4</v>
      </c>
      <c r="G69">
        <f>test_y_df!D69</f>
        <v>6.7939423843320435E-3</v>
      </c>
      <c r="H69">
        <f t="shared" si="2"/>
        <v>9.2240914351254593E-4</v>
      </c>
      <c r="I69">
        <f t="shared" si="3"/>
        <v>7.8653029582590502E-4</v>
      </c>
      <c r="J69">
        <v>0</v>
      </c>
    </row>
    <row r="70" spans="1:10">
      <c r="A70" s="1">
        <v>43005</v>
      </c>
      <c r="B70">
        <v>102918.1012</v>
      </c>
      <c r="C70">
        <v>102578.30893325002</v>
      </c>
      <c r="E70" s="1">
        <v>43005</v>
      </c>
      <c r="F70">
        <f>test_y_df!B70</f>
        <v>7.5613816123559199E-4</v>
      </c>
      <c r="G70">
        <f>test_y_df!D70</f>
        <v>8.1052552212924466E-3</v>
      </c>
      <c r="H70">
        <f t="shared" si="2"/>
        <v>9.4863540025175402E-4</v>
      </c>
      <c r="I70">
        <f t="shared" si="3"/>
        <v>7.8653029582590502E-4</v>
      </c>
      <c r="J70">
        <v>0</v>
      </c>
    </row>
    <row r="71" spans="1:10">
      <c r="A71" s="1">
        <v>43006</v>
      </c>
      <c r="B71">
        <v>103041.40119999999</v>
      </c>
      <c r="C71">
        <v>102701.30893325002</v>
      </c>
      <c r="E71" s="1">
        <v>43006</v>
      </c>
      <c r="F71">
        <f>test_y_df!B71</f>
        <v>7.8753029582590505E-4</v>
      </c>
      <c r="G71">
        <f>test_y_df!D71</f>
        <v>-1.5332261321567067E-3</v>
      </c>
      <c r="H71">
        <f t="shared" si="2"/>
        <v>7.5586577318277094E-4</v>
      </c>
      <c r="I71">
        <f t="shared" si="3"/>
        <v>7.8653029582590502E-4</v>
      </c>
      <c r="J71">
        <v>0</v>
      </c>
    </row>
    <row r="72" spans="1:10">
      <c r="A72" s="1">
        <v>43007</v>
      </c>
      <c r="B72">
        <v>103403.0812</v>
      </c>
      <c r="C72">
        <v>103062.10893325001</v>
      </c>
      <c r="E72" s="1">
        <v>43007</v>
      </c>
      <c r="F72">
        <f>test_y_df!B72</f>
        <v>7.5613816123559199E-4</v>
      </c>
      <c r="G72">
        <f>test_y_df!D72</f>
        <v>8.7265917602995652E-3</v>
      </c>
      <c r="H72">
        <f t="shared" si="2"/>
        <v>9.6106213103189632E-4</v>
      </c>
      <c r="I72">
        <f t="shared" si="3"/>
        <v>7.8653029582590502E-4</v>
      </c>
      <c r="J72">
        <v>0</v>
      </c>
    </row>
    <row r="73" spans="1:10">
      <c r="A73" s="1">
        <v>43010</v>
      </c>
      <c r="B73">
        <v>103851.07120000001</v>
      </c>
      <c r="C73">
        <v>103397.28393325</v>
      </c>
      <c r="E73" s="1">
        <v>43010</v>
      </c>
      <c r="F73">
        <f>test_y_df!B73</f>
        <v>7.5613816123559199E-4</v>
      </c>
      <c r="G73">
        <f>test_y_df!D73</f>
        <v>5.0495674451416991E-3</v>
      </c>
      <c r="H73">
        <f t="shared" si="2"/>
        <v>8.8752164472873899E-4</v>
      </c>
      <c r="I73">
        <f t="shared" si="3"/>
        <v>7.8653029582590502E-4</v>
      </c>
      <c r="J73">
        <v>0</v>
      </c>
    </row>
    <row r="74" spans="1:10">
      <c r="A74" s="1">
        <v>43011</v>
      </c>
      <c r="B74">
        <v>104073.01120000001</v>
      </c>
      <c r="C74">
        <v>103618.14393325002</v>
      </c>
      <c r="E74" s="1">
        <v>43011</v>
      </c>
      <c r="F74">
        <f>test_y_df!B74</f>
        <v>6.2946262673824996E-4</v>
      </c>
      <c r="G74">
        <f>test_y_df!D74</f>
        <v>-3.8420333222506206E-3</v>
      </c>
      <c r="H74">
        <f t="shared" si="2"/>
        <v>7.0968962938089256E-4</v>
      </c>
      <c r="I74">
        <f t="shared" si="3"/>
        <v>7.8653029582590502E-4</v>
      </c>
      <c r="J74">
        <v>0</v>
      </c>
    </row>
    <row r="75" spans="1:10">
      <c r="A75" s="1">
        <v>43012</v>
      </c>
      <c r="B75">
        <v>104196.3112</v>
      </c>
      <c r="C75">
        <v>103740.84393325003</v>
      </c>
      <c r="E75" s="1">
        <v>43012</v>
      </c>
      <c r="F75">
        <f>test_y_df!B75</f>
        <v>7.8753029582590505E-4</v>
      </c>
      <c r="G75">
        <f>test_y_df!D75</f>
        <v>-3.1151492675689785E-3</v>
      </c>
      <c r="H75">
        <f t="shared" si="2"/>
        <v>7.2422731047452546E-4</v>
      </c>
      <c r="I75">
        <f t="shared" si="3"/>
        <v>7.8653029582590502E-4</v>
      </c>
      <c r="J75">
        <v>0</v>
      </c>
    </row>
    <row r="76" spans="1:10">
      <c r="A76" s="1">
        <v>43013</v>
      </c>
      <c r="B76">
        <v>104812.8112</v>
      </c>
      <c r="C76">
        <v>104354.34393325003</v>
      </c>
      <c r="E76" s="1">
        <v>43013</v>
      </c>
      <c r="F76">
        <f>test_y_df!B76</f>
        <v>8.5991940675472604E-4</v>
      </c>
      <c r="G76">
        <f>test_y_df!D76</f>
        <v>-5.766154532941525E-3</v>
      </c>
      <c r="H76">
        <f t="shared" si="2"/>
        <v>6.7120720516707457E-4</v>
      </c>
      <c r="I76">
        <f t="shared" si="3"/>
        <v>7.8653029582590502E-4</v>
      </c>
      <c r="J76">
        <v>0</v>
      </c>
    </row>
    <row r="77" spans="1:10">
      <c r="A77" s="1">
        <v>43014</v>
      </c>
      <c r="B77">
        <v>104693.62120000001</v>
      </c>
      <c r="C77">
        <v>104235.73393325001</v>
      </c>
      <c r="E77" s="1">
        <v>43014</v>
      </c>
      <c r="F77">
        <f>test_y_df!B77</f>
        <v>7.5613816123559199E-4</v>
      </c>
      <c r="G77">
        <f>test_y_df!D77</f>
        <v>1.7585871436055799E-3</v>
      </c>
      <c r="H77">
        <f t="shared" si="2"/>
        <v>8.2170203869801658E-4</v>
      </c>
      <c r="I77">
        <f t="shared" si="3"/>
        <v>7.8653029582590502E-4</v>
      </c>
      <c r="J77">
        <v>0</v>
      </c>
    </row>
    <row r="78" spans="1:10">
      <c r="A78" s="1">
        <v>43017</v>
      </c>
      <c r="B78">
        <v>104521.0012</v>
      </c>
      <c r="C78">
        <v>104063.95393325001</v>
      </c>
      <c r="E78" s="1">
        <v>43017</v>
      </c>
      <c r="F78">
        <f>test_y_df!B78</f>
        <v>1.0386179005713199E-3</v>
      </c>
      <c r="G78">
        <f>test_y_df!D78</f>
        <v>-1.8003212191386817E-2</v>
      </c>
      <c r="H78">
        <f t="shared" si="2"/>
        <v>4.264660519981687E-4</v>
      </c>
      <c r="I78">
        <f t="shared" si="3"/>
        <v>7.8653029582590502E-4</v>
      </c>
      <c r="J78">
        <v>0</v>
      </c>
    </row>
    <row r="79" spans="1:10">
      <c r="A79" s="1">
        <v>43018</v>
      </c>
      <c r="B79">
        <v>104796.37120000001</v>
      </c>
      <c r="C79">
        <v>104269.47643325001</v>
      </c>
      <c r="E79" s="1">
        <v>43018</v>
      </c>
      <c r="F79">
        <f>test_y_df!B79</f>
        <v>7.8753029582590505E-4</v>
      </c>
      <c r="G79">
        <f>test_y_df!D79</f>
        <v>7.1507359933056756E-3</v>
      </c>
      <c r="H79">
        <f t="shared" si="2"/>
        <v>9.2954501569201859E-4</v>
      </c>
      <c r="I79">
        <f t="shared" si="3"/>
        <v>7.8653029582590502E-4</v>
      </c>
      <c r="J79">
        <v>0</v>
      </c>
    </row>
    <row r="80" spans="1:10">
      <c r="A80" s="1">
        <v>43019</v>
      </c>
      <c r="B80">
        <v>104960.7712</v>
      </c>
      <c r="C80">
        <v>104392.17643325002</v>
      </c>
      <c r="E80" s="1">
        <v>43019</v>
      </c>
      <c r="F80">
        <f>test_y_df!B80</f>
        <v>7.5613816123559199E-4</v>
      </c>
      <c r="G80">
        <f>test_y_df!D80</f>
        <v>8.346236640356431E-3</v>
      </c>
      <c r="H80">
        <f t="shared" si="2"/>
        <v>9.5345502863303363E-4</v>
      </c>
      <c r="I80">
        <f t="shared" si="3"/>
        <v>7.8653029582590502E-4</v>
      </c>
      <c r="J80">
        <v>0</v>
      </c>
    </row>
    <row r="81" spans="1:10">
      <c r="A81" s="1">
        <v>43020</v>
      </c>
      <c r="B81">
        <v>104804.5912</v>
      </c>
      <c r="C81">
        <v>104275.61143325001</v>
      </c>
      <c r="E81" s="1">
        <v>43020</v>
      </c>
      <c r="F81">
        <f>test_y_df!B81</f>
        <v>7.8753029582590505E-4</v>
      </c>
      <c r="G81">
        <f>test_y_df!D81</f>
        <v>9.7378277153554646E-4</v>
      </c>
      <c r="H81">
        <f t="shared" si="2"/>
        <v>8.0600595125661595E-4</v>
      </c>
      <c r="I81">
        <f t="shared" si="3"/>
        <v>7.8653029582590502E-4</v>
      </c>
      <c r="J81">
        <v>0</v>
      </c>
    </row>
    <row r="82" spans="1:10">
      <c r="A82" s="1">
        <v>43021</v>
      </c>
      <c r="B82">
        <v>104932.0012</v>
      </c>
      <c r="C82">
        <v>104370.70393325001</v>
      </c>
      <c r="E82" s="1">
        <v>43021</v>
      </c>
      <c r="F82">
        <f>test_y_df!B82</f>
        <v>7.8753029582590505E-4</v>
      </c>
      <c r="G82">
        <f>test_y_df!D82</f>
        <v>-1.2684277482601161E-2</v>
      </c>
      <c r="H82">
        <f t="shared" si="2"/>
        <v>5.3284474617388178E-4</v>
      </c>
      <c r="I82">
        <f t="shared" si="3"/>
        <v>7.8653029582590502E-4</v>
      </c>
      <c r="J82">
        <v>0</v>
      </c>
    </row>
    <row r="83" spans="1:10">
      <c r="A83" s="1">
        <v>43024</v>
      </c>
      <c r="B83">
        <v>105071.7412</v>
      </c>
      <c r="C83">
        <v>104474.99893325003</v>
      </c>
      <c r="E83" s="1">
        <v>43024</v>
      </c>
      <c r="F83">
        <f>test_y_df!B83</f>
        <v>7.8753029582590505E-4</v>
      </c>
      <c r="G83">
        <f>test_y_df!D83</f>
        <v>3.3728730056466682E-3</v>
      </c>
      <c r="H83">
        <f t="shared" si="2"/>
        <v>8.5398775593883839E-4</v>
      </c>
      <c r="I83">
        <f t="shared" si="3"/>
        <v>7.8653029582590502E-4</v>
      </c>
      <c r="J83">
        <v>0</v>
      </c>
    </row>
    <row r="84" spans="1:10">
      <c r="A84" s="1">
        <v>43025</v>
      </c>
      <c r="B84">
        <v>105145.7212</v>
      </c>
      <c r="C84">
        <v>104530.21393325001</v>
      </c>
      <c r="E84" s="1">
        <v>43025</v>
      </c>
      <c r="F84">
        <f>test_y_df!B84</f>
        <v>7.8753029582590505E-4</v>
      </c>
      <c r="G84">
        <f>test_y_df!D84</f>
        <v>-9.4425139749206837E-3</v>
      </c>
      <c r="H84">
        <f t="shared" si="2"/>
        <v>5.976800163274914E-4</v>
      </c>
      <c r="I84">
        <f t="shared" si="3"/>
        <v>7.8653029582590502E-4</v>
      </c>
      <c r="J84">
        <v>0</v>
      </c>
    </row>
    <row r="85" spans="1:10">
      <c r="A85" s="1">
        <v>43026</v>
      </c>
      <c r="B85">
        <v>105248.4712</v>
      </c>
      <c r="C85">
        <v>104632.46393325001</v>
      </c>
      <c r="E85" s="1">
        <v>43026</v>
      </c>
      <c r="F85">
        <f>test_y_df!B85</f>
        <v>7.8753029582590505E-4</v>
      </c>
      <c r="G85">
        <f>test_y_df!D85</f>
        <v>-2.8216273926638035E-3</v>
      </c>
      <c r="H85">
        <f t="shared" si="2"/>
        <v>7.3009774797262901E-4</v>
      </c>
      <c r="I85">
        <f t="shared" si="3"/>
        <v>7.8653029582590502E-4</v>
      </c>
      <c r="J85">
        <v>0</v>
      </c>
    </row>
    <row r="86" spans="1:10">
      <c r="A86" s="1">
        <v>43027</v>
      </c>
      <c r="B86">
        <v>105277.2412</v>
      </c>
      <c r="C86">
        <v>104661.09393325001</v>
      </c>
      <c r="E86" s="1">
        <v>43027</v>
      </c>
      <c r="F86">
        <f>test_y_df!B86</f>
        <v>7.5613816123559199E-4</v>
      </c>
      <c r="G86">
        <f>test_y_df!D86</f>
        <v>2.0533802386050799E-2</v>
      </c>
      <c r="H86">
        <f t="shared" si="2"/>
        <v>1.1972063435469211E-3</v>
      </c>
      <c r="I86">
        <f t="shared" si="3"/>
        <v>7.8653029582590502E-4</v>
      </c>
      <c r="J86">
        <v>0</v>
      </c>
    </row>
    <row r="87" spans="1:10">
      <c r="A87" s="1">
        <v>43028</v>
      </c>
      <c r="B87">
        <v>105819.76120000001</v>
      </c>
      <c r="C87">
        <v>105200.97393325002</v>
      </c>
      <c r="E87" s="1">
        <v>43028</v>
      </c>
      <c r="F87">
        <f>test_y_df!B87</f>
        <v>5.9096594393695599E-4</v>
      </c>
      <c r="G87">
        <f>test_y_df!D87</f>
        <v>-1.4612761811981954E-3</v>
      </c>
      <c r="H87">
        <f t="shared" si="2"/>
        <v>7.5730477220194116E-4</v>
      </c>
      <c r="I87">
        <f t="shared" si="3"/>
        <v>7.8653029582590502E-4</v>
      </c>
      <c r="J87">
        <v>0</v>
      </c>
    </row>
    <row r="88" spans="1:10">
      <c r="A88" s="1">
        <v>43031</v>
      </c>
      <c r="B88">
        <v>105408.76120000001</v>
      </c>
      <c r="C88">
        <v>104791.97393325002</v>
      </c>
      <c r="E88" s="1">
        <v>43031</v>
      </c>
      <c r="F88">
        <f>test_y_df!B88</f>
        <v>7.8753029582590505E-4</v>
      </c>
      <c r="G88">
        <f>test_y_df!D88</f>
        <v>4.4277673545966489E-3</v>
      </c>
      <c r="H88">
        <f t="shared" si="2"/>
        <v>8.7508564291783795E-4</v>
      </c>
      <c r="I88">
        <f t="shared" si="3"/>
        <v>7.8653029582590502E-4</v>
      </c>
      <c r="J88">
        <v>0</v>
      </c>
    </row>
    <row r="89" spans="1:10">
      <c r="A89" s="1">
        <v>43032</v>
      </c>
      <c r="B89">
        <v>105593.71120000001</v>
      </c>
      <c r="C89">
        <v>104976.02393325002</v>
      </c>
      <c r="E89" s="1">
        <v>43032</v>
      </c>
      <c r="F89">
        <f>test_y_df!B89</f>
        <v>7.5613816123559199E-4</v>
      </c>
      <c r="G89">
        <f>test_y_df!D89</f>
        <v>9.9372384937237296E-3</v>
      </c>
      <c r="H89">
        <f t="shared" si="2"/>
        <v>9.8527506570037968E-4</v>
      </c>
      <c r="I89">
        <f t="shared" si="3"/>
        <v>7.8653029582590502E-4</v>
      </c>
      <c r="J89">
        <v>0</v>
      </c>
    </row>
    <row r="90" spans="1:10">
      <c r="A90" s="1">
        <v>43033</v>
      </c>
      <c r="B90">
        <v>105071.7412</v>
      </c>
      <c r="C90">
        <v>104456.59393325001</v>
      </c>
      <c r="E90" s="1">
        <v>43033</v>
      </c>
      <c r="F90">
        <f>test_y_df!B90</f>
        <v>7.5613816123559199E-4</v>
      </c>
      <c r="G90">
        <f>test_y_df!D90</f>
        <v>6.7322630761265448E-3</v>
      </c>
      <c r="H90">
        <f t="shared" si="2"/>
        <v>9.2117555734843595E-4</v>
      </c>
      <c r="I90">
        <f t="shared" si="3"/>
        <v>7.8653029582590502E-4</v>
      </c>
      <c r="J90">
        <v>0</v>
      </c>
    </row>
    <row r="91" spans="1:10">
      <c r="A91" s="1">
        <v>43034</v>
      </c>
      <c r="B91">
        <v>105207.37120000001</v>
      </c>
      <c r="C91">
        <v>104591.56393325001</v>
      </c>
      <c r="E91" s="1">
        <v>43034</v>
      </c>
      <c r="F91">
        <f>test_y_df!B91</f>
        <v>7.8753029582590505E-4</v>
      </c>
      <c r="G91">
        <f>test_y_df!D91</f>
        <v>4.3356848912402624E-3</v>
      </c>
      <c r="H91">
        <f t="shared" si="2"/>
        <v>8.7324399365071022E-4</v>
      </c>
      <c r="I91">
        <f t="shared" si="3"/>
        <v>7.8653029582590502E-4</v>
      </c>
      <c r="J91">
        <v>0</v>
      </c>
    </row>
    <row r="92" spans="1:10">
      <c r="A92" s="1">
        <v>43035</v>
      </c>
      <c r="B92">
        <v>106066.3612</v>
      </c>
      <c r="C92">
        <v>105446.37393325</v>
      </c>
      <c r="E92" s="1">
        <v>43035</v>
      </c>
      <c r="F92">
        <f>test_y_df!B92</f>
        <v>7.5613816123559199E-4</v>
      </c>
      <c r="G92">
        <f>test_y_df!D92</f>
        <v>-6.4022828711494846E-3</v>
      </c>
      <c r="H92">
        <f t="shared" si="2"/>
        <v>6.5848463840291536E-4</v>
      </c>
      <c r="I92">
        <f t="shared" si="3"/>
        <v>7.8653029582590502E-4</v>
      </c>
      <c r="J92">
        <v>0</v>
      </c>
    </row>
    <row r="93" spans="1:10">
      <c r="A93" s="1">
        <v>43038</v>
      </c>
      <c r="B93">
        <v>105671.8012</v>
      </c>
      <c r="C93">
        <v>105053.73393325001</v>
      </c>
      <c r="E93" s="1">
        <v>43038</v>
      </c>
      <c r="F93">
        <f>test_y_df!B93</f>
        <v>7.8753029582590505E-4</v>
      </c>
      <c r="G93">
        <f>test_y_df!D93</f>
        <v>-1.6569093118302908E-3</v>
      </c>
      <c r="H93">
        <f t="shared" si="2"/>
        <v>7.533921095892992E-4</v>
      </c>
      <c r="I93">
        <f t="shared" si="3"/>
        <v>7.8653029582590502E-4</v>
      </c>
      <c r="J93">
        <v>0</v>
      </c>
    </row>
    <row r="94" spans="1:10">
      <c r="A94" s="1">
        <v>43039</v>
      </c>
      <c r="B94">
        <v>105836.2012</v>
      </c>
      <c r="C94">
        <v>105217.33393325</v>
      </c>
      <c r="E94" s="1">
        <v>43039</v>
      </c>
      <c r="F94">
        <f>test_y_df!B94</f>
        <v>7.8753029582590505E-4</v>
      </c>
      <c r="G94">
        <f>test_y_df!D94</f>
        <v>2.9505052740282194E-3</v>
      </c>
      <c r="H94">
        <f t="shared" si="2"/>
        <v>8.4554040130646938E-4</v>
      </c>
      <c r="I94">
        <f t="shared" si="3"/>
        <v>7.8653029582590502E-4</v>
      </c>
      <c r="J94">
        <v>0</v>
      </c>
    </row>
    <row r="95" spans="1:10">
      <c r="A95" s="1">
        <v>43040</v>
      </c>
      <c r="B95">
        <v>105975.9412</v>
      </c>
      <c r="C95">
        <v>105356.39393325003</v>
      </c>
      <c r="E95" s="1">
        <v>43040</v>
      </c>
      <c r="F95">
        <f>test_y_df!B95</f>
        <v>6.2946262673824996E-4</v>
      </c>
      <c r="G95">
        <f>test_y_df!D95</f>
        <v>-1.1767301610649157E-3</v>
      </c>
      <c r="H95">
        <f t="shared" si="2"/>
        <v>7.6299569260460673E-4</v>
      </c>
      <c r="I95">
        <f t="shared" si="3"/>
        <v>7.8653029582590502E-4</v>
      </c>
      <c r="J95">
        <v>0</v>
      </c>
    </row>
    <row r="96" spans="1:10">
      <c r="A96" s="1">
        <v>43041</v>
      </c>
      <c r="B96">
        <v>106017.04119999999</v>
      </c>
      <c r="C96">
        <v>105387.06893325</v>
      </c>
      <c r="E96" s="1">
        <v>43041</v>
      </c>
      <c r="F96">
        <f>test_y_df!B96</f>
        <v>7.8753029582590505E-4</v>
      </c>
      <c r="G96">
        <f>test_y_df!D96</f>
        <v>5.1174434872247494E-3</v>
      </c>
      <c r="H96">
        <f t="shared" si="2"/>
        <v>8.8887916557040003E-4</v>
      </c>
      <c r="I96">
        <f t="shared" si="3"/>
        <v>7.8653029582590502E-4</v>
      </c>
      <c r="J96">
        <v>0</v>
      </c>
    </row>
    <row r="97" spans="1:10">
      <c r="A97" s="1">
        <v>43042</v>
      </c>
      <c r="B97">
        <v>106370.5012</v>
      </c>
      <c r="C97">
        <v>105738.80893325001</v>
      </c>
      <c r="E97" s="1">
        <v>43042</v>
      </c>
      <c r="F97">
        <f>test_y_df!B97</f>
        <v>7.5613816123559199E-4</v>
      </c>
      <c r="G97">
        <f>test_y_df!D97</f>
        <v>3.4797260173619598E-3</v>
      </c>
      <c r="H97">
        <f t="shared" si="2"/>
        <v>8.5612481617314425E-4</v>
      </c>
      <c r="I97">
        <f t="shared" si="3"/>
        <v>7.8653029582590502E-4</v>
      </c>
      <c r="J97">
        <v>0</v>
      </c>
    </row>
    <row r="98" spans="1:10">
      <c r="A98" s="1">
        <v>43045</v>
      </c>
      <c r="B98">
        <v>106534.90120000001</v>
      </c>
      <c r="C98">
        <v>105902.40893325003</v>
      </c>
      <c r="E98" s="1">
        <v>43045</v>
      </c>
      <c r="F98">
        <f>test_y_df!B98</f>
        <v>7.5613816123559199E-4</v>
      </c>
      <c r="G98">
        <f>test_y_df!D98</f>
        <v>-1.0183968462549145E-2</v>
      </c>
      <c r="H98">
        <f t="shared" si="2"/>
        <v>5.8285092657492214E-4</v>
      </c>
      <c r="I98">
        <f t="shared" si="3"/>
        <v>7.8653029582590502E-4</v>
      </c>
      <c r="J98">
        <v>0</v>
      </c>
    </row>
    <row r="99" spans="1:10">
      <c r="A99" s="1">
        <v>43046</v>
      </c>
      <c r="B99">
        <v>106460.92120000001</v>
      </c>
      <c r="C99">
        <v>105847.19393325003</v>
      </c>
      <c r="E99" s="1">
        <v>43046</v>
      </c>
      <c r="F99">
        <f>test_y_df!B99</f>
        <v>7.8753029582590505E-4</v>
      </c>
      <c r="G99">
        <f>test_y_df!D99</f>
        <v>6.4166390087399376E-3</v>
      </c>
      <c r="H99">
        <f t="shared" si="2"/>
        <v>9.148630760007038E-4</v>
      </c>
      <c r="I99">
        <f t="shared" si="3"/>
        <v>7.8653029582590502E-4</v>
      </c>
      <c r="J99">
        <v>0</v>
      </c>
    </row>
    <row r="100" spans="1:10">
      <c r="A100" s="1">
        <v>43047</v>
      </c>
      <c r="B100">
        <v>106641.76120000001</v>
      </c>
      <c r="C100">
        <v>106027.15393325003</v>
      </c>
      <c r="E100" s="1">
        <v>43047</v>
      </c>
      <c r="F100">
        <f>test_y_df!B100</f>
        <v>7.8753029582590505E-4</v>
      </c>
      <c r="G100">
        <f>test_y_df!D100</f>
        <v>-2.7848008500972765E-3</v>
      </c>
      <c r="H100">
        <f t="shared" si="2"/>
        <v>7.3083427882395945E-4</v>
      </c>
      <c r="I100">
        <f t="shared" si="3"/>
        <v>7.8653029582590502E-4</v>
      </c>
      <c r="J100">
        <v>0</v>
      </c>
    </row>
    <row r="101" spans="1:10">
      <c r="A101" s="1">
        <v>43048</v>
      </c>
      <c r="B101">
        <v>106255.42120000001</v>
      </c>
      <c r="C101">
        <v>105642.69393325003</v>
      </c>
      <c r="E101" s="1">
        <v>43048</v>
      </c>
      <c r="F101">
        <f>test_y_df!B101</f>
        <v>7.8753029582590505E-4</v>
      </c>
      <c r="G101">
        <f>test_y_df!D101</f>
        <v>-6.7609774021678308E-3</v>
      </c>
      <c r="H101">
        <f t="shared" si="2"/>
        <v>6.5131074778254844E-4</v>
      </c>
      <c r="I101">
        <f t="shared" si="3"/>
        <v>7.8653029582590502E-4</v>
      </c>
      <c r="J101">
        <v>0</v>
      </c>
    </row>
    <row r="102" spans="1:10">
      <c r="A102" s="1">
        <v>43049</v>
      </c>
      <c r="B102">
        <v>106222.54119999999</v>
      </c>
      <c r="C102">
        <v>105609.97393325</v>
      </c>
      <c r="E102" s="1">
        <v>43049</v>
      </c>
      <c r="F102">
        <f>test_y_df!B102</f>
        <v>9.5749923803670396E-4</v>
      </c>
      <c r="G102">
        <f>test_y_df!D102</f>
        <v>7.0289667418888576E-4</v>
      </c>
      <c r="H102">
        <f t="shared" si="2"/>
        <v>8.0058822930968276E-4</v>
      </c>
      <c r="I102">
        <f t="shared" si="3"/>
        <v>7.8653029582590502E-4</v>
      </c>
      <c r="J102">
        <v>0</v>
      </c>
    </row>
    <row r="103" spans="1:10">
      <c r="A103" s="1">
        <v>43052</v>
      </c>
      <c r="B103">
        <v>106321.18119999999</v>
      </c>
      <c r="C103">
        <v>105708.13393325001</v>
      </c>
      <c r="E103" s="1">
        <v>43052</v>
      </c>
      <c r="F103">
        <f>test_y_df!B103</f>
        <v>7.8753029582590505E-4</v>
      </c>
      <c r="G103">
        <f>test_y_df!D103</f>
        <v>6.0998151571163665E-3</v>
      </c>
      <c r="H103">
        <f t="shared" si="2"/>
        <v>9.0852659896823232E-4</v>
      </c>
      <c r="I103">
        <f t="shared" si="3"/>
        <v>7.8653029582590502E-4</v>
      </c>
      <c r="J103">
        <v>0</v>
      </c>
    </row>
    <row r="104" spans="1:10">
      <c r="A104" s="1">
        <v>43053</v>
      </c>
      <c r="B104">
        <v>106074.58120000002</v>
      </c>
      <c r="C104">
        <v>105462.73393325003</v>
      </c>
      <c r="E104" s="1">
        <v>43053</v>
      </c>
      <c r="F104">
        <f>test_y_df!B104</f>
        <v>7.5613816123559199E-4</v>
      </c>
      <c r="G104">
        <f>test_y_df!D104</f>
        <v>9.553555024804254E-4</v>
      </c>
      <c r="H104">
        <f t="shared" si="2"/>
        <v>8.0563740587551353E-4</v>
      </c>
      <c r="I104">
        <f t="shared" si="3"/>
        <v>7.8653029582590502E-4</v>
      </c>
      <c r="J104">
        <v>0</v>
      </c>
    </row>
    <row r="105" spans="1:10">
      <c r="A105" s="1">
        <v>43054</v>
      </c>
      <c r="B105">
        <v>105544.3912</v>
      </c>
      <c r="C105">
        <v>104935.12393325001</v>
      </c>
      <c r="E105" s="1">
        <v>43054</v>
      </c>
      <c r="F105">
        <f>test_y_df!B105</f>
        <v>7.8753029582590505E-4</v>
      </c>
      <c r="G105">
        <f>test_y_df!D105</f>
        <v>7.7823868433609172E-3</v>
      </c>
      <c r="H105">
        <f t="shared" si="2"/>
        <v>9.4217803269312339E-4</v>
      </c>
      <c r="I105">
        <f t="shared" si="3"/>
        <v>7.8653029582590502E-4</v>
      </c>
      <c r="J105">
        <v>0</v>
      </c>
    </row>
    <row r="106" spans="1:10">
      <c r="A106" s="1">
        <v>43055</v>
      </c>
      <c r="B106">
        <v>106440.37120000001</v>
      </c>
      <c r="C106">
        <v>105826.74393325002</v>
      </c>
      <c r="E106" s="1">
        <v>43055</v>
      </c>
      <c r="F106">
        <f>test_y_df!B106</f>
        <v>7.5613816123559199E-4</v>
      </c>
      <c r="G106">
        <f>test_y_df!D106</f>
        <v>1.8941463592322832E-3</v>
      </c>
      <c r="H106">
        <f t="shared" si="2"/>
        <v>8.2441322301055064E-4</v>
      </c>
      <c r="I106">
        <f t="shared" si="3"/>
        <v>7.8653029582590502E-4</v>
      </c>
      <c r="J106">
        <v>0</v>
      </c>
    </row>
    <row r="107" spans="1:10">
      <c r="A107" s="1">
        <v>43056</v>
      </c>
      <c r="B107">
        <v>106128.01120000001</v>
      </c>
      <c r="C107">
        <v>105515.90393325003</v>
      </c>
      <c r="E107" s="1">
        <v>43056</v>
      </c>
      <c r="F107">
        <f>test_y_df!B107</f>
        <v>7.8753029582590505E-4</v>
      </c>
      <c r="G107">
        <f>test_y_df!D107</f>
        <v>2.6904199236502785E-3</v>
      </c>
      <c r="H107">
        <f t="shared" si="2"/>
        <v>8.4033869429891062E-4</v>
      </c>
      <c r="I107">
        <f t="shared" si="3"/>
        <v>7.8653029582590502E-4</v>
      </c>
      <c r="J107">
        <v>0</v>
      </c>
    </row>
    <row r="108" spans="1:10">
      <c r="A108" s="1">
        <v>43059</v>
      </c>
      <c r="B108">
        <v>106308.8512</v>
      </c>
      <c r="C108">
        <v>105695.86393325003</v>
      </c>
      <c r="E108" s="1">
        <v>43059</v>
      </c>
      <c r="F108">
        <f>test_y_df!B108</f>
        <v>7.8753029582590505E-4</v>
      </c>
      <c r="G108">
        <f>test_y_df!D108</f>
        <v>7.8320461220492688E-3</v>
      </c>
      <c r="H108">
        <f t="shared" si="2"/>
        <v>9.4317121826689037E-4</v>
      </c>
      <c r="I108">
        <f t="shared" si="3"/>
        <v>7.8653029582590502E-4</v>
      </c>
      <c r="J108">
        <v>0</v>
      </c>
    </row>
    <row r="109" spans="1:10">
      <c r="A109" s="1">
        <v>43060</v>
      </c>
      <c r="B109">
        <v>107003.4412</v>
      </c>
      <c r="C109">
        <v>106387.07393325004</v>
      </c>
      <c r="E109" s="1">
        <v>43060</v>
      </c>
      <c r="F109">
        <f>test_y_df!B109</f>
        <v>7.8753029582590505E-4</v>
      </c>
      <c r="G109">
        <f>test_y_df!D109</f>
        <v>-3.9575463212806836E-3</v>
      </c>
      <c r="H109">
        <f t="shared" si="2"/>
        <v>7.0737936940029134E-4</v>
      </c>
      <c r="I109">
        <f t="shared" si="3"/>
        <v>7.8653029582590502E-4</v>
      </c>
      <c r="J109">
        <v>0</v>
      </c>
    </row>
    <row r="110" spans="1:10">
      <c r="A110" s="1">
        <v>43061</v>
      </c>
      <c r="B110">
        <v>106908.9112</v>
      </c>
      <c r="C110">
        <v>106316.52143325002</v>
      </c>
      <c r="E110" s="1">
        <v>43061</v>
      </c>
      <c r="F110">
        <f>test_y_df!B110</f>
        <v>7.8753029582590505E-4</v>
      </c>
      <c r="G110">
        <f>test_y_df!D110</f>
        <v>5.7431822286435792E-3</v>
      </c>
      <c r="H110">
        <f t="shared" si="2"/>
        <v>9.0139394039877665E-4</v>
      </c>
      <c r="I110">
        <f t="shared" si="3"/>
        <v>7.8653029582590502E-4</v>
      </c>
      <c r="J110">
        <v>0</v>
      </c>
    </row>
    <row r="111" spans="1:10">
      <c r="A111" s="1">
        <v>43063</v>
      </c>
      <c r="B111">
        <v>107155.51120000001</v>
      </c>
      <c r="C111">
        <v>106500.57143325004</v>
      </c>
      <c r="E111" s="1">
        <v>43063</v>
      </c>
      <c r="F111">
        <f>test_y_df!B111</f>
        <v>7.5613816123559199E-4</v>
      </c>
      <c r="G111">
        <f>test_y_df!D111</f>
        <v>2.1189484269500611E-3</v>
      </c>
      <c r="H111">
        <f t="shared" si="2"/>
        <v>8.2890926436490623E-4</v>
      </c>
      <c r="I111">
        <f t="shared" si="3"/>
        <v>7.8653029582590502E-4</v>
      </c>
      <c r="J111">
        <v>0</v>
      </c>
    </row>
    <row r="112" spans="1:10">
      <c r="A112" s="1">
        <v>43066</v>
      </c>
      <c r="B112">
        <v>107102.08120000002</v>
      </c>
      <c r="C112">
        <v>106460.69393325003</v>
      </c>
      <c r="E112" s="1">
        <v>43066</v>
      </c>
      <c r="F112">
        <f>test_y_df!B112</f>
        <v>7.5613816123559199E-4</v>
      </c>
      <c r="G112">
        <f>test_y_df!D112</f>
        <v>5.7341504497733227E-4</v>
      </c>
      <c r="H112">
        <f t="shared" si="2"/>
        <v>7.9799859672545167E-4</v>
      </c>
      <c r="I112">
        <f t="shared" si="3"/>
        <v>7.8653029582590502E-4</v>
      </c>
      <c r="J112">
        <v>0</v>
      </c>
    </row>
    <row r="113" spans="1:10">
      <c r="A113" s="1">
        <v>43067</v>
      </c>
      <c r="B113">
        <v>108187.12120000001</v>
      </c>
      <c r="C113">
        <v>107540.45393325001</v>
      </c>
      <c r="E113" s="1">
        <v>43067</v>
      </c>
      <c r="F113">
        <f>test_y_df!B113</f>
        <v>7.5613816123559199E-4</v>
      </c>
      <c r="G113">
        <f>test_y_df!D113</f>
        <v>-6.4472223217166386E-4</v>
      </c>
      <c r="H113">
        <f t="shared" si="2"/>
        <v>7.7363585118247178E-4</v>
      </c>
      <c r="I113">
        <f t="shared" si="3"/>
        <v>7.8653029582590502E-4</v>
      </c>
      <c r="J113">
        <v>0</v>
      </c>
    </row>
    <row r="114" spans="1:10">
      <c r="A114" s="1">
        <v>43068</v>
      </c>
      <c r="B114">
        <v>108121.3612</v>
      </c>
      <c r="C114">
        <v>107491.37393325001</v>
      </c>
      <c r="E114" s="1">
        <v>43068</v>
      </c>
      <c r="F114">
        <f>test_y_df!B114</f>
        <v>7.5613816123559199E-4</v>
      </c>
      <c r="G114">
        <f>test_y_df!D114</f>
        <v>-8.637683237159844E-3</v>
      </c>
      <c r="H114">
        <f t="shared" si="2"/>
        <v>6.1377663108270813E-4</v>
      </c>
      <c r="I114">
        <f t="shared" si="3"/>
        <v>7.8653029582590502E-4</v>
      </c>
      <c r="J114">
        <v>0</v>
      </c>
    </row>
    <row r="115" spans="1:10">
      <c r="A115" s="1">
        <v>43069</v>
      </c>
      <c r="B115">
        <v>109066.6612</v>
      </c>
      <c r="C115">
        <v>108432.07393325002</v>
      </c>
      <c r="E115" s="1">
        <v>43069</v>
      </c>
      <c r="F115">
        <f>test_y_df!B115</f>
        <v>7.8753029582590505E-4</v>
      </c>
      <c r="G115">
        <f>test_y_df!D115</f>
        <v>-4.0130151843818275E-3</v>
      </c>
      <c r="H115">
        <f t="shared" si="2"/>
        <v>7.062699921382685E-4</v>
      </c>
      <c r="I115">
        <f t="shared" si="3"/>
        <v>7.8653029582590502E-4</v>
      </c>
      <c r="J115">
        <v>0</v>
      </c>
    </row>
    <row r="116" spans="1:10">
      <c r="A116" s="1">
        <v>43070</v>
      </c>
      <c r="B116">
        <v>108840.6112</v>
      </c>
      <c r="C116">
        <v>108207.12393325001</v>
      </c>
      <c r="E116" s="1">
        <v>43070</v>
      </c>
      <c r="F116">
        <f>test_y_df!B116</f>
        <v>7.8753029582590505E-4</v>
      </c>
      <c r="G116">
        <f>test_y_df!D116</f>
        <v>-5.4085447747649973E-3</v>
      </c>
      <c r="H116">
        <f t="shared" si="2"/>
        <v>6.7835940033060505E-4</v>
      </c>
      <c r="I116">
        <f t="shared" si="3"/>
        <v>7.8653029582590502E-4</v>
      </c>
      <c r="J116">
        <v>0</v>
      </c>
    </row>
    <row r="117" spans="1:10">
      <c r="A117" s="1">
        <v>43073</v>
      </c>
      <c r="B117">
        <v>108709.0912</v>
      </c>
      <c r="C117">
        <v>108076.24393325002</v>
      </c>
      <c r="E117" s="1">
        <v>43073</v>
      </c>
      <c r="F117">
        <f>test_y_df!B117</f>
        <v>7.8753029582590505E-4</v>
      </c>
      <c r="G117">
        <f>test_y_df!D117</f>
        <v>8.2846715328466491E-3</v>
      </c>
      <c r="H117">
        <f t="shared" si="2"/>
        <v>9.5222372648283795E-4</v>
      </c>
      <c r="I117">
        <f t="shared" si="3"/>
        <v>7.8653029582590502E-4</v>
      </c>
      <c r="J117">
        <v>0</v>
      </c>
    </row>
    <row r="118" spans="1:10">
      <c r="A118" s="1">
        <v>43074</v>
      </c>
      <c r="B118">
        <v>108318.6412</v>
      </c>
      <c r="C118">
        <v>107687.69393325002</v>
      </c>
      <c r="E118" s="1">
        <v>43074</v>
      </c>
      <c r="F118">
        <f>test_y_df!B118</f>
        <v>7.8753029582590505E-4</v>
      </c>
      <c r="G118">
        <f>test_y_df!D118</f>
        <v>-1.1220907083650136E-3</v>
      </c>
      <c r="H118">
        <f t="shared" si="2"/>
        <v>7.6408848165860472E-4</v>
      </c>
      <c r="I118">
        <f t="shared" si="3"/>
        <v>7.8653029582590502E-4</v>
      </c>
      <c r="J118">
        <v>0</v>
      </c>
    </row>
    <row r="119" spans="1:10">
      <c r="A119" s="1">
        <v>43075</v>
      </c>
      <c r="B119">
        <v>108339.1912</v>
      </c>
      <c r="C119">
        <v>107708.14393325003</v>
      </c>
      <c r="E119" s="1">
        <v>43075</v>
      </c>
      <c r="F119">
        <f>test_y_df!B119</f>
        <v>7.8753029582590505E-4</v>
      </c>
      <c r="G119">
        <f>test_y_df!D119</f>
        <v>-1.0871140745033865E-3</v>
      </c>
      <c r="H119">
        <f t="shared" si="2"/>
        <v>7.6478801433583728E-4</v>
      </c>
      <c r="I119">
        <f t="shared" si="3"/>
        <v>7.8653029582590502E-4</v>
      </c>
      <c r="J119">
        <v>0</v>
      </c>
    </row>
    <row r="120" spans="1:10">
      <c r="A120" s="1">
        <v>43076</v>
      </c>
      <c r="B120">
        <v>108680.32120000001</v>
      </c>
      <c r="C120">
        <v>108047.61393325002</v>
      </c>
      <c r="E120" s="1">
        <v>43076</v>
      </c>
      <c r="F120">
        <f>test_y_df!B120</f>
        <v>7.8753029582590505E-4</v>
      </c>
      <c r="G120">
        <f>test_y_df!D120</f>
        <v>-8.0533991148517264E-3</v>
      </c>
      <c r="H120">
        <f t="shared" si="2"/>
        <v>6.2546231352887053E-4</v>
      </c>
      <c r="I120">
        <f t="shared" si="3"/>
        <v>7.8653029582590502E-4</v>
      </c>
      <c r="J120">
        <v>0</v>
      </c>
    </row>
    <row r="121" spans="1:10">
      <c r="A121" s="1">
        <v>43077</v>
      </c>
      <c r="B121">
        <v>109272.1612</v>
      </c>
      <c r="C121">
        <v>108636.57393325002</v>
      </c>
      <c r="E121" s="1">
        <v>43077</v>
      </c>
      <c r="F121">
        <f>test_y_df!B121</f>
        <v>1.0386179005713199E-3</v>
      </c>
      <c r="G121">
        <f>test_y_df!D121</f>
        <v>-6.582796957285004E-3</v>
      </c>
      <c r="H121">
        <f t="shared" si="2"/>
        <v>6.5487435668020496E-4</v>
      </c>
      <c r="I121">
        <f t="shared" si="3"/>
        <v>7.8653029582590502E-4</v>
      </c>
      <c r="J121">
        <v>0</v>
      </c>
    </row>
    <row r="122" spans="1:10">
      <c r="A122" s="1">
        <v>43080</v>
      </c>
      <c r="B122">
        <v>109600.96120000001</v>
      </c>
      <c r="C122">
        <v>108963.77393325002</v>
      </c>
      <c r="E122" s="1">
        <v>43080</v>
      </c>
      <c r="F122">
        <f>test_y_df!B122</f>
        <v>7.5613816123559199E-4</v>
      </c>
      <c r="G122">
        <f>test_y_df!D122</f>
        <v>2.2824326314239605E-3</v>
      </c>
      <c r="H122">
        <f t="shared" si="2"/>
        <v>8.3217894845438419E-4</v>
      </c>
      <c r="I122">
        <f t="shared" si="3"/>
        <v>7.8653029582590502E-4</v>
      </c>
      <c r="J122">
        <v>0</v>
      </c>
    </row>
    <row r="123" spans="1:10">
      <c r="A123" s="1">
        <v>43081</v>
      </c>
      <c r="B123">
        <v>109794.13119999999</v>
      </c>
      <c r="C123">
        <v>109107.94643325002</v>
      </c>
      <c r="E123" s="1">
        <v>43081</v>
      </c>
      <c r="F123">
        <f>test_y_df!B123</f>
        <v>8.9131154134503899E-4</v>
      </c>
      <c r="G123">
        <f>test_y_df!D123</f>
        <v>-1.0908690222581247E-2</v>
      </c>
      <c r="H123">
        <f t="shared" si="2"/>
        <v>5.6835649137428014E-4</v>
      </c>
      <c r="I123">
        <f t="shared" si="3"/>
        <v>7.8653029582590502E-4</v>
      </c>
      <c r="J123">
        <v>0</v>
      </c>
    </row>
    <row r="124" spans="1:10">
      <c r="A124" s="1">
        <v>43082</v>
      </c>
      <c r="B124">
        <v>109781.8012</v>
      </c>
      <c r="C124">
        <v>109098.76643325003</v>
      </c>
      <c r="E124" s="1">
        <v>43082</v>
      </c>
      <c r="F124">
        <f>test_y_df!B124</f>
        <v>7.8753029582590505E-4</v>
      </c>
      <c r="G124">
        <f>test_y_df!D124</f>
        <v>1.0509116565784038E-2</v>
      </c>
      <c r="H124">
        <f t="shared" si="2"/>
        <v>9.967126271415857E-4</v>
      </c>
      <c r="I124">
        <f t="shared" si="3"/>
        <v>7.8653029582590502E-4</v>
      </c>
      <c r="J124">
        <v>0</v>
      </c>
    </row>
    <row r="125" spans="1:10">
      <c r="A125" s="1">
        <v>43083</v>
      </c>
      <c r="B125">
        <v>109333.81120000001</v>
      </c>
      <c r="C125">
        <v>108765.22643325003</v>
      </c>
      <c r="E125" s="1">
        <v>43083</v>
      </c>
      <c r="F125">
        <f>test_y_df!B125</f>
        <v>7.8753029582590505E-4</v>
      </c>
      <c r="G125">
        <f>test_y_df!D125</f>
        <v>-9.5913567543731201E-3</v>
      </c>
      <c r="H125">
        <f t="shared" si="2"/>
        <v>5.9470316073844266E-4</v>
      </c>
      <c r="I125">
        <f t="shared" si="3"/>
        <v>7.8653029582590502E-4</v>
      </c>
      <c r="J125">
        <v>0</v>
      </c>
    </row>
    <row r="126" spans="1:10">
      <c r="A126" s="1">
        <v>43084</v>
      </c>
      <c r="B126">
        <v>109683.1612</v>
      </c>
      <c r="C126">
        <v>109112.87643325001</v>
      </c>
      <c r="E126" s="1">
        <v>43084</v>
      </c>
      <c r="F126">
        <f>test_y_df!B126</f>
        <v>7.8753029582590505E-4</v>
      </c>
      <c r="G126">
        <f>test_y_df!D126</f>
        <v>1.2467069867537433E-2</v>
      </c>
      <c r="H126">
        <f t="shared" si="2"/>
        <v>1.0358716931766537E-3</v>
      </c>
      <c r="I126">
        <f t="shared" si="3"/>
        <v>7.8653029582590502E-4</v>
      </c>
      <c r="J126">
        <v>0</v>
      </c>
    </row>
    <row r="127" spans="1:10">
      <c r="A127" s="1">
        <v>43087</v>
      </c>
      <c r="B127">
        <v>110377.7512</v>
      </c>
      <c r="C127">
        <v>109804.08643325002</v>
      </c>
      <c r="E127" s="1">
        <v>43087</v>
      </c>
      <c r="F127">
        <f>test_y_df!B127</f>
        <v>7.8753029582590505E-4</v>
      </c>
      <c r="G127">
        <f>test_y_df!D127</f>
        <v>-2.5653241470296796E-3</v>
      </c>
      <c r="H127">
        <f t="shared" si="2"/>
        <v>7.3522381288531149E-4</v>
      </c>
      <c r="I127">
        <f t="shared" si="3"/>
        <v>7.8653029582590502E-4</v>
      </c>
      <c r="J127">
        <v>0</v>
      </c>
    </row>
    <row r="128" spans="1:10">
      <c r="A128" s="1">
        <v>43088</v>
      </c>
      <c r="B128">
        <v>109954.42120000001</v>
      </c>
      <c r="C128">
        <v>110225.35643325001</v>
      </c>
      <c r="E128" s="1">
        <v>43088</v>
      </c>
      <c r="F128">
        <f>test_y_df!B128</f>
        <v>7.8753029582590505E-4</v>
      </c>
      <c r="G128">
        <f>test_y_df!D128</f>
        <v>3.5639490024615881E-3</v>
      </c>
      <c r="H128">
        <f t="shared" si="2"/>
        <v>8.5780927587513682E-4</v>
      </c>
      <c r="I128">
        <f t="shared" si="3"/>
        <v>7.8653029582590502E-4</v>
      </c>
      <c r="J128">
        <v>0</v>
      </c>
    </row>
    <row r="129" spans="1:10">
      <c r="A129" s="1">
        <v>43089</v>
      </c>
      <c r="B129">
        <v>109896.88119999999</v>
      </c>
      <c r="C129">
        <v>110167.67643324999</v>
      </c>
      <c r="E129" s="1">
        <v>43089</v>
      </c>
      <c r="F129">
        <f>test_y_df!B129</f>
        <v>7.8753029582590505E-4</v>
      </c>
      <c r="G129">
        <f>test_y_df!D129</f>
        <v>1.248444021380986E-2</v>
      </c>
      <c r="H129">
        <f t="shared" si="2"/>
        <v>1.0362191001021023E-3</v>
      </c>
      <c r="I129">
        <f t="shared" si="3"/>
        <v>7.8653029582590502E-4</v>
      </c>
      <c r="J129">
        <v>0</v>
      </c>
    </row>
    <row r="130" spans="1:10">
      <c r="A130" s="1">
        <v>43090</v>
      </c>
      <c r="B130">
        <v>110122.93119999999</v>
      </c>
      <c r="C130">
        <v>110394.27643324999</v>
      </c>
      <c r="E130" s="1">
        <v>43090</v>
      </c>
      <c r="F130">
        <f>test_y_df!B130</f>
        <v>7.8753029582590505E-4</v>
      </c>
      <c r="G130">
        <f>test_y_df!D130</f>
        <v>6.7257277165070099E-3</v>
      </c>
      <c r="H130">
        <f t="shared" si="2"/>
        <v>9.2104485015604516E-4</v>
      </c>
      <c r="I130">
        <f t="shared" si="3"/>
        <v>7.8653029582590502E-4</v>
      </c>
      <c r="J130">
        <v>0</v>
      </c>
    </row>
    <row r="131" spans="1:10">
      <c r="A131" s="1">
        <v>43091</v>
      </c>
      <c r="B131">
        <v>110094.1612</v>
      </c>
      <c r="C131">
        <v>110365.43643325</v>
      </c>
      <c r="E131" s="1">
        <v>43091</v>
      </c>
      <c r="F131">
        <f>test_y_df!B131</f>
        <v>7.5613816123559199E-4</v>
      </c>
      <c r="G131">
        <f>test_y_df!D131</f>
        <v>-4.5256995079201454E-3</v>
      </c>
      <c r="H131">
        <f t="shared" ref="H131:H135" si="4">G131/50+$J$1</f>
        <v>6.9601630566750209E-4</v>
      </c>
      <c r="I131">
        <f t="shared" ref="I131:I135" si="5">$J$1</f>
        <v>7.8653029582590502E-4</v>
      </c>
      <c r="J131">
        <v>0</v>
      </c>
    </row>
    <row r="132" spans="1:10">
      <c r="A132" s="1">
        <v>43095</v>
      </c>
      <c r="B132">
        <v>109962.6412</v>
      </c>
      <c r="C132">
        <v>110233.59643325</v>
      </c>
      <c r="E132" s="1">
        <v>43095</v>
      </c>
      <c r="F132">
        <f>test_y_df!B132</f>
        <v>7.8753029582590505E-4</v>
      </c>
      <c r="G132">
        <f>test_y_df!D132</f>
        <v>4.0772145047807884E-3</v>
      </c>
      <c r="H132">
        <f t="shared" si="4"/>
        <v>8.6807458592152076E-4</v>
      </c>
      <c r="I132">
        <f t="shared" si="5"/>
        <v>7.8653029582590502E-4</v>
      </c>
      <c r="J132">
        <v>0</v>
      </c>
    </row>
    <row r="133" spans="1:10">
      <c r="A133" s="1">
        <v>43096</v>
      </c>
      <c r="B133">
        <v>110016.07120000001</v>
      </c>
      <c r="C133">
        <v>110287.15643325</v>
      </c>
      <c r="E133" s="1">
        <v>43096</v>
      </c>
      <c r="F133">
        <f>test_y_df!B133</f>
        <v>7.5613816123559199E-4</v>
      </c>
      <c r="G133">
        <f>test_y_df!D133</f>
        <v>3.1982176225386059E-3</v>
      </c>
      <c r="H133">
        <f t="shared" si="4"/>
        <v>8.5049464827667716E-4</v>
      </c>
      <c r="I133">
        <f t="shared" si="5"/>
        <v>7.8653029582590502E-4</v>
      </c>
      <c r="J133">
        <v>0</v>
      </c>
    </row>
    <row r="134" spans="1:10">
      <c r="A134" s="1">
        <v>43097</v>
      </c>
      <c r="B134">
        <v>110242.12120000001</v>
      </c>
      <c r="C134">
        <v>110513.75643325</v>
      </c>
      <c r="E134" s="1">
        <v>43097</v>
      </c>
      <c r="F134">
        <f>test_y_df!B134</f>
        <v>7.8753029582590505E-4</v>
      </c>
      <c r="G134">
        <f>test_y_df!D134</f>
        <v>1.6835619873194485E-3</v>
      </c>
      <c r="H134">
        <f t="shared" si="4"/>
        <v>8.2020153557229398E-4</v>
      </c>
      <c r="I134">
        <f t="shared" si="5"/>
        <v>7.8653029582590502E-4</v>
      </c>
      <c r="J134">
        <v>0</v>
      </c>
    </row>
    <row r="135" spans="1:10">
      <c r="A135" s="1">
        <v>43098</v>
      </c>
      <c r="B135">
        <v>109827.01120000001</v>
      </c>
      <c r="C135">
        <v>110097.63643325001</v>
      </c>
      <c r="E135" s="1">
        <v>43098</v>
      </c>
      <c r="F135">
        <f>test_y_df!B135</f>
        <v>7.5613816123559199E-4</v>
      </c>
      <c r="G135">
        <f>test_y_df!D135</f>
        <v>-4.1839507938776967E-3</v>
      </c>
      <c r="H135">
        <f t="shared" si="4"/>
        <v>7.0285127994835106E-4</v>
      </c>
      <c r="I135">
        <f t="shared" si="5"/>
        <v>7.8653029582590502E-4</v>
      </c>
      <c r="J135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test_y_df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Duan</dc:creator>
  <cp:lastModifiedBy>Joseph Loss</cp:lastModifiedBy>
  <dcterms:created xsi:type="dcterms:W3CDTF">2019-11-14T09:18:53Z</dcterms:created>
  <dcterms:modified xsi:type="dcterms:W3CDTF">2019-11-22T08:13:19Z</dcterms:modified>
</cp:coreProperties>
</file>