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llinoisedu-my.sharepoint.com/personal/loss2_illinois_edu/Documents/FIN500/HW3/"/>
    </mc:Choice>
  </mc:AlternateContent>
  <xr:revisionPtr revIDLastSave="1981" documentId="8_{9376D11C-2976-438C-855A-FE18A6B0B7A3}" xr6:coauthVersionLast="40" xr6:coauthVersionMax="40" xr10:uidLastSave="{5F293616-FD36-4EBA-8834-344B6A7374A2}"/>
  <bookViews>
    <workbookView xWindow="0" yWindow="0" windowWidth="28773" windowHeight="11433" activeTab="2" xr2:uid="{EE88AD96-D037-40C2-B0FB-8A112A5931A0}"/>
  </bookViews>
  <sheets>
    <sheet name="ch18" sheetId="5" r:id="rId1"/>
    <sheet name="Sheet8" sheetId="8" r:id="rId2"/>
    <sheet name="ch15" sheetId="9" r:id="rId3"/>
    <sheet name="ch14fin" sheetId="7" r:id="rId4"/>
    <sheet name="ch12" sheetId="2" r:id="rId5"/>
    <sheet name="ch9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" i="8" l="1"/>
  <c r="H27" i="8"/>
  <c r="H26" i="8"/>
  <c r="H25" i="8"/>
  <c r="H24" i="8"/>
  <c r="H23" i="8"/>
  <c r="H22" i="8"/>
  <c r="H21" i="8"/>
  <c r="H20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16" i="8"/>
  <c r="J15" i="8"/>
  <c r="J14" i="8"/>
  <c r="J13" i="8"/>
  <c r="J10" i="8"/>
  <c r="J3" i="8"/>
  <c r="J2" i="8"/>
  <c r="E42" i="5"/>
  <c r="E41" i="5"/>
  <c r="E40" i="5"/>
  <c r="E39" i="5"/>
  <c r="E38" i="5"/>
  <c r="E37" i="5"/>
  <c r="E36" i="5"/>
  <c r="E35" i="5"/>
  <c r="E34" i="5"/>
  <c r="E33" i="5"/>
  <c r="E32" i="5"/>
  <c r="E29" i="5"/>
  <c r="E28" i="5"/>
  <c r="E27" i="5"/>
  <c r="E26" i="5"/>
  <c r="E25" i="5"/>
  <c r="E22" i="5"/>
  <c r="E21" i="5"/>
  <c r="E20" i="5"/>
  <c r="E19" i="5"/>
  <c r="E18" i="5"/>
  <c r="E17" i="5"/>
  <c r="E16" i="5"/>
  <c r="G9" i="5"/>
  <c r="E42" i="2"/>
  <c r="E41" i="2"/>
  <c r="E40" i="2"/>
  <c r="E39" i="2"/>
  <c r="E38" i="2"/>
  <c r="E37" i="2"/>
  <c r="E36" i="2"/>
  <c r="E35" i="2"/>
  <c r="E34" i="2"/>
  <c r="E33" i="2"/>
  <c r="E32" i="2"/>
  <c r="E29" i="2"/>
  <c r="E28" i="2"/>
  <c r="E27" i="2"/>
  <c r="E26" i="2"/>
  <c r="E25" i="2"/>
  <c r="E22" i="2"/>
  <c r="E21" i="2"/>
  <c r="E20" i="2"/>
  <c r="E19" i="2"/>
  <c r="E18" i="2"/>
  <c r="E17" i="2"/>
  <c r="E16" i="2"/>
  <c r="G9" i="2"/>
</calcChain>
</file>

<file path=xl/sharedStrings.xml><?xml version="1.0" encoding="utf-8"?>
<sst xmlns="http://schemas.openxmlformats.org/spreadsheetml/2006/main" count="1120" uniqueCount="268">
  <si>
    <t>ETFs</t>
  </si>
  <si>
    <t>Optimal Sharpe Ratio</t>
  </si>
  <si>
    <t>Combined</t>
  </si>
  <si>
    <t>Commodities</t>
  </si>
  <si>
    <t>w.WTI</t>
  </si>
  <si>
    <t>w.AU</t>
  </si>
  <si>
    <t>w.CU</t>
  </si>
  <si>
    <t>w.Corn</t>
  </si>
  <si>
    <t>w.SPY</t>
  </si>
  <si>
    <t>w.IWM</t>
  </si>
  <si>
    <t>w.AGG</t>
  </si>
  <si>
    <t>w.FEZ</t>
  </si>
  <si>
    <t>w.ACWI</t>
  </si>
  <si>
    <t>w.IYR</t>
  </si>
  <si>
    <t>w.CORN</t>
  </si>
  <si>
    <t>Diff</t>
  </si>
  <si>
    <t>Combined portfolio</t>
  </si>
  <si>
    <t>ETF portfolio</t>
  </si>
  <si>
    <t>Commodity portfolio</t>
  </si>
  <si>
    <t>Constraint (-1:1)</t>
  </si>
  <si>
    <t>Constraint (0:1)</t>
  </si>
  <si>
    <t>PC1</t>
  </si>
  <si>
    <t>PC2</t>
  </si>
  <si>
    <t>PC3</t>
  </si>
  <si>
    <t>PC4</t>
  </si>
  <si>
    <t>PC5</t>
  </si>
  <si>
    <t>PC6</t>
  </si>
  <si>
    <t>PC7</t>
  </si>
  <si>
    <t>PC8</t>
  </si>
  <si>
    <t>T3M</t>
  </si>
  <si>
    <t>T6M</t>
  </si>
  <si>
    <t>T1Y</t>
  </si>
  <si>
    <t>T2Y</t>
  </si>
  <si>
    <t>T5Y</t>
  </si>
  <si>
    <t>T10Y</t>
  </si>
  <si>
    <t>T20Y</t>
  </si>
  <si>
    <t>T30Y</t>
  </si>
  <si>
    <t>Eigen vectors</t>
  </si>
  <si>
    <t>[1]</t>
  </si>
  <si>
    <t>Eigenvalues</t>
  </si>
  <si>
    <t>Rotation</t>
  </si>
  <si>
    <t>=</t>
  </si>
  <si>
    <t>(n x k) = (8 x 8)</t>
  </si>
  <si>
    <t>of</t>
  </si>
  <si>
    <t>&gt;</t>
  </si>
  <si>
    <t>and</t>
  </si>
  <si>
    <t>in</t>
  </si>
  <si>
    <t>on</t>
  </si>
  <si>
    <t>data</t>
  </si>
  <si>
    <t>a</t>
  </si>
  <si>
    <t>#</t>
  </si>
  <si>
    <t>&lt;-</t>
  </si>
  <si>
    <t>+</t>
  </si>
  <si>
    <t>{</t>
  </si>
  <si>
    <t>}</t>
  </si>
  <si>
    <t>temp6&lt;-{0}</t>
  </si>
  <si>
    <t>for(i</t>
  </si>
  <si>
    <t>~</t>
  </si>
  <si>
    <t>"t</t>
  </si>
  <si>
    <t>value"])</t>
  </si>
  <si>
    <t>"BA.xs"</t>
  </si>
  <si>
    <t>Call:</t>
  </si>
  <si>
    <t>lm(formula</t>
  </si>
  <si>
    <t>i]</t>
  </si>
  <si>
    <t>alldata$SPX</t>
  </si>
  <si>
    <t>Residuals:</t>
  </si>
  <si>
    <t>Min</t>
  </si>
  <si>
    <t>1Q</t>
  </si>
  <si>
    <t>Median</t>
  </si>
  <si>
    <t>3Q</t>
  </si>
  <si>
    <t>Max</t>
  </si>
  <si>
    <t>Coefficients:</t>
  </si>
  <si>
    <t>Estimate</t>
  </si>
  <si>
    <t>Pr(&gt;|t|)</t>
  </si>
  <si>
    <t>&lt;2e-16</t>
  </si>
  <si>
    <t>***</t>
  </si>
  <si>
    <t>alldata$RUT</t>
  </si>
  <si>
    <t>.</t>
  </si>
  <si>
    <t>---</t>
  </si>
  <si>
    <t>Signif.</t>
  </si>
  <si>
    <t>codes:</t>
  </si>
  <si>
    <t>‘***’</t>
  </si>
  <si>
    <t>‘**’</t>
  </si>
  <si>
    <t>‘*’</t>
  </si>
  <si>
    <t>‘.’</t>
  </si>
  <si>
    <t>‘</t>
  </si>
  <si>
    <t>’</t>
  </si>
  <si>
    <t>Residual</t>
  </si>
  <si>
    <t>standard</t>
  </si>
  <si>
    <t>error:</t>
  </si>
  <si>
    <t>degrees</t>
  </si>
  <si>
    <t>freedom</t>
  </si>
  <si>
    <t>Multiple</t>
  </si>
  <si>
    <t>R-squared:</t>
  </si>
  <si>
    <t>F-statistic:</t>
  </si>
  <si>
    <t>DF,</t>
  </si>
  <si>
    <t>p-value:</t>
  </si>
  <si>
    <t>&lt;</t>
  </si>
  <si>
    <t>"GD.xs"</t>
  </si>
  <si>
    <t>"HON.xs"</t>
  </si>
  <si>
    <t>*</t>
  </si>
  <si>
    <t>"LMT.xs"</t>
  </si>
  <si>
    <t>"NOC.xs"</t>
  </si>
  <si>
    <t>"QCOM.xs"</t>
  </si>
  <si>
    <t>"RTN.xs"</t>
  </si>
  <si>
    <t>"UTX.xs"</t>
  </si>
  <si>
    <t>t-value</t>
  </si>
  <si>
    <t>SPX</t>
  </si>
  <si>
    <t>RUT</t>
  </si>
  <si>
    <t>BA</t>
  </si>
  <si>
    <t>GD</t>
  </si>
  <si>
    <t>HON</t>
  </si>
  <si>
    <t>LMT</t>
  </si>
  <si>
    <t>NOC</t>
  </si>
  <si>
    <t>QCOM</t>
  </si>
  <si>
    <t>RTN</t>
  </si>
  <si>
    <t>UTX</t>
  </si>
  <si>
    <t>SPX.xs</t>
  </si>
  <si>
    <t>RUT.xs</t>
  </si>
  <si>
    <t>BA.xs</t>
  </si>
  <si>
    <t>GD.xs</t>
  </si>
  <si>
    <t>HON.xs</t>
  </si>
  <si>
    <t>LMT.xs</t>
  </si>
  <si>
    <t>NOC.xs</t>
  </si>
  <si>
    <t>QCOM.xs</t>
  </si>
  <si>
    <t>RTN.xs</t>
  </si>
  <si>
    <t>UTX.xs</t>
  </si>
  <si>
    <t>(Intercept)</t>
  </si>
  <si>
    <t>Adjusted</t>
  </si>
  <si>
    <t>SE</t>
  </si>
  <si>
    <t>Dep. Variable:</t>
  </si>
  <si>
    <t>Intercept:</t>
  </si>
  <si>
    <t xml:space="preserve">t = </t>
  </si>
  <si>
    <t>**</t>
  </si>
  <si>
    <t>BA.xs(Intercept)t-value</t>
  </si>
  <si>
    <t>BA.xs(Intercept)Estimate</t>
  </si>
  <si>
    <t>alldata$SPX(Intercept)t-value</t>
  </si>
  <si>
    <t>alldata$SPX(Intercept)Estimate</t>
  </si>
  <si>
    <t>alldata$RUT(Intercept)t-value</t>
  </si>
  <si>
    <t>alldata$RUT(Intercept)Estimate</t>
  </si>
  <si>
    <t>R-squared</t>
  </si>
  <si>
    <t>QCOM.x</t>
  </si>
  <si>
    <t>GD.xsalldata$SPXalldata$RUT</t>
  </si>
  <si>
    <t>GD.xsalldata$RUTalldata$SPX</t>
  </si>
  <si>
    <t>GD.xs(Intercept)</t>
  </si>
  <si>
    <t>GD.xsalldata$SPXalldata$RUTR-squared</t>
  </si>
  <si>
    <t>GD.xs(Intercept)alldata$SPX</t>
  </si>
  <si>
    <t>GD.xsalldata$SPX</t>
  </si>
  <si>
    <t>GD.xsalldata$SPXR-squared</t>
  </si>
  <si>
    <t>GD.xs(Intercept)alldata$RUT</t>
  </si>
  <si>
    <t>GD.xsalldata$RUT</t>
  </si>
  <si>
    <t>GD.xsalldata$RUTR-squared</t>
  </si>
  <si>
    <t/>
  </si>
  <si>
    <t>HON.xs(Intercept)</t>
  </si>
  <si>
    <t>HON.xsalldata$SPXalldata$RUT</t>
  </si>
  <si>
    <t>HON.xsalldata$RUTalldata$SPX</t>
  </si>
  <si>
    <t>HON.xsalldata$SPXalldata$RUTR-squared</t>
  </si>
  <si>
    <t>HON.xs(Intercept)alldata$SPX</t>
  </si>
  <si>
    <t>HON.xsalldata$SPX</t>
  </si>
  <si>
    <t>HON.xsalldata$SPXR-squared</t>
  </si>
  <si>
    <t>HON.xs(Intercept)alldata$RUT</t>
  </si>
  <si>
    <t>HON.xsalldata$RUT</t>
  </si>
  <si>
    <t>HON.xsalldata$RUTR-squared</t>
  </si>
  <si>
    <t>LMT.xs(Intercept)</t>
  </si>
  <si>
    <t>LMT.xsalldata$SPXalldata$RUT</t>
  </si>
  <si>
    <t>LMT.xsalldata$RUTalldata$SPX</t>
  </si>
  <si>
    <t>LMT.xsalldata$SPXalldata$RUTR-squared</t>
  </si>
  <si>
    <t>LMT.xs(Intercept)alldata$SPX</t>
  </si>
  <si>
    <t>LMT.xsalldata$SPX</t>
  </si>
  <si>
    <t>LMT.xsalldata$SPXR-squared</t>
  </si>
  <si>
    <t>LMT.xs(Intercept)alldata$RUT</t>
  </si>
  <si>
    <t>LMT.xsalldata$RUT</t>
  </si>
  <si>
    <t>NOC.xs(Intercept)</t>
  </si>
  <si>
    <t>NOC.xsalldata$SPXalldata$RUT</t>
  </si>
  <si>
    <t>NOC.xsalldata$RUTalldata$SPX</t>
  </si>
  <si>
    <t>NOC.xsalldata$SPXalldata$RUTR-squared</t>
  </si>
  <si>
    <t>NOC.xs(Intercept)alldata$SPX</t>
  </si>
  <si>
    <t>NOC.xsalldata$SPX</t>
  </si>
  <si>
    <t>QCOM.x(Intercept)</t>
  </si>
  <si>
    <t>QCOM.xalldata$SPXalldata$RUT</t>
  </si>
  <si>
    <t>QCOM.xalldata$RUTalldata$SPX</t>
  </si>
  <si>
    <t>QCOM.xalldata$SPXalldata$RUTR-squared</t>
  </si>
  <si>
    <t>QCOM.x(Intercept)alldata$SPX</t>
  </si>
  <si>
    <t>QCOM.xalldata$SPX</t>
  </si>
  <si>
    <t>QCOM.xalldata$SPXR-squared</t>
  </si>
  <si>
    <t>QCOM.x(Intercept)alldata$RUT</t>
  </si>
  <si>
    <t>QCOM.xalldata$RUT</t>
  </si>
  <si>
    <t>QCOM.xalldata$RUTR-squared</t>
  </si>
  <si>
    <t>RTN.xs(Intercept)</t>
  </si>
  <si>
    <t>RTN.xsalldata$SPXalldata$RUT</t>
  </si>
  <si>
    <t>RTN.xsalldata$RUTalldata$SPX</t>
  </si>
  <si>
    <t>RTN.xsalldata$SPXalldata$RUTR-squared</t>
  </si>
  <si>
    <t>RTN.xs(Intercept)alldata$SPX</t>
  </si>
  <si>
    <t>RTN.xsalldata$SPX</t>
  </si>
  <si>
    <t>RTN.xsalldata$SPXR-squared</t>
  </si>
  <si>
    <t>RTN.xs(Intercept)alldata$RUT</t>
  </si>
  <si>
    <t>RTN.xsalldata$RUT</t>
  </si>
  <si>
    <t>RTN.xsalldata$RUTR-squared</t>
  </si>
  <si>
    <t>UTX.xs(Intercept)</t>
  </si>
  <si>
    <t>UTX.xsalldata$SPXalldata$RUT</t>
  </si>
  <si>
    <t>UTX.xsalldata$RUTalldata$SPX</t>
  </si>
  <si>
    <t>UTX.xsalldata$SPXalldata$RUTR-squared</t>
  </si>
  <si>
    <t>UTX.xs(Intercept)alldata$SPX</t>
  </si>
  <si>
    <t>UTX.xsalldata$SPX</t>
  </si>
  <si>
    <t>UTX.xsalldata$SPXR-squared</t>
  </si>
  <si>
    <t>UTX.xs(Intercept)alldata$RUT</t>
  </si>
  <si>
    <t>UTX.xsalldata$RUT</t>
  </si>
  <si>
    <t>UTX.xsalldata$RUTR-squared</t>
  </si>
  <si>
    <t>CAPM: RUT</t>
  </si>
  <si>
    <t>t =</t>
  </si>
  <si>
    <t>CAPM: SPX</t>
  </si>
  <si>
    <t>CAPM: SPX/RUT</t>
  </si>
  <si>
    <t>IndProd</t>
  </si>
  <si>
    <t>Ex-INFL</t>
  </si>
  <si>
    <t>CreditSpread</t>
  </si>
  <si>
    <t>CurveFactor</t>
  </si>
  <si>
    <t>INFL-SURP</t>
  </si>
  <si>
    <t>mu</t>
  </si>
  <si>
    <t>omega</t>
  </si>
  <si>
    <t>alpha1</t>
  </si>
  <si>
    <t>beta1</t>
  </si>
  <si>
    <t>A.I.C.</t>
  </si>
  <si>
    <t>SMB</t>
  </si>
  <si>
    <t>HML,</t>
  </si>
  <si>
    <t>ff.datanew2)</t>
  </si>
  <si>
    <t>HML</t>
  </si>
  <si>
    <t>0.408,</t>
  </si>
  <si>
    <t>0.4115,</t>
  </si>
  <si>
    <t>0.5628,</t>
  </si>
  <si>
    <t>0.282,</t>
  </si>
  <si>
    <t>0.3004,</t>
  </si>
  <si>
    <t>0.2511,</t>
  </si>
  <si>
    <t>0.2745,</t>
  </si>
  <si>
    <t>UTX.French&lt;-lm(UTX.xs~SPX.xs+SMB+HML,data=ff.datanew2)</t>
  </si>
  <si>
    <t>summary(UTX.French)</t>
  </si>
  <si>
    <t>0.4405,</t>
  </si>
  <si>
    <t>"SPX","RUT","BA","GD","HON","LMT","NOC","QCOM","RTN","UTX"</t>
  </si>
  <si>
    <t>temp7&lt;-{0}</t>
  </si>
  <si>
    <t>5:12)</t>
  </si>
  <si>
    <t>print(colnames(ff.datanew2[,i]))</t>
  </si>
  <si>
    <t>model.French&lt;-</t>
  </si>
  <si>
    <t>lm(ff.datanew2[,i]~ff.datanew2$SPX.xs+ff.datanew2$SMB+ff.datanew2$HML)</t>
  </si>
  <si>
    <t>print(summary(model.French))</t>
  </si>
  <si>
    <t>temp6&lt;-cbind(temp6,model.French$coefficients)</t>
  </si>
  <si>
    <t>summary(model.French)</t>
  </si>
  <si>
    <t>temp7&lt;-cbind(temp7,coef(a)[,</t>
  </si>
  <si>
    <t>ff.datanew2[,</t>
  </si>
  <si>
    <t>ff.datanew2$SPX.xs</t>
  </si>
  <si>
    <t>ff.datanew2$SMB</t>
  </si>
  <si>
    <t>ff.datanew2$HML)</t>
  </si>
  <si>
    <t>ff.datanew2$HML</t>
  </si>
  <si>
    <t>SmB</t>
  </si>
  <si>
    <t>HmL</t>
  </si>
  <si>
    <t>Eigenvectors</t>
  </si>
  <si>
    <t xml:space="preserve">StdDev. </t>
  </si>
  <si>
    <t>(1,2,…p=8):</t>
  </si>
  <si>
    <t>StdDev.</t>
  </si>
  <si>
    <t>Proportion of Variance</t>
  </si>
  <si>
    <t>Cumulative Proportion</t>
  </si>
  <si>
    <t>Mean</t>
  </si>
  <si>
    <t>SD</t>
  </si>
  <si>
    <t>Skewness</t>
  </si>
  <si>
    <t>Kurtosis</t>
  </si>
  <si>
    <t>Change</t>
  </si>
  <si>
    <t>Importance of Components:</t>
  </si>
  <si>
    <t>GARCH</t>
  </si>
  <si>
    <t>Fama-French 3-Factor Model</t>
  </si>
  <si>
    <t>Chen-Roll-Ross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</si>
</sst>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00"/>
    <numFmt numFmtId="166" formatCode="0.0000"/>
    <numFmt numFmtId="167" formatCode="0.0"/>
    <numFmt numFmtId="168" formatCode="0.0E+00"/>
    <numFmt numFmtId="169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double">
        <color theme="1"/>
      </bottom>
      <diagonal/>
    </border>
    <border>
      <left/>
      <right/>
      <top style="double">
        <color theme="1"/>
      </top>
      <bottom style="thin">
        <color theme="1"/>
      </bottom>
      <diagonal/>
    </border>
    <border>
      <left/>
      <right/>
      <top style="thin">
        <color theme="1"/>
      </top>
      <bottom style="double">
        <color theme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59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11" fontId="3" fillId="0" borderId="0" xfId="0" applyNumberFormat="1" applyFont="1"/>
    <xf numFmtId="0" fontId="5" fillId="0" borderId="0" xfId="0" applyFont="1" applyAlignment="1">
      <alignment horizontal="left" indent="1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right"/>
    </xf>
    <xf numFmtId="9" fontId="3" fillId="0" borderId="0" xfId="1" applyFont="1"/>
    <xf numFmtId="164" fontId="5" fillId="0" borderId="0" xfId="0" applyNumberFormat="1" applyFont="1" applyAlignment="1">
      <alignment horizontal="right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5" xfId="0" applyFont="1" applyBorder="1" applyAlignment="1">
      <alignment vertical="center"/>
    </xf>
    <xf numFmtId="2" fontId="6" fillId="0" borderId="0" xfId="0" applyNumberFormat="1" applyFont="1" applyAlignment="1">
      <alignment vertical="center"/>
    </xf>
    <xf numFmtId="2" fontId="6" fillId="0" borderId="5" xfId="0" applyNumberFormat="1" applyFont="1" applyBorder="1" applyAlignment="1">
      <alignment vertical="center"/>
    </xf>
    <xf numFmtId="0" fontId="8" fillId="0" borderId="0" xfId="2" applyFont="1" applyBorder="1" applyAlignment="1">
      <alignment horizontal="center" vertical="center"/>
    </xf>
    <xf numFmtId="0" fontId="4" fillId="0" borderId="6" xfId="0" applyFont="1" applyBorder="1"/>
    <xf numFmtId="165" fontId="3" fillId="0" borderId="0" xfId="0" applyNumberFormat="1" applyFont="1" applyAlignment="1">
      <alignment horizontal="center"/>
    </xf>
    <xf numFmtId="0" fontId="3" fillId="0" borderId="6" xfId="0" applyFont="1" applyBorder="1"/>
    <xf numFmtId="164" fontId="3" fillId="0" borderId="0" xfId="0" applyNumberFormat="1" applyFont="1" applyAlignment="1">
      <alignment horizontal="center"/>
    </xf>
    <xf numFmtId="0" fontId="7" fillId="0" borderId="0" xfId="0" applyFont="1"/>
    <xf numFmtId="0" fontId="3" fillId="0" borderId="4" xfId="0" applyFont="1" applyBorder="1" applyAlignment="1">
      <alignment horizontal="center"/>
    </xf>
    <xf numFmtId="165" fontId="3" fillId="0" borderId="0" xfId="0" applyNumberFormat="1" applyFont="1"/>
    <xf numFmtId="0" fontId="5" fillId="0" borderId="0" xfId="0" applyFont="1" applyAlignment="1">
      <alignment horizontal="left" indent="2"/>
    </xf>
    <xf numFmtId="2" fontId="5" fillId="0" borderId="0" xfId="0" applyNumberFormat="1" applyFont="1"/>
    <xf numFmtId="165" fontId="3" fillId="0" borderId="0" xfId="0" quotePrefix="1" applyNumberFormat="1" applyFont="1"/>
    <xf numFmtId="2" fontId="5" fillId="0" borderId="0" xfId="0" applyNumberFormat="1" applyFont="1" applyAlignment="1">
      <alignment horizontal="left" indent="2"/>
    </xf>
    <xf numFmtId="165" fontId="3" fillId="0" borderId="5" xfId="0" applyNumberFormat="1" applyFont="1" applyBorder="1"/>
    <xf numFmtId="0" fontId="3" fillId="0" borderId="3" xfId="0" applyFont="1" applyBorder="1"/>
    <xf numFmtId="0" fontId="3" fillId="0" borderId="4" xfId="0" applyFont="1" applyBorder="1"/>
    <xf numFmtId="0" fontId="5" fillId="0" borderId="0" xfId="0" applyFont="1"/>
    <xf numFmtId="11" fontId="4" fillId="0" borderId="7" xfId="0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/>
    <xf numFmtId="2" fontId="3" fillId="0" borderId="10" xfId="0" applyNumberFormat="1" applyFont="1" applyBorder="1" applyAlignment="1">
      <alignment horizontal="center"/>
    </xf>
    <xf numFmtId="168" fontId="3" fillId="0" borderId="7" xfId="0" applyNumberFormat="1" applyFont="1" applyBorder="1"/>
    <xf numFmtId="0" fontId="3" fillId="0" borderId="4" xfId="0" applyFont="1" applyBorder="1" applyAlignment="1">
      <alignment horizontal="left"/>
    </xf>
    <xf numFmtId="10" fontId="3" fillId="0" borderId="5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vertical="center"/>
    </xf>
    <xf numFmtId="165" fontId="3" fillId="0" borderId="0" xfId="0" quotePrefix="1" applyNumberFormat="1" applyFont="1" applyAlignment="1">
      <alignment horizontal="center"/>
    </xf>
    <xf numFmtId="10" fontId="3" fillId="0" borderId="5" xfId="0" quotePrefix="1" applyNumberFormat="1" applyFont="1" applyBorder="1" applyAlignment="1">
      <alignment horizontal="center"/>
    </xf>
    <xf numFmtId="168" fontId="3" fillId="0" borderId="0" xfId="0" applyNumberFormat="1" applyFont="1" applyAlignment="1">
      <alignment horizontal="center"/>
    </xf>
    <xf numFmtId="168" fontId="3" fillId="0" borderId="0" xfId="0" quotePrefix="1" applyNumberFormat="1" applyFont="1" applyAlignment="1">
      <alignment horizontal="center"/>
    </xf>
    <xf numFmtId="167" fontId="5" fillId="0" borderId="0" xfId="0" applyNumberFormat="1" applyFont="1" applyAlignment="1">
      <alignment horizontal="center"/>
    </xf>
    <xf numFmtId="167" fontId="5" fillId="0" borderId="0" xfId="0" quotePrefix="1" applyNumberFormat="1" applyFont="1" applyAlignment="1">
      <alignment horizontal="center"/>
    </xf>
    <xf numFmtId="2" fontId="3" fillId="0" borderId="0" xfId="0" quotePrefix="1" applyNumberFormat="1" applyFont="1" applyAlignment="1">
      <alignment horizontal="center"/>
    </xf>
    <xf numFmtId="169" fontId="3" fillId="0" borderId="5" xfId="0" applyNumberFormat="1" applyFont="1" applyBorder="1" applyAlignment="1">
      <alignment horizontal="center"/>
    </xf>
    <xf numFmtId="169" fontId="3" fillId="0" borderId="5" xfId="0" quotePrefix="1" applyNumberFormat="1" applyFont="1" applyBorder="1" applyAlignment="1">
      <alignment horizontal="center"/>
    </xf>
    <xf numFmtId="167" fontId="3" fillId="0" borderId="5" xfId="0" applyNumberFormat="1" applyFont="1" applyBorder="1" applyAlignment="1">
      <alignment horizontal="center"/>
    </xf>
    <xf numFmtId="167" fontId="3" fillId="0" borderId="5" xfId="0" quotePrefix="1" applyNumberFormat="1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Heading 3" xfId="2" builtinId="1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EE27-A25F-450B-B1B8-259C1A055583}">
  <dimension ref="A1:Q46"/>
  <sheetViews>
    <sheetView showGridLines="0" topLeftCell="A8" zoomScale="140" zoomScaleNormal="140" workbookViewId="0">
      <selection activeCell="A3" sqref="A3"/>
    </sheetView>
  </sheetViews>
  <sheetFormatPr defaultColWidth="9.1171875" defaultRowHeight="13" x14ac:dyDescent="0.45"/>
  <cols>
    <col min="1" max="1" width="9.1171875" style="1"/>
    <col min="2" max="2" width="22" style="1" bestFit="1" customWidth="1"/>
    <col min="3" max="3" width="15.1171875" style="1" bestFit="1" customWidth="1"/>
    <col min="4" max="4" width="13.87890625" style="1" bestFit="1" customWidth="1"/>
    <col min="5" max="5" width="11.703125" style="1" bestFit="1" customWidth="1"/>
    <col min="6" max="6" width="18.1171875" style="1" bestFit="1" customWidth="1"/>
    <col min="7" max="7" width="11.41015625" style="1" bestFit="1" customWidth="1"/>
    <col min="8" max="8" width="12" style="1" bestFit="1" customWidth="1"/>
    <col min="9" max="16384" width="9.1171875" style="1"/>
  </cols>
  <sheetData>
    <row r="1" spans="1:7" x14ac:dyDescent="0.45">
      <c r="A1" s="7"/>
    </row>
    <row r="2" spans="1:7" x14ac:dyDescent="0.45">
      <c r="A2" s="7"/>
      <c r="C2" s="58"/>
      <c r="D2" s="58"/>
      <c r="E2" s="58"/>
    </row>
    <row r="3" spans="1:7" ht="13.35" thickBot="1" x14ac:dyDescent="0.5">
      <c r="A3" s="7"/>
      <c r="C3" s="3" t="s">
        <v>0</v>
      </c>
      <c r="D3" s="3" t="s">
        <v>3</v>
      </c>
      <c r="E3" s="3" t="s">
        <v>2</v>
      </c>
    </row>
    <row r="4" spans="1:7" ht="13.35" thickTop="1" x14ac:dyDescent="0.45">
      <c r="A4" s="7"/>
      <c r="B4" s="1" t="s">
        <v>1</v>
      </c>
      <c r="C4" s="8">
        <v>1.3536950000000001</v>
      </c>
      <c r="D4" s="8">
        <v>0.26581300000000002</v>
      </c>
      <c r="E4" s="8">
        <v>1.378341</v>
      </c>
    </row>
    <row r="5" spans="1:7" x14ac:dyDescent="0.45">
      <c r="A5" s="7"/>
    </row>
    <row r="6" spans="1:7" x14ac:dyDescent="0.45">
      <c r="A6" s="7"/>
    </row>
    <row r="7" spans="1:7" x14ac:dyDescent="0.45">
      <c r="A7" s="7"/>
    </row>
    <row r="8" spans="1:7" x14ac:dyDescent="0.45">
      <c r="A8" s="7"/>
    </row>
    <row r="9" spans="1:7" x14ac:dyDescent="0.45">
      <c r="A9" s="7">
        <v>1</v>
      </c>
      <c r="G9" s="8">
        <f>HLOOKUP($A9,$H$19:$Z$21,3)</f>
        <v>1</v>
      </c>
    </row>
    <row r="10" spans="1:7" x14ac:dyDescent="0.45">
      <c r="A10" s="7">
        <v>2</v>
      </c>
    </row>
    <row r="11" spans="1:7" x14ac:dyDescent="0.45">
      <c r="A11" s="7">
        <v>3</v>
      </c>
    </row>
    <row r="12" spans="1:7" x14ac:dyDescent="0.45">
      <c r="A12" s="7">
        <v>4</v>
      </c>
    </row>
    <row r="13" spans="1:7" x14ac:dyDescent="0.45">
      <c r="A13" s="7"/>
      <c r="B13" s="6"/>
      <c r="D13" s="4"/>
    </row>
    <row r="14" spans="1:7" x14ac:dyDescent="0.45">
      <c r="A14" s="7"/>
      <c r="C14" s="4"/>
      <c r="E14" s="4"/>
      <c r="G14" s="4"/>
    </row>
    <row r="15" spans="1:7" ht="13.35" thickBot="1" x14ac:dyDescent="0.5">
      <c r="A15" s="7"/>
      <c r="B15" s="16" t="s">
        <v>17</v>
      </c>
      <c r="C15" s="3" t="s">
        <v>19</v>
      </c>
      <c r="D15" s="3" t="s">
        <v>20</v>
      </c>
      <c r="E15" s="3" t="s">
        <v>15</v>
      </c>
      <c r="G15" s="4"/>
    </row>
    <row r="16" spans="1:7" ht="13.35" thickTop="1" x14ac:dyDescent="0.45">
      <c r="A16" s="7"/>
      <c r="B16" s="2" t="s">
        <v>1</v>
      </c>
      <c r="C16" s="8">
        <v>1.3536950000000001</v>
      </c>
      <c r="D16" s="8">
        <v>0.91193100000000005</v>
      </c>
      <c r="E16" s="8">
        <f t="shared" ref="E16:E22" si="0">D16-C16</f>
        <v>-0.44176400000000005</v>
      </c>
      <c r="G16" s="4"/>
    </row>
    <row r="17" spans="1:17" x14ac:dyDescent="0.45">
      <c r="A17" s="7">
        <v>1</v>
      </c>
      <c r="B17" s="6" t="s">
        <v>8</v>
      </c>
      <c r="C17" s="10">
        <v>0.74031232999999996</v>
      </c>
      <c r="D17" s="10">
        <v>0.4612948</v>
      </c>
      <c r="E17" s="10">
        <f t="shared" si="0"/>
        <v>-0.27901752999999996</v>
      </c>
      <c r="F17" s="9"/>
    </row>
    <row r="18" spans="1:17" x14ac:dyDescent="0.45">
      <c r="A18" s="7">
        <v>2</v>
      </c>
      <c r="B18" s="6" t="s">
        <v>9</v>
      </c>
      <c r="C18" s="10">
        <v>3.5697819999999998E-2</v>
      </c>
      <c r="D18" s="10">
        <v>0</v>
      </c>
      <c r="E18" s="10">
        <f t="shared" si="0"/>
        <v>-3.5697819999999998E-2</v>
      </c>
    </row>
    <row r="19" spans="1:17" x14ac:dyDescent="0.45">
      <c r="A19" s="7">
        <v>3</v>
      </c>
      <c r="B19" s="6" t="s">
        <v>10</v>
      </c>
      <c r="C19" s="10">
        <v>0.83706133000000005</v>
      </c>
      <c r="D19" s="10">
        <v>0.5387052</v>
      </c>
      <c r="E19" s="10">
        <f t="shared" si="0"/>
        <v>-0.29835613000000005</v>
      </c>
      <c r="H19" s="1">
        <v>1</v>
      </c>
      <c r="I19" s="1">
        <v>2</v>
      </c>
      <c r="J19" s="1">
        <v>3</v>
      </c>
      <c r="K19" s="1">
        <v>4</v>
      </c>
      <c r="L19" s="1">
        <v>5</v>
      </c>
      <c r="M19" s="1">
        <v>6</v>
      </c>
      <c r="N19" s="1">
        <v>7</v>
      </c>
      <c r="O19" s="1">
        <v>8</v>
      </c>
      <c r="P19" s="1">
        <v>9</v>
      </c>
      <c r="Q19" s="1">
        <v>10</v>
      </c>
    </row>
    <row r="20" spans="1:17" x14ac:dyDescent="0.45">
      <c r="A20" s="7">
        <v>4</v>
      </c>
      <c r="B20" s="6" t="s">
        <v>11</v>
      </c>
      <c r="C20" s="10">
        <v>-2.509488E-2</v>
      </c>
      <c r="D20" s="10">
        <v>-5.7813229999999994E-17</v>
      </c>
      <c r="E20" s="10">
        <f t="shared" si="0"/>
        <v>2.5094879999999941E-2</v>
      </c>
      <c r="H20" s="1" t="s">
        <v>8</v>
      </c>
      <c r="I20" s="1" t="s">
        <v>9</v>
      </c>
      <c r="J20" s="1" t="s">
        <v>10</v>
      </c>
      <c r="K20" s="1" t="s">
        <v>11</v>
      </c>
      <c r="L20" s="1" t="s">
        <v>12</v>
      </c>
      <c r="M20" s="1" t="s">
        <v>13</v>
      </c>
      <c r="N20" s="1" t="s">
        <v>4</v>
      </c>
      <c r="O20" s="1" t="s">
        <v>5</v>
      </c>
      <c r="P20" s="1" t="s">
        <v>6</v>
      </c>
      <c r="Q20" s="1" t="s">
        <v>7</v>
      </c>
    </row>
    <row r="21" spans="1:17" x14ac:dyDescent="0.45">
      <c r="A21" s="7">
        <v>5</v>
      </c>
      <c r="B21" s="6" t="s">
        <v>12</v>
      </c>
      <c r="C21" s="10">
        <v>-0.48297546000000002</v>
      </c>
      <c r="D21" s="10">
        <v>3.8287009999999998E-16</v>
      </c>
      <c r="E21" s="10">
        <f t="shared" si="0"/>
        <v>0.48297546000000041</v>
      </c>
      <c r="H21" s="5">
        <v>1</v>
      </c>
      <c r="I21" s="5">
        <v>3.7824229000000001E-2</v>
      </c>
      <c r="J21" s="5">
        <v>0.68252049699999995</v>
      </c>
      <c r="K21" s="5">
        <v>-0.112651235</v>
      </c>
      <c r="L21" s="5">
        <v>-0.527261439</v>
      </c>
      <c r="M21" s="5">
        <v>-0.114055197</v>
      </c>
      <c r="N21" s="5">
        <v>-2.8287785999999999E-2</v>
      </c>
      <c r="O21" s="5">
        <v>1.5727727E-2</v>
      </c>
      <c r="P21" s="5">
        <v>-3.670174E-3</v>
      </c>
      <c r="Q21" s="5">
        <v>4.9853379000000003E-2</v>
      </c>
    </row>
    <row r="22" spans="1:17" x14ac:dyDescent="0.45">
      <c r="A22" s="7">
        <v>6</v>
      </c>
      <c r="B22" s="6" t="s">
        <v>13</v>
      </c>
      <c r="C22" s="10">
        <v>-0.10500114000000001</v>
      </c>
      <c r="D22" s="10">
        <v>6.6577330000000002E-17</v>
      </c>
      <c r="E22" s="10">
        <f t="shared" si="0"/>
        <v>0.10500114000000008</v>
      </c>
    </row>
    <row r="23" spans="1:17" x14ac:dyDescent="0.45">
      <c r="A23" s="7"/>
      <c r="D23" s="6"/>
    </row>
    <row r="24" spans="1:17" ht="13.35" thickBot="1" x14ac:dyDescent="0.5">
      <c r="A24" s="7"/>
      <c r="B24" s="16" t="s">
        <v>18</v>
      </c>
      <c r="C24" s="3" t="s">
        <v>19</v>
      </c>
      <c r="D24" s="3" t="s">
        <v>20</v>
      </c>
      <c r="E24" s="3" t="s">
        <v>15</v>
      </c>
    </row>
    <row r="25" spans="1:17" ht="13.35" thickTop="1" x14ac:dyDescent="0.45">
      <c r="A25" s="7"/>
      <c r="B25" s="2" t="s">
        <v>1</v>
      </c>
      <c r="C25" s="8">
        <v>0.26581300000000002</v>
      </c>
      <c r="D25" s="8">
        <v>0.21595500000000001</v>
      </c>
      <c r="E25" s="8">
        <f>D25-C25</f>
        <v>-4.9858000000000013E-2</v>
      </c>
    </row>
    <row r="26" spans="1:17" x14ac:dyDescent="0.45">
      <c r="A26" s="7"/>
      <c r="B26" s="6" t="s">
        <v>4</v>
      </c>
      <c r="C26" s="10">
        <v>-2.786806E-2</v>
      </c>
      <c r="D26" s="10">
        <v>0.48005874999999998</v>
      </c>
      <c r="E26" s="10">
        <f>D26-C26</f>
        <v>0.50792680999999995</v>
      </c>
    </row>
    <row r="27" spans="1:17" x14ac:dyDescent="0.45">
      <c r="A27" s="7"/>
      <c r="B27" s="6" t="s">
        <v>5</v>
      </c>
      <c r="C27" s="10">
        <v>0.54382361999999995</v>
      </c>
      <c r="D27" s="10">
        <v>2.5956659999999999E-2</v>
      </c>
      <c r="E27" s="10">
        <f>D27-C27</f>
        <v>-0.51786695999999999</v>
      </c>
    </row>
    <row r="28" spans="1:17" x14ac:dyDescent="0.45">
      <c r="A28" s="7"/>
      <c r="B28" s="6" t="s">
        <v>6</v>
      </c>
      <c r="C28" s="10">
        <v>0.13041175999999999</v>
      </c>
      <c r="D28" s="10">
        <v>0.49398459</v>
      </c>
      <c r="E28" s="10">
        <f>D28-C28</f>
        <v>0.36357283000000001</v>
      </c>
    </row>
    <row r="29" spans="1:17" x14ac:dyDescent="0.45">
      <c r="A29" s="7"/>
      <c r="B29" s="6" t="s">
        <v>14</v>
      </c>
      <c r="C29" s="10">
        <v>0.35363267999999998</v>
      </c>
      <c r="D29" s="10">
        <v>0</v>
      </c>
      <c r="E29" s="10">
        <f>D29-C29</f>
        <v>-0.35363267999999998</v>
      </c>
    </row>
    <row r="30" spans="1:17" x14ac:dyDescent="0.45">
      <c r="A30" s="7"/>
      <c r="D30" s="6"/>
    </row>
    <row r="31" spans="1:17" ht="13.35" thickBot="1" x14ac:dyDescent="0.5">
      <c r="A31" s="7"/>
      <c r="B31" s="16" t="s">
        <v>16</v>
      </c>
      <c r="C31" s="3" t="s">
        <v>19</v>
      </c>
      <c r="D31" s="3" t="s">
        <v>20</v>
      </c>
      <c r="E31" s="3" t="s">
        <v>15</v>
      </c>
    </row>
    <row r="32" spans="1:17" ht="13.35" thickTop="1" x14ac:dyDescent="0.45">
      <c r="A32" s="7"/>
      <c r="B32" s="2" t="s">
        <v>1</v>
      </c>
      <c r="C32" s="8">
        <v>1.378341</v>
      </c>
      <c r="D32" s="8">
        <v>0.92727000000000004</v>
      </c>
      <c r="E32" s="8">
        <f t="shared" ref="E32:E42" si="1">D32-C32</f>
        <v>-0.451071</v>
      </c>
    </row>
    <row r="33" spans="1:5" x14ac:dyDescent="0.45">
      <c r="A33" s="7"/>
      <c r="B33" s="6" t="s">
        <v>8</v>
      </c>
      <c r="C33" s="10">
        <v>1</v>
      </c>
      <c r="D33" s="10">
        <v>0.43169610000000003</v>
      </c>
      <c r="E33" s="10">
        <f t="shared" si="1"/>
        <v>-0.56830389999999997</v>
      </c>
    </row>
    <row r="34" spans="1:5" x14ac:dyDescent="0.45">
      <c r="A34" s="7"/>
      <c r="B34" s="6" t="s">
        <v>9</v>
      </c>
      <c r="C34" s="10">
        <v>3.7824229000000001E-2</v>
      </c>
      <c r="D34" s="10">
        <v>2.7002429999999999E-18</v>
      </c>
      <c r="E34" s="10">
        <f t="shared" si="1"/>
        <v>-3.7824229000000001E-2</v>
      </c>
    </row>
    <row r="35" spans="1:5" x14ac:dyDescent="0.45">
      <c r="A35" s="7"/>
      <c r="B35" s="6" t="s">
        <v>10</v>
      </c>
      <c r="C35" s="10">
        <v>0.68252049699999995</v>
      </c>
      <c r="D35" s="10">
        <v>0.52705009999999997</v>
      </c>
      <c r="E35" s="10">
        <f t="shared" si="1"/>
        <v>-0.15547039699999998</v>
      </c>
    </row>
    <row r="36" spans="1:5" x14ac:dyDescent="0.45">
      <c r="A36" s="7"/>
      <c r="B36" s="6" t="s">
        <v>11</v>
      </c>
      <c r="C36" s="10">
        <v>-0.112651235</v>
      </c>
      <c r="D36" s="10">
        <v>-1.5924669999999999E-17</v>
      </c>
      <c r="E36" s="10">
        <f t="shared" si="1"/>
        <v>0.11265123499999999</v>
      </c>
    </row>
    <row r="37" spans="1:5" x14ac:dyDescent="0.45">
      <c r="A37" s="7">
        <v>1</v>
      </c>
      <c r="B37" s="6" t="s">
        <v>12</v>
      </c>
      <c r="C37" s="10">
        <v>-0.527261439</v>
      </c>
      <c r="D37" s="10">
        <v>-3.5602589999999999E-16</v>
      </c>
      <c r="E37" s="10">
        <f t="shared" si="1"/>
        <v>0.52726143899999967</v>
      </c>
    </row>
    <row r="38" spans="1:5" x14ac:dyDescent="0.45">
      <c r="A38" s="7">
        <v>2</v>
      </c>
      <c r="B38" s="6" t="s">
        <v>13</v>
      </c>
      <c r="C38" s="10">
        <v>-0.114055197</v>
      </c>
      <c r="D38" s="10">
        <v>1.4718579999999999E-18</v>
      </c>
      <c r="E38" s="10">
        <f t="shared" si="1"/>
        <v>0.114055197</v>
      </c>
    </row>
    <row r="39" spans="1:5" x14ac:dyDescent="0.45">
      <c r="A39" s="7">
        <v>3</v>
      </c>
      <c r="B39" s="6" t="s">
        <v>4</v>
      </c>
      <c r="C39" s="10">
        <v>-2.8287785999999999E-2</v>
      </c>
      <c r="D39" s="10">
        <v>6.8474550000000004E-18</v>
      </c>
      <c r="E39" s="10">
        <f t="shared" si="1"/>
        <v>2.8287786000000006E-2</v>
      </c>
    </row>
    <row r="40" spans="1:5" x14ac:dyDescent="0.45">
      <c r="A40" s="7">
        <v>4</v>
      </c>
      <c r="B40" s="6" t="s">
        <v>5</v>
      </c>
      <c r="C40" s="10">
        <v>1.5727727E-2</v>
      </c>
      <c r="D40" s="10">
        <v>0</v>
      </c>
      <c r="E40" s="10">
        <f t="shared" si="1"/>
        <v>-1.5727727E-2</v>
      </c>
    </row>
    <row r="41" spans="1:5" x14ac:dyDescent="0.45">
      <c r="A41" s="7">
        <v>5</v>
      </c>
      <c r="B41" s="6" t="s">
        <v>6</v>
      </c>
      <c r="C41" s="10">
        <v>-3.670174E-3</v>
      </c>
      <c r="D41" s="10">
        <v>2.930054E-18</v>
      </c>
      <c r="E41" s="10">
        <f t="shared" si="1"/>
        <v>3.670174000000003E-3</v>
      </c>
    </row>
    <row r="42" spans="1:5" x14ac:dyDescent="0.45">
      <c r="A42" s="7">
        <v>6</v>
      </c>
      <c r="B42" s="6" t="s">
        <v>7</v>
      </c>
      <c r="C42" s="10">
        <v>4.9853379000000003E-2</v>
      </c>
      <c r="D42" s="10">
        <v>4.1253770000000002E-2</v>
      </c>
      <c r="E42" s="10">
        <f t="shared" si="1"/>
        <v>-8.5996090000000011E-3</v>
      </c>
    </row>
    <row r="43" spans="1:5" x14ac:dyDescent="0.45">
      <c r="A43" s="7">
        <v>7</v>
      </c>
    </row>
    <row r="44" spans="1:5" x14ac:dyDescent="0.45">
      <c r="A44" s="7">
        <v>8</v>
      </c>
    </row>
    <row r="45" spans="1:5" x14ac:dyDescent="0.45">
      <c r="A45" s="7">
        <v>9</v>
      </c>
    </row>
    <row r="46" spans="1:5" x14ac:dyDescent="0.45">
      <c r="A46" s="7">
        <v>10</v>
      </c>
    </row>
  </sheetData>
  <mergeCells count="1">
    <mergeCell ref="C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54BEE-C532-48B4-A1EE-B60F9F4E41DE}">
  <dimension ref="A2:AE29"/>
  <sheetViews>
    <sheetView showGridLines="0" workbookViewId="0">
      <selection activeCell="A3" sqref="A3"/>
    </sheetView>
  </sheetViews>
  <sheetFormatPr defaultColWidth="9.1171875" defaultRowHeight="13" x14ac:dyDescent="0.45"/>
  <cols>
    <col min="1" max="1" width="13.703125" style="1" bestFit="1" customWidth="1"/>
    <col min="2" max="16384" width="9.1171875" style="1"/>
  </cols>
  <sheetData>
    <row r="2" spans="1:10" x14ac:dyDescent="0.45">
      <c r="J2" s="1" t="e">
        <f>_xlfn.CONCAT(#REF!)</f>
        <v>#REF!</v>
      </c>
    </row>
    <row r="3" spans="1:10" ht="13.35" thickBot="1" x14ac:dyDescent="0.5">
      <c r="A3" s="29"/>
      <c r="B3" s="29"/>
      <c r="C3" s="29"/>
      <c r="D3" s="29"/>
      <c r="E3" s="29"/>
      <c r="F3" s="29"/>
      <c r="G3" s="29"/>
      <c r="H3" s="29"/>
      <c r="J3" s="1" t="e">
        <f>_xlfn.TEXTJOIN(" ",TRUE,#REF!)</f>
        <v>#REF!</v>
      </c>
    </row>
    <row r="4" spans="1:10" ht="13.35" thickTop="1" x14ac:dyDescent="0.45">
      <c r="A4" s="30" t="s">
        <v>130</v>
      </c>
      <c r="B4" s="22" t="s">
        <v>119</v>
      </c>
      <c r="C4" s="22" t="s">
        <v>120</v>
      </c>
      <c r="D4" s="22" t="s">
        <v>121</v>
      </c>
      <c r="E4" s="22" t="s">
        <v>122</v>
      </c>
      <c r="F4" s="22" t="s">
        <v>123</v>
      </c>
      <c r="G4" s="22" t="s">
        <v>124</v>
      </c>
      <c r="H4" s="22" t="s">
        <v>125</v>
      </c>
      <c r="I4" s="4" t="s">
        <v>126</v>
      </c>
    </row>
    <row r="5" spans="1:10" x14ac:dyDescent="0.45">
      <c r="A5" s="1" t="s">
        <v>131</v>
      </c>
    </row>
    <row r="6" spans="1:10" x14ac:dyDescent="0.45">
      <c r="A6" s="24" t="s">
        <v>132</v>
      </c>
      <c r="B6" s="31"/>
      <c r="C6" s="31"/>
      <c r="D6" s="31"/>
      <c r="E6" s="31"/>
      <c r="F6" s="31"/>
      <c r="G6" s="31"/>
      <c r="H6" s="31"/>
    </row>
    <row r="10" spans="1:10" x14ac:dyDescent="0.45">
      <c r="J10" s="1" t="e">
        <f>_xlfn.CONCAT(#REF!)</f>
        <v>#REF!</v>
      </c>
    </row>
    <row r="13" spans="1:10" x14ac:dyDescent="0.45">
      <c r="J13" s="1" t="e">
        <f>_xlfn.TEXTJOIN(" ",TRUE,#REF!)</f>
        <v>#REF!</v>
      </c>
    </row>
    <row r="14" spans="1:10" x14ac:dyDescent="0.45">
      <c r="J14" s="1" t="e">
        <f>_xlfn.TEXTJOIN(" ",TRUE,#REF!)</f>
        <v>#REF!</v>
      </c>
    </row>
    <row r="15" spans="1:10" x14ac:dyDescent="0.45">
      <c r="J15" s="1" t="e">
        <f>_xlfn.CONCAT(#REF!)</f>
        <v>#REF!</v>
      </c>
    </row>
    <row r="16" spans="1:10" x14ac:dyDescent="0.45">
      <c r="J16" s="1" t="e">
        <f>_xlfn.CONCAT(#REF!)</f>
        <v>#REF!</v>
      </c>
    </row>
    <row r="20" spans="8:31" x14ac:dyDescent="0.45">
      <c r="H20" s="23">
        <f>$N$14</f>
        <v>0</v>
      </c>
    </row>
    <row r="21" spans="8:31" x14ac:dyDescent="0.45">
      <c r="H21" s="25">
        <f>$P$14</f>
        <v>0</v>
      </c>
    </row>
    <row r="22" spans="8:31" x14ac:dyDescent="0.45">
      <c r="H22" s="23">
        <f>$N$15</f>
        <v>0</v>
      </c>
    </row>
    <row r="23" spans="8:31" x14ac:dyDescent="0.45">
      <c r="H23" s="25">
        <f>$P$15</f>
        <v>0</v>
      </c>
      <c r="K23" s="1" t="s">
        <v>29</v>
      </c>
      <c r="L23" s="1" t="s">
        <v>107</v>
      </c>
      <c r="M23" s="1" t="s">
        <v>108</v>
      </c>
      <c r="N23" s="1" t="s">
        <v>109</v>
      </c>
      <c r="O23" s="1" t="s">
        <v>110</v>
      </c>
      <c r="P23" s="1" t="s">
        <v>111</v>
      </c>
      <c r="Q23" s="1" t="s">
        <v>112</v>
      </c>
      <c r="R23" s="1" t="s">
        <v>113</v>
      </c>
      <c r="S23" s="1" t="s">
        <v>114</v>
      </c>
      <c r="T23" s="1" t="s">
        <v>115</v>
      </c>
      <c r="U23" s="1" t="s">
        <v>116</v>
      </c>
      <c r="V23" s="1" t="s">
        <v>117</v>
      </c>
      <c r="W23" s="1" t="s">
        <v>118</v>
      </c>
      <c r="X23" s="1" t="s">
        <v>119</v>
      </c>
      <c r="Y23" s="1" t="s">
        <v>120</v>
      </c>
      <c r="Z23" s="1" t="s">
        <v>121</v>
      </c>
      <c r="AA23" s="1" t="s">
        <v>122</v>
      </c>
      <c r="AB23" s="1" t="s">
        <v>123</v>
      </c>
      <c r="AC23" s="1" t="s">
        <v>124</v>
      </c>
      <c r="AD23" s="1" t="s">
        <v>125</v>
      </c>
      <c r="AE23" s="1" t="s">
        <v>126</v>
      </c>
    </row>
    <row r="24" spans="8:31" x14ac:dyDescent="0.45">
      <c r="H24" s="23">
        <f>$N$16</f>
        <v>0</v>
      </c>
      <c r="K24" s="1" t="str">
        <f>"alldata$"&amp;K23</f>
        <v>alldata$T3M</v>
      </c>
      <c r="L24" s="1" t="str">
        <f t="shared" ref="L24:T24" si="0">"alldata$"&amp;L23</f>
        <v>alldata$SPX</v>
      </c>
      <c r="M24" s="1" t="str">
        <f t="shared" si="0"/>
        <v>alldata$RUT</v>
      </c>
      <c r="N24" s="1" t="str">
        <f t="shared" si="0"/>
        <v>alldata$BA</v>
      </c>
      <c r="O24" s="1" t="str">
        <f t="shared" si="0"/>
        <v>alldata$GD</v>
      </c>
      <c r="P24" s="1" t="str">
        <f t="shared" si="0"/>
        <v>alldata$HON</v>
      </c>
      <c r="Q24" s="1" t="str">
        <f t="shared" si="0"/>
        <v>alldata$LMT</v>
      </c>
      <c r="R24" s="1" t="str">
        <f t="shared" si="0"/>
        <v>alldata$NOC</v>
      </c>
      <c r="S24" s="1" t="str">
        <f t="shared" si="0"/>
        <v>alldata$QCOM</v>
      </c>
      <c r="T24" s="1" t="str">
        <f t="shared" si="0"/>
        <v>alldata$RTN</v>
      </c>
      <c r="U24" s="1" t="str">
        <f>"alldata$"&amp;U23</f>
        <v>alldata$UTX</v>
      </c>
      <c r="V24" s="1" t="str">
        <f t="shared" ref="V24:AE24" si="1">"alldata$"&amp;V23</f>
        <v>alldata$SPX.xs</v>
      </c>
      <c r="W24" s="1" t="str">
        <f t="shared" si="1"/>
        <v>alldata$RUT.xs</v>
      </c>
      <c r="X24" s="1" t="str">
        <f t="shared" si="1"/>
        <v>alldata$BA.xs</v>
      </c>
      <c r="Y24" s="1" t="str">
        <f t="shared" si="1"/>
        <v>alldata$GD.xs</v>
      </c>
      <c r="Z24" s="1" t="str">
        <f t="shared" si="1"/>
        <v>alldata$HON.xs</v>
      </c>
      <c r="AA24" s="1" t="str">
        <f t="shared" si="1"/>
        <v>alldata$LMT.xs</v>
      </c>
      <c r="AB24" s="1" t="str">
        <f t="shared" si="1"/>
        <v>alldata$NOC.xs</v>
      </c>
      <c r="AC24" s="1" t="str">
        <f t="shared" si="1"/>
        <v>alldata$QCOM.xs</v>
      </c>
      <c r="AD24" s="1" t="str">
        <f t="shared" si="1"/>
        <v>alldata$RTN.xs</v>
      </c>
      <c r="AE24" s="1" t="str">
        <f t="shared" si="1"/>
        <v>alldata$UTX.xs</v>
      </c>
    </row>
    <row r="25" spans="8:31" x14ac:dyDescent="0.45">
      <c r="H25" s="25">
        <f>$P$16</f>
        <v>0</v>
      </c>
    </row>
    <row r="26" spans="8:31" x14ac:dyDescent="0.45">
      <c r="H26" s="23">
        <f>$N$17</f>
        <v>0</v>
      </c>
    </row>
    <row r="27" spans="8:31" x14ac:dyDescent="0.45">
      <c r="H27" s="25">
        <f>$P$17</f>
        <v>0</v>
      </c>
    </row>
    <row r="28" spans="8:31" ht="13.35" thickBot="1" x14ac:dyDescent="0.5">
      <c r="H28" s="28">
        <f>$R$22</f>
        <v>0</v>
      </c>
    </row>
    <row r="29" spans="8:31" ht="13.35" thickTop="1" x14ac:dyDescent="0.4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9A494-31A4-48E9-B7CC-33985B7F4C5F}">
  <dimension ref="A1:Z219"/>
  <sheetViews>
    <sheetView showGridLines="0" tabSelected="1" zoomScale="120" zoomScaleNormal="120" workbookViewId="0">
      <selection activeCell="A20" sqref="A20:K30"/>
    </sheetView>
  </sheetViews>
  <sheetFormatPr defaultColWidth="9.1171875" defaultRowHeight="13" x14ac:dyDescent="0.45"/>
  <cols>
    <col min="1" max="1" width="11.17578125" style="1" customWidth="1"/>
    <col min="2" max="11" width="8.17578125" style="1" customWidth="1"/>
    <col min="12" max="16384" width="9.1171875" style="1"/>
  </cols>
  <sheetData>
    <row r="1" spans="1:24" x14ac:dyDescent="0.45">
      <c r="M1" s="1" t="s">
        <v>44</v>
      </c>
    </row>
    <row r="2" spans="1:24" x14ac:dyDescent="0.45">
      <c r="M2" s="1" t="s">
        <v>44</v>
      </c>
      <c r="N2" s="1" t="s">
        <v>233</v>
      </c>
    </row>
    <row r="3" spans="1:24" ht="13.35" thickBot="1" x14ac:dyDescent="0.5">
      <c r="A3" s="2" t="s">
        <v>267</v>
      </c>
      <c r="B3" s="2"/>
      <c r="M3" s="1" t="s">
        <v>44</v>
      </c>
      <c r="N3" s="1" t="s">
        <v>234</v>
      </c>
    </row>
    <row r="4" spans="1:24" ht="13.35" thickTop="1" x14ac:dyDescent="0.45">
      <c r="A4" s="43" t="s">
        <v>130</v>
      </c>
      <c r="B4" s="22" t="s">
        <v>107</v>
      </c>
      <c r="C4" s="22" t="s">
        <v>108</v>
      </c>
      <c r="D4" s="22" t="s">
        <v>109</v>
      </c>
      <c r="E4" s="22" t="s">
        <v>110</v>
      </c>
      <c r="F4" s="22" t="s">
        <v>111</v>
      </c>
      <c r="G4" s="22" t="s">
        <v>112</v>
      </c>
      <c r="H4" s="22" t="s">
        <v>113</v>
      </c>
      <c r="I4" s="22" t="s">
        <v>114</v>
      </c>
      <c r="J4" s="22" t="s">
        <v>115</v>
      </c>
      <c r="K4" s="22" t="s">
        <v>116</v>
      </c>
    </row>
    <row r="5" spans="1:24" x14ac:dyDescent="0.45">
      <c r="A5" s="14" t="s">
        <v>127</v>
      </c>
      <c r="B5" s="18">
        <v>5.9119999999999995E-4</v>
      </c>
      <c r="C5" s="47">
        <v>8.5930000000000002E-4</v>
      </c>
      <c r="D5" s="47">
        <v>7.5659999999999998E-3</v>
      </c>
      <c r="E5" s="47">
        <v>3.59E-4</v>
      </c>
      <c r="F5" s="47">
        <v>-4.574E-4</v>
      </c>
      <c r="G5" s="47">
        <v>7.1960000000000004E-4</v>
      </c>
      <c r="H5" s="47">
        <v>1.5387000000000001E-3</v>
      </c>
      <c r="I5" s="47">
        <v>2.3869999999999998E-3</v>
      </c>
      <c r="J5" s="47">
        <v>1.176E-3</v>
      </c>
      <c r="K5" s="47">
        <v>6.135E-4</v>
      </c>
      <c r="M5" s="1" t="s">
        <v>61</v>
      </c>
    </row>
    <row r="6" spans="1:24" x14ac:dyDescent="0.45">
      <c r="A6" s="27" t="s">
        <v>132</v>
      </c>
      <c r="B6" s="51">
        <v>0.372</v>
      </c>
      <c r="C6" s="52">
        <v>0.438</v>
      </c>
      <c r="D6" s="52">
        <v>2.6789999999999998</v>
      </c>
      <c r="E6" s="52">
        <v>0.16</v>
      </c>
      <c r="F6" s="52">
        <v>-0.21099999999999999</v>
      </c>
      <c r="G6" s="52">
        <v>0.35</v>
      </c>
      <c r="H6" s="52">
        <v>0.66100000000000003</v>
      </c>
      <c r="I6" s="52">
        <v>0.66</v>
      </c>
      <c r="J6" s="52">
        <v>0.53</v>
      </c>
      <c r="K6" s="52">
        <v>0.28199999999999997</v>
      </c>
      <c r="M6" s="1" t="s">
        <v>62</v>
      </c>
      <c r="N6" s="1" t="s">
        <v>41</v>
      </c>
      <c r="O6" s="1" t="s">
        <v>126</v>
      </c>
      <c r="P6" s="1" t="s">
        <v>57</v>
      </c>
      <c r="Q6" s="1" t="s">
        <v>117</v>
      </c>
      <c r="R6" s="1" t="s">
        <v>52</v>
      </c>
      <c r="S6" s="1" t="s">
        <v>222</v>
      </c>
      <c r="T6" s="1" t="s">
        <v>52</v>
      </c>
      <c r="U6" s="1" t="s">
        <v>223</v>
      </c>
      <c r="V6" s="1" t="s">
        <v>48</v>
      </c>
      <c r="W6" s="1" t="s">
        <v>41</v>
      </c>
      <c r="X6" s="1" t="s">
        <v>224</v>
      </c>
    </row>
    <row r="7" spans="1:24" x14ac:dyDescent="0.45">
      <c r="A7" s="14" t="s">
        <v>212</v>
      </c>
      <c r="B7" s="18">
        <v>-2.98245E-2</v>
      </c>
      <c r="C7" s="47">
        <v>-7.5061299999999997E-2</v>
      </c>
      <c r="D7" s="47">
        <v>-0.182065</v>
      </c>
      <c r="E7" s="47">
        <v>-9.2900999999999997E-2</v>
      </c>
      <c r="F7" s="47">
        <v>-3.3021599999999998E-2</v>
      </c>
      <c r="G7" s="47">
        <v>-8.0305699999999994E-2</v>
      </c>
      <c r="H7" s="47">
        <v>-9.4727800000000001E-2</v>
      </c>
      <c r="I7" s="47">
        <v>-0.113928</v>
      </c>
      <c r="J7" s="47">
        <v>-4.4666900000000002E-2</v>
      </c>
      <c r="K7" s="47">
        <v>-0.10755149999999999</v>
      </c>
    </row>
    <row r="8" spans="1:24" x14ac:dyDescent="0.45">
      <c r="A8" s="27" t="s">
        <v>132</v>
      </c>
      <c r="B8" s="51">
        <v>-0.56200000000000006</v>
      </c>
      <c r="C8" s="52">
        <v>-1.1459999999999999</v>
      </c>
      <c r="D8" s="52">
        <v>-1.9319999999999999</v>
      </c>
      <c r="E8" s="52">
        <v>-1.24</v>
      </c>
      <c r="F8" s="52">
        <v>-0.45600000000000002</v>
      </c>
      <c r="G8" s="52">
        <v>-1.1599999999999999</v>
      </c>
      <c r="H8" s="52">
        <v>-1.22</v>
      </c>
      <c r="I8" s="52">
        <v>-0.95499999999999996</v>
      </c>
      <c r="J8" s="52">
        <v>-0.59899999999999998</v>
      </c>
      <c r="K8" s="52">
        <v>-1.4810000000000001</v>
      </c>
      <c r="M8" s="1" t="s">
        <v>65</v>
      </c>
    </row>
    <row r="9" spans="1:24" x14ac:dyDescent="0.45">
      <c r="A9" s="14" t="s">
        <v>213</v>
      </c>
      <c r="B9" s="18">
        <v>-8.1943999999999993E-3</v>
      </c>
      <c r="C9" s="47">
        <v>2.3132199999999999E-2</v>
      </c>
      <c r="D9" s="47">
        <v>-3.1877999999999997E-2</v>
      </c>
      <c r="E9" s="47">
        <v>2.0396000000000001E-2</v>
      </c>
      <c r="F9" s="47">
        <v>3.1617600000000003E-2</v>
      </c>
      <c r="G9" s="47">
        <v>-3.1798E-3</v>
      </c>
      <c r="H9" s="47">
        <v>-0.10841870000000001</v>
      </c>
      <c r="I9" s="47">
        <v>9.6057000000000003E-2</v>
      </c>
      <c r="J9" s="47">
        <v>3.1984899999999997E-2</v>
      </c>
      <c r="K9" s="47">
        <v>-1.7504200000000001E-2</v>
      </c>
      <c r="N9" s="1" t="s">
        <v>66</v>
      </c>
      <c r="O9" s="1" t="s">
        <v>67</v>
      </c>
      <c r="P9" s="1" t="s">
        <v>68</v>
      </c>
      <c r="Q9" s="1" t="s">
        <v>69</v>
      </c>
      <c r="R9" s="1" t="s">
        <v>70</v>
      </c>
    </row>
    <row r="10" spans="1:24" x14ac:dyDescent="0.45">
      <c r="A10" s="27" t="s">
        <v>132</v>
      </c>
      <c r="B10" s="51">
        <v>-0.14399999999999999</v>
      </c>
      <c r="C10" s="52">
        <v>0.32900000000000001</v>
      </c>
      <c r="D10" s="52">
        <v>-0.315</v>
      </c>
      <c r="E10" s="52">
        <v>0.253</v>
      </c>
      <c r="F10" s="52">
        <v>0.41</v>
      </c>
      <c r="G10" s="52">
        <v>-4.2999999999999997E-2</v>
      </c>
      <c r="H10" s="52">
        <v>-1.3</v>
      </c>
      <c r="I10" s="52">
        <v>0.74</v>
      </c>
      <c r="J10" s="52">
        <v>0.39900000000000002</v>
      </c>
      <c r="K10" s="52">
        <v>-0.224</v>
      </c>
      <c r="M10" s="1">
        <v>-6.8041000000000004E-2</v>
      </c>
      <c r="N10" s="1">
        <v>-4.0359999999999997E-3</v>
      </c>
      <c r="O10" s="1">
        <v>-2.9599999999999998E-4</v>
      </c>
      <c r="P10" s="1">
        <v>3.9379999999999997E-3</v>
      </c>
      <c r="Q10" s="1">
        <v>3.9907999999999999E-2</v>
      </c>
    </row>
    <row r="11" spans="1:24" x14ac:dyDescent="0.45">
      <c r="A11" s="14" t="s">
        <v>216</v>
      </c>
      <c r="B11" s="18">
        <v>-2.98245E-2</v>
      </c>
      <c r="C11" s="47">
        <v>4.2034099999999998E-2</v>
      </c>
      <c r="D11" s="47">
        <v>-5.3119999999999999E-3</v>
      </c>
      <c r="E11" s="47">
        <v>5.5081999999999999E-2</v>
      </c>
      <c r="F11" s="47">
        <v>5.8516400000000003E-2</v>
      </c>
      <c r="G11" s="47">
        <v>2.2931300000000002E-2</v>
      </c>
      <c r="H11" s="47">
        <v>-1.24969E-2</v>
      </c>
      <c r="I11" s="47">
        <v>7.0429999999999998E-3</v>
      </c>
      <c r="J11" s="47">
        <v>3.1868E-3</v>
      </c>
      <c r="K11" s="47">
        <v>5.8112200000000003E-2</v>
      </c>
    </row>
    <row r="12" spans="1:24" x14ac:dyDescent="0.45">
      <c r="A12" s="27" t="s">
        <v>132</v>
      </c>
      <c r="B12" s="51">
        <v>0.84399999999999997</v>
      </c>
      <c r="C12" s="52">
        <v>1.004</v>
      </c>
      <c r="D12" s="52">
        <v>-8.7999999999999995E-2</v>
      </c>
      <c r="E12" s="52">
        <v>1.1499999999999999</v>
      </c>
      <c r="F12" s="52">
        <v>1.27</v>
      </c>
      <c r="G12" s="52">
        <v>0.51700000000000002</v>
      </c>
      <c r="H12" s="52">
        <v>-0.25</v>
      </c>
      <c r="I12" s="52">
        <v>9.1999999999999998E-2</v>
      </c>
      <c r="J12" s="52">
        <v>6.7000000000000004E-2</v>
      </c>
      <c r="K12" s="52">
        <v>1.252</v>
      </c>
      <c r="M12" s="1" t="s">
        <v>71</v>
      </c>
    </row>
    <row r="13" spans="1:24" x14ac:dyDescent="0.45">
      <c r="A13" s="14" t="s">
        <v>214</v>
      </c>
      <c r="B13" s="18">
        <v>-2.1000000000000001E-4</v>
      </c>
      <c r="C13" s="47">
        <v>-4.9010000000000004E-4</v>
      </c>
      <c r="D13" s="47">
        <v>-2.7899999999999999E-3</v>
      </c>
      <c r="E13" s="47">
        <v>-1.116E-3</v>
      </c>
      <c r="F13" s="47">
        <v>1.116E-4</v>
      </c>
      <c r="G13" s="47">
        <v>-2.4059999999999999E-4</v>
      </c>
      <c r="H13" s="47">
        <v>-5.7839999999999996E-4</v>
      </c>
      <c r="I13" s="47">
        <v>1.7099999999999999E-3</v>
      </c>
      <c r="J13" s="47">
        <v>-3.7429999999999999E-4</v>
      </c>
      <c r="K13" s="47">
        <v>2.7040000000000001E-4</v>
      </c>
      <c r="N13" s="1" t="s">
        <v>72</v>
      </c>
      <c r="O13" s="1" t="s">
        <v>129</v>
      </c>
      <c r="P13" s="1" t="s">
        <v>106</v>
      </c>
      <c r="S13" s="1" t="s">
        <v>73</v>
      </c>
    </row>
    <row r="14" spans="1:24" x14ac:dyDescent="0.45">
      <c r="A14" s="27" t="s">
        <v>132</v>
      </c>
      <c r="B14" s="51">
        <v>-0.26600000000000001</v>
      </c>
      <c r="C14" s="52">
        <v>-0.51600000000000001</v>
      </c>
      <c r="D14" s="52">
        <v>-2.0419999999999998</v>
      </c>
      <c r="E14" s="52">
        <v>-1.03</v>
      </c>
      <c r="F14" s="52">
        <v>0.11</v>
      </c>
      <c r="G14" s="52">
        <v>-0.23899999999999999</v>
      </c>
      <c r="H14" s="52">
        <v>-0.51</v>
      </c>
      <c r="I14" s="52">
        <v>0.98</v>
      </c>
      <c r="J14" s="52">
        <v>-0.35</v>
      </c>
      <c r="K14" s="52">
        <v>0.25700000000000001</v>
      </c>
      <c r="M14" s="1" t="s">
        <v>127</v>
      </c>
      <c r="N14" s="5">
        <v>7.7050000000000003E-5</v>
      </c>
      <c r="O14" s="5">
        <v>2.611E-4</v>
      </c>
      <c r="P14" s="1">
        <v>0.29499999999999998</v>
      </c>
      <c r="Q14" s="1">
        <v>0.76800000000000002</v>
      </c>
    </row>
    <row r="15" spans="1:24" x14ac:dyDescent="0.45">
      <c r="A15" s="14" t="s">
        <v>215</v>
      </c>
      <c r="B15" s="18">
        <v>1.4669E-2</v>
      </c>
      <c r="C15" s="47">
        <v>3.6519200000000002E-2</v>
      </c>
      <c r="D15" s="47">
        <v>2.0797E-2</v>
      </c>
      <c r="E15" s="47">
        <v>0.138456</v>
      </c>
      <c r="F15" s="47">
        <v>3.9104399999999997E-2</v>
      </c>
      <c r="G15" s="47">
        <v>2.81474E-2</v>
      </c>
      <c r="H15" s="47">
        <v>3.6528999999999999E-2</v>
      </c>
      <c r="I15" s="47">
        <v>-0.30051099999999997</v>
      </c>
      <c r="J15" s="47">
        <v>2.2474500000000001E-2</v>
      </c>
      <c r="K15" s="47">
        <v>-3.4924999999999998E-2</v>
      </c>
      <c r="M15" s="1" t="s">
        <v>117</v>
      </c>
      <c r="N15" s="5">
        <v>0.91359999999999997</v>
      </c>
      <c r="O15" s="5">
        <v>3.2500000000000001E-2</v>
      </c>
      <c r="P15" s="1">
        <v>28.108000000000001</v>
      </c>
      <c r="Q15" s="1" t="s">
        <v>74</v>
      </c>
      <c r="R15" s="1" t="s">
        <v>75</v>
      </c>
    </row>
    <row r="16" spans="1:24" x14ac:dyDescent="0.45">
      <c r="A16" s="27" t="s">
        <v>132</v>
      </c>
      <c r="B16" s="51">
        <v>0.22900000000000001</v>
      </c>
      <c r="C16" s="52">
        <v>0.46200000000000002</v>
      </c>
      <c r="D16" s="52">
        <v>0.183</v>
      </c>
      <c r="E16" s="52">
        <v>1.53</v>
      </c>
      <c r="F16" s="52">
        <v>0.45</v>
      </c>
      <c r="G16" s="52">
        <v>0.34</v>
      </c>
      <c r="H16" s="52">
        <v>0.39</v>
      </c>
      <c r="I16" s="52">
        <v>-2.0699999999999998</v>
      </c>
      <c r="J16" s="52">
        <v>0.25</v>
      </c>
      <c r="K16" s="52">
        <v>-0.39900000000000002</v>
      </c>
      <c r="M16" s="1" t="s">
        <v>222</v>
      </c>
      <c r="N16" s="5">
        <v>6.468E-4</v>
      </c>
      <c r="O16" s="5">
        <v>5.1460000000000004E-4</v>
      </c>
      <c r="P16" s="1">
        <v>1.2569999999999999</v>
      </c>
      <c r="Q16" s="1">
        <v>0.20910000000000001</v>
      </c>
    </row>
    <row r="17" spans="1:26" ht="13.35" thickBot="1" x14ac:dyDescent="0.5">
      <c r="A17" s="15" t="s">
        <v>140</v>
      </c>
      <c r="B17" s="44">
        <v>-3.6440000000000001E-3</v>
      </c>
      <c r="C17" s="48">
        <v>-2.745E-3</v>
      </c>
      <c r="D17" s="48">
        <v>3.0230000000000001E-3</v>
      </c>
      <c r="E17" s="48">
        <v>-1.108E-3</v>
      </c>
      <c r="F17" s="48">
        <v>-3.2529999999999998E-3</v>
      </c>
      <c r="G17" s="48">
        <v>-3.3990000000000001E-3</v>
      </c>
      <c r="H17" s="48">
        <v>-5.0830000000000005E-4</v>
      </c>
      <c r="I17" s="48">
        <v>1.725E-3</v>
      </c>
      <c r="J17" s="48">
        <v>-4.3639999999999998E-3</v>
      </c>
      <c r="K17" s="48">
        <v>-6.9519999999999998E-4</v>
      </c>
      <c r="M17" s="1" t="s">
        <v>225</v>
      </c>
      <c r="N17" s="5">
        <v>1.041E-3</v>
      </c>
      <c r="O17" s="5">
        <v>5.1199999999999998E-4</v>
      </c>
      <c r="P17" s="1">
        <v>2.0339999999999998</v>
      </c>
      <c r="Q17" s="1">
        <v>4.2200000000000001E-2</v>
      </c>
      <c r="R17" s="1" t="s">
        <v>100</v>
      </c>
    </row>
    <row r="18" spans="1:26" ht="13.35" thickTop="1" x14ac:dyDescent="0.45">
      <c r="A18" s="24"/>
      <c r="C18" s="25"/>
      <c r="D18" s="25"/>
      <c r="E18" s="25"/>
      <c r="F18" s="25"/>
      <c r="G18" s="25"/>
      <c r="H18" s="25"/>
      <c r="I18" s="25"/>
      <c r="J18" s="25"/>
      <c r="K18" s="25"/>
      <c r="M18" s="1" t="s">
        <v>78</v>
      </c>
    </row>
    <row r="19" spans="1:26" x14ac:dyDescent="0.45">
      <c r="M19" s="1" t="s">
        <v>79</v>
      </c>
      <c r="N19" s="1" t="s">
        <v>80</v>
      </c>
      <c r="O19" s="1">
        <v>0</v>
      </c>
      <c r="P19" s="1" t="s">
        <v>81</v>
      </c>
      <c r="Q19" s="1">
        <v>1E-3</v>
      </c>
      <c r="R19" s="1" t="s">
        <v>82</v>
      </c>
      <c r="S19" s="1">
        <v>0.01</v>
      </c>
      <c r="T19" s="1" t="s">
        <v>83</v>
      </c>
      <c r="U19" s="1">
        <v>0.05</v>
      </c>
      <c r="V19" s="1" t="s">
        <v>84</v>
      </c>
      <c r="W19" s="1">
        <v>0.1</v>
      </c>
      <c r="X19" s="1" t="s">
        <v>85</v>
      </c>
      <c r="Y19" s="1" t="s">
        <v>86</v>
      </c>
      <c r="Z19" s="1">
        <v>1</v>
      </c>
    </row>
    <row r="20" spans="1:26" ht="13.35" thickBot="1" x14ac:dyDescent="0.5">
      <c r="A20" s="2" t="s">
        <v>265</v>
      </c>
      <c r="B20" s="2"/>
    </row>
    <row r="21" spans="1:26" ht="13.35" thickTop="1" x14ac:dyDescent="0.45">
      <c r="A21" s="43" t="s">
        <v>130</v>
      </c>
      <c r="B21" s="22" t="s">
        <v>107</v>
      </c>
      <c r="C21" s="22" t="s">
        <v>108</v>
      </c>
      <c r="D21" s="22" t="s">
        <v>109</v>
      </c>
      <c r="E21" s="22" t="s">
        <v>110</v>
      </c>
      <c r="F21" s="22" t="s">
        <v>111</v>
      </c>
      <c r="G21" s="22" t="s">
        <v>112</v>
      </c>
      <c r="H21" s="22" t="s">
        <v>113</v>
      </c>
      <c r="I21" s="22" t="s">
        <v>114</v>
      </c>
      <c r="J21" s="22" t="s">
        <v>115</v>
      </c>
      <c r="K21" s="22" t="s">
        <v>116</v>
      </c>
      <c r="M21" s="1" t="s">
        <v>87</v>
      </c>
      <c r="N21" s="1" t="s">
        <v>88</v>
      </c>
      <c r="O21" s="1" t="s">
        <v>89</v>
      </c>
      <c r="P21" s="1">
        <v>8.2749999999999994E-3</v>
      </c>
      <c r="Q21" s="1" t="s">
        <v>47</v>
      </c>
      <c r="R21" s="1">
        <v>1004</v>
      </c>
      <c r="S21" s="1" t="s">
        <v>90</v>
      </c>
      <c r="T21" s="1" t="s">
        <v>43</v>
      </c>
      <c r="U21" s="1" t="s">
        <v>91</v>
      </c>
    </row>
    <row r="22" spans="1:26" x14ac:dyDescent="0.45">
      <c r="A22" s="14" t="s">
        <v>217</v>
      </c>
      <c r="B22" s="18">
        <v>6.78E-4</v>
      </c>
      <c r="C22" s="47">
        <v>4.5100000000000001E-4</v>
      </c>
      <c r="D22" s="47">
        <v>1.284E-3</v>
      </c>
      <c r="E22" s="47">
        <v>5.5999999999999995E-4</v>
      </c>
      <c r="F22" s="47">
        <v>7.9000000000000001E-4</v>
      </c>
      <c r="G22" s="47">
        <v>8.52E-4</v>
      </c>
      <c r="H22" s="47">
        <v>9.990000000000001E-4</v>
      </c>
      <c r="I22" s="47">
        <v>3.3000000000000003E-5</v>
      </c>
      <c r="J22" s="47">
        <v>7.3800000000000005E-4</v>
      </c>
      <c r="K22" s="47">
        <v>5.4500000000000002E-4</v>
      </c>
      <c r="M22" s="1" t="s">
        <v>92</v>
      </c>
      <c r="N22" s="1" t="s">
        <v>93</v>
      </c>
      <c r="O22" s="1" t="s">
        <v>235</v>
      </c>
      <c r="P22" s="1" t="s">
        <v>128</v>
      </c>
      <c r="Q22" s="1" t="s">
        <v>93</v>
      </c>
      <c r="R22" s="1">
        <v>0.43890000000000001</v>
      </c>
    </row>
    <row r="23" spans="1:26" x14ac:dyDescent="0.45">
      <c r="A23" s="27" t="s">
        <v>132</v>
      </c>
      <c r="B23" s="51">
        <v>3.8031999999999999</v>
      </c>
      <c r="C23" s="52">
        <v>1.6353</v>
      </c>
      <c r="D23" s="52">
        <v>3.1379000000000001</v>
      </c>
      <c r="E23" s="52">
        <v>1.6620999999999999</v>
      </c>
      <c r="F23" s="52">
        <v>2.7010000000000001</v>
      </c>
      <c r="G23" s="52">
        <v>2.8132999999999999</v>
      </c>
      <c r="H23" s="52">
        <v>3.04433</v>
      </c>
      <c r="I23" s="52">
        <v>6.1835000000000001E-2</v>
      </c>
      <c r="J23" s="52">
        <v>2.2926000000000002</v>
      </c>
      <c r="K23" s="52">
        <v>1.7235</v>
      </c>
      <c r="M23" s="1" t="s">
        <v>94</v>
      </c>
      <c r="N23" s="1">
        <v>263.5</v>
      </c>
      <c r="O23" s="1" t="s">
        <v>47</v>
      </c>
      <c r="P23" s="1">
        <v>3</v>
      </c>
      <c r="Q23" s="1" t="s">
        <v>45</v>
      </c>
      <c r="R23" s="1">
        <v>1004</v>
      </c>
      <c r="S23" s="1" t="s">
        <v>95</v>
      </c>
      <c r="T23" s="1" t="s">
        <v>96</v>
      </c>
      <c r="U23" s="1" t="s">
        <v>97</v>
      </c>
      <c r="V23" s="5">
        <v>2.2E-16</v>
      </c>
    </row>
    <row r="24" spans="1:26" x14ac:dyDescent="0.45">
      <c r="A24" s="14" t="s">
        <v>218</v>
      </c>
      <c r="B24" s="49">
        <v>3.9999999999999998E-6</v>
      </c>
      <c r="C24" s="50">
        <v>1.0000000000000001E-5</v>
      </c>
      <c r="D24" s="50">
        <v>2.5999999999999998E-5</v>
      </c>
      <c r="E24" s="50">
        <v>2.3E-5</v>
      </c>
      <c r="F24" s="50">
        <v>2.0000000000000002E-5</v>
      </c>
      <c r="G24" s="50">
        <v>1.9999999999999999E-6</v>
      </c>
      <c r="H24" s="50">
        <v>9.9999999999999995E-7</v>
      </c>
      <c r="I24" s="50">
        <v>6.4999999999999994E-5</v>
      </c>
      <c r="J24" s="50">
        <v>2.0000000000000002E-5</v>
      </c>
      <c r="K24" s="50">
        <v>1.4E-5</v>
      </c>
    </row>
    <row r="25" spans="1:26" x14ac:dyDescent="0.45">
      <c r="A25" s="27" t="s">
        <v>132</v>
      </c>
      <c r="B25" s="51">
        <v>5.3277000000000001</v>
      </c>
      <c r="C25" s="52">
        <v>29.064</v>
      </c>
      <c r="D25" s="52">
        <v>2.8936000000000002</v>
      </c>
      <c r="E25" s="52">
        <v>2.5912000000000002</v>
      </c>
      <c r="F25" s="52">
        <v>3.8472</v>
      </c>
      <c r="G25" s="52">
        <v>1.7003999999999999</v>
      </c>
      <c r="H25" s="52">
        <v>0.97784000000000004</v>
      </c>
      <c r="I25" s="52">
        <v>4.4004029999999998</v>
      </c>
      <c r="J25" s="52">
        <v>2.4621</v>
      </c>
      <c r="K25" s="52">
        <v>20.8155</v>
      </c>
      <c r="M25" s="1" t="s">
        <v>44</v>
      </c>
      <c r="N25" s="1" t="s">
        <v>50</v>
      </c>
      <c r="O25" s="1" t="s">
        <v>236</v>
      </c>
    </row>
    <row r="26" spans="1:26" x14ac:dyDescent="0.45">
      <c r="A26" s="14" t="s">
        <v>219</v>
      </c>
      <c r="B26" s="34">
        <v>0.21574099999999999</v>
      </c>
      <c r="C26" s="53">
        <v>0.12826299999999999</v>
      </c>
      <c r="D26" s="53">
        <v>0.11497300000000001</v>
      </c>
      <c r="E26" s="53">
        <v>0.103508</v>
      </c>
      <c r="F26" s="53">
        <v>0.19542999999999999</v>
      </c>
      <c r="G26" s="53">
        <v>3.2952000000000002E-2</v>
      </c>
      <c r="H26" s="53">
        <v>3.7394999999999998E-2</v>
      </c>
      <c r="I26" s="53">
        <v>0.122035</v>
      </c>
      <c r="J26" s="53">
        <v>0.123622</v>
      </c>
      <c r="K26" s="53">
        <v>0.112806</v>
      </c>
      <c r="M26" s="1" t="s">
        <v>44</v>
      </c>
      <c r="N26" s="1" t="s">
        <v>55</v>
      </c>
    </row>
    <row r="27" spans="1:26" x14ac:dyDescent="0.45">
      <c r="A27" s="27" t="s">
        <v>132</v>
      </c>
      <c r="B27" s="51">
        <v>9.1321999999999992</v>
      </c>
      <c r="C27" s="52">
        <v>9.0654000000000003</v>
      </c>
      <c r="D27" s="52">
        <v>3.2553000000000001</v>
      </c>
      <c r="E27" s="52">
        <v>3.1253000000000002</v>
      </c>
      <c r="F27" s="52">
        <v>4.7644000000000002</v>
      </c>
      <c r="G27" s="52">
        <v>18.180299999999999</v>
      </c>
      <c r="H27" s="52">
        <v>3.4195700000000002</v>
      </c>
      <c r="I27" s="52">
        <v>3.3498670000000002</v>
      </c>
      <c r="J27" s="52">
        <v>3.4028</v>
      </c>
      <c r="K27" s="52">
        <v>7.2569999999999997</v>
      </c>
      <c r="M27" s="1" t="s">
        <v>44</v>
      </c>
      <c r="N27" s="1" t="s">
        <v>237</v>
      </c>
    </row>
    <row r="28" spans="1:26" x14ac:dyDescent="0.45">
      <c r="A28" s="14" t="s">
        <v>220</v>
      </c>
      <c r="B28" s="34">
        <v>0.71997599999999995</v>
      </c>
      <c r="C28" s="53">
        <v>0.77148700000000003</v>
      </c>
      <c r="D28" s="53">
        <v>0.75920399999999999</v>
      </c>
      <c r="E28" s="53">
        <v>0.71299199999999996</v>
      </c>
      <c r="F28" s="53">
        <v>0.64681999999999995</v>
      </c>
      <c r="G28" s="53">
        <v>0.94595600000000002</v>
      </c>
      <c r="H28" s="53">
        <v>0.95284999999999997</v>
      </c>
      <c r="I28" s="53">
        <v>0.69803499999999996</v>
      </c>
      <c r="J28" s="53">
        <v>0.71987100000000004</v>
      </c>
      <c r="K28" s="53">
        <v>0.77062399999999998</v>
      </c>
      <c r="M28" s="1" t="s">
        <v>44</v>
      </c>
      <c r="N28" s="1" t="s">
        <v>56</v>
      </c>
      <c r="O28" s="1" t="s">
        <v>46</v>
      </c>
      <c r="P28" s="1" t="s">
        <v>238</v>
      </c>
    </row>
    <row r="29" spans="1:26" x14ac:dyDescent="0.45">
      <c r="A29" s="27" t="s">
        <v>132</v>
      </c>
      <c r="B29" s="51">
        <v>32.532899999999998</v>
      </c>
      <c r="C29" s="52">
        <v>38.338299999999997</v>
      </c>
      <c r="D29" s="52">
        <v>10.694599999999999</v>
      </c>
      <c r="E29" s="52">
        <v>7.6162000000000001</v>
      </c>
      <c r="F29" s="52">
        <v>9.4978999999999996</v>
      </c>
      <c r="G29" s="52">
        <v>152.6849</v>
      </c>
      <c r="H29" s="52">
        <v>80.866799999999998</v>
      </c>
      <c r="I29" s="52">
        <v>11.523126</v>
      </c>
      <c r="J29" s="52">
        <v>7.9588999999999999</v>
      </c>
      <c r="K29" s="52">
        <v>40.043799999999997</v>
      </c>
      <c r="M29" s="1" t="s">
        <v>52</v>
      </c>
      <c r="N29" s="1" t="s">
        <v>53</v>
      </c>
    </row>
    <row r="30" spans="1:26" ht="13.35" thickBot="1" x14ac:dyDescent="0.5">
      <c r="A30" s="15" t="s">
        <v>221</v>
      </c>
      <c r="B30" s="56">
        <v>-7.1013000000000002</v>
      </c>
      <c r="C30" s="57">
        <v>-6.4659000000000004</v>
      </c>
      <c r="D30" s="57">
        <v>-5.7370000000000001</v>
      </c>
      <c r="E30" s="57">
        <v>-6.1581999999999999</v>
      </c>
      <c r="F30" s="57">
        <v>-6.3212000000000002</v>
      </c>
      <c r="G30" s="57">
        <v>-6.3244999999999996</v>
      </c>
      <c r="H30" s="57">
        <v>-6.1265000000000001</v>
      </c>
      <c r="I30" s="57">
        <v>-5.218</v>
      </c>
      <c r="J30" s="57">
        <v>-6.1787999999999998</v>
      </c>
      <c r="K30" s="57">
        <v>-6.2436999999999996</v>
      </c>
      <c r="M30" s="1" t="s">
        <v>52</v>
      </c>
      <c r="N30" s="1" t="s">
        <v>239</v>
      </c>
    </row>
    <row r="31" spans="1:26" ht="13.35" thickTop="1" x14ac:dyDescent="0.45">
      <c r="M31" s="1" t="s">
        <v>52</v>
      </c>
      <c r="N31" s="1" t="s">
        <v>240</v>
      </c>
      <c r="O31" s="1" t="s">
        <v>241</v>
      </c>
    </row>
    <row r="32" spans="1:26" ht="13.35" thickBot="1" x14ac:dyDescent="0.5">
      <c r="A32" s="2" t="s">
        <v>266</v>
      </c>
      <c r="B32" s="2"/>
      <c r="M32" s="1" t="s">
        <v>52</v>
      </c>
      <c r="N32" s="1" t="s">
        <v>242</v>
      </c>
    </row>
    <row r="33" spans="1:21" ht="13.35" thickTop="1" x14ac:dyDescent="0.45">
      <c r="A33" s="43" t="s">
        <v>130</v>
      </c>
      <c r="B33" s="22" t="s">
        <v>109</v>
      </c>
      <c r="C33" s="22" t="s">
        <v>110</v>
      </c>
      <c r="D33" s="22" t="s">
        <v>111</v>
      </c>
      <c r="E33" s="22" t="s">
        <v>112</v>
      </c>
      <c r="F33" s="22" t="s">
        <v>113</v>
      </c>
      <c r="G33" s="22" t="s">
        <v>114</v>
      </c>
      <c r="H33" s="22" t="s">
        <v>115</v>
      </c>
      <c r="I33" s="22" t="s">
        <v>116</v>
      </c>
      <c r="M33" s="1" t="s">
        <v>52</v>
      </c>
      <c r="N33" s="1" t="s">
        <v>243</v>
      </c>
    </row>
    <row r="34" spans="1:21" x14ac:dyDescent="0.45">
      <c r="A34" s="14" t="s">
        <v>127</v>
      </c>
      <c r="B34" s="34">
        <v>7.5310000000000004E-4</v>
      </c>
      <c r="C34" s="53">
        <v>2.4259999999999999E-4</v>
      </c>
      <c r="D34" s="53">
        <v>2.051E-4</v>
      </c>
      <c r="E34" s="53">
        <v>4.7679999999999999E-4</v>
      </c>
      <c r="F34" s="53">
        <v>6.311E-4</v>
      </c>
      <c r="G34" s="53">
        <v>-3.9970000000000001E-4</v>
      </c>
      <c r="H34" s="53">
        <v>5.0790000000000004E-4</v>
      </c>
      <c r="I34" s="53">
        <v>7.7050000000000003E-5</v>
      </c>
      <c r="J34" s="26"/>
      <c r="K34" s="26"/>
      <c r="M34" s="1" t="s">
        <v>52</v>
      </c>
      <c r="N34" s="1" t="s">
        <v>49</v>
      </c>
      <c r="O34" s="1" t="s">
        <v>51</v>
      </c>
      <c r="P34" s="1" t="s">
        <v>244</v>
      </c>
    </row>
    <row r="35" spans="1:21" x14ac:dyDescent="0.45">
      <c r="A35" s="27" t="s">
        <v>132</v>
      </c>
      <c r="B35" s="51">
        <v>2.1579999999999999</v>
      </c>
      <c r="C35" s="52">
        <v>0.88</v>
      </c>
      <c r="D35" s="52">
        <v>0.89400000000000002</v>
      </c>
      <c r="E35" s="52">
        <v>1.696</v>
      </c>
      <c r="F35" s="52">
        <v>2.0289999999999999</v>
      </c>
      <c r="G35" s="52">
        <v>-0.79700000000000004</v>
      </c>
      <c r="H35" s="52">
        <v>1.6759999999999999</v>
      </c>
      <c r="I35" s="52">
        <v>0.29499999999999998</v>
      </c>
      <c r="J35" s="52"/>
      <c r="K35" s="52"/>
      <c r="M35" s="1" t="s">
        <v>52</v>
      </c>
      <c r="N35" s="1" t="s">
        <v>245</v>
      </c>
      <c r="O35" s="1" t="s">
        <v>58</v>
      </c>
      <c r="P35" s="1" t="s">
        <v>59</v>
      </c>
    </row>
    <row r="36" spans="1:21" x14ac:dyDescent="0.45">
      <c r="A36" s="14" t="s">
        <v>107</v>
      </c>
      <c r="B36" s="34">
        <v>1.1427160999999999</v>
      </c>
      <c r="C36" s="53">
        <v>0.90886250000000002</v>
      </c>
      <c r="D36" s="53">
        <v>1.0263705999999999</v>
      </c>
      <c r="E36" s="53">
        <v>0.69236810000000004</v>
      </c>
      <c r="F36" s="53">
        <v>0.79887859999999999</v>
      </c>
      <c r="G36" s="53">
        <v>1.1363207</v>
      </c>
      <c r="H36" s="53">
        <v>0.73509999999999998</v>
      </c>
      <c r="I36" s="53">
        <v>0.91359999999999997</v>
      </c>
      <c r="J36" s="26"/>
      <c r="K36" s="26"/>
      <c r="M36" s="1" t="s">
        <v>52</v>
      </c>
      <c r="N36" s="1" t="s">
        <v>54</v>
      </c>
    </row>
    <row r="37" spans="1:21" x14ac:dyDescent="0.45">
      <c r="A37" s="27" t="s">
        <v>132</v>
      </c>
      <c r="B37" s="51">
        <v>26.297999999999998</v>
      </c>
      <c r="C37" s="52">
        <v>26.488</v>
      </c>
      <c r="D37" s="52">
        <v>35.933</v>
      </c>
      <c r="E37" s="52">
        <v>19.783999999999999</v>
      </c>
      <c r="F37" s="52">
        <v>20.631</v>
      </c>
      <c r="G37" s="52">
        <v>18.201000000000001</v>
      </c>
      <c r="H37" s="52">
        <v>19.481000000000002</v>
      </c>
      <c r="I37" s="52">
        <v>28.108000000000001</v>
      </c>
      <c r="J37" s="52"/>
      <c r="K37" s="52"/>
      <c r="M37" s="1" t="s">
        <v>38</v>
      </c>
      <c r="N37" s="1" t="s">
        <v>60</v>
      </c>
    </row>
    <row r="38" spans="1:21" x14ac:dyDescent="0.45">
      <c r="A38" s="14" t="s">
        <v>251</v>
      </c>
      <c r="B38" s="34">
        <v>8.3339999999999998E-4</v>
      </c>
      <c r="C38" s="53">
        <v>3.346E-4</v>
      </c>
      <c r="D38" s="53">
        <v>6.0769999999999997E-4</v>
      </c>
      <c r="E38" s="53">
        <v>3.2259999999999998E-4</v>
      </c>
      <c r="F38" s="53">
        <v>5.8949999999999996E-4</v>
      </c>
      <c r="G38" s="53">
        <v>-1.4170000000000001E-3</v>
      </c>
      <c r="H38" s="53">
        <v>7.0329999999999999E-5</v>
      </c>
      <c r="I38" s="53">
        <v>6.468E-4</v>
      </c>
      <c r="J38" s="26"/>
      <c r="K38" s="26"/>
    </row>
    <row r="39" spans="1:21" x14ac:dyDescent="0.45">
      <c r="A39" s="27" t="s">
        <v>132</v>
      </c>
      <c r="B39" s="51">
        <v>1.2110000000000001</v>
      </c>
      <c r="C39" s="52">
        <v>0.61599999999999999</v>
      </c>
      <c r="D39" s="52">
        <v>1.3440000000000001</v>
      </c>
      <c r="E39" s="52">
        <v>0.58199999999999996</v>
      </c>
      <c r="F39" s="52">
        <v>0.96099999999999997</v>
      </c>
      <c r="G39" s="52">
        <v>-1.4330000000000001</v>
      </c>
      <c r="H39" s="52">
        <v>0.11799999999999999</v>
      </c>
      <c r="I39" s="52">
        <v>1.2569999999999999</v>
      </c>
      <c r="J39" s="52"/>
      <c r="K39" s="52"/>
      <c r="M39" s="1" t="s">
        <v>61</v>
      </c>
    </row>
    <row r="40" spans="1:21" x14ac:dyDescent="0.45">
      <c r="A40" s="14" t="s">
        <v>252</v>
      </c>
      <c r="B40" s="34">
        <v>5.7450000000000003E-4</v>
      </c>
      <c r="C40" s="53">
        <v>9.5569999999999997E-4</v>
      </c>
      <c r="D40" s="53">
        <v>3.3340000000000003E-4</v>
      </c>
      <c r="E40" s="53">
        <v>-3.8959999999999998E-4</v>
      </c>
      <c r="F40" s="53">
        <v>-7.7470000000000002E-4</v>
      </c>
      <c r="G40" s="53">
        <v>-3.6269999999999998E-4</v>
      </c>
      <c r="H40" s="53">
        <v>4.3310000000000001E-4</v>
      </c>
      <c r="I40" s="53">
        <v>1.041E-3</v>
      </c>
      <c r="J40" s="26"/>
      <c r="K40" s="26"/>
      <c r="M40" s="1" t="s">
        <v>62</v>
      </c>
      <c r="N40" s="1" t="s">
        <v>41</v>
      </c>
      <c r="O40" s="1" t="s">
        <v>246</v>
      </c>
      <c r="P40" s="1" t="s">
        <v>63</v>
      </c>
      <c r="Q40" s="1" t="s">
        <v>57</v>
      </c>
      <c r="R40" s="1" t="s">
        <v>247</v>
      </c>
      <c r="S40" s="1" t="s">
        <v>52</v>
      </c>
      <c r="T40" s="1" t="s">
        <v>248</v>
      </c>
      <c r="U40" s="1" t="s">
        <v>52</v>
      </c>
    </row>
    <row r="41" spans="1:21" x14ac:dyDescent="0.45">
      <c r="A41" s="27" t="s">
        <v>132</v>
      </c>
      <c r="B41" s="51">
        <v>0.83899999999999997</v>
      </c>
      <c r="C41" s="52">
        <v>1.768</v>
      </c>
      <c r="D41" s="52">
        <v>0.74099999999999999</v>
      </c>
      <c r="E41" s="52">
        <v>-0.70699999999999996</v>
      </c>
      <c r="F41" s="52">
        <v>-1.27</v>
      </c>
      <c r="G41" s="52">
        <v>-0.36899999999999999</v>
      </c>
      <c r="H41" s="52">
        <v>0.72899999999999998</v>
      </c>
      <c r="I41" s="52">
        <v>2.0339999999999998</v>
      </c>
      <c r="J41" s="52"/>
      <c r="K41" s="52"/>
      <c r="N41" s="1" t="s">
        <v>249</v>
      </c>
    </row>
    <row r="42" spans="1:21" ht="14.7" thickBot="1" x14ac:dyDescent="0.55000000000000004">
      <c r="A42" s="15" t="s">
        <v>140</v>
      </c>
      <c r="B42" s="54">
        <v>0.40620000000000001</v>
      </c>
      <c r="C42" s="55">
        <v>0.40970000000000001</v>
      </c>
      <c r="D42" s="55">
        <v>0.5615</v>
      </c>
      <c r="E42" s="55">
        <v>0.27979999999999999</v>
      </c>
      <c r="F42" s="55">
        <v>0.29830000000000001</v>
      </c>
      <c r="G42" s="55">
        <v>0.24879999999999999</v>
      </c>
      <c r="H42" s="55">
        <v>0.27229999999999999</v>
      </c>
      <c r="I42" s="55">
        <v>0.43890000000000001</v>
      </c>
      <c r="J42"/>
      <c r="K42"/>
    </row>
    <row r="43" spans="1:21" ht="13.35" thickTop="1" x14ac:dyDescent="0.45">
      <c r="M43" s="1" t="s">
        <v>65</v>
      </c>
    </row>
    <row r="44" spans="1:21" x14ac:dyDescent="0.45">
      <c r="N44" s="1" t="s">
        <v>66</v>
      </c>
      <c r="O44" s="1" t="s">
        <v>67</v>
      </c>
      <c r="P44" s="1" t="s">
        <v>68</v>
      </c>
      <c r="Q44" s="1" t="s">
        <v>69</v>
      </c>
      <c r="R44" s="1" t="s">
        <v>70</v>
      </c>
    </row>
    <row r="45" spans="1:21" x14ac:dyDescent="0.45">
      <c r="M45" s="1">
        <v>-8.2818000000000003E-2</v>
      </c>
      <c r="N45" s="1">
        <v>-5.9670000000000001E-3</v>
      </c>
      <c r="O45" s="1">
        <v>-5.3300000000000005E-4</v>
      </c>
      <c r="P45" s="1">
        <v>5.8719999999999996E-3</v>
      </c>
      <c r="Q45" s="1">
        <v>9.2308000000000001E-2</v>
      </c>
    </row>
    <row r="47" spans="1:21" x14ac:dyDescent="0.45">
      <c r="M47" s="1" t="s">
        <v>71</v>
      </c>
    </row>
    <row r="48" spans="1:21" x14ac:dyDescent="0.45">
      <c r="N48" s="1" t="s">
        <v>72</v>
      </c>
      <c r="O48" s="1" t="s">
        <v>129</v>
      </c>
      <c r="P48" s="1" t="s">
        <v>106</v>
      </c>
      <c r="S48" s="1" t="s">
        <v>73</v>
      </c>
    </row>
    <row r="49" spans="13:26" x14ac:dyDescent="0.45">
      <c r="M49" s="1" t="s">
        <v>127</v>
      </c>
      <c r="N49" s="1">
        <v>7.5310000000000004E-4</v>
      </c>
      <c r="O49" s="1">
        <v>3.4900000000000003E-4</v>
      </c>
      <c r="P49" s="1">
        <v>2.1579999999999999</v>
      </c>
      <c r="Q49" s="1">
        <v>3.1199999999999999E-2</v>
      </c>
      <c r="R49" s="1" t="s">
        <v>100</v>
      </c>
    </row>
    <row r="50" spans="13:26" x14ac:dyDescent="0.45">
      <c r="M50" s="1" t="s">
        <v>247</v>
      </c>
      <c r="N50" s="1">
        <v>1.1427160999999999</v>
      </c>
      <c r="O50" s="1">
        <v>4.3451799999999999E-2</v>
      </c>
      <c r="P50" s="1">
        <v>26.297999999999998</v>
      </c>
      <c r="Q50" s="1" t="s">
        <v>74</v>
      </c>
      <c r="R50" s="1" t="s">
        <v>75</v>
      </c>
    </row>
    <row r="51" spans="13:26" x14ac:dyDescent="0.45">
      <c r="M51" s="1" t="s">
        <v>248</v>
      </c>
      <c r="N51" s="1">
        <v>8.3339999999999998E-4</v>
      </c>
      <c r="O51" s="1">
        <v>6.8800000000000003E-4</v>
      </c>
      <c r="P51" s="1">
        <v>1.2110000000000001</v>
      </c>
      <c r="Q51" s="1">
        <v>0.2261</v>
      </c>
    </row>
    <row r="52" spans="13:26" x14ac:dyDescent="0.45">
      <c r="M52" s="1" t="s">
        <v>250</v>
      </c>
      <c r="N52" s="1">
        <v>5.7450000000000003E-4</v>
      </c>
      <c r="O52" s="1">
        <v>6.845E-4</v>
      </c>
      <c r="P52" s="1">
        <v>0.83899999999999997</v>
      </c>
      <c r="Q52" s="1">
        <v>0.40150000000000002</v>
      </c>
    </row>
    <row r="53" spans="13:26" x14ac:dyDescent="0.45">
      <c r="M53" s="1" t="s">
        <v>78</v>
      </c>
    </row>
    <row r="54" spans="13:26" x14ac:dyDescent="0.45">
      <c r="M54" s="1" t="s">
        <v>79</v>
      </c>
      <c r="N54" s="1" t="s">
        <v>80</v>
      </c>
      <c r="O54" s="1">
        <v>0</v>
      </c>
      <c r="P54" s="1" t="s">
        <v>81</v>
      </c>
      <c r="Q54" s="1">
        <v>1E-3</v>
      </c>
      <c r="R54" s="1" t="s">
        <v>82</v>
      </c>
      <c r="S54" s="1">
        <v>0.01</v>
      </c>
      <c r="T54" s="1" t="s">
        <v>83</v>
      </c>
      <c r="U54" s="1">
        <v>0.05</v>
      </c>
      <c r="V54" s="1" t="s">
        <v>84</v>
      </c>
      <c r="W54" s="1">
        <v>0.1</v>
      </c>
      <c r="X54" s="1" t="s">
        <v>85</v>
      </c>
      <c r="Y54" s="1" t="s">
        <v>86</v>
      </c>
      <c r="Z54" s="1">
        <v>1</v>
      </c>
    </row>
    <row r="56" spans="13:26" x14ac:dyDescent="0.45">
      <c r="M56" s="1" t="s">
        <v>87</v>
      </c>
      <c r="N56" s="1" t="s">
        <v>88</v>
      </c>
      <c r="O56" s="1" t="s">
        <v>89</v>
      </c>
      <c r="P56" s="1">
        <v>1.106E-2</v>
      </c>
      <c r="Q56" s="1" t="s">
        <v>47</v>
      </c>
      <c r="R56" s="1">
        <v>1004</v>
      </c>
      <c r="S56" s="1" t="s">
        <v>90</v>
      </c>
      <c r="T56" s="1" t="s">
        <v>43</v>
      </c>
      <c r="U56" s="1" t="s">
        <v>91</v>
      </c>
    </row>
    <row r="57" spans="13:26" x14ac:dyDescent="0.45">
      <c r="M57" s="1" t="s">
        <v>92</v>
      </c>
      <c r="N57" s="1" t="s">
        <v>93</v>
      </c>
      <c r="O57" s="1" t="s">
        <v>226</v>
      </c>
      <c r="P57" s="1" t="s">
        <v>128</v>
      </c>
      <c r="Q57" s="1" t="s">
        <v>93</v>
      </c>
      <c r="R57" s="1">
        <v>0.40620000000000001</v>
      </c>
    </row>
    <row r="58" spans="13:26" x14ac:dyDescent="0.45">
      <c r="M58" s="1" t="s">
        <v>94</v>
      </c>
      <c r="N58" s="1">
        <v>230.7</v>
      </c>
      <c r="O58" s="1" t="s">
        <v>47</v>
      </c>
      <c r="P58" s="1">
        <v>3</v>
      </c>
      <c r="Q58" s="1" t="s">
        <v>45</v>
      </c>
      <c r="R58" s="1">
        <v>1004</v>
      </c>
      <c r="S58" s="1" t="s">
        <v>95</v>
      </c>
      <c r="T58" s="1" t="s">
        <v>96</v>
      </c>
      <c r="U58" s="1" t="s">
        <v>97</v>
      </c>
      <c r="V58" s="5">
        <v>2.2E-16</v>
      </c>
    </row>
    <row r="60" spans="13:26" x14ac:dyDescent="0.45">
      <c r="M60" s="1" t="s">
        <v>38</v>
      </c>
      <c r="N60" s="1" t="s">
        <v>98</v>
      </c>
    </row>
    <row r="62" spans="13:26" x14ac:dyDescent="0.45">
      <c r="M62" s="1" t="s">
        <v>61</v>
      </c>
    </row>
    <row r="63" spans="13:26" x14ac:dyDescent="0.45">
      <c r="M63" s="1" t="s">
        <v>62</v>
      </c>
      <c r="N63" s="1" t="s">
        <v>41</v>
      </c>
      <c r="O63" s="1" t="s">
        <v>246</v>
      </c>
      <c r="P63" s="1" t="s">
        <v>63</v>
      </c>
      <c r="Q63" s="1" t="s">
        <v>57</v>
      </c>
      <c r="R63" s="1" t="s">
        <v>247</v>
      </c>
      <c r="S63" s="1" t="s">
        <v>52</v>
      </c>
      <c r="T63" s="1" t="s">
        <v>248</v>
      </c>
      <c r="U63" s="1" t="s">
        <v>52</v>
      </c>
    </row>
    <row r="64" spans="13:26" x14ac:dyDescent="0.45">
      <c r="N64" s="1" t="s">
        <v>249</v>
      </c>
    </row>
    <row r="66" spans="13:26" x14ac:dyDescent="0.45">
      <c r="M66" s="1" t="s">
        <v>65</v>
      </c>
    </row>
    <row r="67" spans="13:26" x14ac:dyDescent="0.45">
      <c r="N67" s="1" t="s">
        <v>66</v>
      </c>
      <c r="O67" s="1" t="s">
        <v>67</v>
      </c>
      <c r="P67" s="1" t="s">
        <v>68</v>
      </c>
      <c r="Q67" s="1" t="s">
        <v>69</v>
      </c>
      <c r="R67" s="1" t="s">
        <v>70</v>
      </c>
    </row>
    <row r="68" spans="13:26" x14ac:dyDescent="0.45">
      <c r="M68" s="1">
        <v>-4.6212999999999997E-2</v>
      </c>
      <c r="N68" s="1">
        <v>-4.614E-3</v>
      </c>
      <c r="O68" s="1">
        <v>4.3999999999999999E-5</v>
      </c>
      <c r="P68" s="1">
        <v>4.5009999999999998E-3</v>
      </c>
      <c r="Q68" s="1">
        <v>5.5799000000000001E-2</v>
      </c>
    </row>
    <row r="70" spans="13:26" x14ac:dyDescent="0.45">
      <c r="M70" s="1" t="s">
        <v>71</v>
      </c>
    </row>
    <row r="71" spans="13:26" x14ac:dyDescent="0.45">
      <c r="N71" s="1" t="s">
        <v>72</v>
      </c>
      <c r="O71" s="1" t="s">
        <v>129</v>
      </c>
      <c r="P71" s="1" t="s">
        <v>106</v>
      </c>
      <c r="S71" s="1" t="s">
        <v>73</v>
      </c>
    </row>
    <row r="72" spans="13:26" x14ac:dyDescent="0.45">
      <c r="M72" s="1" t="s">
        <v>127</v>
      </c>
      <c r="N72" s="1">
        <v>2.4259999999999999E-4</v>
      </c>
      <c r="O72" s="1">
        <v>2.7559999999999998E-4</v>
      </c>
      <c r="P72" s="1">
        <v>0.88</v>
      </c>
      <c r="Q72" s="1">
        <v>0.37890000000000001</v>
      </c>
    </row>
    <row r="73" spans="13:26" x14ac:dyDescent="0.45">
      <c r="M73" s="1" t="s">
        <v>247</v>
      </c>
      <c r="N73" s="1">
        <v>0.90886250000000002</v>
      </c>
      <c r="O73" s="1">
        <v>3.4312099999999998E-2</v>
      </c>
      <c r="P73" s="1">
        <v>26.488</v>
      </c>
      <c r="Q73" s="1" t="s">
        <v>74</v>
      </c>
      <c r="R73" s="1" t="s">
        <v>75</v>
      </c>
    </row>
    <row r="74" spans="13:26" x14ac:dyDescent="0.45">
      <c r="M74" s="1" t="s">
        <v>248</v>
      </c>
      <c r="N74" s="1">
        <v>3.346E-4</v>
      </c>
      <c r="O74" s="1">
        <v>5.4330000000000003E-4</v>
      </c>
      <c r="P74" s="1">
        <v>0.61599999999999999</v>
      </c>
      <c r="Q74" s="1">
        <v>0.53810000000000002</v>
      </c>
    </row>
    <row r="75" spans="13:26" x14ac:dyDescent="0.45">
      <c r="M75" s="1" t="s">
        <v>250</v>
      </c>
      <c r="N75" s="1">
        <v>9.5569999999999997E-4</v>
      </c>
      <c r="O75" s="1">
        <v>5.4049999999999996E-4</v>
      </c>
      <c r="P75" s="1">
        <v>1.768</v>
      </c>
      <c r="Q75" s="1">
        <v>7.7399999999999997E-2</v>
      </c>
      <c r="R75" s="1" t="s">
        <v>77</v>
      </c>
    </row>
    <row r="76" spans="13:26" x14ac:dyDescent="0.45">
      <c r="M76" s="1" t="s">
        <v>78</v>
      </c>
    </row>
    <row r="77" spans="13:26" x14ac:dyDescent="0.45">
      <c r="M77" s="1" t="s">
        <v>79</v>
      </c>
      <c r="N77" s="1" t="s">
        <v>80</v>
      </c>
      <c r="O77" s="1">
        <v>0</v>
      </c>
      <c r="P77" s="1" t="s">
        <v>81</v>
      </c>
      <c r="Q77" s="1">
        <v>1E-3</v>
      </c>
      <c r="R77" s="1" t="s">
        <v>82</v>
      </c>
      <c r="S77" s="1">
        <v>0.01</v>
      </c>
      <c r="T77" s="1" t="s">
        <v>83</v>
      </c>
      <c r="U77" s="1">
        <v>0.05</v>
      </c>
      <c r="V77" s="1" t="s">
        <v>84</v>
      </c>
      <c r="W77" s="1">
        <v>0.1</v>
      </c>
      <c r="X77" s="1" t="s">
        <v>85</v>
      </c>
      <c r="Y77" s="1" t="s">
        <v>86</v>
      </c>
      <c r="Z77" s="1">
        <v>1</v>
      </c>
    </row>
    <row r="79" spans="13:26" x14ac:dyDescent="0.45">
      <c r="M79" s="1" t="s">
        <v>87</v>
      </c>
      <c r="N79" s="1" t="s">
        <v>88</v>
      </c>
      <c r="O79" s="1" t="s">
        <v>89</v>
      </c>
      <c r="P79" s="1">
        <v>8.7360000000000007E-3</v>
      </c>
      <c r="Q79" s="1" t="s">
        <v>47</v>
      </c>
      <c r="R79" s="1">
        <v>1004</v>
      </c>
      <c r="S79" s="1" t="s">
        <v>90</v>
      </c>
      <c r="T79" s="1" t="s">
        <v>43</v>
      </c>
      <c r="U79" s="1" t="s">
        <v>91</v>
      </c>
    </row>
    <row r="80" spans="13:26" x14ac:dyDescent="0.45">
      <c r="M80" s="1" t="s">
        <v>92</v>
      </c>
      <c r="N80" s="1" t="s">
        <v>93</v>
      </c>
      <c r="O80" s="1" t="s">
        <v>227</v>
      </c>
      <c r="P80" s="1" t="s">
        <v>128</v>
      </c>
      <c r="Q80" s="1" t="s">
        <v>93</v>
      </c>
      <c r="R80" s="1">
        <v>0.40970000000000001</v>
      </c>
    </row>
    <row r="81" spans="13:22" x14ac:dyDescent="0.45">
      <c r="M81" s="1" t="s">
        <v>94</v>
      </c>
      <c r="N81" s="1">
        <v>234</v>
      </c>
      <c r="O81" s="1" t="s">
        <v>47</v>
      </c>
      <c r="P81" s="1">
        <v>3</v>
      </c>
      <c r="Q81" s="1" t="s">
        <v>45</v>
      </c>
      <c r="R81" s="1">
        <v>1004</v>
      </c>
      <c r="S81" s="1" t="s">
        <v>95</v>
      </c>
      <c r="T81" s="1" t="s">
        <v>96</v>
      </c>
      <c r="U81" s="1" t="s">
        <v>97</v>
      </c>
      <c r="V81" s="5">
        <v>2.2E-16</v>
      </c>
    </row>
    <row r="83" spans="13:22" x14ac:dyDescent="0.45">
      <c r="M83" s="1" t="s">
        <v>38</v>
      </c>
      <c r="N83" s="1" t="s">
        <v>99</v>
      </c>
    </row>
    <row r="85" spans="13:22" x14ac:dyDescent="0.45">
      <c r="M85" s="1" t="s">
        <v>61</v>
      </c>
    </row>
    <row r="86" spans="13:22" x14ac:dyDescent="0.45">
      <c r="M86" s="1" t="s">
        <v>62</v>
      </c>
      <c r="N86" s="1" t="s">
        <v>41</v>
      </c>
      <c r="O86" s="1" t="s">
        <v>246</v>
      </c>
      <c r="P86" s="1" t="s">
        <v>63</v>
      </c>
      <c r="Q86" s="1" t="s">
        <v>57</v>
      </c>
      <c r="R86" s="1" t="s">
        <v>247</v>
      </c>
      <c r="S86" s="1" t="s">
        <v>52</v>
      </c>
      <c r="T86" s="1" t="s">
        <v>248</v>
      </c>
      <c r="U86" s="1" t="s">
        <v>52</v>
      </c>
    </row>
    <row r="87" spans="13:22" x14ac:dyDescent="0.45">
      <c r="N87" s="1" t="s">
        <v>249</v>
      </c>
    </row>
    <row r="89" spans="13:22" x14ac:dyDescent="0.45">
      <c r="M89" s="1" t="s">
        <v>65</v>
      </c>
    </row>
    <row r="90" spans="13:22" x14ac:dyDescent="0.45">
      <c r="N90" s="1" t="s">
        <v>66</v>
      </c>
      <c r="O90" s="1" t="s">
        <v>67</v>
      </c>
      <c r="P90" s="1" t="s">
        <v>68</v>
      </c>
      <c r="Q90" s="1" t="s">
        <v>69</v>
      </c>
      <c r="R90" s="1" t="s">
        <v>70</v>
      </c>
    </row>
    <row r="91" spans="13:22" x14ac:dyDescent="0.45">
      <c r="M91" s="1">
        <v>-7.4773999999999993E-2</v>
      </c>
      <c r="N91" s="1">
        <v>-3.5769999999999999E-3</v>
      </c>
      <c r="O91" s="1">
        <v>-2.7500000000000002E-4</v>
      </c>
      <c r="P91" s="1">
        <v>3.4060000000000002E-3</v>
      </c>
      <c r="Q91" s="1">
        <v>4.0141000000000003E-2</v>
      </c>
    </row>
    <row r="93" spans="13:22" x14ac:dyDescent="0.45">
      <c r="M93" s="1" t="s">
        <v>71</v>
      </c>
    </row>
    <row r="94" spans="13:22" x14ac:dyDescent="0.45">
      <c r="N94" s="1" t="s">
        <v>72</v>
      </c>
      <c r="O94" s="1" t="s">
        <v>129</v>
      </c>
      <c r="P94" s="1" t="s">
        <v>106</v>
      </c>
      <c r="S94" s="1" t="s">
        <v>73</v>
      </c>
    </row>
    <row r="95" spans="13:22" x14ac:dyDescent="0.45">
      <c r="M95" s="1" t="s">
        <v>127</v>
      </c>
      <c r="N95" s="1">
        <v>2.051E-4</v>
      </c>
      <c r="O95" s="1">
        <v>2.2939999999999999E-4</v>
      </c>
      <c r="P95" s="1">
        <v>0.89400000000000002</v>
      </c>
      <c r="Q95" s="1">
        <v>0.372</v>
      </c>
    </row>
    <row r="96" spans="13:22" x14ac:dyDescent="0.45">
      <c r="M96" s="1" t="s">
        <v>247</v>
      </c>
      <c r="N96" s="1">
        <v>1.0263705999999999</v>
      </c>
      <c r="O96" s="1">
        <v>2.8563499999999999E-2</v>
      </c>
      <c r="P96" s="1">
        <v>35.933</v>
      </c>
      <c r="Q96" s="1" t="s">
        <v>74</v>
      </c>
      <c r="R96" s="1" t="s">
        <v>75</v>
      </c>
    </row>
    <row r="97" spans="13:26" x14ac:dyDescent="0.45">
      <c r="M97" s="1" t="s">
        <v>248</v>
      </c>
      <c r="N97" s="1">
        <v>6.0769999999999997E-4</v>
      </c>
      <c r="O97" s="1">
        <v>4.5229999999999999E-4</v>
      </c>
      <c r="P97" s="1">
        <v>1.3440000000000001</v>
      </c>
      <c r="Q97" s="1">
        <v>0.17899999999999999</v>
      </c>
    </row>
    <row r="98" spans="13:26" x14ac:dyDescent="0.45">
      <c r="M98" s="1" t="s">
        <v>250</v>
      </c>
      <c r="N98" s="1">
        <v>3.3340000000000003E-4</v>
      </c>
      <c r="O98" s="1">
        <v>4.4999999999999999E-4</v>
      </c>
      <c r="P98" s="1">
        <v>0.74099999999999999</v>
      </c>
      <c r="Q98" s="1">
        <v>0.45900000000000002</v>
      </c>
    </row>
    <row r="99" spans="13:26" x14ac:dyDescent="0.45">
      <c r="M99" s="1" t="s">
        <v>78</v>
      </c>
    </row>
    <row r="100" spans="13:26" x14ac:dyDescent="0.45">
      <c r="M100" s="1" t="s">
        <v>79</v>
      </c>
      <c r="N100" s="1" t="s">
        <v>80</v>
      </c>
      <c r="O100" s="1">
        <v>0</v>
      </c>
      <c r="P100" s="1" t="s">
        <v>81</v>
      </c>
      <c r="Q100" s="1">
        <v>1E-3</v>
      </c>
      <c r="R100" s="1" t="s">
        <v>82</v>
      </c>
      <c r="S100" s="1">
        <v>0.01</v>
      </c>
      <c r="T100" s="1" t="s">
        <v>83</v>
      </c>
      <c r="U100" s="1">
        <v>0.05</v>
      </c>
      <c r="V100" s="1" t="s">
        <v>84</v>
      </c>
      <c r="W100" s="1">
        <v>0.1</v>
      </c>
      <c r="X100" s="1" t="s">
        <v>85</v>
      </c>
      <c r="Y100" s="1" t="s">
        <v>86</v>
      </c>
      <c r="Z100" s="1">
        <v>1</v>
      </c>
    </row>
    <row r="102" spans="13:26" x14ac:dyDescent="0.45">
      <c r="M102" s="1" t="s">
        <v>87</v>
      </c>
      <c r="N102" s="1" t="s">
        <v>88</v>
      </c>
      <c r="O102" s="1" t="s">
        <v>89</v>
      </c>
      <c r="P102" s="1">
        <v>7.2719999999999998E-3</v>
      </c>
      <c r="Q102" s="1" t="s">
        <v>47</v>
      </c>
      <c r="R102" s="1">
        <v>1004</v>
      </c>
      <c r="S102" s="1" t="s">
        <v>90</v>
      </c>
      <c r="T102" s="1" t="s">
        <v>43</v>
      </c>
      <c r="U102" s="1" t="s">
        <v>91</v>
      </c>
    </row>
    <row r="103" spans="13:26" x14ac:dyDescent="0.45">
      <c r="M103" s="1" t="s">
        <v>92</v>
      </c>
      <c r="N103" s="1" t="s">
        <v>93</v>
      </c>
      <c r="O103" s="1" t="s">
        <v>228</v>
      </c>
      <c r="P103" s="1" t="s">
        <v>128</v>
      </c>
      <c r="Q103" s="1" t="s">
        <v>93</v>
      </c>
      <c r="R103" s="1">
        <v>0.5615</v>
      </c>
    </row>
    <row r="104" spans="13:26" x14ac:dyDescent="0.45">
      <c r="M104" s="1" t="s">
        <v>94</v>
      </c>
      <c r="N104" s="1">
        <v>430.8</v>
      </c>
      <c r="O104" s="1" t="s">
        <v>47</v>
      </c>
      <c r="P104" s="1">
        <v>3</v>
      </c>
      <c r="Q104" s="1" t="s">
        <v>45</v>
      </c>
      <c r="R104" s="1">
        <v>1004</v>
      </c>
      <c r="S104" s="1" t="s">
        <v>95</v>
      </c>
      <c r="T104" s="1" t="s">
        <v>96</v>
      </c>
      <c r="U104" s="1" t="s">
        <v>97</v>
      </c>
      <c r="V104" s="5">
        <v>2.2E-16</v>
      </c>
    </row>
    <row r="106" spans="13:26" x14ac:dyDescent="0.45">
      <c r="M106" s="1" t="s">
        <v>38</v>
      </c>
      <c r="N106" s="1" t="s">
        <v>101</v>
      </c>
    </row>
    <row r="108" spans="13:26" x14ac:dyDescent="0.45">
      <c r="M108" s="1" t="s">
        <v>61</v>
      </c>
    </row>
    <row r="109" spans="13:26" x14ac:dyDescent="0.45">
      <c r="M109" s="1" t="s">
        <v>62</v>
      </c>
      <c r="N109" s="1" t="s">
        <v>41</v>
      </c>
      <c r="O109" s="1" t="s">
        <v>246</v>
      </c>
      <c r="P109" s="1" t="s">
        <v>63</v>
      </c>
      <c r="Q109" s="1" t="s">
        <v>57</v>
      </c>
      <c r="R109" s="1" t="s">
        <v>247</v>
      </c>
      <c r="S109" s="1" t="s">
        <v>52</v>
      </c>
      <c r="T109" s="1" t="s">
        <v>248</v>
      </c>
      <c r="U109" s="1" t="s">
        <v>52</v>
      </c>
    </row>
    <row r="110" spans="13:26" x14ac:dyDescent="0.45">
      <c r="N110" s="1" t="s">
        <v>249</v>
      </c>
    </row>
    <row r="112" spans="13:26" x14ac:dyDescent="0.45">
      <c r="M112" s="1" t="s">
        <v>65</v>
      </c>
    </row>
    <row r="113" spans="13:26" x14ac:dyDescent="0.45">
      <c r="N113" s="1" t="s">
        <v>66</v>
      </c>
      <c r="O113" s="1" t="s">
        <v>67</v>
      </c>
      <c r="P113" s="1" t="s">
        <v>68</v>
      </c>
      <c r="Q113" s="1" t="s">
        <v>69</v>
      </c>
      <c r="R113" s="1" t="s">
        <v>70</v>
      </c>
    </row>
    <row r="114" spans="13:26" x14ac:dyDescent="0.45">
      <c r="M114" s="1">
        <v>-5.4709000000000001E-2</v>
      </c>
      <c r="N114" s="1">
        <v>-4.4949999999999999E-3</v>
      </c>
      <c r="O114" s="1">
        <v>1.05E-4</v>
      </c>
      <c r="P114" s="1">
        <v>4.1790000000000004E-3</v>
      </c>
      <c r="Q114" s="1">
        <v>7.3140999999999998E-2</v>
      </c>
    </row>
    <row r="116" spans="13:26" x14ac:dyDescent="0.45">
      <c r="M116" s="1" t="s">
        <v>71</v>
      </c>
    </row>
    <row r="117" spans="13:26" x14ac:dyDescent="0.45">
      <c r="N117" s="1" t="s">
        <v>72</v>
      </c>
      <c r="O117" s="1" t="s">
        <v>129</v>
      </c>
      <c r="P117" s="1" t="s">
        <v>106</v>
      </c>
      <c r="S117" s="1" t="s">
        <v>73</v>
      </c>
    </row>
    <row r="118" spans="13:26" x14ac:dyDescent="0.45">
      <c r="M118" s="1" t="s">
        <v>127</v>
      </c>
      <c r="N118" s="1">
        <v>4.7679999999999999E-4</v>
      </c>
      <c r="O118" s="1">
        <v>2.811E-4</v>
      </c>
      <c r="P118" s="1">
        <v>1.696</v>
      </c>
      <c r="Q118" s="1">
        <v>9.01E-2</v>
      </c>
      <c r="R118" s="1" t="s">
        <v>77</v>
      </c>
    </row>
    <row r="119" spans="13:26" x14ac:dyDescent="0.45">
      <c r="M119" s="1" t="s">
        <v>247</v>
      </c>
      <c r="N119" s="1">
        <v>0.69236810000000004</v>
      </c>
      <c r="O119" s="1">
        <v>3.4996399999999997E-2</v>
      </c>
      <c r="P119" s="1">
        <v>19.783999999999999</v>
      </c>
      <c r="Q119" s="1" t="s">
        <v>74</v>
      </c>
      <c r="R119" s="1" t="s">
        <v>75</v>
      </c>
    </row>
    <row r="120" spans="13:26" x14ac:dyDescent="0.45">
      <c r="M120" s="1" t="s">
        <v>248</v>
      </c>
      <c r="N120" s="1">
        <v>3.2259999999999998E-4</v>
      </c>
      <c r="O120" s="1">
        <v>5.5409999999999997E-4</v>
      </c>
      <c r="P120" s="1">
        <v>0.58199999999999996</v>
      </c>
      <c r="Q120" s="1">
        <v>0.5605</v>
      </c>
    </row>
    <row r="121" spans="13:26" x14ac:dyDescent="0.45">
      <c r="M121" s="1" t="s">
        <v>250</v>
      </c>
      <c r="N121" s="1">
        <v>-3.8959999999999998E-4</v>
      </c>
      <c r="O121" s="1">
        <v>5.5130000000000001E-4</v>
      </c>
      <c r="P121" s="1">
        <v>-0.70699999999999996</v>
      </c>
      <c r="Q121" s="1">
        <v>0.47989999999999999</v>
      </c>
    </row>
    <row r="122" spans="13:26" x14ac:dyDescent="0.45">
      <c r="M122" s="1" t="s">
        <v>78</v>
      </c>
    </row>
    <row r="123" spans="13:26" x14ac:dyDescent="0.45">
      <c r="M123" s="1" t="s">
        <v>79</v>
      </c>
      <c r="N123" s="1" t="s">
        <v>80</v>
      </c>
      <c r="O123" s="1">
        <v>0</v>
      </c>
      <c r="P123" s="1" t="s">
        <v>81</v>
      </c>
      <c r="Q123" s="1">
        <v>1E-3</v>
      </c>
      <c r="R123" s="1" t="s">
        <v>82</v>
      </c>
      <c r="S123" s="1">
        <v>0.01</v>
      </c>
      <c r="T123" s="1" t="s">
        <v>83</v>
      </c>
      <c r="U123" s="1">
        <v>0.05</v>
      </c>
      <c r="V123" s="1" t="s">
        <v>84</v>
      </c>
      <c r="W123" s="1">
        <v>0.1</v>
      </c>
      <c r="X123" s="1" t="s">
        <v>85</v>
      </c>
      <c r="Y123" s="1" t="s">
        <v>86</v>
      </c>
      <c r="Z123" s="1">
        <v>1</v>
      </c>
    </row>
    <row r="125" spans="13:26" x14ac:dyDescent="0.45">
      <c r="M125" s="1" t="s">
        <v>87</v>
      </c>
      <c r="N125" s="1" t="s">
        <v>88</v>
      </c>
      <c r="O125" s="1" t="s">
        <v>89</v>
      </c>
      <c r="P125" s="1">
        <v>8.9099999999999995E-3</v>
      </c>
      <c r="Q125" s="1" t="s">
        <v>47</v>
      </c>
      <c r="R125" s="1">
        <v>1004</v>
      </c>
      <c r="S125" s="1" t="s">
        <v>90</v>
      </c>
      <c r="T125" s="1" t="s">
        <v>43</v>
      </c>
      <c r="U125" s="1" t="s">
        <v>91</v>
      </c>
    </row>
    <row r="126" spans="13:26" x14ac:dyDescent="0.45">
      <c r="M126" s="1" t="s">
        <v>92</v>
      </c>
      <c r="N126" s="1" t="s">
        <v>93</v>
      </c>
      <c r="O126" s="1" t="s">
        <v>229</v>
      </c>
      <c r="P126" s="1" t="s">
        <v>128</v>
      </c>
      <c r="Q126" s="1" t="s">
        <v>93</v>
      </c>
      <c r="R126" s="1">
        <v>0.27979999999999999</v>
      </c>
    </row>
    <row r="127" spans="13:26" x14ac:dyDescent="0.45">
      <c r="M127" s="1" t="s">
        <v>94</v>
      </c>
      <c r="N127" s="1">
        <v>131.4</v>
      </c>
      <c r="O127" s="1" t="s">
        <v>47</v>
      </c>
      <c r="P127" s="1">
        <v>3</v>
      </c>
      <c r="Q127" s="1" t="s">
        <v>45</v>
      </c>
      <c r="R127" s="1">
        <v>1004</v>
      </c>
      <c r="S127" s="1" t="s">
        <v>95</v>
      </c>
      <c r="T127" s="1" t="s">
        <v>96</v>
      </c>
      <c r="U127" s="1" t="s">
        <v>97</v>
      </c>
      <c r="V127" s="5">
        <v>2.2E-16</v>
      </c>
    </row>
    <row r="129" spans="13:21" x14ac:dyDescent="0.45">
      <c r="M129" s="1" t="s">
        <v>38</v>
      </c>
      <c r="N129" s="1" t="s">
        <v>102</v>
      </c>
    </row>
    <row r="131" spans="13:21" x14ac:dyDescent="0.45">
      <c r="M131" s="1" t="s">
        <v>61</v>
      </c>
    </row>
    <row r="132" spans="13:21" x14ac:dyDescent="0.45">
      <c r="M132" s="1" t="s">
        <v>62</v>
      </c>
      <c r="N132" s="1" t="s">
        <v>41</v>
      </c>
      <c r="O132" s="1" t="s">
        <v>246</v>
      </c>
      <c r="P132" s="1" t="s">
        <v>63</v>
      </c>
      <c r="Q132" s="1" t="s">
        <v>57</v>
      </c>
      <c r="R132" s="1" t="s">
        <v>247</v>
      </c>
      <c r="S132" s="1" t="s">
        <v>52</v>
      </c>
      <c r="T132" s="1" t="s">
        <v>248</v>
      </c>
      <c r="U132" s="1" t="s">
        <v>52</v>
      </c>
    </row>
    <row r="133" spans="13:21" x14ac:dyDescent="0.45">
      <c r="N133" s="1" t="s">
        <v>249</v>
      </c>
    </row>
    <row r="135" spans="13:21" x14ac:dyDescent="0.45">
      <c r="M135" s="1" t="s">
        <v>65</v>
      </c>
    </row>
    <row r="136" spans="13:21" x14ac:dyDescent="0.45">
      <c r="N136" s="1" t="s">
        <v>66</v>
      </c>
      <c r="O136" s="1" t="s">
        <v>67</v>
      </c>
      <c r="P136" s="1" t="s">
        <v>68</v>
      </c>
      <c r="Q136" s="1" t="s">
        <v>69</v>
      </c>
      <c r="R136" s="1" t="s">
        <v>70</v>
      </c>
    </row>
    <row r="137" spans="13:21" x14ac:dyDescent="0.45">
      <c r="M137" s="1">
        <v>-7.4279999999999999E-2</v>
      </c>
      <c r="N137" s="1">
        <v>-4.7479999999999996E-3</v>
      </c>
      <c r="O137" s="1">
        <v>-2.0999999999999999E-5</v>
      </c>
      <c r="P137" s="1">
        <v>4.6719999999999999E-3</v>
      </c>
      <c r="Q137" s="1">
        <v>5.3648000000000001E-2</v>
      </c>
    </row>
    <row r="139" spans="13:21" x14ac:dyDescent="0.45">
      <c r="M139" s="1" t="s">
        <v>71</v>
      </c>
    </row>
    <row r="140" spans="13:21" x14ac:dyDescent="0.45">
      <c r="N140" s="1" t="s">
        <v>72</v>
      </c>
      <c r="O140" s="1" t="s">
        <v>129</v>
      </c>
      <c r="P140" s="1" t="s">
        <v>106</v>
      </c>
      <c r="S140" s="1" t="s">
        <v>73</v>
      </c>
    </row>
    <row r="141" spans="13:21" x14ac:dyDescent="0.45">
      <c r="M141" s="1" t="s">
        <v>127</v>
      </c>
      <c r="N141" s="1">
        <v>6.311E-4</v>
      </c>
      <c r="O141" s="1">
        <v>3.1100000000000002E-4</v>
      </c>
      <c r="P141" s="1">
        <v>2.0289999999999999</v>
      </c>
      <c r="Q141" s="1">
        <v>4.2700000000000002E-2</v>
      </c>
      <c r="R141" s="1" t="s">
        <v>100</v>
      </c>
    </row>
    <row r="142" spans="13:21" x14ac:dyDescent="0.45">
      <c r="M142" s="1" t="s">
        <v>247</v>
      </c>
      <c r="N142" s="1">
        <v>0.79887859999999999</v>
      </c>
      <c r="O142" s="1">
        <v>3.8721400000000003E-2</v>
      </c>
      <c r="P142" s="1">
        <v>20.631</v>
      </c>
      <c r="Q142" s="1" t="s">
        <v>74</v>
      </c>
      <c r="R142" s="1" t="s">
        <v>75</v>
      </c>
    </row>
    <row r="143" spans="13:21" x14ac:dyDescent="0.45">
      <c r="M143" s="1" t="s">
        <v>248</v>
      </c>
      <c r="N143" s="1">
        <v>5.8949999999999996E-4</v>
      </c>
      <c r="O143" s="1">
        <v>6.1309999999999999E-4</v>
      </c>
      <c r="P143" s="1">
        <v>0.96099999999999997</v>
      </c>
      <c r="Q143" s="1">
        <v>0.33660000000000001</v>
      </c>
    </row>
    <row r="144" spans="13:21" x14ac:dyDescent="0.45">
      <c r="M144" s="1" t="s">
        <v>250</v>
      </c>
      <c r="N144" s="1">
        <v>-7.7470000000000002E-4</v>
      </c>
      <c r="O144" s="1">
        <v>6.0999999999999997E-4</v>
      </c>
      <c r="P144" s="1">
        <v>-1.27</v>
      </c>
      <c r="Q144" s="1">
        <v>0.2044</v>
      </c>
    </row>
    <row r="145" spans="13:26" x14ac:dyDescent="0.45">
      <c r="M145" s="1" t="s">
        <v>78</v>
      </c>
    </row>
    <row r="146" spans="13:26" x14ac:dyDescent="0.45">
      <c r="M146" s="1" t="s">
        <v>79</v>
      </c>
      <c r="N146" s="1" t="s">
        <v>80</v>
      </c>
      <c r="O146" s="1">
        <v>0</v>
      </c>
      <c r="P146" s="1" t="s">
        <v>81</v>
      </c>
      <c r="Q146" s="1">
        <v>1E-3</v>
      </c>
      <c r="R146" s="1" t="s">
        <v>82</v>
      </c>
      <c r="S146" s="1">
        <v>0.01</v>
      </c>
      <c r="T146" s="1" t="s">
        <v>83</v>
      </c>
      <c r="U146" s="1">
        <v>0.05</v>
      </c>
      <c r="V146" s="1" t="s">
        <v>84</v>
      </c>
      <c r="W146" s="1">
        <v>0.1</v>
      </c>
      <c r="X146" s="1" t="s">
        <v>85</v>
      </c>
      <c r="Y146" s="1" t="s">
        <v>86</v>
      </c>
      <c r="Z146" s="1">
        <v>1</v>
      </c>
    </row>
    <row r="148" spans="13:26" x14ac:dyDescent="0.45">
      <c r="M148" s="1" t="s">
        <v>87</v>
      </c>
      <c r="N148" s="1" t="s">
        <v>88</v>
      </c>
      <c r="O148" s="1" t="s">
        <v>89</v>
      </c>
      <c r="P148" s="1">
        <v>9.8589999999999997E-3</v>
      </c>
      <c r="Q148" s="1" t="s">
        <v>47</v>
      </c>
      <c r="R148" s="1">
        <v>1004</v>
      </c>
      <c r="S148" s="1" t="s">
        <v>90</v>
      </c>
      <c r="T148" s="1" t="s">
        <v>43</v>
      </c>
      <c r="U148" s="1" t="s">
        <v>91</v>
      </c>
    </row>
    <row r="149" spans="13:26" x14ac:dyDescent="0.45">
      <c r="M149" s="1" t="s">
        <v>92</v>
      </c>
      <c r="N149" s="1" t="s">
        <v>93</v>
      </c>
      <c r="O149" s="1" t="s">
        <v>230</v>
      </c>
      <c r="P149" s="1" t="s">
        <v>128</v>
      </c>
      <c r="Q149" s="1" t="s">
        <v>93</v>
      </c>
      <c r="R149" s="1">
        <v>0.29830000000000001</v>
      </c>
    </row>
    <row r="150" spans="13:26" x14ac:dyDescent="0.45">
      <c r="M150" s="1" t="s">
        <v>94</v>
      </c>
      <c r="N150" s="1">
        <v>143.69999999999999</v>
      </c>
      <c r="O150" s="1" t="s">
        <v>47</v>
      </c>
      <c r="P150" s="1">
        <v>3</v>
      </c>
      <c r="Q150" s="1" t="s">
        <v>45</v>
      </c>
      <c r="R150" s="1">
        <v>1004</v>
      </c>
      <c r="S150" s="1" t="s">
        <v>95</v>
      </c>
      <c r="T150" s="1" t="s">
        <v>96</v>
      </c>
      <c r="U150" s="1" t="s">
        <v>97</v>
      </c>
      <c r="V150" s="5">
        <v>2.2E-16</v>
      </c>
    </row>
    <row r="152" spans="13:26" x14ac:dyDescent="0.45">
      <c r="M152" s="1" t="s">
        <v>38</v>
      </c>
      <c r="N152" s="1" t="s">
        <v>103</v>
      </c>
    </row>
    <row r="154" spans="13:26" x14ac:dyDescent="0.45">
      <c r="M154" s="1" t="s">
        <v>61</v>
      </c>
    </row>
    <row r="155" spans="13:26" x14ac:dyDescent="0.45">
      <c r="M155" s="1" t="s">
        <v>62</v>
      </c>
      <c r="N155" s="1" t="s">
        <v>41</v>
      </c>
      <c r="O155" s="1" t="s">
        <v>246</v>
      </c>
      <c r="P155" s="1" t="s">
        <v>63</v>
      </c>
      <c r="Q155" s="1" t="s">
        <v>57</v>
      </c>
      <c r="R155" s="1" t="s">
        <v>247</v>
      </c>
      <c r="S155" s="1" t="s">
        <v>52</v>
      </c>
      <c r="T155" s="1" t="s">
        <v>248</v>
      </c>
      <c r="U155" s="1" t="s">
        <v>52</v>
      </c>
    </row>
    <row r="156" spans="13:26" x14ac:dyDescent="0.45">
      <c r="N156" s="1" t="s">
        <v>249</v>
      </c>
    </row>
    <row r="158" spans="13:26" x14ac:dyDescent="0.45">
      <c r="M158" s="1" t="s">
        <v>65</v>
      </c>
    </row>
    <row r="159" spans="13:26" x14ac:dyDescent="0.45">
      <c r="N159" s="1" t="s">
        <v>66</v>
      </c>
      <c r="O159" s="1" t="s">
        <v>67</v>
      </c>
      <c r="P159" s="1" t="s">
        <v>68</v>
      </c>
      <c r="Q159" s="1" t="s">
        <v>69</v>
      </c>
      <c r="R159" s="1" t="s">
        <v>70</v>
      </c>
    </row>
    <row r="160" spans="13:26" x14ac:dyDescent="0.45">
      <c r="M160" s="1">
        <v>-0.163436</v>
      </c>
      <c r="N160" s="1">
        <v>-5.1859999999999996E-3</v>
      </c>
      <c r="O160" s="1">
        <v>2.2699999999999999E-4</v>
      </c>
      <c r="P160" s="1">
        <v>6.195E-3</v>
      </c>
      <c r="Q160" s="1">
        <v>0.116673</v>
      </c>
    </row>
    <row r="162" spans="13:26" x14ac:dyDescent="0.45">
      <c r="M162" s="1" t="s">
        <v>71</v>
      </c>
    </row>
    <row r="163" spans="13:26" x14ac:dyDescent="0.45">
      <c r="N163" s="1" t="s">
        <v>72</v>
      </c>
      <c r="O163" s="1" t="s">
        <v>129</v>
      </c>
      <c r="P163" s="1" t="s">
        <v>106</v>
      </c>
      <c r="S163" s="1" t="s">
        <v>73</v>
      </c>
    </row>
    <row r="164" spans="13:26" x14ac:dyDescent="0.45">
      <c r="M164" s="1" t="s">
        <v>127</v>
      </c>
      <c r="N164" s="1">
        <v>-3.9970000000000001E-4</v>
      </c>
      <c r="O164" s="1">
        <v>5.0149999999999999E-4</v>
      </c>
      <c r="P164" s="1">
        <v>-0.79700000000000004</v>
      </c>
      <c r="Q164" s="1">
        <v>0.42599999999999999</v>
      </c>
    </row>
    <row r="165" spans="13:26" x14ac:dyDescent="0.45">
      <c r="M165" s="1" t="s">
        <v>247</v>
      </c>
      <c r="N165" s="1">
        <v>1.1363207</v>
      </c>
      <c r="O165" s="1">
        <v>6.2432700000000001E-2</v>
      </c>
      <c r="P165" s="1">
        <v>18.201000000000001</v>
      </c>
      <c r="Q165" s="1" t="s">
        <v>74</v>
      </c>
      <c r="R165" s="1" t="s">
        <v>75</v>
      </c>
    </row>
    <row r="166" spans="13:26" x14ac:dyDescent="0.45">
      <c r="M166" s="1" t="s">
        <v>248</v>
      </c>
      <c r="N166" s="1">
        <v>-1.4170000000000001E-3</v>
      </c>
      <c r="O166" s="1">
        <v>9.8860000000000007E-4</v>
      </c>
      <c r="P166" s="1">
        <v>-1.4330000000000001</v>
      </c>
      <c r="Q166" s="1">
        <v>0.152</v>
      </c>
    </row>
    <row r="167" spans="13:26" x14ac:dyDescent="0.45">
      <c r="M167" s="1" t="s">
        <v>250</v>
      </c>
      <c r="N167" s="1">
        <v>-3.6269999999999998E-4</v>
      </c>
      <c r="O167" s="1">
        <v>9.835E-4</v>
      </c>
      <c r="P167" s="1">
        <v>-0.36899999999999999</v>
      </c>
      <c r="Q167" s="1">
        <v>0.71199999999999997</v>
      </c>
    </row>
    <row r="168" spans="13:26" x14ac:dyDescent="0.45">
      <c r="M168" s="1" t="s">
        <v>78</v>
      </c>
    </row>
    <row r="169" spans="13:26" x14ac:dyDescent="0.45">
      <c r="M169" s="1" t="s">
        <v>79</v>
      </c>
      <c r="N169" s="1" t="s">
        <v>80</v>
      </c>
      <c r="O169" s="1">
        <v>0</v>
      </c>
      <c r="P169" s="1" t="s">
        <v>81</v>
      </c>
      <c r="Q169" s="1">
        <v>1E-3</v>
      </c>
      <c r="R169" s="1" t="s">
        <v>82</v>
      </c>
      <c r="S169" s="1">
        <v>0.01</v>
      </c>
      <c r="T169" s="1" t="s">
        <v>83</v>
      </c>
      <c r="U169" s="1">
        <v>0.05</v>
      </c>
      <c r="V169" s="1" t="s">
        <v>84</v>
      </c>
      <c r="W169" s="1">
        <v>0.1</v>
      </c>
      <c r="X169" s="1" t="s">
        <v>85</v>
      </c>
      <c r="Y169" s="1" t="s">
        <v>86</v>
      </c>
      <c r="Z169" s="1">
        <v>1</v>
      </c>
    </row>
    <row r="171" spans="13:26" x14ac:dyDescent="0.45">
      <c r="M171" s="1" t="s">
        <v>87</v>
      </c>
      <c r="N171" s="1" t="s">
        <v>88</v>
      </c>
      <c r="O171" s="1" t="s">
        <v>89</v>
      </c>
      <c r="P171" s="1">
        <v>1.5900000000000001E-2</v>
      </c>
      <c r="Q171" s="1" t="s">
        <v>47</v>
      </c>
      <c r="R171" s="1">
        <v>1004</v>
      </c>
      <c r="S171" s="1" t="s">
        <v>90</v>
      </c>
      <c r="T171" s="1" t="s">
        <v>43</v>
      </c>
      <c r="U171" s="1" t="s">
        <v>91</v>
      </c>
    </row>
    <row r="172" spans="13:26" x14ac:dyDescent="0.45">
      <c r="M172" s="1" t="s">
        <v>92</v>
      </c>
      <c r="N172" s="1" t="s">
        <v>93</v>
      </c>
      <c r="O172" s="1" t="s">
        <v>231</v>
      </c>
      <c r="P172" s="1" t="s">
        <v>128</v>
      </c>
      <c r="Q172" s="1" t="s">
        <v>93</v>
      </c>
      <c r="R172" s="1">
        <v>0.24879999999999999</v>
      </c>
    </row>
    <row r="173" spans="13:26" x14ac:dyDescent="0.45">
      <c r="M173" s="1" t="s">
        <v>94</v>
      </c>
      <c r="N173" s="1">
        <v>112.2</v>
      </c>
      <c r="O173" s="1" t="s">
        <v>47</v>
      </c>
      <c r="P173" s="1">
        <v>3</v>
      </c>
      <c r="Q173" s="1" t="s">
        <v>45</v>
      </c>
      <c r="R173" s="1">
        <v>1004</v>
      </c>
      <c r="S173" s="1" t="s">
        <v>95</v>
      </c>
      <c r="T173" s="1" t="s">
        <v>96</v>
      </c>
      <c r="U173" s="1" t="s">
        <v>97</v>
      </c>
      <c r="V173" s="5">
        <v>2.2E-16</v>
      </c>
    </row>
    <row r="175" spans="13:26" x14ac:dyDescent="0.45">
      <c r="M175" s="1" t="s">
        <v>38</v>
      </c>
      <c r="N175" s="1" t="s">
        <v>104</v>
      </c>
    </row>
    <row r="177" spans="13:26" x14ac:dyDescent="0.45">
      <c r="M177" s="1" t="s">
        <v>61</v>
      </c>
    </row>
    <row r="178" spans="13:26" x14ac:dyDescent="0.45">
      <c r="M178" s="1" t="s">
        <v>62</v>
      </c>
      <c r="N178" s="1" t="s">
        <v>41</v>
      </c>
      <c r="O178" s="1" t="s">
        <v>246</v>
      </c>
      <c r="P178" s="1" t="s">
        <v>63</v>
      </c>
      <c r="Q178" s="1" t="s">
        <v>57</v>
      </c>
      <c r="R178" s="1" t="s">
        <v>247</v>
      </c>
      <c r="S178" s="1" t="s">
        <v>52</v>
      </c>
      <c r="T178" s="1" t="s">
        <v>248</v>
      </c>
      <c r="U178" s="1" t="s">
        <v>52</v>
      </c>
    </row>
    <row r="179" spans="13:26" x14ac:dyDescent="0.45">
      <c r="N179" s="1" t="s">
        <v>249</v>
      </c>
    </row>
    <row r="181" spans="13:26" x14ac:dyDescent="0.45">
      <c r="M181" s="1" t="s">
        <v>65</v>
      </c>
    </row>
    <row r="182" spans="13:26" x14ac:dyDescent="0.45">
      <c r="N182" s="1" t="s">
        <v>66</v>
      </c>
      <c r="O182" s="1" t="s">
        <v>67</v>
      </c>
      <c r="P182" s="1" t="s">
        <v>68</v>
      </c>
      <c r="Q182" s="1" t="s">
        <v>69</v>
      </c>
      <c r="R182" s="1" t="s">
        <v>70</v>
      </c>
    </row>
    <row r="183" spans="13:26" x14ac:dyDescent="0.45">
      <c r="M183" s="1">
        <v>-4.1015000000000003E-2</v>
      </c>
      <c r="N183" s="1">
        <v>-4.9179999999999996E-3</v>
      </c>
      <c r="O183" s="1">
        <v>-2.5900000000000001E-4</v>
      </c>
      <c r="P183" s="1">
        <v>4.7650000000000001E-3</v>
      </c>
      <c r="Q183" s="1">
        <v>6.5739000000000006E-2</v>
      </c>
    </row>
    <row r="185" spans="13:26" x14ac:dyDescent="0.45">
      <c r="M185" s="1" t="s">
        <v>71</v>
      </c>
    </row>
    <row r="186" spans="13:26" x14ac:dyDescent="0.45">
      <c r="N186" s="1" t="s">
        <v>72</v>
      </c>
      <c r="O186" s="1" t="s">
        <v>129</v>
      </c>
      <c r="P186" s="1" t="s">
        <v>106</v>
      </c>
      <c r="S186" s="1" t="s">
        <v>73</v>
      </c>
    </row>
    <row r="187" spans="13:26" x14ac:dyDescent="0.45">
      <c r="M187" s="1" t="s">
        <v>127</v>
      </c>
      <c r="N187" s="5">
        <v>5.0790000000000004E-4</v>
      </c>
      <c r="O187" s="5">
        <v>3.0309999999999999E-4</v>
      </c>
      <c r="P187" s="1">
        <v>1.6759999999999999</v>
      </c>
      <c r="Q187" s="1">
        <v>9.4100000000000003E-2</v>
      </c>
      <c r="R187" s="1" t="s">
        <v>77</v>
      </c>
    </row>
    <row r="188" spans="13:26" x14ac:dyDescent="0.45">
      <c r="M188" s="1" t="s">
        <v>247</v>
      </c>
      <c r="N188" s="5">
        <v>0.73509999999999998</v>
      </c>
      <c r="O188" s="5">
        <v>3.773E-2</v>
      </c>
      <c r="P188" s="1">
        <v>19.481000000000002</v>
      </c>
      <c r="Q188" s="1" t="s">
        <v>74</v>
      </c>
      <c r="R188" s="1" t="s">
        <v>75</v>
      </c>
    </row>
    <row r="189" spans="13:26" x14ac:dyDescent="0.45">
      <c r="M189" s="1" t="s">
        <v>248</v>
      </c>
      <c r="N189" s="5">
        <v>7.0329999999999999E-5</v>
      </c>
      <c r="O189" s="5">
        <v>5.9750000000000005E-4</v>
      </c>
      <c r="P189" s="1">
        <v>0.11799999999999999</v>
      </c>
      <c r="Q189" s="1">
        <v>0.90629999999999999</v>
      </c>
    </row>
    <row r="190" spans="13:26" x14ac:dyDescent="0.45">
      <c r="M190" s="1" t="s">
        <v>250</v>
      </c>
      <c r="N190" s="5">
        <v>4.3310000000000001E-4</v>
      </c>
      <c r="O190" s="5">
        <v>5.9440000000000003E-4</v>
      </c>
      <c r="P190" s="1">
        <v>0.72899999999999998</v>
      </c>
      <c r="Q190" s="1">
        <v>0.46639999999999998</v>
      </c>
    </row>
    <row r="191" spans="13:26" x14ac:dyDescent="0.45">
      <c r="M191" s="1" t="s">
        <v>78</v>
      </c>
    </row>
    <row r="192" spans="13:26" x14ac:dyDescent="0.45">
      <c r="M192" s="1" t="s">
        <v>79</v>
      </c>
      <c r="N192" s="1" t="s">
        <v>80</v>
      </c>
      <c r="O192" s="1">
        <v>0</v>
      </c>
      <c r="P192" s="1" t="s">
        <v>81</v>
      </c>
      <c r="Q192" s="1">
        <v>1E-3</v>
      </c>
      <c r="R192" s="1" t="s">
        <v>82</v>
      </c>
      <c r="S192" s="1">
        <v>0.01</v>
      </c>
      <c r="T192" s="1" t="s">
        <v>83</v>
      </c>
      <c r="U192" s="1">
        <v>0.05</v>
      </c>
      <c r="V192" s="1" t="s">
        <v>84</v>
      </c>
      <c r="W192" s="1">
        <v>0.1</v>
      </c>
      <c r="X192" s="1" t="s">
        <v>85</v>
      </c>
      <c r="Y192" s="1" t="s">
        <v>86</v>
      </c>
      <c r="Z192" s="1">
        <v>1</v>
      </c>
    </row>
    <row r="194" spans="13:22" x14ac:dyDescent="0.45">
      <c r="M194" s="1" t="s">
        <v>87</v>
      </c>
      <c r="N194" s="1" t="s">
        <v>88</v>
      </c>
      <c r="O194" s="1" t="s">
        <v>89</v>
      </c>
      <c r="P194" s="1">
        <v>9.6069999999999992E-3</v>
      </c>
      <c r="Q194" s="1" t="s">
        <v>47</v>
      </c>
      <c r="R194" s="1">
        <v>1004</v>
      </c>
      <c r="S194" s="1" t="s">
        <v>90</v>
      </c>
      <c r="T194" s="1" t="s">
        <v>43</v>
      </c>
      <c r="U194" s="1" t="s">
        <v>91</v>
      </c>
    </row>
    <row r="195" spans="13:22" x14ac:dyDescent="0.45">
      <c r="M195" s="1" t="s">
        <v>92</v>
      </c>
      <c r="N195" s="1" t="s">
        <v>93</v>
      </c>
      <c r="O195" s="1" t="s">
        <v>232</v>
      </c>
      <c r="P195" s="1" t="s">
        <v>128</v>
      </c>
      <c r="Q195" s="1" t="s">
        <v>93</v>
      </c>
      <c r="R195" s="1">
        <v>0.27229999999999999</v>
      </c>
    </row>
    <row r="196" spans="13:22" x14ac:dyDescent="0.45">
      <c r="M196" s="1" t="s">
        <v>94</v>
      </c>
      <c r="N196" s="1">
        <v>126.6</v>
      </c>
      <c r="O196" s="1" t="s">
        <v>47</v>
      </c>
      <c r="P196" s="1">
        <v>3</v>
      </c>
      <c r="Q196" s="1" t="s">
        <v>45</v>
      </c>
      <c r="R196" s="1">
        <v>1004</v>
      </c>
      <c r="S196" s="1" t="s">
        <v>95</v>
      </c>
      <c r="T196" s="1" t="s">
        <v>96</v>
      </c>
      <c r="U196" s="1" t="s">
        <v>97</v>
      </c>
      <c r="V196" s="5">
        <v>2.2E-16</v>
      </c>
    </row>
    <row r="198" spans="13:22" x14ac:dyDescent="0.45">
      <c r="M198" s="1" t="s">
        <v>38</v>
      </c>
      <c r="N198" s="1" t="s">
        <v>105</v>
      </c>
    </row>
    <row r="200" spans="13:22" x14ac:dyDescent="0.45">
      <c r="M200" s="1" t="s">
        <v>61</v>
      </c>
    </row>
    <row r="201" spans="13:22" x14ac:dyDescent="0.45">
      <c r="M201" s="1" t="s">
        <v>62</v>
      </c>
      <c r="N201" s="1" t="s">
        <v>41</v>
      </c>
      <c r="O201" s="1" t="s">
        <v>246</v>
      </c>
      <c r="P201" s="1" t="s">
        <v>63</v>
      </c>
      <c r="Q201" s="1" t="s">
        <v>57</v>
      </c>
      <c r="R201" s="1" t="s">
        <v>247</v>
      </c>
      <c r="S201" s="1" t="s">
        <v>52</v>
      </c>
      <c r="T201" s="1" t="s">
        <v>248</v>
      </c>
      <c r="U201" s="1" t="s">
        <v>52</v>
      </c>
    </row>
    <row r="202" spans="13:22" x14ac:dyDescent="0.45">
      <c r="N202" s="1" t="s">
        <v>249</v>
      </c>
    </row>
    <row r="204" spans="13:22" x14ac:dyDescent="0.45">
      <c r="M204" s="1" t="s">
        <v>65</v>
      </c>
    </row>
    <row r="205" spans="13:22" x14ac:dyDescent="0.45">
      <c r="N205" s="1" t="s">
        <v>66</v>
      </c>
      <c r="O205" s="1" t="s">
        <v>67</v>
      </c>
      <c r="P205" s="1" t="s">
        <v>68</v>
      </c>
      <c r="Q205" s="1" t="s">
        <v>69</v>
      </c>
      <c r="R205" s="1" t="s">
        <v>70</v>
      </c>
    </row>
    <row r="206" spans="13:22" x14ac:dyDescent="0.45">
      <c r="M206" s="1">
        <v>-6.8041000000000004E-2</v>
      </c>
      <c r="N206" s="1">
        <v>-4.0359999999999997E-3</v>
      </c>
      <c r="O206" s="1">
        <v>-2.9599999999999998E-4</v>
      </c>
      <c r="P206" s="1">
        <v>3.9379999999999997E-3</v>
      </c>
      <c r="Q206" s="1">
        <v>3.9907999999999999E-2</v>
      </c>
    </row>
    <row r="208" spans="13:22" x14ac:dyDescent="0.45">
      <c r="M208" s="1" t="s">
        <v>71</v>
      </c>
    </row>
    <row r="209" spans="13:26" x14ac:dyDescent="0.45">
      <c r="N209" s="1" t="s">
        <v>72</v>
      </c>
      <c r="O209" s="1" t="s">
        <v>129</v>
      </c>
      <c r="P209" s="1" t="s">
        <v>106</v>
      </c>
      <c r="S209" s="1" t="s">
        <v>73</v>
      </c>
    </row>
    <row r="210" spans="13:26" x14ac:dyDescent="0.45">
      <c r="M210" s="1" t="s">
        <v>127</v>
      </c>
      <c r="N210" s="5">
        <v>7.7050000000000003E-5</v>
      </c>
      <c r="O210" s="5">
        <v>2.611E-4</v>
      </c>
      <c r="P210" s="1">
        <v>0.29499999999999998</v>
      </c>
      <c r="Q210" s="1">
        <v>0.76800000000000002</v>
      </c>
    </row>
    <row r="211" spans="13:26" x14ac:dyDescent="0.45">
      <c r="M211" s="1" t="s">
        <v>247</v>
      </c>
      <c r="N211" s="5">
        <v>0.91359999999999997</v>
      </c>
      <c r="O211" s="5">
        <v>3.2500000000000001E-2</v>
      </c>
      <c r="P211" s="1">
        <v>28.108000000000001</v>
      </c>
      <c r="Q211" s="1" t="s">
        <v>74</v>
      </c>
      <c r="R211" s="1" t="s">
        <v>75</v>
      </c>
    </row>
    <row r="212" spans="13:26" x14ac:dyDescent="0.45">
      <c r="M212" s="1" t="s">
        <v>248</v>
      </c>
      <c r="N212" s="5">
        <v>6.468E-4</v>
      </c>
      <c r="O212" s="5">
        <v>5.1460000000000004E-4</v>
      </c>
      <c r="P212" s="1">
        <v>1.2569999999999999</v>
      </c>
      <c r="Q212" s="1">
        <v>0.20910000000000001</v>
      </c>
    </row>
    <row r="213" spans="13:26" x14ac:dyDescent="0.45">
      <c r="M213" s="1" t="s">
        <v>250</v>
      </c>
      <c r="N213" s="5">
        <v>1.041E-3</v>
      </c>
      <c r="O213" s="5">
        <v>5.1199999999999998E-4</v>
      </c>
      <c r="P213" s="1">
        <v>2.0339999999999998</v>
      </c>
      <c r="Q213" s="1">
        <v>4.2200000000000001E-2</v>
      </c>
      <c r="R213" s="1" t="s">
        <v>100</v>
      </c>
    </row>
    <row r="214" spans="13:26" x14ac:dyDescent="0.45">
      <c r="M214" s="1" t="s">
        <v>78</v>
      </c>
    </row>
    <row r="215" spans="13:26" x14ac:dyDescent="0.45">
      <c r="M215" s="1" t="s">
        <v>79</v>
      </c>
      <c r="N215" s="1" t="s">
        <v>80</v>
      </c>
      <c r="O215" s="1">
        <v>0</v>
      </c>
      <c r="P215" s="1" t="s">
        <v>81</v>
      </c>
      <c r="Q215" s="1">
        <v>1E-3</v>
      </c>
      <c r="R215" s="1" t="s">
        <v>82</v>
      </c>
      <c r="S215" s="1">
        <v>0.01</v>
      </c>
      <c r="T215" s="1" t="s">
        <v>83</v>
      </c>
      <c r="U215" s="1">
        <v>0.05</v>
      </c>
      <c r="V215" s="1" t="s">
        <v>84</v>
      </c>
      <c r="W215" s="1">
        <v>0.1</v>
      </c>
      <c r="X215" s="1" t="s">
        <v>85</v>
      </c>
      <c r="Y215" s="1" t="s">
        <v>86</v>
      </c>
      <c r="Z215" s="1">
        <v>1</v>
      </c>
    </row>
    <row r="217" spans="13:26" x14ac:dyDescent="0.45">
      <c r="M217" s="1" t="s">
        <v>87</v>
      </c>
      <c r="N217" s="1" t="s">
        <v>88</v>
      </c>
      <c r="O217" s="1" t="s">
        <v>89</v>
      </c>
      <c r="P217" s="1">
        <v>8.2749999999999994E-3</v>
      </c>
      <c r="Q217" s="1" t="s">
        <v>47</v>
      </c>
      <c r="R217" s="1">
        <v>1004</v>
      </c>
      <c r="S217" s="1" t="s">
        <v>90</v>
      </c>
      <c r="T217" s="1" t="s">
        <v>43</v>
      </c>
      <c r="U217" s="1" t="s">
        <v>91</v>
      </c>
    </row>
    <row r="218" spans="13:26" x14ac:dyDescent="0.45">
      <c r="M218" s="1" t="s">
        <v>92</v>
      </c>
      <c r="N218" s="1" t="s">
        <v>93</v>
      </c>
      <c r="O218" s="1" t="s">
        <v>235</v>
      </c>
      <c r="P218" s="1" t="s">
        <v>128</v>
      </c>
      <c r="Q218" s="1" t="s">
        <v>93</v>
      </c>
      <c r="R218" s="1">
        <v>0.43890000000000001</v>
      </c>
    </row>
    <row r="219" spans="13:26" x14ac:dyDescent="0.45">
      <c r="M219" s="1" t="s">
        <v>94</v>
      </c>
      <c r="N219" s="1">
        <v>263.5</v>
      </c>
      <c r="O219" s="1" t="s">
        <v>47</v>
      </c>
      <c r="P219" s="1">
        <v>3</v>
      </c>
      <c r="Q219" s="1" t="s">
        <v>45</v>
      </c>
      <c r="R219" s="1">
        <v>1004</v>
      </c>
      <c r="S219" s="1" t="s">
        <v>95</v>
      </c>
      <c r="T219" s="1" t="s">
        <v>96</v>
      </c>
      <c r="U219" s="1" t="s">
        <v>97</v>
      </c>
      <c r="V219" s="5">
        <v>2.2E-16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2C692-933C-4491-B4F4-8EDB55767667}">
  <dimension ref="B1:V127"/>
  <sheetViews>
    <sheetView showGridLines="0" topLeftCell="A6" zoomScale="110" zoomScaleNormal="110" workbookViewId="0">
      <selection activeCell="K39" sqref="K39"/>
    </sheetView>
  </sheetViews>
  <sheetFormatPr defaultColWidth="9.1171875" defaultRowHeight="13" x14ac:dyDescent="0.45"/>
  <cols>
    <col min="1" max="1" width="9.1171875" style="1"/>
    <col min="2" max="2" width="39.29296875" style="1" customWidth="1"/>
    <col min="3" max="3" width="10.703125" style="21" bestFit="1" customWidth="1"/>
    <col min="4" max="4" width="9.1171875" style="1"/>
    <col min="5" max="5" width="9.1171875" style="1" hidden="1" customWidth="1"/>
    <col min="6" max="9" width="9.1171875" style="1"/>
    <col min="10" max="10" width="15.29296875" style="1" bestFit="1" customWidth="1"/>
    <col min="11" max="16384" width="9.1171875" style="1"/>
  </cols>
  <sheetData>
    <row r="1" spans="2:22" s="2" customFormat="1" x14ac:dyDescent="0.45">
      <c r="C1" s="21"/>
      <c r="D1" s="2" t="s">
        <v>72</v>
      </c>
      <c r="F1" s="2" t="s">
        <v>106</v>
      </c>
      <c r="G1" s="2" t="s">
        <v>140</v>
      </c>
    </row>
    <row r="2" spans="2:22" x14ac:dyDescent="0.45">
      <c r="C2" s="12"/>
      <c r="U2" s="1" t="s">
        <v>134</v>
      </c>
      <c r="V2" s="1" t="s">
        <v>135</v>
      </c>
    </row>
    <row r="3" spans="2:22" x14ac:dyDescent="0.45">
      <c r="C3" s="12"/>
      <c r="U3" s="1" t="s">
        <v>136</v>
      </c>
      <c r="V3" s="1" t="s">
        <v>137</v>
      </c>
    </row>
    <row r="4" spans="2:22" x14ac:dyDescent="0.45">
      <c r="C4" s="12"/>
      <c r="U4" s="1" t="s">
        <v>138</v>
      </c>
      <c r="V4" s="1" t="s">
        <v>139</v>
      </c>
    </row>
    <row r="5" spans="2:22" x14ac:dyDescent="0.45">
      <c r="C5" s="12"/>
    </row>
    <row r="6" spans="2:22" x14ac:dyDescent="0.45">
      <c r="C6" s="12"/>
    </row>
    <row r="7" spans="2:22" x14ac:dyDescent="0.45">
      <c r="C7" s="12"/>
    </row>
    <row r="8" spans="2:22" x14ac:dyDescent="0.45">
      <c r="C8" s="12"/>
    </row>
    <row r="9" spans="2:22" x14ac:dyDescent="0.45">
      <c r="C9" s="12"/>
    </row>
    <row r="10" spans="2:22" x14ac:dyDescent="0.45">
      <c r="C10" s="12"/>
    </row>
    <row r="11" spans="2:22" x14ac:dyDescent="0.45">
      <c r="C11" s="12"/>
    </row>
    <row r="12" spans="2:22" x14ac:dyDescent="0.45">
      <c r="C12" s="12"/>
    </row>
    <row r="13" spans="2:22" x14ac:dyDescent="0.45">
      <c r="C13" s="12" t="s">
        <v>120</v>
      </c>
    </row>
    <row r="14" spans="2:22" x14ac:dyDescent="0.45">
      <c r="B14" s="1" t="s">
        <v>144</v>
      </c>
      <c r="C14" s="12" t="s">
        <v>127</v>
      </c>
      <c r="D14" s="1">
        <v>1.6660000000000001E-4</v>
      </c>
      <c r="F14" s="1">
        <v>0.60299999999999998</v>
      </c>
    </row>
    <row r="15" spans="2:22" x14ac:dyDescent="0.45">
      <c r="B15" s="1" t="s">
        <v>142</v>
      </c>
      <c r="C15" s="12" t="s">
        <v>64</v>
      </c>
      <c r="D15" s="1">
        <v>1.0016635</v>
      </c>
      <c r="F15" s="1">
        <v>15.09</v>
      </c>
      <c r="G15" s="1" t="s">
        <v>133</v>
      </c>
    </row>
    <row r="16" spans="2:22" x14ac:dyDescent="0.45">
      <c r="B16" s="1" t="s">
        <v>143</v>
      </c>
      <c r="C16" s="12" t="s">
        <v>76</v>
      </c>
      <c r="D16" s="1">
        <v>-8.8785799999999998E-2</v>
      </c>
      <c r="F16" s="1">
        <v>-1.649</v>
      </c>
    </row>
    <row r="17" spans="2:7" x14ac:dyDescent="0.45">
      <c r="B17" s="1" t="s">
        <v>145</v>
      </c>
      <c r="C17" s="12"/>
      <c r="G17" s="1">
        <v>0.41339999999999999</v>
      </c>
    </row>
    <row r="18" spans="2:7" x14ac:dyDescent="0.45">
      <c r="B18" s="1" t="s">
        <v>146</v>
      </c>
      <c r="C18" s="12" t="s">
        <v>127</v>
      </c>
      <c r="D18" s="1">
        <v>1.696E-4</v>
      </c>
      <c r="F18" s="1">
        <v>0.61399999999999999</v>
      </c>
    </row>
    <row r="19" spans="2:7" x14ac:dyDescent="0.45">
      <c r="B19" s="1" t="s">
        <v>147</v>
      </c>
      <c r="C19" s="12" t="s">
        <v>64</v>
      </c>
      <c r="D19" s="1">
        <v>0.90787779999999996</v>
      </c>
      <c r="F19" s="1">
        <v>26.509</v>
      </c>
      <c r="G19" s="1" t="s">
        <v>100</v>
      </c>
    </row>
    <row r="20" spans="2:7" x14ac:dyDescent="0.45">
      <c r="B20" s="1" t="s">
        <v>148</v>
      </c>
      <c r="C20" s="12" t="s">
        <v>64</v>
      </c>
      <c r="G20" s="1">
        <v>0.41239999999999999</v>
      </c>
    </row>
    <row r="21" spans="2:7" x14ac:dyDescent="0.45">
      <c r="B21" s="1" t="s">
        <v>149</v>
      </c>
      <c r="C21" s="12" t="s">
        <v>127</v>
      </c>
      <c r="D21" s="1">
        <v>2.9980000000000002E-4</v>
      </c>
      <c r="F21" s="1">
        <v>0.98</v>
      </c>
    </row>
    <row r="22" spans="2:7" x14ac:dyDescent="0.45">
      <c r="B22" s="1" t="s">
        <v>150</v>
      </c>
      <c r="C22" s="12" t="s">
        <v>76</v>
      </c>
      <c r="D22" s="1">
        <v>0.60749759999999997</v>
      </c>
      <c r="F22" s="1">
        <v>19.760000000000002</v>
      </c>
      <c r="G22" s="1" t="s">
        <v>100</v>
      </c>
    </row>
    <row r="23" spans="2:7" x14ac:dyDescent="0.45">
      <c r="B23" s="1" t="s">
        <v>151</v>
      </c>
      <c r="C23" s="12"/>
      <c r="G23" s="1">
        <v>0.28029999999999999</v>
      </c>
    </row>
    <row r="24" spans="2:7" x14ac:dyDescent="0.45">
      <c r="B24" s="1" t="s">
        <v>152</v>
      </c>
      <c r="C24" s="12"/>
    </row>
    <row r="25" spans="2:7" x14ac:dyDescent="0.45">
      <c r="B25" s="1" t="s">
        <v>121</v>
      </c>
      <c r="C25" s="12" t="s">
        <v>121</v>
      </c>
    </row>
    <row r="26" spans="2:7" x14ac:dyDescent="0.45">
      <c r="B26" s="1" t="s">
        <v>153</v>
      </c>
      <c r="C26" s="12" t="s">
        <v>127</v>
      </c>
      <c r="D26" s="1">
        <v>2.5319999999999997E-4</v>
      </c>
      <c r="F26" s="1">
        <v>1.163</v>
      </c>
    </row>
    <row r="27" spans="2:7" x14ac:dyDescent="0.45">
      <c r="B27" s="1" t="s">
        <v>154</v>
      </c>
      <c r="C27" s="12" t="s">
        <v>64</v>
      </c>
      <c r="D27" s="1">
        <v>1.1069281</v>
      </c>
      <c r="F27" s="1">
        <v>21.15</v>
      </c>
      <c r="G27" s="1" t="s">
        <v>133</v>
      </c>
    </row>
    <row r="28" spans="2:7" x14ac:dyDescent="0.45">
      <c r="B28" s="1" t="s">
        <v>155</v>
      </c>
      <c r="C28" s="12" t="s">
        <v>76</v>
      </c>
      <c r="D28" s="1">
        <v>-8.3477599999999999E-2</v>
      </c>
      <c r="F28" s="1">
        <v>-1.966</v>
      </c>
    </row>
    <row r="29" spans="2:7" x14ac:dyDescent="0.45">
      <c r="B29" s="1" t="s">
        <v>156</v>
      </c>
      <c r="C29" s="12"/>
      <c r="G29" s="1">
        <v>0.58809999999999996</v>
      </c>
    </row>
    <row r="30" spans="2:7" x14ac:dyDescent="0.45">
      <c r="B30" s="1" t="s">
        <v>157</v>
      </c>
      <c r="C30" s="12" t="s">
        <v>127</v>
      </c>
      <c r="D30" s="1">
        <v>2.5609999999999999E-4</v>
      </c>
      <c r="F30" s="1">
        <v>1.1739999999999999</v>
      </c>
    </row>
    <row r="31" spans="2:7" x14ac:dyDescent="0.45">
      <c r="B31" s="1" t="s">
        <v>158</v>
      </c>
      <c r="C31" s="12" t="s">
        <v>64</v>
      </c>
      <c r="D31" s="1">
        <v>1.0187495</v>
      </c>
      <c r="F31" s="1">
        <v>37.707000000000001</v>
      </c>
      <c r="G31" s="1" t="s">
        <v>100</v>
      </c>
    </row>
    <row r="32" spans="2:7" x14ac:dyDescent="0.45">
      <c r="B32" s="1" t="s">
        <v>159</v>
      </c>
      <c r="C32" s="12" t="s">
        <v>64</v>
      </c>
      <c r="G32" s="1">
        <v>0.58689999999999998</v>
      </c>
    </row>
    <row r="33" spans="2:18" x14ac:dyDescent="0.45">
      <c r="B33" s="1" t="s">
        <v>160</v>
      </c>
      <c r="C33" s="12" t="s">
        <v>127</v>
      </c>
      <c r="D33" s="1">
        <v>4.0039999999999997E-4</v>
      </c>
      <c r="F33" s="1">
        <v>1.5289999999999999</v>
      </c>
    </row>
    <row r="34" spans="2:18" x14ac:dyDescent="0.45">
      <c r="B34" s="1" t="s">
        <v>161</v>
      </c>
      <c r="C34" s="12" t="s">
        <v>76</v>
      </c>
      <c r="D34" s="1">
        <v>0.68597799999999998</v>
      </c>
      <c r="F34" s="1">
        <v>26.058</v>
      </c>
      <c r="G34" s="1" t="s">
        <v>100</v>
      </c>
    </row>
    <row r="35" spans="2:18" x14ac:dyDescent="0.45">
      <c r="B35" s="1" t="s">
        <v>162</v>
      </c>
      <c r="C35" s="12"/>
      <c r="G35" s="1">
        <v>0.40410000000000001</v>
      </c>
    </row>
    <row r="36" spans="2:18" x14ac:dyDescent="0.45">
      <c r="B36" s="1" t="s">
        <v>152</v>
      </c>
      <c r="C36" s="12"/>
    </row>
    <row r="37" spans="2:18" ht="14.7" thickBot="1" x14ac:dyDescent="0.55000000000000004">
      <c r="B37" s="1" t="s">
        <v>122</v>
      </c>
      <c r="C37" s="12" t="s">
        <v>122</v>
      </c>
      <c r="J37" s="45" t="s">
        <v>211</v>
      </c>
      <c r="K37" s="2"/>
    </row>
    <row r="38" spans="2:18" ht="13.35" thickTop="1" x14ac:dyDescent="0.45">
      <c r="B38" s="1" t="s">
        <v>163</v>
      </c>
      <c r="C38" s="12" t="s">
        <v>127</v>
      </c>
      <c r="D38" s="1">
        <v>4.239E-4</v>
      </c>
      <c r="F38" s="1">
        <v>1.5029999999999999</v>
      </c>
      <c r="J38" s="43" t="s">
        <v>130</v>
      </c>
      <c r="K38" s="22" t="s">
        <v>119</v>
      </c>
      <c r="L38" s="22" t="s">
        <v>120</v>
      </c>
      <c r="M38" s="22" t="s">
        <v>121</v>
      </c>
      <c r="N38" s="22" t="s">
        <v>122</v>
      </c>
      <c r="O38" s="22" t="s">
        <v>123</v>
      </c>
      <c r="P38" s="22" t="s">
        <v>124</v>
      </c>
      <c r="Q38" s="22" t="s">
        <v>125</v>
      </c>
      <c r="R38" s="22" t="s">
        <v>126</v>
      </c>
    </row>
    <row r="39" spans="2:18" x14ac:dyDescent="0.45">
      <c r="B39" s="1" t="s">
        <v>164</v>
      </c>
      <c r="C39" s="12" t="s">
        <v>64</v>
      </c>
      <c r="D39" s="1">
        <v>0.84542709999999999</v>
      </c>
      <c r="F39" s="1">
        <v>12.473000000000001</v>
      </c>
      <c r="G39" s="1" t="s">
        <v>133</v>
      </c>
      <c r="J39" s="11" t="s">
        <v>127</v>
      </c>
      <c r="K39" s="18">
        <v>6.8990000000000002E-4</v>
      </c>
      <c r="L39" s="18">
        <v>1.6660000000000001E-4</v>
      </c>
      <c r="M39" s="18">
        <v>2.5319999999999997E-4</v>
      </c>
      <c r="N39" s="18">
        <v>4.239E-4</v>
      </c>
      <c r="O39" s="18">
        <v>5.7180000000000002E-4</v>
      </c>
      <c r="P39" s="18">
        <v>-4.0000000000000002E-4</v>
      </c>
      <c r="Q39" s="18">
        <v>4.5300000000000001E-4</v>
      </c>
      <c r="R39" s="18">
        <v>-3.0939999999999999E-6</v>
      </c>
    </row>
    <row r="40" spans="2:18" x14ac:dyDescent="0.45">
      <c r="B40" s="1" t="s">
        <v>165</v>
      </c>
      <c r="C40" s="12" t="s">
        <v>76</v>
      </c>
      <c r="D40" s="1">
        <v>-0.13985310000000001</v>
      </c>
      <c r="F40" s="1">
        <v>-2.5430000000000001</v>
      </c>
      <c r="J40" s="24" t="s">
        <v>132</v>
      </c>
      <c r="K40" s="36">
        <v>1.9690000000000001</v>
      </c>
      <c r="L40" s="36">
        <v>0.60299999999999998</v>
      </c>
      <c r="M40" s="36">
        <v>1.163</v>
      </c>
      <c r="N40" s="36">
        <v>1.5029999999999999</v>
      </c>
      <c r="O40" s="36">
        <v>1.827</v>
      </c>
      <c r="P40" s="36">
        <v>-0.78600000000000003</v>
      </c>
      <c r="Q40" s="36">
        <v>1.492</v>
      </c>
      <c r="R40" s="36">
        <v>-1.2E-2</v>
      </c>
    </row>
    <row r="41" spans="2:18" x14ac:dyDescent="0.45">
      <c r="B41" s="1" t="s">
        <v>166</v>
      </c>
      <c r="C41" s="12"/>
      <c r="G41" s="1">
        <v>0.2873</v>
      </c>
      <c r="J41" s="11" t="s">
        <v>107</v>
      </c>
      <c r="K41" s="18">
        <v>1.2699488999999999</v>
      </c>
      <c r="L41" s="18">
        <v>1.0016635</v>
      </c>
      <c r="M41" s="18">
        <v>1.1069281</v>
      </c>
      <c r="N41" s="18">
        <v>0.84542700000000004</v>
      </c>
      <c r="O41" s="18">
        <v>0.89975300000000002</v>
      </c>
      <c r="P41" s="18">
        <v>1.1639969999999999</v>
      </c>
      <c r="Q41" s="18">
        <v>0.88698399999999999</v>
      </c>
      <c r="R41" s="18">
        <v>0.9446</v>
      </c>
    </row>
    <row r="42" spans="2:18" x14ac:dyDescent="0.45">
      <c r="B42" s="1" t="s">
        <v>167</v>
      </c>
      <c r="C42" s="12" t="s">
        <v>127</v>
      </c>
      <c r="D42" s="1">
        <v>4.2880000000000001E-4</v>
      </c>
      <c r="F42" s="1">
        <v>1.516</v>
      </c>
      <c r="J42" s="24" t="s">
        <v>132</v>
      </c>
      <c r="K42" s="36">
        <v>15.082000000000001</v>
      </c>
      <c r="L42" s="36">
        <v>15.09</v>
      </c>
      <c r="M42" s="36">
        <v>21.15</v>
      </c>
      <c r="N42" s="36">
        <v>12.473000000000001</v>
      </c>
      <c r="O42" s="36">
        <v>11.961</v>
      </c>
      <c r="P42" s="36">
        <v>9.625</v>
      </c>
      <c r="Q42" s="36">
        <v>12.148</v>
      </c>
      <c r="R42" s="36">
        <v>15.083</v>
      </c>
    </row>
    <row r="43" spans="2:18" x14ac:dyDescent="0.45">
      <c r="B43" s="1" t="s">
        <v>168</v>
      </c>
      <c r="C43" s="12" t="s">
        <v>64</v>
      </c>
      <c r="D43" s="1">
        <v>0.69769829999999999</v>
      </c>
      <c r="F43" s="1">
        <v>19.914000000000001</v>
      </c>
      <c r="G43" s="1" t="s">
        <v>100</v>
      </c>
      <c r="J43" s="11" t="s">
        <v>108</v>
      </c>
      <c r="K43" s="18">
        <v>-0.1216782</v>
      </c>
      <c r="L43" s="18">
        <v>-8.8789999999999994E-2</v>
      </c>
      <c r="M43" s="18">
        <v>-8.3479999999999999E-2</v>
      </c>
      <c r="N43" s="18">
        <v>-0.13985</v>
      </c>
      <c r="O43" s="18">
        <v>-8.8870000000000005E-2</v>
      </c>
      <c r="P43" s="18">
        <v>-2.6009999999999998E-2</v>
      </c>
      <c r="Q43" s="18">
        <v>-0.1401</v>
      </c>
      <c r="R43" s="18">
        <v>-3.1710000000000002E-2</v>
      </c>
    </row>
    <row r="44" spans="2:18" x14ac:dyDescent="0.45">
      <c r="B44" s="1" t="s">
        <v>169</v>
      </c>
      <c r="C44" s="12" t="s">
        <v>64</v>
      </c>
      <c r="G44" s="1">
        <v>0.28339999999999999</v>
      </c>
      <c r="J44" s="24" t="s">
        <v>132</v>
      </c>
      <c r="K44" s="36">
        <v>-1.7809999999999999</v>
      </c>
      <c r="L44" s="36">
        <v>-1.649</v>
      </c>
      <c r="M44" s="36">
        <v>-1.966</v>
      </c>
      <c r="N44" s="36">
        <v>-2.5430000000000001</v>
      </c>
      <c r="O44" s="36">
        <v>-1.456</v>
      </c>
      <c r="P44" s="36">
        <v>-0.26500000000000001</v>
      </c>
      <c r="Q44" s="36">
        <v>-2.3650000000000002</v>
      </c>
      <c r="R44" s="36">
        <v>-0.624</v>
      </c>
    </row>
    <row r="45" spans="2:18" ht="13.35" thickBot="1" x14ac:dyDescent="0.5">
      <c r="B45" s="1" t="s">
        <v>170</v>
      </c>
      <c r="C45" s="12" t="s">
        <v>127</v>
      </c>
      <c r="D45" s="1">
        <v>5.3640000000000003E-4</v>
      </c>
      <c r="F45" s="1">
        <v>1.7709999999999999</v>
      </c>
      <c r="J45" s="13" t="s">
        <v>140</v>
      </c>
      <c r="K45" s="54">
        <v>0.40920000000000001</v>
      </c>
      <c r="L45" s="54">
        <v>0.41339999999999999</v>
      </c>
      <c r="M45" s="54">
        <v>0.58809999999999996</v>
      </c>
      <c r="N45" s="54">
        <v>0.2873</v>
      </c>
      <c r="O45" s="54">
        <v>0.30170000000000002</v>
      </c>
      <c r="P45" s="54">
        <v>0.24840000000000001</v>
      </c>
      <c r="Q45" s="54">
        <v>0.28010000000000002</v>
      </c>
      <c r="R45" s="54">
        <v>0.44290000000000002</v>
      </c>
    </row>
    <row r="46" spans="2:18" ht="13.35" thickTop="1" x14ac:dyDescent="0.45">
      <c r="B46" s="1" t="s">
        <v>171</v>
      </c>
      <c r="C46" s="12" t="s">
        <v>76</v>
      </c>
      <c r="D46" s="1">
        <v>0.4478261</v>
      </c>
      <c r="F46" s="1">
        <v>14.702999999999999</v>
      </c>
      <c r="G46" s="1" t="s">
        <v>100</v>
      </c>
    </row>
    <row r="47" spans="2:18" ht="14.7" thickBot="1" x14ac:dyDescent="0.5">
      <c r="B47" s="1" t="s">
        <v>152</v>
      </c>
      <c r="C47" s="12"/>
      <c r="J47" s="46" t="s">
        <v>210</v>
      </c>
      <c r="K47" s="2"/>
    </row>
    <row r="48" spans="2:18" ht="13.35" thickTop="1" x14ac:dyDescent="0.45">
      <c r="B48" s="1" t="s">
        <v>123</v>
      </c>
      <c r="C48" s="12" t="s">
        <v>123</v>
      </c>
      <c r="J48" s="43" t="s">
        <v>130</v>
      </c>
      <c r="K48" s="22" t="s">
        <v>119</v>
      </c>
      <c r="L48" s="22" t="s">
        <v>120</v>
      </c>
      <c r="M48" s="22" t="s">
        <v>121</v>
      </c>
      <c r="N48" s="22" t="s">
        <v>122</v>
      </c>
      <c r="O48" s="22" t="s">
        <v>123</v>
      </c>
      <c r="P48" s="22" t="s">
        <v>124</v>
      </c>
      <c r="Q48" s="22" t="s">
        <v>125</v>
      </c>
      <c r="R48" s="22" t="s">
        <v>126</v>
      </c>
    </row>
    <row r="49" spans="2:18" x14ac:dyDescent="0.45">
      <c r="B49" s="1" t="s">
        <v>172</v>
      </c>
      <c r="C49" s="12" t="s">
        <v>127</v>
      </c>
      <c r="D49" s="1">
        <v>5.7180000000000002E-4</v>
      </c>
      <c r="F49" s="1">
        <v>1.827</v>
      </c>
      <c r="J49" s="11" t="s">
        <v>127</v>
      </c>
      <c r="K49" s="18">
        <v>6.9419999999999996E-4</v>
      </c>
      <c r="L49" s="18">
        <v>1.7000000000000001E-4</v>
      </c>
      <c r="M49" s="18">
        <v>2.5599999999999999E-4</v>
      </c>
      <c r="N49" s="18">
        <v>4.2900000000000002E-4</v>
      </c>
      <c r="O49" s="18">
        <v>5.7499999999999999E-4</v>
      </c>
      <c r="P49" s="18">
        <v>-3.8999999999999999E-4</v>
      </c>
      <c r="Q49" s="18">
        <v>0.45800000000000002</v>
      </c>
      <c r="R49" s="18">
        <v>-1.9980000000000002E-6</v>
      </c>
    </row>
    <row r="50" spans="2:18" x14ac:dyDescent="0.45">
      <c r="B50" s="1" t="s">
        <v>173</v>
      </c>
      <c r="C50" s="12" t="s">
        <v>64</v>
      </c>
      <c r="D50" s="1">
        <v>0.89975340000000004</v>
      </c>
      <c r="F50" s="1">
        <v>11.961</v>
      </c>
      <c r="G50" s="1" t="s">
        <v>133</v>
      </c>
      <c r="J50" s="24" t="s">
        <v>132</v>
      </c>
      <c r="K50" s="36">
        <v>1.9790000000000001</v>
      </c>
      <c r="L50" s="36">
        <v>0.61399999999999999</v>
      </c>
      <c r="M50" s="36">
        <v>1.1739999999999999</v>
      </c>
      <c r="N50" s="36">
        <v>1.516</v>
      </c>
      <c r="O50" s="36">
        <v>1.835</v>
      </c>
      <c r="P50" s="36">
        <v>-0.78400000000000003</v>
      </c>
      <c r="Q50" s="36">
        <v>1.504</v>
      </c>
      <c r="R50" s="36">
        <v>-8.0000000000000002E-3</v>
      </c>
    </row>
    <row r="51" spans="2:18" x14ac:dyDescent="0.45">
      <c r="B51" s="1" t="s">
        <v>174</v>
      </c>
      <c r="C51" s="12" t="s">
        <v>76</v>
      </c>
      <c r="D51" s="1">
        <v>-8.8866399999999998E-2</v>
      </c>
      <c r="F51" s="1">
        <v>-1.456</v>
      </c>
      <c r="J51" s="11" t="s">
        <v>107</v>
      </c>
      <c r="K51" s="18">
        <v>1.1414184999999999</v>
      </c>
      <c r="L51" s="18">
        <v>0.90787799999999996</v>
      </c>
      <c r="M51" s="18">
        <v>1.01875</v>
      </c>
      <c r="N51" s="18">
        <v>0.69769800000000004</v>
      </c>
      <c r="O51" s="18">
        <v>0.80588300000000002</v>
      </c>
      <c r="P51" s="18">
        <v>1.1365240000000001</v>
      </c>
      <c r="Q51" s="18">
        <v>0.73899099999999995</v>
      </c>
      <c r="R51" s="18">
        <v>0.91110000000000002</v>
      </c>
    </row>
    <row r="52" spans="2:18" x14ac:dyDescent="0.45">
      <c r="B52" s="1" t="s">
        <v>175</v>
      </c>
      <c r="C52" s="12"/>
      <c r="G52" s="1">
        <v>0.30170000000000002</v>
      </c>
      <c r="J52" s="24" t="s">
        <v>209</v>
      </c>
      <c r="K52" s="36">
        <v>26.266999999999999</v>
      </c>
      <c r="L52" s="36">
        <v>26.509</v>
      </c>
      <c r="M52" s="36">
        <v>37.707000000000001</v>
      </c>
      <c r="N52" s="36">
        <v>19.914000000000001</v>
      </c>
      <c r="O52" s="36">
        <v>20.771000000000001</v>
      </c>
      <c r="P52" s="36">
        <v>18.239999999999998</v>
      </c>
      <c r="Q52" s="36">
        <v>19.59</v>
      </c>
      <c r="R52" s="36">
        <v>28.231999999999999</v>
      </c>
    </row>
    <row r="53" spans="2:18" ht="13.35" thickBot="1" x14ac:dyDescent="0.5">
      <c r="B53" s="1" t="s">
        <v>176</v>
      </c>
      <c r="C53" s="12" t="s">
        <v>127</v>
      </c>
      <c r="D53" s="1">
        <v>5.7490000000000004E-4</v>
      </c>
      <c r="F53" s="1">
        <v>1.835</v>
      </c>
      <c r="J53" s="13" t="s">
        <v>140</v>
      </c>
      <c r="K53" s="54">
        <v>0.40789999999999998</v>
      </c>
      <c r="L53" s="54">
        <v>0.41239999999999999</v>
      </c>
      <c r="M53" s="54">
        <v>0.58689999999999998</v>
      </c>
      <c r="N53" s="54">
        <v>0.28339999999999999</v>
      </c>
      <c r="O53" s="54">
        <v>0.3009</v>
      </c>
      <c r="P53" s="54">
        <v>0.24909999999999999</v>
      </c>
      <c r="Q53" s="54">
        <v>0.27679999999999999</v>
      </c>
      <c r="R53" s="54">
        <v>0.44319999999999998</v>
      </c>
    </row>
    <row r="54" spans="2:18" ht="13.35" thickTop="1" x14ac:dyDescent="0.45">
      <c r="B54" s="1" t="s">
        <v>177</v>
      </c>
      <c r="C54" s="12" t="s">
        <v>64</v>
      </c>
      <c r="D54" s="1">
        <v>0.8058826</v>
      </c>
      <c r="F54" s="1">
        <v>20.771000000000001</v>
      </c>
      <c r="G54" s="1" t="s">
        <v>100</v>
      </c>
      <c r="J54" s="11"/>
    </row>
    <row r="55" spans="2:18" ht="14.7" thickBot="1" x14ac:dyDescent="0.5">
      <c r="B55" s="1" t="s">
        <v>152</v>
      </c>
      <c r="C55" s="12"/>
      <c r="J55" s="46" t="s">
        <v>208</v>
      </c>
      <c r="K55" s="2"/>
    </row>
    <row r="56" spans="2:18" ht="13.35" thickTop="1" x14ac:dyDescent="0.45">
      <c r="B56" s="1" t="s">
        <v>141</v>
      </c>
      <c r="C56" s="12" t="s">
        <v>141</v>
      </c>
      <c r="J56" s="43" t="s">
        <v>130</v>
      </c>
      <c r="K56" s="22" t="s">
        <v>119</v>
      </c>
      <c r="L56" s="22" t="s">
        <v>120</v>
      </c>
      <c r="M56" s="22" t="s">
        <v>121</v>
      </c>
      <c r="N56" s="22" t="s">
        <v>122</v>
      </c>
      <c r="O56" s="22" t="s">
        <v>123</v>
      </c>
      <c r="P56" s="22" t="s">
        <v>124</v>
      </c>
      <c r="Q56" s="22" t="s">
        <v>125</v>
      </c>
      <c r="R56" s="22" t="s">
        <v>126</v>
      </c>
    </row>
    <row r="57" spans="2:18" x14ac:dyDescent="0.45">
      <c r="B57" s="1" t="s">
        <v>178</v>
      </c>
      <c r="C57" s="12" t="s">
        <v>127</v>
      </c>
      <c r="D57" s="1">
        <v>-3.9540000000000002E-4</v>
      </c>
      <c r="F57" s="1">
        <v>-0.78600000000000003</v>
      </c>
      <c r="J57" s="11" t="s">
        <v>127</v>
      </c>
      <c r="K57" s="18">
        <v>8.5879999999999995E-4</v>
      </c>
      <c r="L57" s="18">
        <v>2.9999999999999997E-4</v>
      </c>
      <c r="M57" s="18">
        <v>4.0000000000000002E-4</v>
      </c>
      <c r="N57" s="18">
        <v>5.3600000000000002E-4</v>
      </c>
      <c r="O57" s="18">
        <v>6.9099999999999999E-4</v>
      </c>
      <c r="P57" s="18">
        <v>-2.4000000000000001E-4</v>
      </c>
      <c r="Q57" s="18">
        <v>5.71E-4</v>
      </c>
      <c r="R57" s="18">
        <v>1.2300000000000001E-4</v>
      </c>
    </row>
    <row r="58" spans="2:18" x14ac:dyDescent="0.45">
      <c r="B58" s="1" t="s">
        <v>179</v>
      </c>
      <c r="C58" s="12" t="s">
        <v>64</v>
      </c>
      <c r="D58" s="1">
        <v>1.1639965999999999</v>
      </c>
      <c r="F58" s="1">
        <v>9.625</v>
      </c>
      <c r="G58" s="1" t="s">
        <v>133</v>
      </c>
      <c r="J58" s="24" t="s">
        <v>132</v>
      </c>
      <c r="K58" s="36">
        <v>2.214</v>
      </c>
      <c r="L58" s="36">
        <v>0.98</v>
      </c>
      <c r="M58" s="36">
        <v>1.5289999999999999</v>
      </c>
      <c r="N58" s="36">
        <v>1.7709999999999999</v>
      </c>
      <c r="O58" s="36">
        <v>2.0680000000000001</v>
      </c>
      <c r="P58" s="36">
        <v>-0.45800000000000002</v>
      </c>
      <c r="Q58" s="36">
        <v>1.7569999999999999</v>
      </c>
      <c r="R58" s="36">
        <v>0.42499999999999999</v>
      </c>
    </row>
    <row r="59" spans="2:18" x14ac:dyDescent="0.45">
      <c r="B59" s="1" t="s">
        <v>180</v>
      </c>
      <c r="C59" s="12" t="s">
        <v>76</v>
      </c>
      <c r="D59" s="1">
        <v>-2.6008E-2</v>
      </c>
      <c r="F59" s="1">
        <v>-0.26500000000000001</v>
      </c>
      <c r="J59" s="11" t="s">
        <v>108</v>
      </c>
      <c r="K59" s="18">
        <v>0.76109760000000004</v>
      </c>
      <c r="L59" s="18">
        <v>0.60749799999999998</v>
      </c>
      <c r="M59" s="18">
        <v>0.68597799999999998</v>
      </c>
      <c r="N59" s="18">
        <v>0.447826</v>
      </c>
      <c r="O59" s="18">
        <v>0.53657699999999997</v>
      </c>
      <c r="P59" s="18">
        <v>0.78311799999999998</v>
      </c>
      <c r="Q59" s="18">
        <v>0.47646300000000003</v>
      </c>
      <c r="R59" s="18">
        <v>0.62490900000000005</v>
      </c>
    </row>
    <row r="60" spans="2:18" x14ac:dyDescent="0.45">
      <c r="B60" s="1" t="s">
        <v>181</v>
      </c>
      <c r="C60" s="12"/>
      <c r="G60" s="1">
        <v>0.24840000000000001</v>
      </c>
      <c r="J60" s="24" t="s">
        <v>132</v>
      </c>
      <c r="K60" s="36">
        <v>19.515000000000001</v>
      </c>
      <c r="L60" s="36">
        <v>19.760000000000002</v>
      </c>
      <c r="M60" s="36">
        <v>26.058</v>
      </c>
      <c r="N60" s="36">
        <v>14.702999999999999</v>
      </c>
      <c r="O60" s="36">
        <v>15.96</v>
      </c>
      <c r="P60" s="36">
        <v>14.821</v>
      </c>
      <c r="Q60" s="36">
        <v>14.573</v>
      </c>
      <c r="R60" s="36">
        <v>21.545000000000002</v>
      </c>
    </row>
    <row r="61" spans="2:18" ht="13.35" thickBot="1" x14ac:dyDescent="0.5">
      <c r="B61" s="1" t="s">
        <v>182</v>
      </c>
      <c r="C61" s="12" t="s">
        <v>127</v>
      </c>
      <c r="D61" s="1">
        <v>-3.9449999999999999E-4</v>
      </c>
      <c r="F61" s="1">
        <v>-0.78400000000000003</v>
      </c>
      <c r="J61" s="13" t="s">
        <v>140</v>
      </c>
      <c r="K61" s="54">
        <v>0.27529999999999999</v>
      </c>
      <c r="L61" s="54">
        <v>0.28029999999999999</v>
      </c>
      <c r="M61" s="54">
        <v>0.40410000000000001</v>
      </c>
      <c r="N61" s="54">
        <v>0.17710000000000001</v>
      </c>
      <c r="O61" s="54">
        <v>0.2024</v>
      </c>
      <c r="P61" s="54">
        <v>0.1794</v>
      </c>
      <c r="Q61" s="54">
        <v>0.17449999999999999</v>
      </c>
      <c r="R61" s="54">
        <v>0.31659999999999999</v>
      </c>
    </row>
    <row r="62" spans="2:18" ht="13.35" thickTop="1" x14ac:dyDescent="0.45">
      <c r="B62" s="1" t="s">
        <v>183</v>
      </c>
      <c r="C62" s="12" t="s">
        <v>64</v>
      </c>
      <c r="D62" s="1">
        <v>1.1365240000000001</v>
      </c>
      <c r="F62" s="1">
        <v>18.239999999999998</v>
      </c>
      <c r="G62" s="1" t="s">
        <v>133</v>
      </c>
    </row>
    <row r="63" spans="2:18" x14ac:dyDescent="0.45">
      <c r="B63" s="1" t="s">
        <v>184</v>
      </c>
      <c r="C63" s="12"/>
      <c r="G63" s="1">
        <v>0.24909999999999999</v>
      </c>
    </row>
    <row r="64" spans="2:18" x14ac:dyDescent="0.45">
      <c r="B64" s="1" t="s">
        <v>185</v>
      </c>
      <c r="C64" s="12" t="s">
        <v>127</v>
      </c>
      <c r="D64" s="1">
        <v>-2.4059999999999999E-4</v>
      </c>
      <c r="F64" s="1">
        <v>-0.45800000000000002</v>
      </c>
    </row>
    <row r="65" spans="2:7" x14ac:dyDescent="0.45">
      <c r="B65" s="1" t="s">
        <v>186</v>
      </c>
      <c r="C65" s="12" t="s">
        <v>76</v>
      </c>
      <c r="D65" s="1">
        <v>0.78311750000000002</v>
      </c>
      <c r="F65" s="1">
        <v>14.821</v>
      </c>
      <c r="G65" s="1" t="s">
        <v>133</v>
      </c>
    </row>
    <row r="66" spans="2:7" x14ac:dyDescent="0.45">
      <c r="B66" s="1" t="s">
        <v>187</v>
      </c>
      <c r="C66" s="12"/>
      <c r="G66" s="1">
        <v>0.1794</v>
      </c>
    </row>
    <row r="67" spans="2:7" x14ac:dyDescent="0.45">
      <c r="B67" s="1" t="s">
        <v>152</v>
      </c>
      <c r="C67" s="12"/>
    </row>
    <row r="68" spans="2:7" x14ac:dyDescent="0.45">
      <c r="B68" s="1" t="s">
        <v>125</v>
      </c>
      <c r="C68" s="12" t="s">
        <v>125</v>
      </c>
    </row>
    <row r="69" spans="2:7" x14ac:dyDescent="0.45">
      <c r="B69" s="1" t="s">
        <v>188</v>
      </c>
      <c r="C69" s="12" t="s">
        <v>127</v>
      </c>
      <c r="D69" s="1">
        <v>4.5330000000000001E-4</v>
      </c>
      <c r="F69" s="1">
        <v>1.492</v>
      </c>
    </row>
    <row r="70" spans="2:7" x14ac:dyDescent="0.45">
      <c r="B70" s="1" t="s">
        <v>189</v>
      </c>
      <c r="C70" s="12" t="s">
        <v>64</v>
      </c>
      <c r="D70" s="1">
        <v>0.88698370000000004</v>
      </c>
      <c r="F70" s="1">
        <v>12.148</v>
      </c>
      <c r="G70" s="1" t="s">
        <v>133</v>
      </c>
    </row>
    <row r="71" spans="2:7" x14ac:dyDescent="0.45">
      <c r="B71" s="1" t="s">
        <v>190</v>
      </c>
      <c r="C71" s="12" t="s">
        <v>76</v>
      </c>
      <c r="D71" s="1">
        <v>-0.14010329999999999</v>
      </c>
      <c r="F71" s="1">
        <v>-2.3650000000000002</v>
      </c>
    </row>
    <row r="72" spans="2:7" x14ac:dyDescent="0.45">
      <c r="B72" s="1" t="s">
        <v>191</v>
      </c>
      <c r="C72" s="12"/>
      <c r="G72" s="1">
        <v>0.28010000000000002</v>
      </c>
    </row>
    <row r="73" spans="2:7" x14ac:dyDescent="0.45">
      <c r="B73" s="1" t="s">
        <v>192</v>
      </c>
      <c r="C73" s="12" t="s">
        <v>127</v>
      </c>
      <c r="D73" s="1">
        <v>4.5810000000000002E-4</v>
      </c>
      <c r="F73" s="1">
        <v>1.504</v>
      </c>
    </row>
    <row r="74" spans="2:7" x14ac:dyDescent="0.45">
      <c r="B74" s="1" t="s">
        <v>193</v>
      </c>
      <c r="C74" s="12" t="s">
        <v>64</v>
      </c>
      <c r="D74" s="1">
        <v>0.73899060000000005</v>
      </c>
      <c r="F74" s="1">
        <v>19.59</v>
      </c>
      <c r="G74" s="1" t="s">
        <v>100</v>
      </c>
    </row>
    <row r="75" spans="2:7" x14ac:dyDescent="0.45">
      <c r="B75" s="1" t="s">
        <v>194</v>
      </c>
      <c r="C75" s="12"/>
      <c r="G75" s="1">
        <v>0.27679999999999999</v>
      </c>
    </row>
    <row r="76" spans="2:7" x14ac:dyDescent="0.45">
      <c r="B76" s="1" t="s">
        <v>195</v>
      </c>
      <c r="C76" s="12" t="s">
        <v>127</v>
      </c>
      <c r="D76" s="1">
        <v>5.7129999999999995E-4</v>
      </c>
      <c r="F76" s="1">
        <v>1.7569999999999999</v>
      </c>
    </row>
    <row r="77" spans="2:7" x14ac:dyDescent="0.45">
      <c r="B77" s="1" t="s">
        <v>196</v>
      </c>
      <c r="C77" s="12" t="s">
        <v>76</v>
      </c>
      <c r="D77" s="1">
        <v>0.47646309999999997</v>
      </c>
      <c r="F77" s="1">
        <v>14.573</v>
      </c>
      <c r="G77" s="1" t="s">
        <v>100</v>
      </c>
    </row>
    <row r="78" spans="2:7" x14ac:dyDescent="0.45">
      <c r="B78" s="1" t="s">
        <v>197</v>
      </c>
      <c r="C78" s="12"/>
      <c r="G78" s="1">
        <v>0.17449999999999999</v>
      </c>
    </row>
    <row r="79" spans="2:7" x14ac:dyDescent="0.45">
      <c r="B79" s="1" t="s">
        <v>152</v>
      </c>
      <c r="C79" s="12"/>
    </row>
    <row r="80" spans="2:7" x14ac:dyDescent="0.45">
      <c r="B80" s="1" t="s">
        <v>126</v>
      </c>
      <c r="C80" s="12" t="s">
        <v>126</v>
      </c>
    </row>
    <row r="81" spans="2:7" x14ac:dyDescent="0.45">
      <c r="B81" s="1" t="s">
        <v>198</v>
      </c>
      <c r="C81" s="12" t="s">
        <v>127</v>
      </c>
      <c r="D81" s="5">
        <v>-3.0939999999999999E-6</v>
      </c>
      <c r="E81" s="5"/>
      <c r="F81" s="1">
        <v>-1.2E-2</v>
      </c>
    </row>
    <row r="82" spans="2:7" x14ac:dyDescent="0.45">
      <c r="B82" s="1" t="s">
        <v>199</v>
      </c>
      <c r="C82" s="12" t="s">
        <v>64</v>
      </c>
      <c r="D82" s="5">
        <v>0.9446</v>
      </c>
      <c r="E82" s="5"/>
      <c r="F82" s="1">
        <v>15.083</v>
      </c>
      <c r="G82" s="1" t="s">
        <v>133</v>
      </c>
    </row>
    <row r="83" spans="2:7" x14ac:dyDescent="0.45">
      <c r="B83" s="1" t="s">
        <v>200</v>
      </c>
      <c r="C83" s="12" t="s">
        <v>76</v>
      </c>
      <c r="D83" s="5">
        <v>-3.1710000000000002E-2</v>
      </c>
      <c r="E83" s="5"/>
      <c r="F83" s="1">
        <v>-0.624</v>
      </c>
    </row>
    <row r="84" spans="2:7" x14ac:dyDescent="0.45">
      <c r="B84" s="1" t="s">
        <v>201</v>
      </c>
      <c r="C84" s="12"/>
      <c r="G84" s="1">
        <v>0.44290000000000002</v>
      </c>
    </row>
    <row r="85" spans="2:7" x14ac:dyDescent="0.45">
      <c r="B85" s="1" t="s">
        <v>202</v>
      </c>
      <c r="C85" s="12" t="s">
        <v>127</v>
      </c>
      <c r="D85" s="5">
        <v>-1.9980000000000002E-6</v>
      </c>
      <c r="E85" s="5"/>
      <c r="F85" s="1">
        <v>-8.0000000000000002E-3</v>
      </c>
    </row>
    <row r="86" spans="2:7" x14ac:dyDescent="0.45">
      <c r="B86" s="1" t="s">
        <v>203</v>
      </c>
      <c r="C86" s="12" t="s">
        <v>64</v>
      </c>
      <c r="D86" s="5">
        <v>0.91110000000000002</v>
      </c>
      <c r="E86" s="5"/>
      <c r="F86" s="1">
        <v>28.231999999999999</v>
      </c>
      <c r="G86" s="1" t="s">
        <v>133</v>
      </c>
    </row>
    <row r="87" spans="2:7" x14ac:dyDescent="0.45">
      <c r="B87" s="1" t="s">
        <v>204</v>
      </c>
      <c r="C87" s="12" t="s">
        <v>64</v>
      </c>
      <c r="G87" s="1">
        <v>0.44319999999999998</v>
      </c>
    </row>
    <row r="88" spans="2:7" x14ac:dyDescent="0.45">
      <c r="B88" s="1" t="s">
        <v>205</v>
      </c>
      <c r="C88" s="12" t="s">
        <v>127</v>
      </c>
      <c r="D88" s="1">
        <v>1.225E-4</v>
      </c>
      <c r="F88" s="1">
        <v>0.42499999999999999</v>
      </c>
    </row>
    <row r="89" spans="2:7" x14ac:dyDescent="0.45">
      <c r="B89" s="1" t="s">
        <v>206</v>
      </c>
      <c r="C89" s="12" t="s">
        <v>76</v>
      </c>
      <c r="D89" s="1">
        <v>0.62490869999999998</v>
      </c>
      <c r="F89" s="1">
        <v>21.545000000000002</v>
      </c>
      <c r="G89" s="1" t="s">
        <v>100</v>
      </c>
    </row>
    <row r="90" spans="2:7" x14ac:dyDescent="0.45">
      <c r="B90" s="1" t="s">
        <v>207</v>
      </c>
      <c r="C90" s="12"/>
      <c r="G90" s="1">
        <v>0.31659999999999999</v>
      </c>
    </row>
    <row r="91" spans="2:7" x14ac:dyDescent="0.45">
      <c r="C91" s="12"/>
    </row>
    <row r="92" spans="2:7" x14ac:dyDescent="0.45">
      <c r="B92" s="1" t="s">
        <v>152</v>
      </c>
      <c r="C92" s="2"/>
    </row>
    <row r="93" spans="2:7" x14ac:dyDescent="0.45">
      <c r="B93" s="1" t="s">
        <v>152</v>
      </c>
    </row>
    <row r="94" spans="2:7" x14ac:dyDescent="0.45">
      <c r="B94" s="1" t="s">
        <v>152</v>
      </c>
    </row>
    <row r="95" spans="2:7" x14ac:dyDescent="0.45">
      <c r="B95" s="1" t="s">
        <v>152</v>
      </c>
    </row>
    <row r="96" spans="2:7" x14ac:dyDescent="0.45">
      <c r="B96" s="1" t="s">
        <v>152</v>
      </c>
    </row>
    <row r="97" spans="2:2" x14ac:dyDescent="0.45">
      <c r="B97" s="1" t="s">
        <v>152</v>
      </c>
    </row>
    <row r="98" spans="2:2" x14ac:dyDescent="0.45">
      <c r="B98" s="1" t="s">
        <v>152</v>
      </c>
    </row>
    <row r="99" spans="2:2" x14ac:dyDescent="0.45">
      <c r="B99" s="1" t="s">
        <v>152</v>
      </c>
    </row>
    <row r="100" spans="2:2" x14ac:dyDescent="0.45">
      <c r="B100" s="1" t="s">
        <v>152</v>
      </c>
    </row>
    <row r="101" spans="2:2" x14ac:dyDescent="0.45">
      <c r="B101" s="1" t="s">
        <v>152</v>
      </c>
    </row>
    <row r="102" spans="2:2" x14ac:dyDescent="0.45">
      <c r="B102" s="1" t="s">
        <v>152</v>
      </c>
    </row>
    <row r="103" spans="2:2" x14ac:dyDescent="0.45">
      <c r="B103" s="1" t="s">
        <v>152</v>
      </c>
    </row>
    <row r="104" spans="2:2" x14ac:dyDescent="0.45">
      <c r="B104" s="1" t="s">
        <v>152</v>
      </c>
    </row>
    <row r="105" spans="2:2" x14ac:dyDescent="0.45">
      <c r="B105" s="1" t="s">
        <v>152</v>
      </c>
    </row>
    <row r="106" spans="2:2" x14ac:dyDescent="0.45">
      <c r="B106" s="1" t="s">
        <v>152</v>
      </c>
    </row>
    <row r="107" spans="2:2" x14ac:dyDescent="0.45">
      <c r="B107" s="1" t="s">
        <v>152</v>
      </c>
    </row>
    <row r="108" spans="2:2" x14ac:dyDescent="0.45">
      <c r="B108" s="1" t="s">
        <v>152</v>
      </c>
    </row>
    <row r="109" spans="2:2" x14ac:dyDescent="0.45">
      <c r="B109" s="1" t="s">
        <v>152</v>
      </c>
    </row>
    <row r="110" spans="2:2" x14ac:dyDescent="0.45">
      <c r="B110" s="1" t="s">
        <v>152</v>
      </c>
    </row>
    <row r="111" spans="2:2" x14ac:dyDescent="0.45">
      <c r="B111" s="1" t="s">
        <v>152</v>
      </c>
    </row>
    <row r="112" spans="2:2" x14ac:dyDescent="0.45">
      <c r="B112" s="1" t="s">
        <v>152</v>
      </c>
    </row>
    <row r="113" spans="2:2" x14ac:dyDescent="0.45">
      <c r="B113" s="1" t="s">
        <v>152</v>
      </c>
    </row>
    <row r="114" spans="2:2" x14ac:dyDescent="0.45">
      <c r="B114" s="1" t="s">
        <v>152</v>
      </c>
    </row>
    <row r="115" spans="2:2" x14ac:dyDescent="0.45">
      <c r="B115" s="1" t="s">
        <v>152</v>
      </c>
    </row>
    <row r="116" spans="2:2" x14ac:dyDescent="0.45">
      <c r="B116" s="1" t="s">
        <v>152</v>
      </c>
    </row>
    <row r="117" spans="2:2" x14ac:dyDescent="0.45">
      <c r="B117" s="1" t="s">
        <v>152</v>
      </c>
    </row>
    <row r="118" spans="2:2" x14ac:dyDescent="0.45">
      <c r="B118" s="1" t="s">
        <v>152</v>
      </c>
    </row>
    <row r="119" spans="2:2" x14ac:dyDescent="0.45">
      <c r="B119" s="1" t="s">
        <v>152</v>
      </c>
    </row>
    <row r="120" spans="2:2" x14ac:dyDescent="0.45">
      <c r="B120" s="1" t="s">
        <v>152</v>
      </c>
    </row>
    <row r="121" spans="2:2" x14ac:dyDescent="0.45">
      <c r="B121" s="1" t="s">
        <v>152</v>
      </c>
    </row>
    <row r="122" spans="2:2" x14ac:dyDescent="0.45">
      <c r="B122" s="1" t="s">
        <v>152</v>
      </c>
    </row>
    <row r="123" spans="2:2" x14ac:dyDescent="0.45">
      <c r="B123" s="1" t="s">
        <v>152</v>
      </c>
    </row>
    <row r="124" spans="2:2" x14ac:dyDescent="0.45">
      <c r="B124" s="1" t="s">
        <v>152</v>
      </c>
    </row>
    <row r="125" spans="2:2" x14ac:dyDescent="0.45">
      <c r="B125" s="1" t="s">
        <v>152</v>
      </c>
    </row>
    <row r="126" spans="2:2" x14ac:dyDescent="0.45">
      <c r="B126" s="1" t="s">
        <v>152</v>
      </c>
    </row>
    <row r="127" spans="2:2" x14ac:dyDescent="0.45">
      <c r="B127" s="1" t="s">
        <v>152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A07BC-9664-4098-A5C2-16EE8A595D3B}">
  <dimension ref="A1:AF85"/>
  <sheetViews>
    <sheetView showGridLines="0" topLeftCell="A44" zoomScale="130" zoomScaleNormal="130" workbookViewId="0">
      <selection activeCell="E75" sqref="E74:E75"/>
    </sheetView>
  </sheetViews>
  <sheetFormatPr defaultColWidth="9.1171875" defaultRowHeight="13" x14ac:dyDescent="0.45"/>
  <cols>
    <col min="1" max="1" width="7.703125" style="1" bestFit="1" customWidth="1"/>
    <col min="2" max="9" width="9.703125" style="1" customWidth="1"/>
    <col min="10" max="10" width="9.1171875" style="1"/>
    <col min="11" max="11" width="21.5859375" style="1" bestFit="1" customWidth="1"/>
    <col min="12" max="16384" width="9.1171875" style="1"/>
  </cols>
  <sheetData>
    <row r="1" spans="1:32" x14ac:dyDescent="0.45">
      <c r="A1" s="7"/>
    </row>
    <row r="2" spans="1:32" x14ac:dyDescent="0.45">
      <c r="A2" s="7"/>
      <c r="C2" s="58"/>
      <c r="D2" s="58"/>
      <c r="E2" s="58"/>
    </row>
    <row r="3" spans="1:32" ht="13.35" thickBot="1" x14ac:dyDescent="0.5">
      <c r="A3" s="7"/>
      <c r="C3" s="3" t="s">
        <v>0</v>
      </c>
      <c r="D3" s="3" t="s">
        <v>3</v>
      </c>
      <c r="E3" s="3" t="s">
        <v>2</v>
      </c>
    </row>
    <row r="4" spans="1:32" ht="13.35" thickTop="1" x14ac:dyDescent="0.45">
      <c r="A4" s="7"/>
      <c r="B4" s="1" t="s">
        <v>1</v>
      </c>
      <c r="C4" s="8">
        <v>1.3536950000000001</v>
      </c>
      <c r="D4" s="8">
        <v>0.26581300000000002</v>
      </c>
      <c r="E4" s="8">
        <v>1.378341</v>
      </c>
    </row>
    <row r="5" spans="1:32" x14ac:dyDescent="0.45">
      <c r="A5" s="7"/>
    </row>
    <row r="6" spans="1:32" x14ac:dyDescent="0.45">
      <c r="A6" s="7"/>
    </row>
    <row r="7" spans="1:32" x14ac:dyDescent="0.45">
      <c r="A7" s="7"/>
      <c r="X7" s="1" t="s">
        <v>37</v>
      </c>
    </row>
    <row r="8" spans="1:32" x14ac:dyDescent="0.45">
      <c r="A8" s="7"/>
      <c r="Y8" s="1" t="s">
        <v>21</v>
      </c>
      <c r="Z8" s="1" t="s">
        <v>22</v>
      </c>
      <c r="AA8" s="1" t="s">
        <v>23</v>
      </c>
      <c r="AB8" s="1" t="s">
        <v>24</v>
      </c>
      <c r="AC8" s="1" t="s">
        <v>25</v>
      </c>
      <c r="AD8" s="1" t="s">
        <v>26</v>
      </c>
      <c r="AE8" s="1" t="s">
        <v>27</v>
      </c>
      <c r="AF8" s="1" t="s">
        <v>28</v>
      </c>
    </row>
    <row r="9" spans="1:32" x14ac:dyDescent="0.45">
      <c r="A9" s="7">
        <v>1</v>
      </c>
      <c r="G9" s="8">
        <f>HLOOKUP($A9,$H$19:$Z$21,3)</f>
        <v>1</v>
      </c>
      <c r="X9" s="1" t="s">
        <v>29</v>
      </c>
      <c r="Y9" s="1">
        <v>3.9355220000000003E-2</v>
      </c>
      <c r="Z9" s="1">
        <v>-0.27812059</v>
      </c>
      <c r="AA9" s="1">
        <v>0.72371805</v>
      </c>
      <c r="AB9" s="1">
        <v>-0.52164573000000003</v>
      </c>
      <c r="AC9" s="1">
        <v>0.34958884000000001</v>
      </c>
      <c r="AD9" s="1">
        <v>-5.3687989999999998E-2</v>
      </c>
      <c r="AE9" s="1">
        <v>-1.10501E-2</v>
      </c>
      <c r="AF9" s="1">
        <v>1.071238E-3</v>
      </c>
    </row>
    <row r="10" spans="1:32" x14ac:dyDescent="0.45">
      <c r="A10" s="7">
        <v>2</v>
      </c>
      <c r="X10" s="1" t="s">
        <v>30</v>
      </c>
      <c r="Y10" s="1">
        <v>6.811934E-2</v>
      </c>
      <c r="Z10" s="1">
        <v>-0.34177313999999998</v>
      </c>
      <c r="AA10" s="1">
        <v>0.45805496000000001</v>
      </c>
      <c r="AB10" s="1">
        <v>0.31024446</v>
      </c>
      <c r="AC10" s="1">
        <v>-0.75096766999999998</v>
      </c>
      <c r="AD10" s="1">
        <v>8.2597340000000005E-2</v>
      </c>
      <c r="AE10" s="1">
        <v>3.7786359999999998E-2</v>
      </c>
      <c r="AF10" s="1">
        <v>-1.6802856000000001E-2</v>
      </c>
    </row>
    <row r="11" spans="1:32" x14ac:dyDescent="0.45">
      <c r="A11" s="7">
        <v>3</v>
      </c>
      <c r="X11" s="1" t="s">
        <v>31</v>
      </c>
      <c r="Y11" s="1">
        <v>0.11986429</v>
      </c>
      <c r="Z11" s="1">
        <v>-0.37845245999999999</v>
      </c>
      <c r="AA11" s="1">
        <v>0.10474296</v>
      </c>
      <c r="AB11" s="1">
        <v>0.72692730999999999</v>
      </c>
      <c r="AC11" s="1">
        <v>0.53000762000000001</v>
      </c>
      <c r="AD11" s="1">
        <v>-0.14711374999999999</v>
      </c>
      <c r="AE11" s="1">
        <v>-2.1373759999999999E-2</v>
      </c>
      <c r="AF11" s="1">
        <v>2.1267410000000001E-3</v>
      </c>
    </row>
    <row r="12" spans="1:32" x14ac:dyDescent="0.45">
      <c r="A12" s="7">
        <v>4</v>
      </c>
      <c r="X12" s="1" t="s">
        <v>32</v>
      </c>
      <c r="Y12" s="1">
        <v>0.27960564999999998</v>
      </c>
      <c r="Z12" s="1">
        <v>-0.54091564000000003</v>
      </c>
      <c r="AA12" s="1">
        <v>-0.33672327000000002</v>
      </c>
      <c r="AB12" s="1">
        <v>-0.18638509</v>
      </c>
      <c r="AC12" s="1">
        <v>6.0228650000000002E-2</v>
      </c>
      <c r="AD12" s="1">
        <v>0.68629205999999998</v>
      </c>
      <c r="AE12" s="1">
        <v>-6.9589650000000003E-2</v>
      </c>
      <c r="AF12" s="1">
        <v>4.0521356000000001E-2</v>
      </c>
    </row>
    <row r="13" spans="1:32" x14ac:dyDescent="0.45">
      <c r="A13" s="7"/>
      <c r="B13" s="6"/>
      <c r="D13" s="4"/>
      <c r="X13" s="1" t="s">
        <v>33</v>
      </c>
      <c r="Y13" s="1">
        <v>0.4573084</v>
      </c>
      <c r="Z13" s="1">
        <v>-0.31530451999999998</v>
      </c>
      <c r="AA13" s="1">
        <v>-0.28328750000000003</v>
      </c>
      <c r="AB13" s="1">
        <v>-0.21760536999999999</v>
      </c>
      <c r="AC13" s="1">
        <v>-0.11382929999999999</v>
      </c>
      <c r="AD13" s="1">
        <v>-0.56668872999999997</v>
      </c>
      <c r="AE13" s="1">
        <v>0.41185337</v>
      </c>
      <c r="AF13" s="1">
        <v>-0.24521778399999999</v>
      </c>
    </row>
    <row r="14" spans="1:32" x14ac:dyDescent="0.45">
      <c r="A14" s="7"/>
      <c r="C14" s="4"/>
      <c r="E14" s="4"/>
      <c r="G14" s="4"/>
      <c r="X14" s="1" t="s">
        <v>34</v>
      </c>
      <c r="Y14" s="1">
        <v>0.48952538000000001</v>
      </c>
      <c r="Z14" s="1">
        <v>6.0958610000000003E-2</v>
      </c>
      <c r="AA14" s="1">
        <v>-2.5255920000000001E-2</v>
      </c>
      <c r="AB14" s="1">
        <v>-5.1020799999999998E-2</v>
      </c>
      <c r="AC14" s="1">
        <v>-9.1062130000000005E-2</v>
      </c>
      <c r="AD14" s="1">
        <v>-0.26300568000000002</v>
      </c>
      <c r="AE14" s="1">
        <v>-0.58327077000000005</v>
      </c>
      <c r="AF14" s="1">
        <v>0.579429792</v>
      </c>
    </row>
    <row r="15" spans="1:32" ht="13.35" thickBot="1" x14ac:dyDescent="0.5">
      <c r="A15" s="7"/>
      <c r="B15" s="16" t="s">
        <v>17</v>
      </c>
      <c r="C15" s="3" t="s">
        <v>19</v>
      </c>
      <c r="D15" s="3" t="s">
        <v>20</v>
      </c>
      <c r="E15" s="3" t="s">
        <v>15</v>
      </c>
      <c r="G15" s="4"/>
      <c r="X15" s="1" t="s">
        <v>35</v>
      </c>
      <c r="Y15" s="1">
        <v>0.48383527999999998</v>
      </c>
      <c r="Z15" s="1">
        <v>0.32756981000000002</v>
      </c>
      <c r="AA15" s="1">
        <v>0.14517853</v>
      </c>
      <c r="AB15" s="1">
        <v>7.2362259999999998E-2</v>
      </c>
      <c r="AC15" s="1">
        <v>2.8843239999999999E-2</v>
      </c>
      <c r="AD15" s="1">
        <v>0.15601174000000001</v>
      </c>
      <c r="AE15" s="1">
        <v>-0.34244395999999999</v>
      </c>
      <c r="AF15" s="1">
        <v>-0.69989204699999996</v>
      </c>
    </row>
    <row r="16" spans="1:32" ht="13.35" thickTop="1" x14ac:dyDescent="0.45">
      <c r="A16" s="7"/>
      <c r="B16" s="2" t="s">
        <v>1</v>
      </c>
      <c r="C16" s="8">
        <v>1.3536950000000001</v>
      </c>
      <c r="D16" s="8">
        <v>0.91193100000000005</v>
      </c>
      <c r="E16" s="8">
        <f t="shared" ref="E16:E22" si="0">D16-C16</f>
        <v>-0.44176400000000005</v>
      </c>
      <c r="G16" s="4"/>
      <c r="X16" s="1" t="s">
        <v>36</v>
      </c>
      <c r="Y16" s="1">
        <v>0.46733447</v>
      </c>
      <c r="Z16" s="1">
        <v>0.39948616999999997</v>
      </c>
      <c r="AA16" s="1">
        <v>0.20024412</v>
      </c>
      <c r="AB16" s="1">
        <v>0.11523835</v>
      </c>
      <c r="AC16" s="1">
        <v>8.4960480000000005E-2</v>
      </c>
      <c r="AD16" s="1">
        <v>0.28811154999999999</v>
      </c>
      <c r="AE16" s="1">
        <v>0.60502453</v>
      </c>
      <c r="AF16" s="1">
        <v>0.33518724599999999</v>
      </c>
    </row>
    <row r="17" spans="1:31" x14ac:dyDescent="0.45">
      <c r="A17" s="7">
        <v>1</v>
      </c>
      <c r="B17" s="6" t="s">
        <v>8</v>
      </c>
      <c r="C17" s="10">
        <v>0.74031232999999996</v>
      </c>
      <c r="D17" s="10">
        <v>0.4612948</v>
      </c>
      <c r="E17" s="10">
        <f t="shared" si="0"/>
        <v>-0.27901752999999996</v>
      </c>
      <c r="F17" s="9"/>
    </row>
    <row r="18" spans="1:31" x14ac:dyDescent="0.45">
      <c r="A18" s="7">
        <v>2</v>
      </c>
      <c r="B18" s="6" t="s">
        <v>9</v>
      </c>
      <c r="C18" s="10">
        <v>3.5697819999999998E-2</v>
      </c>
      <c r="D18" s="10">
        <v>0</v>
      </c>
      <c r="E18" s="10">
        <f t="shared" si="0"/>
        <v>-3.5697819999999998E-2</v>
      </c>
    </row>
    <row r="19" spans="1:31" x14ac:dyDescent="0.45">
      <c r="A19" s="7">
        <v>3</v>
      </c>
      <c r="B19" s="6" t="s">
        <v>10</v>
      </c>
      <c r="C19" s="10">
        <v>0.83706133000000005</v>
      </c>
      <c r="D19" s="10">
        <v>0.5387052</v>
      </c>
      <c r="E19" s="10">
        <f t="shared" si="0"/>
        <v>-0.29835613000000005</v>
      </c>
      <c r="H19" s="1">
        <v>1</v>
      </c>
      <c r="I19" s="1">
        <v>2</v>
      </c>
      <c r="J19" s="1">
        <v>3</v>
      </c>
      <c r="K19" s="1">
        <v>4</v>
      </c>
      <c r="L19" s="1">
        <v>5</v>
      </c>
      <c r="M19" s="1">
        <v>6</v>
      </c>
      <c r="N19" s="1">
        <v>7</v>
      </c>
      <c r="O19" s="1">
        <v>8</v>
      </c>
      <c r="P19" s="1">
        <v>9</v>
      </c>
      <c r="Q19" s="1">
        <v>10</v>
      </c>
    </row>
    <row r="20" spans="1:31" x14ac:dyDescent="0.45">
      <c r="A20" s="7">
        <v>4</v>
      </c>
      <c r="B20" s="6" t="s">
        <v>11</v>
      </c>
      <c r="C20" s="10">
        <v>-2.509488E-2</v>
      </c>
      <c r="D20" s="10">
        <v>-5.7813229999999994E-17</v>
      </c>
      <c r="E20" s="10">
        <f t="shared" si="0"/>
        <v>2.5094879999999941E-2</v>
      </c>
      <c r="H20" s="1" t="s">
        <v>8</v>
      </c>
      <c r="I20" s="1" t="s">
        <v>9</v>
      </c>
      <c r="J20" s="1" t="s">
        <v>10</v>
      </c>
      <c r="K20" s="1" t="s">
        <v>11</v>
      </c>
      <c r="L20" s="1" t="s">
        <v>12</v>
      </c>
      <c r="M20" s="1" t="s">
        <v>13</v>
      </c>
      <c r="N20" s="1" t="s">
        <v>4</v>
      </c>
      <c r="O20" s="1" t="s">
        <v>5</v>
      </c>
      <c r="P20" s="1" t="s">
        <v>6</v>
      </c>
      <c r="Q20" s="1" t="s">
        <v>7</v>
      </c>
    </row>
    <row r="21" spans="1:31" x14ac:dyDescent="0.45">
      <c r="A21" s="7">
        <v>5</v>
      </c>
      <c r="B21" s="6" t="s">
        <v>12</v>
      </c>
      <c r="C21" s="10">
        <v>-0.48297546000000002</v>
      </c>
      <c r="D21" s="10">
        <v>3.8287009999999998E-16</v>
      </c>
      <c r="E21" s="10">
        <f t="shared" si="0"/>
        <v>0.48297546000000041</v>
      </c>
      <c r="H21" s="5">
        <v>1</v>
      </c>
      <c r="I21" s="5">
        <v>3.7824229000000001E-2</v>
      </c>
      <c r="J21" s="5">
        <v>0.68252049699999995</v>
      </c>
      <c r="K21" s="5">
        <v>-0.112651235</v>
      </c>
      <c r="L21" s="5">
        <v>-0.527261439</v>
      </c>
      <c r="M21" s="5">
        <v>-0.114055197</v>
      </c>
      <c r="N21" s="5">
        <v>-2.8287785999999999E-2</v>
      </c>
      <c r="O21" s="5">
        <v>1.5727727E-2</v>
      </c>
      <c r="P21" s="5">
        <v>-3.670174E-3</v>
      </c>
      <c r="Q21" s="5">
        <v>4.9853379000000003E-2</v>
      </c>
    </row>
    <row r="22" spans="1:31" x14ac:dyDescent="0.45">
      <c r="A22" s="7">
        <v>6</v>
      </c>
      <c r="B22" s="6" t="s">
        <v>13</v>
      </c>
      <c r="C22" s="10">
        <v>-0.10500114000000001</v>
      </c>
      <c r="D22" s="10">
        <v>6.6577330000000002E-17</v>
      </c>
      <c r="E22" s="10">
        <f t="shared" si="0"/>
        <v>0.10500114000000008</v>
      </c>
      <c r="X22" s="1" t="s">
        <v>39</v>
      </c>
    </row>
    <row r="23" spans="1:31" x14ac:dyDescent="0.45">
      <c r="A23" s="7"/>
      <c r="D23" s="6"/>
      <c r="X23" s="5">
        <v>7.6574440000000005E-7</v>
      </c>
      <c r="Y23" s="5">
        <v>8.1483209999999997E-8</v>
      </c>
      <c r="Z23" s="5">
        <v>4.3994760000000001E-8</v>
      </c>
      <c r="AA23" s="5">
        <v>2.2419169999999998E-8</v>
      </c>
      <c r="AB23" s="5">
        <v>1.5278899999999999E-8</v>
      </c>
      <c r="AC23" s="5">
        <v>1.085449E-8</v>
      </c>
      <c r="AD23" s="5">
        <v>3.8572629999999997E-9</v>
      </c>
      <c r="AE23" s="5">
        <v>3.1710020000000001E-9</v>
      </c>
    </row>
    <row r="24" spans="1:31" ht="13.35" thickBot="1" x14ac:dyDescent="0.5">
      <c r="A24" s="7"/>
      <c r="B24" s="16" t="s">
        <v>18</v>
      </c>
      <c r="C24" s="3" t="s">
        <v>19</v>
      </c>
      <c r="D24" s="3" t="s">
        <v>20</v>
      </c>
      <c r="E24" s="3" t="s">
        <v>15</v>
      </c>
    </row>
    <row r="25" spans="1:31" ht="13.35" thickTop="1" x14ac:dyDescent="0.45">
      <c r="A25" s="7"/>
      <c r="B25" s="2" t="s">
        <v>1</v>
      </c>
      <c r="C25" s="8">
        <v>0.26581300000000002</v>
      </c>
      <c r="D25" s="8">
        <v>0.21595500000000001</v>
      </c>
      <c r="E25" s="8">
        <f>D25-C25</f>
        <v>-4.9858000000000013E-2</v>
      </c>
    </row>
    <row r="26" spans="1:31" x14ac:dyDescent="0.45">
      <c r="A26" s="7"/>
      <c r="B26" s="6" t="s">
        <v>4</v>
      </c>
      <c r="C26" s="10">
        <v>-2.786806E-2</v>
      </c>
      <c r="D26" s="10">
        <v>0.48005874999999998</v>
      </c>
      <c r="E26" s="10">
        <f>D26-C26</f>
        <v>0.50792680999999995</v>
      </c>
    </row>
    <row r="27" spans="1:31" x14ac:dyDescent="0.45">
      <c r="A27" s="7"/>
      <c r="B27" s="6" t="s">
        <v>5</v>
      </c>
      <c r="C27" s="10">
        <v>0.54382361999999995</v>
      </c>
      <c r="D27" s="10">
        <v>2.5956659999999999E-2</v>
      </c>
      <c r="E27" s="10">
        <f>D27-C27</f>
        <v>-0.51786695999999999</v>
      </c>
    </row>
    <row r="28" spans="1:31" x14ac:dyDescent="0.45">
      <c r="A28" s="7"/>
      <c r="B28" s="6" t="s">
        <v>6</v>
      </c>
      <c r="C28" s="10">
        <v>0.13041175999999999</v>
      </c>
      <c r="D28" s="10">
        <v>0.49398459</v>
      </c>
      <c r="E28" s="10">
        <f>D28-C28</f>
        <v>0.36357283000000001</v>
      </c>
    </row>
    <row r="29" spans="1:31" x14ac:dyDescent="0.45">
      <c r="A29" s="7"/>
      <c r="B29" s="6" t="s">
        <v>14</v>
      </c>
      <c r="C29" s="10">
        <v>0.35363267999999998</v>
      </c>
      <c r="D29" s="10">
        <v>0</v>
      </c>
      <c r="E29" s="10">
        <f>D29-C29</f>
        <v>-0.35363267999999998</v>
      </c>
    </row>
    <row r="30" spans="1:31" x14ac:dyDescent="0.45">
      <c r="A30" s="7"/>
      <c r="D30" s="6"/>
    </row>
    <row r="31" spans="1:31" ht="13.35" thickBot="1" x14ac:dyDescent="0.5">
      <c r="A31" s="7"/>
      <c r="B31" s="16" t="s">
        <v>16</v>
      </c>
      <c r="C31" s="3" t="s">
        <v>19</v>
      </c>
      <c r="D31" s="3" t="s">
        <v>20</v>
      </c>
      <c r="E31" s="3" t="s">
        <v>15</v>
      </c>
    </row>
    <row r="32" spans="1:31" ht="13.35" thickTop="1" x14ac:dyDescent="0.45">
      <c r="A32" s="7"/>
      <c r="B32" s="2" t="s">
        <v>1</v>
      </c>
      <c r="C32" s="8">
        <v>1.378341</v>
      </c>
      <c r="D32" s="8">
        <v>0.92727000000000004</v>
      </c>
      <c r="E32" s="8">
        <f t="shared" ref="E32:E42" si="1">D32-C32</f>
        <v>-0.451071</v>
      </c>
    </row>
    <row r="33" spans="1:5" x14ac:dyDescent="0.45">
      <c r="A33" s="7"/>
      <c r="B33" s="6" t="s">
        <v>8</v>
      </c>
      <c r="C33" s="10">
        <v>1</v>
      </c>
      <c r="D33" s="10">
        <v>0.43169610000000003</v>
      </c>
      <c r="E33" s="10">
        <f t="shared" si="1"/>
        <v>-0.56830389999999997</v>
      </c>
    </row>
    <row r="34" spans="1:5" x14ac:dyDescent="0.45">
      <c r="A34" s="7"/>
      <c r="B34" s="6" t="s">
        <v>9</v>
      </c>
      <c r="C34" s="10">
        <v>3.7824229000000001E-2</v>
      </c>
      <c r="D34" s="10">
        <v>2.7002429999999999E-18</v>
      </c>
      <c r="E34" s="10">
        <f t="shared" si="1"/>
        <v>-3.7824229000000001E-2</v>
      </c>
    </row>
    <row r="35" spans="1:5" x14ac:dyDescent="0.45">
      <c r="A35" s="7"/>
      <c r="B35" s="6" t="s">
        <v>10</v>
      </c>
      <c r="C35" s="10">
        <v>0.68252049699999995</v>
      </c>
      <c r="D35" s="10">
        <v>0.52705009999999997</v>
      </c>
      <c r="E35" s="10">
        <f t="shared" si="1"/>
        <v>-0.15547039699999998</v>
      </c>
    </row>
    <row r="36" spans="1:5" x14ac:dyDescent="0.45">
      <c r="A36" s="7"/>
      <c r="B36" s="6" t="s">
        <v>11</v>
      </c>
      <c r="C36" s="10">
        <v>-0.112651235</v>
      </c>
      <c r="D36" s="10">
        <v>-1.5924669999999999E-17</v>
      </c>
      <c r="E36" s="10">
        <f t="shared" si="1"/>
        <v>0.11265123499999999</v>
      </c>
    </row>
    <row r="37" spans="1:5" x14ac:dyDescent="0.45">
      <c r="A37" s="7">
        <v>1</v>
      </c>
      <c r="B37" s="6" t="s">
        <v>12</v>
      </c>
      <c r="C37" s="10">
        <v>-0.527261439</v>
      </c>
      <c r="D37" s="10">
        <v>-3.5602589999999999E-16</v>
      </c>
      <c r="E37" s="10">
        <f t="shared" si="1"/>
        <v>0.52726143899999967</v>
      </c>
    </row>
    <row r="38" spans="1:5" x14ac:dyDescent="0.45">
      <c r="A38" s="7">
        <v>2</v>
      </c>
      <c r="B38" s="6" t="s">
        <v>13</v>
      </c>
      <c r="C38" s="10">
        <v>-0.114055197</v>
      </c>
      <c r="D38" s="10">
        <v>1.4718579999999999E-18</v>
      </c>
      <c r="E38" s="10">
        <f t="shared" si="1"/>
        <v>0.114055197</v>
      </c>
    </row>
    <row r="39" spans="1:5" x14ac:dyDescent="0.45">
      <c r="A39" s="7">
        <v>3</v>
      </c>
      <c r="B39" s="6" t="s">
        <v>4</v>
      </c>
      <c r="C39" s="10">
        <v>-2.8287785999999999E-2</v>
      </c>
      <c r="D39" s="10">
        <v>6.8474550000000004E-18</v>
      </c>
      <c r="E39" s="10">
        <f t="shared" si="1"/>
        <v>2.8287786000000006E-2</v>
      </c>
    </row>
    <row r="40" spans="1:5" x14ac:dyDescent="0.45">
      <c r="A40" s="7">
        <v>4</v>
      </c>
      <c r="B40" s="6" t="s">
        <v>5</v>
      </c>
      <c r="C40" s="10">
        <v>1.5727727E-2</v>
      </c>
      <c r="D40" s="10">
        <v>0</v>
      </c>
      <c r="E40" s="10">
        <f t="shared" si="1"/>
        <v>-1.5727727E-2</v>
      </c>
    </row>
    <row r="41" spans="1:5" x14ac:dyDescent="0.45">
      <c r="A41" s="7">
        <v>5</v>
      </c>
      <c r="B41" s="6" t="s">
        <v>6</v>
      </c>
      <c r="C41" s="10">
        <v>-3.670174E-3</v>
      </c>
      <c r="D41" s="10">
        <v>2.930054E-18</v>
      </c>
      <c r="E41" s="10">
        <f t="shared" si="1"/>
        <v>3.670174000000003E-3</v>
      </c>
    </row>
    <row r="42" spans="1:5" x14ac:dyDescent="0.45">
      <c r="A42" s="7">
        <v>6</v>
      </c>
      <c r="B42" s="6" t="s">
        <v>7</v>
      </c>
      <c r="C42" s="10">
        <v>4.9853379000000003E-2</v>
      </c>
      <c r="D42" s="10">
        <v>4.1253770000000002E-2</v>
      </c>
      <c r="E42" s="10">
        <f t="shared" si="1"/>
        <v>-8.5996090000000011E-3</v>
      </c>
    </row>
    <row r="43" spans="1:5" x14ac:dyDescent="0.45">
      <c r="A43" s="7">
        <v>7</v>
      </c>
    </row>
    <row r="44" spans="1:5" x14ac:dyDescent="0.45">
      <c r="A44" s="7">
        <v>8</v>
      </c>
    </row>
    <row r="45" spans="1:5" x14ac:dyDescent="0.45">
      <c r="A45" s="7">
        <v>9</v>
      </c>
    </row>
    <row r="46" spans="1:5" x14ac:dyDescent="0.45">
      <c r="A46" s="7">
        <v>10</v>
      </c>
    </row>
    <row r="50" spans="1:9" x14ac:dyDescent="0.45">
      <c r="A50" s="2" t="s">
        <v>253</v>
      </c>
    </row>
    <row r="51" spans="1:9" ht="13.35" thickBot="1" x14ac:dyDescent="0.5">
      <c r="B51" s="3" t="s">
        <v>21</v>
      </c>
      <c r="C51" s="3" t="s">
        <v>22</v>
      </c>
      <c r="D51" s="3" t="s">
        <v>23</v>
      </c>
      <c r="E51" s="3" t="s">
        <v>24</v>
      </c>
      <c r="F51" s="3" t="s">
        <v>25</v>
      </c>
      <c r="G51" s="3" t="s">
        <v>26</v>
      </c>
      <c r="H51" s="3" t="s">
        <v>27</v>
      </c>
      <c r="I51" s="3" t="s">
        <v>28</v>
      </c>
    </row>
    <row r="52" spans="1:9" ht="13.35" thickTop="1" x14ac:dyDescent="0.45">
      <c r="A52" s="17" t="s">
        <v>29</v>
      </c>
      <c r="B52" s="34">
        <v>3.9355220000000003E-2</v>
      </c>
      <c r="C52" s="34">
        <v>-0.27812059</v>
      </c>
      <c r="D52" s="34">
        <v>0.72371805</v>
      </c>
      <c r="E52" s="34">
        <v>-0.52164573000000003</v>
      </c>
      <c r="F52" s="34">
        <v>0.34958884000000001</v>
      </c>
      <c r="G52" s="34">
        <v>-5.3687989999999998E-2</v>
      </c>
      <c r="H52" s="34">
        <v>-1.10501E-2</v>
      </c>
      <c r="I52" s="34">
        <v>1.071238E-3</v>
      </c>
    </row>
    <row r="53" spans="1:9" x14ac:dyDescent="0.45">
      <c r="A53" s="17" t="s">
        <v>30</v>
      </c>
      <c r="B53" s="34">
        <v>6.811934E-2</v>
      </c>
      <c r="C53" s="34">
        <v>-0.34177313999999998</v>
      </c>
      <c r="D53" s="34">
        <v>0.45805496000000001</v>
      </c>
      <c r="E53" s="34">
        <v>0.31024446</v>
      </c>
      <c r="F53" s="34">
        <v>-0.75096766999999998</v>
      </c>
      <c r="G53" s="34">
        <v>8.2597340000000005E-2</v>
      </c>
      <c r="H53" s="34">
        <v>3.7786359999999998E-2</v>
      </c>
      <c r="I53" s="34">
        <v>-1.6802856000000001E-2</v>
      </c>
    </row>
    <row r="54" spans="1:9" x14ac:dyDescent="0.45">
      <c r="A54" s="17" t="s">
        <v>31</v>
      </c>
      <c r="B54" s="34">
        <v>0.11986429</v>
      </c>
      <c r="C54" s="34">
        <v>-0.37845245999999999</v>
      </c>
      <c r="D54" s="34">
        <v>0.10474296</v>
      </c>
      <c r="E54" s="34">
        <v>0.72692730999999999</v>
      </c>
      <c r="F54" s="34">
        <v>0.53000762000000001</v>
      </c>
      <c r="G54" s="34">
        <v>-0.14711374999999999</v>
      </c>
      <c r="H54" s="34">
        <v>-2.1373759999999999E-2</v>
      </c>
      <c r="I54" s="34">
        <v>2.1267410000000001E-3</v>
      </c>
    </row>
    <row r="55" spans="1:9" x14ac:dyDescent="0.45">
      <c r="A55" s="17" t="s">
        <v>32</v>
      </c>
      <c r="B55" s="34">
        <v>0.27960564999999998</v>
      </c>
      <c r="C55" s="34">
        <v>-0.54091564000000003</v>
      </c>
      <c r="D55" s="34">
        <v>-0.33672327000000002</v>
      </c>
      <c r="E55" s="34">
        <v>-0.18638509</v>
      </c>
      <c r="F55" s="34">
        <v>6.0228650000000002E-2</v>
      </c>
      <c r="G55" s="34">
        <v>0.68629205999999998</v>
      </c>
      <c r="H55" s="34">
        <v>-6.9589650000000003E-2</v>
      </c>
      <c r="I55" s="34">
        <v>4.0521356000000001E-2</v>
      </c>
    </row>
    <row r="56" spans="1:9" x14ac:dyDescent="0.45">
      <c r="A56" s="17" t="s">
        <v>33</v>
      </c>
      <c r="B56" s="34">
        <v>0.4573084</v>
      </c>
      <c r="C56" s="34">
        <v>-0.31530451999999998</v>
      </c>
      <c r="D56" s="34">
        <v>-0.28328750000000003</v>
      </c>
      <c r="E56" s="34">
        <v>-0.21760536999999999</v>
      </c>
      <c r="F56" s="34">
        <v>-0.11382929999999999</v>
      </c>
      <c r="G56" s="34">
        <v>-0.56668872999999997</v>
      </c>
      <c r="H56" s="34">
        <v>0.41185337</v>
      </c>
      <c r="I56" s="34">
        <v>-0.24521778399999999</v>
      </c>
    </row>
    <row r="57" spans="1:9" x14ac:dyDescent="0.45">
      <c r="A57" s="17" t="s">
        <v>34</v>
      </c>
      <c r="B57" s="34">
        <v>0.48952538000000001</v>
      </c>
      <c r="C57" s="34">
        <v>6.0958610000000003E-2</v>
      </c>
      <c r="D57" s="34">
        <v>-2.5255920000000001E-2</v>
      </c>
      <c r="E57" s="34">
        <v>-5.1020799999999998E-2</v>
      </c>
      <c r="F57" s="34">
        <v>-9.1062130000000005E-2</v>
      </c>
      <c r="G57" s="34">
        <v>-0.26300568000000002</v>
      </c>
      <c r="H57" s="34">
        <v>-0.58327077000000005</v>
      </c>
      <c r="I57" s="34">
        <v>0.579429792</v>
      </c>
    </row>
    <row r="58" spans="1:9" x14ac:dyDescent="0.45">
      <c r="A58" s="17" t="s">
        <v>35</v>
      </c>
      <c r="B58" s="34">
        <v>0.48383527999999998</v>
      </c>
      <c r="C58" s="34">
        <v>0.32756981000000002</v>
      </c>
      <c r="D58" s="34">
        <v>0.14517853</v>
      </c>
      <c r="E58" s="34">
        <v>7.2362259999999998E-2</v>
      </c>
      <c r="F58" s="34">
        <v>2.8843239999999999E-2</v>
      </c>
      <c r="G58" s="34">
        <v>0.15601174000000001</v>
      </c>
      <c r="H58" s="34">
        <v>-0.34244395999999999</v>
      </c>
      <c r="I58" s="34">
        <v>-0.69989204699999996</v>
      </c>
    </row>
    <row r="59" spans="1:9" x14ac:dyDescent="0.45">
      <c r="A59" s="17" t="s">
        <v>36</v>
      </c>
      <c r="B59" s="34">
        <v>0.46733447</v>
      </c>
      <c r="C59" s="34">
        <v>0.39948616999999997</v>
      </c>
      <c r="D59" s="34">
        <v>0.20024412</v>
      </c>
      <c r="E59" s="34">
        <v>0.11523835</v>
      </c>
      <c r="F59" s="34">
        <v>8.4960480000000005E-2</v>
      </c>
      <c r="G59" s="34">
        <v>0.28811154999999999</v>
      </c>
      <c r="H59" s="34">
        <v>0.60502453</v>
      </c>
      <c r="I59" s="34">
        <v>0.33518724599999999</v>
      </c>
    </row>
    <row r="61" spans="1:9" x14ac:dyDescent="0.45">
      <c r="A61" s="2" t="s">
        <v>39</v>
      </c>
    </row>
    <row r="62" spans="1:9" ht="13.35" thickBot="1" x14ac:dyDescent="0.5">
      <c r="B62" s="42">
        <v>7.6574440000000005E-7</v>
      </c>
      <c r="C62" s="42">
        <v>8.1483209999999997E-8</v>
      </c>
      <c r="D62" s="42">
        <v>4.3994760000000001E-8</v>
      </c>
      <c r="E62" s="42">
        <v>2.2419169999999998E-8</v>
      </c>
      <c r="F62" s="42">
        <v>1.5278899999999999E-8</v>
      </c>
      <c r="G62" s="42">
        <v>1.085449E-8</v>
      </c>
      <c r="H62" s="42">
        <v>3.8572629999999997E-9</v>
      </c>
      <c r="I62" s="42">
        <v>3.1710020000000001E-9</v>
      </c>
    </row>
    <row r="64" spans="1:9" x14ac:dyDescent="0.45">
      <c r="A64" s="2" t="s">
        <v>254</v>
      </c>
      <c r="B64" s="2" t="s">
        <v>255</v>
      </c>
    </row>
    <row r="65" spans="1:19" ht="13.35" thickBot="1" x14ac:dyDescent="0.5">
      <c r="B65" s="42">
        <v>8.7506819999999996E-4</v>
      </c>
      <c r="C65" s="42">
        <v>2.8545259999999999E-4</v>
      </c>
      <c r="D65" s="42">
        <v>2.0974930000000001E-4</v>
      </c>
      <c r="E65" s="42">
        <v>1.4973030000000001E-4</v>
      </c>
      <c r="F65" s="42">
        <v>1.236078E-4</v>
      </c>
      <c r="G65" s="42">
        <v>1.041849E-4</v>
      </c>
      <c r="H65" s="42">
        <v>6.2106869999999998E-5</v>
      </c>
      <c r="I65" s="42">
        <v>5.6311650000000002E-5</v>
      </c>
    </row>
    <row r="67" spans="1:19" x14ac:dyDescent="0.45">
      <c r="A67" s="2" t="s">
        <v>40</v>
      </c>
      <c r="B67" s="2" t="s">
        <v>42</v>
      </c>
      <c r="K67" s="2" t="s">
        <v>264</v>
      </c>
    </row>
    <row r="68" spans="1:19" ht="13.35" thickBot="1" x14ac:dyDescent="0.5">
      <c r="B68" s="3" t="s">
        <v>21</v>
      </c>
      <c r="C68" s="3" t="s">
        <v>22</v>
      </c>
      <c r="D68" s="3" t="s">
        <v>23</v>
      </c>
      <c r="E68" s="3" t="s">
        <v>24</v>
      </c>
      <c r="F68" s="3" t="s">
        <v>25</v>
      </c>
      <c r="G68" s="3" t="s">
        <v>26</v>
      </c>
      <c r="H68" s="3" t="s">
        <v>27</v>
      </c>
      <c r="I68" s="3" t="s">
        <v>28</v>
      </c>
      <c r="L68" s="3" t="s">
        <v>21</v>
      </c>
      <c r="M68" s="3" t="s">
        <v>22</v>
      </c>
      <c r="N68" s="3" t="s">
        <v>23</v>
      </c>
      <c r="O68" s="3" t="s">
        <v>24</v>
      </c>
      <c r="P68" s="3" t="s">
        <v>25</v>
      </c>
      <c r="Q68" s="3" t="s">
        <v>26</v>
      </c>
      <c r="R68" s="3" t="s">
        <v>27</v>
      </c>
      <c r="S68" s="3" t="s">
        <v>28</v>
      </c>
    </row>
    <row r="69" spans="1:19" ht="13.35" thickTop="1" x14ac:dyDescent="0.45">
      <c r="A69" s="17" t="s">
        <v>29</v>
      </c>
      <c r="B69" s="34">
        <v>3.9355220000000003E-2</v>
      </c>
      <c r="C69" s="34">
        <v>-0.27812059</v>
      </c>
      <c r="D69" s="34">
        <v>0.72371805</v>
      </c>
      <c r="E69" s="34">
        <v>-0.52164573000000003</v>
      </c>
      <c r="F69" s="34">
        <v>0.34958884000000001</v>
      </c>
      <c r="G69" s="34">
        <v>-5.3687989999999998E-2</v>
      </c>
      <c r="H69" s="34">
        <v>-1.10501E-2</v>
      </c>
      <c r="I69" s="34">
        <v>1.071238E-3</v>
      </c>
      <c r="K69" s="19" t="s">
        <v>256</v>
      </c>
      <c r="L69" s="33">
        <v>8.7509999999999997E-4</v>
      </c>
      <c r="M69" s="33">
        <v>2.855E-4</v>
      </c>
      <c r="N69" s="33">
        <v>2.097E-4</v>
      </c>
      <c r="O69" s="33">
        <v>1.4970000000000001E-4</v>
      </c>
      <c r="P69" s="33">
        <v>1.236E-4</v>
      </c>
      <c r="Q69" s="33">
        <v>1.042E-4</v>
      </c>
      <c r="R69" s="33">
        <v>6.211E-5</v>
      </c>
      <c r="S69" s="33">
        <v>5.6310000000000001E-5</v>
      </c>
    </row>
    <row r="70" spans="1:19" x14ac:dyDescent="0.45">
      <c r="A70" s="17" t="s">
        <v>30</v>
      </c>
      <c r="B70" s="34">
        <v>6.811934E-2</v>
      </c>
      <c r="C70" s="34">
        <v>-0.34177313999999998</v>
      </c>
      <c r="D70" s="34">
        <v>0.45805496000000001</v>
      </c>
      <c r="E70" s="34">
        <v>0.31024446</v>
      </c>
      <c r="F70" s="34">
        <v>-0.75096766999999998</v>
      </c>
      <c r="G70" s="34">
        <v>8.2597340000000005E-2</v>
      </c>
      <c r="H70" s="34">
        <v>3.7786359999999998E-2</v>
      </c>
      <c r="I70" s="34">
        <v>-1.6802856000000001E-2</v>
      </c>
      <c r="K70" s="19" t="s">
        <v>257</v>
      </c>
      <c r="L70" s="18">
        <v>0.80876999999999999</v>
      </c>
      <c r="M70" s="18">
        <v>8.6059999999999998E-2</v>
      </c>
      <c r="N70" s="18">
        <v>4.6469999999999997E-2</v>
      </c>
      <c r="O70" s="18">
        <v>2.368E-2</v>
      </c>
      <c r="P70" s="18">
        <v>1.6140000000000002E-2</v>
      </c>
      <c r="Q70" s="18">
        <v>1.146E-2</v>
      </c>
      <c r="R70" s="18">
        <v>4.0699999999999998E-3</v>
      </c>
      <c r="S70" s="18">
        <v>3.3500000000000001E-3</v>
      </c>
    </row>
    <row r="71" spans="1:19" x14ac:dyDescent="0.45">
      <c r="A71" s="17" t="s">
        <v>31</v>
      </c>
      <c r="B71" s="34">
        <v>0.11986429</v>
      </c>
      <c r="C71" s="34">
        <v>-0.37845245999999999</v>
      </c>
      <c r="D71" s="34">
        <v>0.10474296</v>
      </c>
      <c r="E71" s="34">
        <v>0.72692730999999999</v>
      </c>
      <c r="F71" s="34">
        <v>0.53000762000000001</v>
      </c>
      <c r="G71" s="34">
        <v>-0.14711374999999999</v>
      </c>
      <c r="H71" s="34">
        <v>-2.1373759999999999E-2</v>
      </c>
      <c r="I71" s="34">
        <v>2.1267410000000001E-3</v>
      </c>
      <c r="K71" s="19" t="s">
        <v>258</v>
      </c>
      <c r="L71" s="18">
        <v>0.80876999999999999</v>
      </c>
      <c r="M71" s="18">
        <v>0.89483000000000001</v>
      </c>
      <c r="N71" s="18">
        <v>0.94130000000000003</v>
      </c>
      <c r="O71" s="18">
        <v>0.96497999999999995</v>
      </c>
      <c r="P71" s="18">
        <v>0.98111000000000004</v>
      </c>
      <c r="Q71" s="18">
        <v>0.99258000000000002</v>
      </c>
      <c r="R71" s="18">
        <v>0.99670000000000003</v>
      </c>
      <c r="S71" s="18">
        <v>1</v>
      </c>
    </row>
    <row r="72" spans="1:19" x14ac:dyDescent="0.45">
      <c r="A72" s="17" t="s">
        <v>32</v>
      </c>
      <c r="B72" s="34">
        <v>0.27960564999999998</v>
      </c>
      <c r="C72" s="34">
        <v>-0.54091564000000003</v>
      </c>
      <c r="D72" s="34">
        <v>-0.33672327000000002</v>
      </c>
      <c r="E72" s="34">
        <v>-0.18638509</v>
      </c>
      <c r="F72" s="34">
        <v>6.0228650000000002E-2</v>
      </c>
      <c r="G72" s="34">
        <v>0.68629205999999998</v>
      </c>
      <c r="H72" s="34">
        <v>-6.9589650000000003E-2</v>
      </c>
      <c r="I72" s="34">
        <v>4.0521356000000001E-2</v>
      </c>
    </row>
    <row r="73" spans="1:19" x14ac:dyDescent="0.45">
      <c r="A73" s="17" t="s">
        <v>33</v>
      </c>
      <c r="B73" s="34">
        <v>0.4573084</v>
      </c>
      <c r="C73" s="34">
        <v>-0.31530451999999998</v>
      </c>
      <c r="D73" s="34">
        <v>-0.28328750000000003</v>
      </c>
      <c r="E73" s="34">
        <v>-0.21760536999999999</v>
      </c>
      <c r="F73" s="34">
        <v>-0.11382929999999999</v>
      </c>
      <c r="G73" s="34">
        <v>-0.56668872999999997</v>
      </c>
      <c r="H73" s="34">
        <v>0.41185337</v>
      </c>
      <c r="I73" s="34">
        <v>-0.24521778399999999</v>
      </c>
    </row>
    <row r="74" spans="1:19" x14ac:dyDescent="0.45">
      <c r="A74" s="17" t="s">
        <v>34</v>
      </c>
      <c r="B74" s="34">
        <v>0.48952538000000001</v>
      </c>
      <c r="C74" s="34">
        <v>6.0958610000000003E-2</v>
      </c>
      <c r="D74" s="34">
        <v>-2.5255920000000001E-2</v>
      </c>
      <c r="E74" s="34">
        <v>-5.1020799999999998E-2</v>
      </c>
      <c r="F74" s="34">
        <v>-9.1062130000000005E-2</v>
      </c>
      <c r="G74" s="34">
        <v>-0.26300568000000002</v>
      </c>
      <c r="H74" s="34">
        <v>-0.58327077000000005</v>
      </c>
      <c r="I74" s="34">
        <v>0.579429792</v>
      </c>
    </row>
    <row r="75" spans="1:19" x14ac:dyDescent="0.45">
      <c r="A75" s="17" t="s">
        <v>35</v>
      </c>
      <c r="B75" s="34">
        <v>0.48383527999999998</v>
      </c>
      <c r="C75" s="34">
        <v>0.32756981000000002</v>
      </c>
      <c r="D75" s="34">
        <v>0.14517853</v>
      </c>
      <c r="E75" s="34">
        <v>7.2362259999999998E-2</v>
      </c>
      <c r="F75" s="34">
        <v>2.8843239999999999E-2</v>
      </c>
      <c r="G75" s="34">
        <v>0.15601174000000001</v>
      </c>
      <c r="H75" s="34">
        <v>-0.34244395999999999</v>
      </c>
      <c r="I75" s="34">
        <v>-0.69989204699999996</v>
      </c>
    </row>
    <row r="76" spans="1:19" x14ac:dyDescent="0.45">
      <c r="A76" s="17" t="s">
        <v>36</v>
      </c>
      <c r="B76" s="34">
        <v>0.46733447</v>
      </c>
      <c r="C76" s="34">
        <v>0.39948616999999997</v>
      </c>
      <c r="D76" s="34">
        <v>0.20024412</v>
      </c>
      <c r="E76" s="34">
        <v>0.11523835</v>
      </c>
      <c r="F76" s="34">
        <v>8.4960480000000005E-2</v>
      </c>
      <c r="G76" s="34">
        <v>0.28811154999999999</v>
      </c>
      <c r="H76" s="34">
        <v>0.60502453</v>
      </c>
      <c r="I76" s="34">
        <v>0.33518724599999999</v>
      </c>
    </row>
    <row r="84" spans="6:9" ht="13.35" thickBot="1" x14ac:dyDescent="0.5">
      <c r="F84" s="32" t="s">
        <v>259</v>
      </c>
      <c r="G84" s="32" t="s">
        <v>260</v>
      </c>
      <c r="H84" s="32" t="s">
        <v>261</v>
      </c>
      <c r="I84" s="32" t="s">
        <v>262</v>
      </c>
    </row>
    <row r="85" spans="6:9" x14ac:dyDescent="0.45">
      <c r="F85" s="20">
        <v>1.0133639999999999E-2</v>
      </c>
      <c r="G85" s="20">
        <v>7.0256040000000004E-3</v>
      </c>
      <c r="H85" s="20">
        <v>0.77873709999999996</v>
      </c>
      <c r="I85" s="20">
        <v>2.4538180000000001</v>
      </c>
    </row>
  </sheetData>
  <mergeCells count="1">
    <mergeCell ref="C2:E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5E802-78CD-4F17-B845-9FE5046D4722}">
  <dimension ref="A2:Q45"/>
  <sheetViews>
    <sheetView showGridLines="0" zoomScale="140" zoomScaleNormal="140" workbookViewId="0">
      <selection activeCell="E42" sqref="B15:E42"/>
    </sheetView>
  </sheetViews>
  <sheetFormatPr defaultColWidth="9.1171875" defaultRowHeight="12.75" customHeight="1" x14ac:dyDescent="0.45"/>
  <cols>
    <col min="1" max="1" width="9.1171875" style="7"/>
    <col min="2" max="2" width="18.1171875" style="1" bestFit="1" customWidth="1"/>
    <col min="3" max="3" width="14.29296875" style="1" bestFit="1" customWidth="1"/>
    <col min="4" max="4" width="13.5859375" style="1" bestFit="1" customWidth="1"/>
    <col min="5" max="5" width="9.1171875" style="1" bestFit="1" customWidth="1"/>
    <col min="6" max="6" width="18.1171875" style="1" bestFit="1" customWidth="1"/>
    <col min="7" max="7" width="11.41015625" style="1" bestFit="1" customWidth="1"/>
    <col min="8" max="8" width="12" style="1" bestFit="1" customWidth="1"/>
    <col min="9" max="16384" width="9.1171875" style="1"/>
  </cols>
  <sheetData>
    <row r="2" spans="1:7" ht="12.75" customHeight="1" x14ac:dyDescent="0.45">
      <c r="C2" s="58"/>
      <c r="D2" s="58"/>
      <c r="E2" s="58"/>
    </row>
    <row r="3" spans="1:7" ht="12.75" customHeight="1" thickBot="1" x14ac:dyDescent="0.5">
      <c r="C3" s="3" t="s">
        <v>0</v>
      </c>
      <c r="D3" s="3" t="s">
        <v>3</v>
      </c>
      <c r="E3" s="3" t="s">
        <v>2</v>
      </c>
    </row>
    <row r="4" spans="1:7" ht="12.75" customHeight="1" thickTop="1" x14ac:dyDescent="0.45">
      <c r="B4" s="1" t="s">
        <v>1</v>
      </c>
      <c r="C4" s="8">
        <v>1.3536950000000001</v>
      </c>
      <c r="D4" s="8">
        <v>0.26581300000000002</v>
      </c>
      <c r="E4" s="8">
        <v>1.378341</v>
      </c>
    </row>
    <row r="7" spans="1:7" ht="15" customHeight="1" x14ac:dyDescent="0.45"/>
    <row r="9" spans="1:7" ht="12.75" customHeight="1" x14ac:dyDescent="0.45">
      <c r="A9" s="7">
        <v>1</v>
      </c>
      <c r="G9" s="8">
        <v>1</v>
      </c>
    </row>
    <row r="10" spans="1:7" ht="12.75" customHeight="1" x14ac:dyDescent="0.45">
      <c r="A10" s="7">
        <v>2</v>
      </c>
    </row>
    <row r="11" spans="1:7" ht="12.75" customHeight="1" x14ac:dyDescent="0.45">
      <c r="A11" s="7">
        <v>3</v>
      </c>
    </row>
    <row r="12" spans="1:7" ht="12.75" customHeight="1" x14ac:dyDescent="0.45">
      <c r="A12" s="7">
        <v>4</v>
      </c>
    </row>
    <row r="13" spans="1:7" ht="12.75" customHeight="1" x14ac:dyDescent="0.45">
      <c r="B13" s="6"/>
      <c r="D13" s="4"/>
    </row>
    <row r="14" spans="1:7" ht="12.75" customHeight="1" x14ac:dyDescent="0.45">
      <c r="C14" s="4"/>
      <c r="E14" s="4"/>
      <c r="G14" s="4"/>
    </row>
    <row r="15" spans="1:7" ht="12.75" customHeight="1" thickBot="1" x14ac:dyDescent="0.5">
      <c r="B15" s="16" t="s">
        <v>17</v>
      </c>
      <c r="C15" s="3" t="s">
        <v>19</v>
      </c>
      <c r="D15" s="3" t="s">
        <v>20</v>
      </c>
      <c r="E15" s="3" t="s">
        <v>263</v>
      </c>
      <c r="G15" s="4"/>
    </row>
    <row r="16" spans="1:7" ht="12.75" customHeight="1" thickTop="1" x14ac:dyDescent="0.45">
      <c r="B16" s="2" t="s">
        <v>1</v>
      </c>
      <c r="C16" s="33">
        <v>1.3536950000000001</v>
      </c>
      <c r="D16" s="33">
        <v>0.91193100000000005</v>
      </c>
      <c r="E16" s="37">
        <v>-0.44176400000000005</v>
      </c>
      <c r="G16" s="4"/>
    </row>
    <row r="17" spans="1:17" ht="12.75" customHeight="1" x14ac:dyDescent="0.45">
      <c r="A17" s="7">
        <v>1</v>
      </c>
      <c r="B17" s="6" t="s">
        <v>8</v>
      </c>
      <c r="C17" s="35">
        <v>0.74031232999999996</v>
      </c>
      <c r="D17" s="35">
        <v>0.4612948</v>
      </c>
      <c r="E17" s="38">
        <v>-0.27901752999999996</v>
      </c>
      <c r="F17" s="9"/>
    </row>
    <row r="18" spans="1:17" ht="12.75" customHeight="1" x14ac:dyDescent="0.45">
      <c r="A18" s="7">
        <v>2</v>
      </c>
      <c r="B18" s="6" t="s">
        <v>9</v>
      </c>
      <c r="C18" s="35">
        <v>3.5697819999999998E-2</v>
      </c>
      <c r="D18" s="35">
        <v>0</v>
      </c>
      <c r="E18" s="38">
        <v>-3.5697819999999998E-2</v>
      </c>
    </row>
    <row r="19" spans="1:17" ht="12.75" customHeight="1" x14ac:dyDescent="0.45">
      <c r="A19" s="7">
        <v>3</v>
      </c>
      <c r="B19" s="6" t="s">
        <v>10</v>
      </c>
      <c r="C19" s="35">
        <v>0.83706133000000005</v>
      </c>
      <c r="D19" s="35">
        <v>0.5387052</v>
      </c>
      <c r="E19" s="38">
        <v>-0.29835613000000005</v>
      </c>
      <c r="H19" s="1">
        <v>1</v>
      </c>
      <c r="I19" s="1">
        <v>2</v>
      </c>
      <c r="J19" s="1">
        <v>3</v>
      </c>
      <c r="K19" s="1">
        <v>4</v>
      </c>
      <c r="L19" s="1">
        <v>5</v>
      </c>
      <c r="M19" s="1">
        <v>6</v>
      </c>
      <c r="N19" s="1">
        <v>7</v>
      </c>
      <c r="O19" s="1">
        <v>8</v>
      </c>
      <c r="P19" s="1">
        <v>9</v>
      </c>
      <c r="Q19" s="1">
        <v>10</v>
      </c>
    </row>
    <row r="20" spans="1:17" ht="12.75" customHeight="1" x14ac:dyDescent="0.45">
      <c r="A20" s="7">
        <v>4</v>
      </c>
      <c r="B20" s="6" t="s">
        <v>11</v>
      </c>
      <c r="C20" s="35">
        <v>-2.509488E-2</v>
      </c>
      <c r="D20" s="35">
        <v>-5.7813229999999994E-17</v>
      </c>
      <c r="E20" s="38">
        <v>2.5094879999999941E-2</v>
      </c>
      <c r="H20" s="1" t="s">
        <v>8</v>
      </c>
      <c r="I20" s="1" t="s">
        <v>9</v>
      </c>
      <c r="J20" s="1" t="s">
        <v>10</v>
      </c>
      <c r="K20" s="1" t="s">
        <v>11</v>
      </c>
      <c r="L20" s="1" t="s">
        <v>12</v>
      </c>
      <c r="M20" s="1" t="s">
        <v>13</v>
      </c>
      <c r="N20" s="1" t="s">
        <v>4</v>
      </c>
      <c r="O20" s="1" t="s">
        <v>5</v>
      </c>
      <c r="P20" s="1" t="s">
        <v>6</v>
      </c>
      <c r="Q20" s="1" t="s">
        <v>7</v>
      </c>
    </row>
    <row r="21" spans="1:17" ht="12.75" customHeight="1" x14ac:dyDescent="0.45">
      <c r="A21" s="7">
        <v>5</v>
      </c>
      <c r="B21" s="6" t="s">
        <v>12</v>
      </c>
      <c r="C21" s="35">
        <v>-0.48297546000000002</v>
      </c>
      <c r="D21" s="35">
        <v>3.8287009999999998E-16</v>
      </c>
      <c r="E21" s="38">
        <v>0.48297546000000041</v>
      </c>
      <c r="H21" s="5">
        <v>1</v>
      </c>
      <c r="I21" s="5">
        <v>3.7824229000000001E-2</v>
      </c>
      <c r="J21" s="5">
        <v>0.68252049699999995</v>
      </c>
      <c r="K21" s="5">
        <v>-0.112651235</v>
      </c>
      <c r="L21" s="5">
        <v>-0.527261439</v>
      </c>
      <c r="M21" s="5">
        <v>-0.114055197</v>
      </c>
      <c r="N21" s="5">
        <v>-2.8287785999999999E-2</v>
      </c>
      <c r="O21" s="5">
        <v>1.5727727E-2</v>
      </c>
      <c r="P21" s="5">
        <v>-3.670174E-3</v>
      </c>
      <c r="Q21" s="5">
        <v>4.9853379000000003E-2</v>
      </c>
    </row>
    <row r="22" spans="1:17" ht="12.75" customHeight="1" x14ac:dyDescent="0.45">
      <c r="A22" s="7">
        <v>6</v>
      </c>
      <c r="B22" s="6" t="s">
        <v>13</v>
      </c>
      <c r="C22" s="35">
        <v>-0.10500114000000001</v>
      </c>
      <c r="D22" s="35">
        <v>6.6577330000000002E-17</v>
      </c>
      <c r="E22" s="41">
        <v>0.10500114000000008</v>
      </c>
    </row>
    <row r="23" spans="1:17" ht="12.75" customHeight="1" x14ac:dyDescent="0.45">
      <c r="B23" s="39"/>
      <c r="C23" s="39"/>
      <c r="D23" s="39"/>
      <c r="E23" s="40"/>
    </row>
    <row r="24" spans="1:17" ht="12.75" customHeight="1" thickBot="1" x14ac:dyDescent="0.5">
      <c r="B24" s="16" t="s">
        <v>18</v>
      </c>
      <c r="C24" s="3" t="s">
        <v>19</v>
      </c>
      <c r="D24" s="3" t="s">
        <v>20</v>
      </c>
      <c r="E24" s="3" t="s">
        <v>263</v>
      </c>
    </row>
    <row r="25" spans="1:17" ht="12.75" customHeight="1" thickTop="1" x14ac:dyDescent="0.45">
      <c r="B25" s="2" t="s">
        <v>1</v>
      </c>
      <c r="C25" s="33">
        <v>0.26581300000000002</v>
      </c>
      <c r="D25" s="33">
        <v>0.21595500000000001</v>
      </c>
      <c r="E25" s="38">
        <v>-4.9858000000000013E-2</v>
      </c>
    </row>
    <row r="26" spans="1:17" ht="12.75" customHeight="1" x14ac:dyDescent="0.45">
      <c r="B26" s="6" t="s">
        <v>4</v>
      </c>
      <c r="C26" s="35">
        <v>-2.786806E-2</v>
      </c>
      <c r="D26" s="35">
        <v>0.48005874999999998</v>
      </c>
      <c r="E26" s="38">
        <v>0.50792680999999995</v>
      </c>
    </row>
    <row r="27" spans="1:17" ht="12.75" customHeight="1" x14ac:dyDescent="0.45">
      <c r="B27" s="6" t="s">
        <v>5</v>
      </c>
      <c r="C27" s="35">
        <v>0.54382361999999995</v>
      </c>
      <c r="D27" s="35">
        <v>2.5956659999999999E-2</v>
      </c>
      <c r="E27" s="38">
        <v>-0.51786695999999999</v>
      </c>
    </row>
    <row r="28" spans="1:17" ht="12.75" customHeight="1" x14ac:dyDescent="0.45">
      <c r="B28" s="6" t="s">
        <v>6</v>
      </c>
      <c r="C28" s="35">
        <v>0.13041175999999999</v>
      </c>
      <c r="D28" s="35">
        <v>0.49398459</v>
      </c>
      <c r="E28" s="38">
        <v>0.36357283000000001</v>
      </c>
    </row>
    <row r="29" spans="1:17" ht="12.75" customHeight="1" x14ac:dyDescent="0.45">
      <c r="B29" s="6" t="s">
        <v>14</v>
      </c>
      <c r="C29" s="35">
        <v>0.35363267999999998</v>
      </c>
      <c r="D29" s="35">
        <v>0</v>
      </c>
      <c r="E29" s="41">
        <v>-0.35363267999999998</v>
      </c>
    </row>
    <row r="30" spans="1:17" ht="12.75" customHeight="1" x14ac:dyDescent="0.45">
      <c r="D30" s="6"/>
    </row>
    <row r="31" spans="1:17" ht="12.75" customHeight="1" thickBot="1" x14ac:dyDescent="0.5">
      <c r="B31" s="16" t="s">
        <v>16</v>
      </c>
      <c r="C31" s="3" t="s">
        <v>19</v>
      </c>
      <c r="D31" s="3" t="s">
        <v>20</v>
      </c>
      <c r="E31" s="3" t="s">
        <v>263</v>
      </c>
    </row>
    <row r="32" spans="1:17" ht="12.75" customHeight="1" thickTop="1" x14ac:dyDescent="0.45">
      <c r="B32" s="2" t="s">
        <v>1</v>
      </c>
      <c r="C32" s="33">
        <v>1.378341</v>
      </c>
      <c r="D32" s="33">
        <v>0.92727000000000004</v>
      </c>
      <c r="E32" s="37">
        <v>-0.451071</v>
      </c>
    </row>
    <row r="33" spans="1:5" ht="12.75" customHeight="1" x14ac:dyDescent="0.45">
      <c r="B33" s="6" t="s">
        <v>8</v>
      </c>
      <c r="C33" s="35">
        <v>1</v>
      </c>
      <c r="D33" s="35">
        <v>0.43169610000000003</v>
      </c>
      <c r="E33" s="38">
        <v>-0.56830389999999997</v>
      </c>
    </row>
    <row r="34" spans="1:5" ht="12.75" customHeight="1" x14ac:dyDescent="0.45">
      <c r="B34" s="6" t="s">
        <v>9</v>
      </c>
      <c r="C34" s="35">
        <v>3.7824229000000001E-2</v>
      </c>
      <c r="D34" s="35">
        <v>2.7002429999999999E-18</v>
      </c>
      <c r="E34" s="38">
        <v>-3.7824229000000001E-2</v>
      </c>
    </row>
    <row r="35" spans="1:5" ht="12.75" customHeight="1" x14ac:dyDescent="0.45">
      <c r="B35" s="6" t="s">
        <v>10</v>
      </c>
      <c r="C35" s="35">
        <v>0.68252049699999995</v>
      </c>
      <c r="D35" s="35">
        <v>0.52705009999999997</v>
      </c>
      <c r="E35" s="38">
        <v>-0.15547039699999998</v>
      </c>
    </row>
    <row r="36" spans="1:5" ht="12.75" customHeight="1" x14ac:dyDescent="0.45">
      <c r="B36" s="6" t="s">
        <v>11</v>
      </c>
      <c r="C36" s="35">
        <v>-0.112651235</v>
      </c>
      <c r="D36" s="35">
        <v>-1.5924669999999999E-17</v>
      </c>
      <c r="E36" s="38">
        <v>0.11265123499999999</v>
      </c>
    </row>
    <row r="37" spans="1:5" ht="12.75" customHeight="1" x14ac:dyDescent="0.45">
      <c r="A37" s="7">
        <v>1</v>
      </c>
      <c r="B37" s="6" t="s">
        <v>12</v>
      </c>
      <c r="C37" s="35">
        <v>-0.527261439</v>
      </c>
      <c r="D37" s="35">
        <v>-3.5602589999999999E-16</v>
      </c>
      <c r="E37" s="38">
        <v>0.52726143899999967</v>
      </c>
    </row>
    <row r="38" spans="1:5" ht="12.75" customHeight="1" x14ac:dyDescent="0.45">
      <c r="A38" s="7">
        <v>2</v>
      </c>
      <c r="B38" s="6" t="s">
        <v>13</v>
      </c>
      <c r="C38" s="35">
        <v>-0.114055197</v>
      </c>
      <c r="D38" s="35">
        <v>1.4718579999999999E-18</v>
      </c>
      <c r="E38" s="38">
        <v>0.114055197</v>
      </c>
    </row>
    <row r="39" spans="1:5" ht="12.75" customHeight="1" x14ac:dyDescent="0.45">
      <c r="A39" s="7">
        <v>3</v>
      </c>
      <c r="B39" s="6" t="s">
        <v>4</v>
      </c>
      <c r="C39" s="35">
        <v>-2.8287785999999999E-2</v>
      </c>
      <c r="D39" s="35">
        <v>6.8474550000000004E-18</v>
      </c>
      <c r="E39" s="38">
        <v>2.8287786000000006E-2</v>
      </c>
    </row>
    <row r="40" spans="1:5" ht="12.75" customHeight="1" x14ac:dyDescent="0.45">
      <c r="A40" s="7">
        <v>4</v>
      </c>
      <c r="B40" s="6" t="s">
        <v>5</v>
      </c>
      <c r="C40" s="35">
        <v>1.5727727E-2</v>
      </c>
      <c r="D40" s="35">
        <v>0</v>
      </c>
      <c r="E40" s="38">
        <v>-1.5727727E-2</v>
      </c>
    </row>
    <row r="41" spans="1:5" ht="12.75" customHeight="1" x14ac:dyDescent="0.45">
      <c r="A41" s="7">
        <v>5</v>
      </c>
      <c r="B41" s="6" t="s">
        <v>6</v>
      </c>
      <c r="C41" s="35">
        <v>-3.670174E-3</v>
      </c>
      <c r="D41" s="35">
        <v>2.930054E-18</v>
      </c>
      <c r="E41" s="38">
        <v>3.670174000000003E-3</v>
      </c>
    </row>
    <row r="42" spans="1:5" ht="12.75" customHeight="1" x14ac:dyDescent="0.45">
      <c r="A42" s="7">
        <v>6</v>
      </c>
      <c r="B42" s="6" t="s">
        <v>7</v>
      </c>
      <c r="C42" s="35">
        <v>4.9853379000000003E-2</v>
      </c>
      <c r="D42" s="35">
        <v>4.1253770000000002E-2</v>
      </c>
      <c r="E42" s="41">
        <v>-8.5996090000000011E-3</v>
      </c>
    </row>
    <row r="43" spans="1:5" ht="12.75" customHeight="1" x14ac:dyDescent="0.45">
      <c r="A43" s="7">
        <v>8</v>
      </c>
    </row>
    <row r="44" spans="1:5" ht="12.75" customHeight="1" x14ac:dyDescent="0.45">
      <c r="A44" s="7">
        <v>9</v>
      </c>
    </row>
    <row r="45" spans="1:5" ht="12.75" customHeight="1" x14ac:dyDescent="0.45">
      <c r="A45" s="7">
        <v>10</v>
      </c>
    </row>
  </sheetData>
  <mergeCells count="1">
    <mergeCell ref="C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ch18</vt:lpstr>
      <vt:lpstr>Sheet8</vt:lpstr>
      <vt:lpstr>ch15</vt:lpstr>
      <vt:lpstr>ch14fin</vt:lpstr>
      <vt:lpstr>ch12</vt:lpstr>
      <vt:lpstr>ch9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Loss</dc:creator>
  <cp:lastModifiedBy>Joseph Loss</cp:lastModifiedBy>
  <dcterms:created xsi:type="dcterms:W3CDTF">2018-12-13T10:30:39Z</dcterms:created>
  <dcterms:modified xsi:type="dcterms:W3CDTF">2018-12-14T00:31:32Z</dcterms:modified>
</cp:coreProperties>
</file>