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arson/Desktop/"/>
    </mc:Choice>
  </mc:AlternateContent>
  <xr:revisionPtr revIDLastSave="0" documentId="13_ncr:1_{7CA3D7A5-39CC-0B4F-AE18-9050C8312541}" xr6:coauthVersionLast="45" xr6:coauthVersionMax="45" xr10:uidLastSave="{00000000-0000-0000-0000-000000000000}"/>
  <bookViews>
    <workbookView xWindow="380" yWindow="460" windowWidth="28040" windowHeight="16680" xr2:uid="{5493FB05-B74B-074B-9F84-095EA4CA991F}"/>
  </bookViews>
  <sheets>
    <sheet name="Colora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" l="1"/>
  <c r="M6" i="1"/>
  <c r="F6" i="1"/>
  <c r="G6" i="1" s="1"/>
  <c r="R6" i="1" s="1"/>
  <c r="N5" i="1"/>
  <c r="M5" i="1"/>
  <c r="F5" i="1"/>
  <c r="G5" i="1" s="1"/>
  <c r="R5" i="1" s="1"/>
  <c r="N4" i="1"/>
  <c r="M4" i="1"/>
  <c r="F4" i="1"/>
  <c r="G4" i="1" s="1"/>
  <c r="R4" i="1" s="1"/>
  <c r="N3" i="1"/>
  <c r="M3" i="1"/>
  <c r="F3" i="1"/>
  <c r="G3" i="1" s="1"/>
  <c r="R3" i="1" s="1"/>
  <c r="N2" i="1"/>
  <c r="M2" i="1"/>
  <c r="F2" i="1"/>
  <c r="G2" i="1" s="1"/>
  <c r="R2" i="1" s="1"/>
  <c r="O2" i="1" l="1"/>
  <c r="P2" i="1" s="1"/>
  <c r="O3" i="1"/>
  <c r="Q3" i="1" s="1"/>
  <c r="O4" i="1"/>
  <c r="Q4" i="1" s="1"/>
  <c r="O5" i="1"/>
  <c r="P5" i="1" s="1"/>
  <c r="O6" i="1"/>
  <c r="P6" i="1" s="1"/>
  <c r="R7" i="1"/>
  <c r="P3" i="1" l="1"/>
  <c r="S3" i="1" s="1"/>
  <c r="Q6" i="1"/>
  <c r="T6" i="1" s="1"/>
  <c r="T3" i="1"/>
  <c r="Q2" i="1"/>
  <c r="T2" i="1" s="1"/>
  <c r="Q5" i="1"/>
  <c r="T5" i="1" s="1"/>
  <c r="T4" i="1"/>
  <c r="P4" i="1"/>
  <c r="S4" i="1" s="1"/>
  <c r="S6" i="1"/>
  <c r="S5" i="1"/>
  <c r="S2" i="1"/>
  <c r="T7" i="1" l="1"/>
  <c r="S7" i="1"/>
</calcChain>
</file>

<file path=xl/sharedStrings.xml><?xml version="1.0" encoding="utf-8"?>
<sst xmlns="http://schemas.openxmlformats.org/spreadsheetml/2006/main" count="31" uniqueCount="28">
  <si>
    <t>Poll Name</t>
  </si>
  <si>
    <t>538 Grade</t>
  </si>
  <si>
    <t>538 Score Adj.</t>
  </si>
  <si>
    <t>N Size</t>
  </si>
  <si>
    <t>Poll Date</t>
  </si>
  <si>
    <t>Today</t>
  </si>
  <si>
    <t>Days</t>
  </si>
  <si>
    <t>Hickenlooper (D) %</t>
  </si>
  <si>
    <t>Gardner (R) %</t>
  </si>
  <si>
    <t>Adj. D %</t>
  </si>
  <si>
    <t>Adj. R %</t>
  </si>
  <si>
    <t>MOE</t>
  </si>
  <si>
    <t>RAND MOE</t>
  </si>
  <si>
    <t>MOE +/-</t>
  </si>
  <si>
    <t>Adj. MOE</t>
  </si>
  <si>
    <t>Adj. D</t>
  </si>
  <si>
    <t>Adj. R</t>
  </si>
  <si>
    <t>Weight</t>
  </si>
  <si>
    <t>W Dem</t>
  </si>
  <si>
    <t>W GOP</t>
  </si>
  <si>
    <t>Keating Research</t>
  </si>
  <si>
    <t>B/C</t>
  </si>
  <si>
    <t>Montana State Uni.</t>
  </si>
  <si>
    <t>Emerson College</t>
  </si>
  <si>
    <t>A-</t>
  </si>
  <si>
    <t>Public Policy Polling</t>
  </si>
  <si>
    <t>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</si>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</sst>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D6C4-E7F6-C947-A5DE-0171AE5A812B}">
  <dimension ref="A1:T7"/>
  <sheetViews>
    <sheetView tabSelected="1" topLeftCell="H1" workbookViewId="0">
      <selection activeCell="L14" sqref="L14"/>
    </sheetView>
  </sheetViews>
  <sheetFormatPr baseColWidth="10" defaultRowHeight="16" x14ac:dyDescent="0.2"/>
  <cols>
    <col min="1" max="1" width="18.1640625" customWidth="1"/>
    <col min="8" max="8" width="17.1640625" customWidth="1"/>
    <col min="9" max="9" width="14" customWidth="1"/>
  </cols>
  <sheetData>
    <row r="1" spans="1:2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s="1" t="s">
        <v>21</v>
      </c>
      <c r="C2" s="1">
        <v>0.8</v>
      </c>
      <c r="D2">
        <v>600</v>
      </c>
      <c r="E2" s="2">
        <v>43954</v>
      </c>
      <c r="F2" s="3">
        <f ca="1">TODAY()</f>
        <v>43995</v>
      </c>
      <c r="G2" s="1">
        <f ca="1">F2-E2</f>
        <v>41</v>
      </c>
      <c r="H2" s="1">
        <v>54</v>
      </c>
      <c r="I2" s="1">
        <v>36</v>
      </c>
      <c r="J2" s="1">
        <v>53.95</v>
      </c>
      <c r="K2" s="1">
        <v>36.049999999999997</v>
      </c>
      <c r="L2" s="1">
        <v>4</v>
      </c>
      <c r="M2" s="1">
        <f ca="1">RAND()</f>
        <v>0.75508018727612924</v>
      </c>
      <c r="N2" s="1">
        <f t="shared" ref="N2:N6" ca="1" si="0">RAND()</f>
        <v>0.96714197020605186</v>
      </c>
      <c r="O2" s="1">
        <f ca="1">IF(N2&gt;0.5, L2*M2, IF(N2&lt;=0.5, L2*M2*-1))</f>
        <v>3.020320749104517</v>
      </c>
      <c r="P2" s="1">
        <f ca="1">J2+O2</f>
        <v>56.970320749104516</v>
      </c>
      <c r="Q2" s="1">
        <f ca="1">K2-O2</f>
        <v>33.029679250895484</v>
      </c>
      <c r="R2" s="1">
        <f t="shared" ref="R2:R6" ca="1" si="1">(SQRT(D2/600))*(0.5^(G2/14))*(C2)</f>
        <v>0.10507566386532199</v>
      </c>
      <c r="S2" s="1">
        <f t="shared" ref="S2:S6" ca="1" si="2">(R2/$R$7)*P2</f>
        <v>40.7676984848869</v>
      </c>
      <c r="T2" s="1">
        <f t="shared" ref="T2:T6" ca="1" si="3">(R2/$R$7)*Q2</f>
        <v>23.635885967417476</v>
      </c>
    </row>
    <row r="3" spans="1:20" x14ac:dyDescent="0.2">
      <c r="A3" t="s">
        <v>22</v>
      </c>
      <c r="B3" s="1" t="s">
        <v>21</v>
      </c>
      <c r="C3" s="1">
        <v>0.8</v>
      </c>
      <c r="D3">
        <v>379</v>
      </c>
      <c r="E3" s="2">
        <v>43940</v>
      </c>
      <c r="F3" s="3">
        <f t="shared" ref="F3:F6" ca="1" si="4">TODAY()</f>
        <v>43995</v>
      </c>
      <c r="G3" s="1">
        <f t="shared" ref="G3:G6" ca="1" si="5">F3-E3</f>
        <v>55</v>
      </c>
      <c r="H3" s="1">
        <v>48</v>
      </c>
      <c r="I3" s="1">
        <v>31</v>
      </c>
      <c r="J3" s="1">
        <v>47.85</v>
      </c>
      <c r="K3" s="1">
        <v>31.15</v>
      </c>
      <c r="L3" s="1">
        <v>4</v>
      </c>
      <c r="M3" s="1">
        <f t="shared" ref="M3:M6" ca="1" si="6">RAND()</f>
        <v>0.59865852833229483</v>
      </c>
      <c r="N3" s="1">
        <f t="shared" ca="1" si="0"/>
        <v>0.78509620568210525</v>
      </c>
      <c r="O3" s="1">
        <f t="shared" ref="O3:O6" ca="1" si="7">IF(N3&gt;0.5, L3*M3, IF(N3&lt;=0.5, L3*M3*-1))</f>
        <v>2.3946341133291793</v>
      </c>
      <c r="P3" s="1">
        <f t="shared" ref="P3:P6" ca="1" si="8">J3+O3</f>
        <v>50.244634113329184</v>
      </c>
      <c r="Q3" s="1">
        <f t="shared" ref="Q3:Q6" ca="1" si="9">K3-O3</f>
        <v>28.75536588667082</v>
      </c>
      <c r="R3" s="1">
        <f t="shared" ca="1" si="1"/>
        <v>4.1755734420674442E-2</v>
      </c>
      <c r="S3" s="1">
        <f t="shared" ca="1" si="2"/>
        <v>14.287992114319163</v>
      </c>
      <c r="T3" s="1">
        <f t="shared" ca="1" si="3"/>
        <v>8.1771207668944008</v>
      </c>
    </row>
    <row r="4" spans="1:20" x14ac:dyDescent="0.2">
      <c r="A4" t="s">
        <v>20</v>
      </c>
      <c r="B4" s="1" t="s">
        <v>21</v>
      </c>
      <c r="C4" s="1">
        <v>0.8</v>
      </c>
      <c r="D4">
        <v>500</v>
      </c>
      <c r="E4" s="2">
        <v>43752</v>
      </c>
      <c r="F4" s="3">
        <f t="shared" ca="1" si="4"/>
        <v>43995</v>
      </c>
      <c r="G4" s="1">
        <f t="shared" ca="1" si="5"/>
        <v>243</v>
      </c>
      <c r="H4" s="1">
        <v>53</v>
      </c>
      <c r="I4" s="1">
        <v>42</v>
      </c>
      <c r="J4" s="1">
        <v>52.95</v>
      </c>
      <c r="K4" s="1">
        <v>42.05</v>
      </c>
      <c r="L4" s="1">
        <v>4.4000000000000004</v>
      </c>
      <c r="M4" s="1">
        <f t="shared" ca="1" si="6"/>
        <v>0.16144694920140124</v>
      </c>
      <c r="N4" s="1">
        <f t="shared" ca="1" si="0"/>
        <v>0.97976327490056703</v>
      </c>
      <c r="O4" s="1">
        <f t="shared" ca="1" si="7"/>
        <v>0.71036657648616552</v>
      </c>
      <c r="P4" s="1">
        <f t="shared" ca="1" si="8"/>
        <v>53.660366576486169</v>
      </c>
      <c r="Q4" s="1">
        <f t="shared" ca="1" si="9"/>
        <v>41.339633423513831</v>
      </c>
      <c r="R4" s="1">
        <f t="shared" ca="1" si="1"/>
        <v>4.3498945100717414E-6</v>
      </c>
      <c r="S4" s="1">
        <f t="shared" ca="1" si="2"/>
        <v>1.5896362114631703E-3</v>
      </c>
      <c r="T4" s="1">
        <f t="shared" ca="1" si="3"/>
        <v>1.22464646537519E-3</v>
      </c>
    </row>
    <row r="5" spans="1:20" x14ac:dyDescent="0.2">
      <c r="A5" t="s">
        <v>23</v>
      </c>
      <c r="B5" s="1" t="s">
        <v>24</v>
      </c>
      <c r="C5" s="1">
        <v>1.4</v>
      </c>
      <c r="D5">
        <v>1000</v>
      </c>
      <c r="E5" s="2">
        <v>43696</v>
      </c>
      <c r="F5" s="3">
        <f t="shared" ca="1" si="4"/>
        <v>43995</v>
      </c>
      <c r="G5" s="1">
        <f t="shared" ca="1" si="5"/>
        <v>299</v>
      </c>
      <c r="H5" s="1">
        <v>53</v>
      </c>
      <c r="I5" s="1">
        <v>40</v>
      </c>
      <c r="J5" s="1">
        <v>52.85</v>
      </c>
      <c r="K5" s="1">
        <v>40.15</v>
      </c>
      <c r="L5" s="1">
        <v>3</v>
      </c>
      <c r="M5" s="1">
        <f t="shared" ca="1" si="6"/>
        <v>0.3359936342948171</v>
      </c>
      <c r="N5" s="1">
        <f t="shared" ca="1" si="0"/>
        <v>0.62428364277722181</v>
      </c>
      <c r="O5" s="1">
        <f t="shared" ca="1" si="7"/>
        <v>1.0079809028844513</v>
      </c>
      <c r="P5" s="1">
        <f t="shared" ca="1" si="8"/>
        <v>53.857980902884449</v>
      </c>
      <c r="Q5" s="1">
        <f t="shared" ca="1" si="9"/>
        <v>39.142019097115551</v>
      </c>
      <c r="R5" s="1">
        <f t="shared" ca="1" si="1"/>
        <v>6.7283997933203216E-7</v>
      </c>
      <c r="S5" s="1">
        <f t="shared" ca="1" si="2"/>
        <v>2.4678982156599094E-4</v>
      </c>
      <c r="T5" s="1">
        <f t="shared" ca="1" si="3"/>
        <v>1.7935785461635096E-4</v>
      </c>
    </row>
    <row r="6" spans="1:20" x14ac:dyDescent="0.2">
      <c r="A6" t="s">
        <v>25</v>
      </c>
      <c r="B6" s="1" t="s">
        <v>26</v>
      </c>
      <c r="C6" s="1">
        <v>1</v>
      </c>
      <c r="D6">
        <v>739</v>
      </c>
      <c r="E6" s="2">
        <v>43688</v>
      </c>
      <c r="F6" s="3">
        <f t="shared" ca="1" si="4"/>
        <v>43995</v>
      </c>
      <c r="G6" s="1">
        <f t="shared" ca="1" si="5"/>
        <v>307</v>
      </c>
      <c r="H6" s="1">
        <v>51</v>
      </c>
      <c r="I6" s="1">
        <v>38</v>
      </c>
      <c r="J6" s="1">
        <v>50.85</v>
      </c>
      <c r="K6" s="1">
        <v>38.15</v>
      </c>
      <c r="L6" s="1">
        <v>3.6</v>
      </c>
      <c r="M6" s="1">
        <f t="shared" ca="1" si="6"/>
        <v>0.49552609197337094</v>
      </c>
      <c r="N6" s="1">
        <f t="shared" ca="1" si="0"/>
        <v>0.43164730212014446</v>
      </c>
      <c r="O6" s="1">
        <f t="shared" ca="1" si="7"/>
        <v>-1.7838939311041355</v>
      </c>
      <c r="P6" s="1">
        <f t="shared" ca="1" si="8"/>
        <v>49.066106068895863</v>
      </c>
      <c r="Q6" s="1">
        <f t="shared" ca="1" si="9"/>
        <v>39.933893931104137</v>
      </c>
      <c r="R6" s="1">
        <f t="shared" ca="1" si="1"/>
        <v>2.7802818971178842E-7</v>
      </c>
      <c r="S6" s="1">
        <f t="shared" ca="1" si="2"/>
        <v>9.2904299367418649E-5</v>
      </c>
      <c r="T6" s="1">
        <f t="shared" ca="1" si="3"/>
        <v>7.5612897250754428E-5</v>
      </c>
    </row>
    <row r="7" spans="1:20" x14ac:dyDescent="0.2">
      <c r="A7" t="s">
        <v>27</v>
      </c>
      <c r="O7" s="1"/>
      <c r="P7" s="1"/>
      <c r="Q7" s="1"/>
      <c r="R7" s="1">
        <f ca="1">SUM(R2:R6)</f>
        <v>0.14683669904867558</v>
      </c>
      <c r="S7" s="1">
        <f ca="1">SUM(S2:S6)</f>
        <v>55.057619929538454</v>
      </c>
      <c r="T7" s="1">
        <f ca="1">SUM(T2:T6)</f>
        <v>31.814486351529119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2020-06-14T00:05:51Z</dcterms:created>
  <dcterms:modified xsi:type="dcterms:W3CDTF">2020-06-14T00:08:25Z</dcterms:modified>
</cp:coreProperties>
</file>