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1"/>
  <mc:AlternateContent xmlns:mc="http://schemas.openxmlformats.org/markup-compatibility/2006">
    <mc:Choice Requires="x15">
      <x15ac:absPath xmlns:x15ac="http://schemas.microsoft.com/office/spreadsheetml/2010/11/ac" url="D:\安信工作文件\Excel_Greeks监控\"/>
    </mc:Choice>
  </mc:AlternateContent>
  <bookViews>
    <workbookView xWindow="-105" yWindow="-105" windowWidth="19425" windowHeight="10425" tabRatio="646" firstSheet="3" activeTab="3"/>
  </bookViews>
  <sheets>
    <sheet name="Holidays" sheetId="63" r:id="rId1"/>
    <sheet name="46.DistributionMacros" sheetId="48" state="veryHidden" r:id=""/>
    <sheet name="47.PlainVanillaMacro" sheetId="49" state="veryHidden" r:id=""/>
    <sheet name="BSIV_check" sheetId="136" r:id="rId2"/>
    <sheet name="BlackIV_check " sheetId="137" r:id="rId3"/>
    <sheet name="BlaIV_check-RTD" sheetId="138" r:id="rId4"/>
    <sheet name="BSIV_check-RTD" sheetId="139" r:id="rId5"/>
    <sheet name="ID" sheetId="133" r:id="rId6"/>
  </sheets>
  <functionGroups builtInGroupCount="18"/>
  <externalReferences>
    <externalReference r:id="rId7"/>
    <externalReference r:id="rId8"/>
  </externalReferences>
  <definedNames>
    <definedName name="Chinaholiday">Holidays!$A$2:$A$159</definedName>
    <definedName name="PartialBarrier" localSheetId="4">[1]!PartialBarrier</definedName>
    <definedName name="PartialBarrier" localSheetId="5">[1]!PartialBarrier</definedName>
    <definedName name="PartialBarrier" localSheetId="3">[1]!PartialBarrier</definedName>
    <definedName name="PartialBarrier" localSheetId="6">[1]!PartialBarrier</definedName>
    <definedName name="PartialBarrier">[1]!PartialBarrier</definedName>
  </definedNames>
  <calcPr calcId="162913"/>
</workbook>
</file>

<file path=xl/calcChain.xml><?xml version="1.0" encoding="utf-8"?>
<calcChain xmlns="http://schemas.openxmlformats.org/spreadsheetml/2006/main">
  <c r="S20" i="137" l="1"/>
  <c r="S21" i="137" s="1"/>
  <c r="S20" i="136"/>
  <c r="S21" i="136" s="1"/>
  <c r="B25" i="136" l="1"/>
  <c r="B7" i="133"/>
  <c r="U7" i="133"/>
  <c r="S21" i="138" l="1"/>
  <c r="T24" i="138" s="1"/>
  <c r="T26" i="138" s="1"/>
  <c r="S21" i="139"/>
  <c r="T24" i="139" s="1"/>
  <c r="T26" i="139" s="1"/>
  <c r="S58" i="139"/>
  <c r="S57" i="139"/>
  <c r="S56" i="139"/>
  <c r="R56" i="139" s="1"/>
  <c r="Q56" i="139" s="1"/>
  <c r="S55" i="139"/>
  <c r="R55" i="139" s="1"/>
  <c r="Q55" i="139" s="1"/>
  <c r="S54" i="139"/>
  <c r="S53" i="139"/>
  <c r="S52" i="139"/>
  <c r="T52" i="139" s="1"/>
  <c r="U52" i="139" s="1"/>
  <c r="S51" i="139"/>
  <c r="R51" i="139" s="1"/>
  <c r="Q51" i="139" s="1"/>
  <c r="S50" i="139"/>
  <c r="S49" i="139"/>
  <c r="S48" i="139"/>
  <c r="S47" i="139"/>
  <c r="R47" i="139" s="1"/>
  <c r="Q47" i="139" s="1"/>
  <c r="AJ39" i="139"/>
  <c r="T39" i="139"/>
  <c r="U39" i="139" s="1"/>
  <c r="R39" i="139"/>
  <c r="Q39" i="139" s="1"/>
  <c r="AJ38" i="139"/>
  <c r="T38" i="139"/>
  <c r="U38" i="139" s="1"/>
  <c r="R38" i="139"/>
  <c r="Q38" i="139" s="1"/>
  <c r="B38" i="139"/>
  <c r="B39" i="139" s="1"/>
  <c r="AJ37" i="139"/>
  <c r="T16" i="139" s="1"/>
  <c r="T37" i="139"/>
  <c r="U37" i="139" s="1"/>
  <c r="R37" i="139"/>
  <c r="Q37" i="139" s="1"/>
  <c r="B37" i="139"/>
  <c r="AJ36" i="139"/>
  <c r="T15" i="139" s="1"/>
  <c r="T36" i="139"/>
  <c r="U36" i="139" s="1"/>
  <c r="R36" i="139"/>
  <c r="Q36" i="139" s="1"/>
  <c r="B36" i="139"/>
  <c r="AJ35" i="139"/>
  <c r="T14" i="139" s="1"/>
  <c r="T35" i="139"/>
  <c r="U35" i="139" s="1"/>
  <c r="R35" i="139"/>
  <c r="Q35" i="139" s="1"/>
  <c r="B35" i="139"/>
  <c r="AJ34" i="139"/>
  <c r="T13" i="139" s="1"/>
  <c r="T34" i="139"/>
  <c r="U34" i="139" s="1"/>
  <c r="R34" i="139"/>
  <c r="Q34" i="139" s="1"/>
  <c r="B34" i="139"/>
  <c r="AJ33" i="139"/>
  <c r="T12" i="139" s="1"/>
  <c r="T33" i="139"/>
  <c r="U33" i="139" s="1"/>
  <c r="R33" i="139"/>
  <c r="Q33" i="139" s="1"/>
  <c r="B33" i="139"/>
  <c r="AJ32" i="139"/>
  <c r="T11" i="139" s="1"/>
  <c r="T32" i="139"/>
  <c r="U32" i="139" s="1"/>
  <c r="R32" i="139"/>
  <c r="Q32" i="139" s="1"/>
  <c r="B32" i="139"/>
  <c r="AJ31" i="139"/>
  <c r="T10" i="139" s="1"/>
  <c r="T31" i="139"/>
  <c r="U31" i="139" s="1"/>
  <c r="R31" i="139"/>
  <c r="Q31" i="139" s="1"/>
  <c r="B31" i="139"/>
  <c r="AJ30" i="139"/>
  <c r="T9" i="139" s="1"/>
  <c r="T30" i="139"/>
  <c r="U30" i="139" s="1"/>
  <c r="R30" i="139"/>
  <c r="Q30" i="139" s="1"/>
  <c r="B30" i="139"/>
  <c r="AJ29" i="139"/>
  <c r="T8" i="139" s="1"/>
  <c r="T29" i="139"/>
  <c r="U29" i="139" s="1"/>
  <c r="R29" i="139"/>
  <c r="Q29" i="139" s="1"/>
  <c r="B29" i="139"/>
  <c r="B28" i="139" s="1"/>
  <c r="AJ28" i="139"/>
  <c r="T7" i="139" s="1"/>
  <c r="T28" i="139"/>
  <c r="U28" i="139" s="1"/>
  <c r="R28" i="139"/>
  <c r="Q28" i="139" s="1"/>
  <c r="E22" i="139"/>
  <c r="E22" i="138"/>
  <c r="S58" i="138"/>
  <c r="R58" i="138" s="1"/>
  <c r="Q58" i="138" s="1"/>
  <c r="S57" i="138"/>
  <c r="S56" i="138"/>
  <c r="S55" i="138"/>
  <c r="S54" i="138"/>
  <c r="S53" i="138"/>
  <c r="S52" i="138"/>
  <c r="S51" i="138"/>
  <c r="S50" i="138"/>
  <c r="T50" i="138" s="1"/>
  <c r="U50" i="138" s="1"/>
  <c r="S49" i="138"/>
  <c r="S48" i="138"/>
  <c r="S47" i="138"/>
  <c r="R47" i="138" s="1"/>
  <c r="Q47" i="138" s="1"/>
  <c r="AJ39" i="138"/>
  <c r="T39" i="138"/>
  <c r="U39" i="138" s="1"/>
  <c r="R39" i="138"/>
  <c r="Q39" i="138" s="1"/>
  <c r="AJ38" i="138"/>
  <c r="T38" i="138"/>
  <c r="U38" i="138" s="1"/>
  <c r="R38" i="138"/>
  <c r="Q38" i="138" s="1"/>
  <c r="B38" i="138"/>
  <c r="AJ37" i="138"/>
  <c r="T16" i="138" s="1"/>
  <c r="T37" i="138"/>
  <c r="U37" i="138" s="1"/>
  <c r="R37" i="138"/>
  <c r="Q37" i="138" s="1"/>
  <c r="B37" i="138"/>
  <c r="AJ36" i="138"/>
  <c r="T36" i="138"/>
  <c r="U36" i="138" s="1"/>
  <c r="R36" i="138"/>
  <c r="Q36" i="138" s="1"/>
  <c r="B36" i="138"/>
  <c r="AJ35" i="138"/>
  <c r="T14" i="138" s="1"/>
  <c r="T35" i="138"/>
  <c r="U35" i="138" s="1"/>
  <c r="R35" i="138"/>
  <c r="Q35" i="138" s="1"/>
  <c r="B35" i="138"/>
  <c r="AJ34" i="138"/>
  <c r="T13" i="138" s="1"/>
  <c r="T34" i="138"/>
  <c r="U34" i="138" s="1"/>
  <c r="R34" i="138"/>
  <c r="Q34" i="138" s="1"/>
  <c r="B34" i="138"/>
  <c r="AJ33" i="138"/>
  <c r="T12" i="138" s="1"/>
  <c r="T33" i="138"/>
  <c r="U33" i="138" s="1"/>
  <c r="R33" i="138"/>
  <c r="Q33" i="138" s="1"/>
  <c r="B33" i="138"/>
  <c r="AJ32" i="138"/>
  <c r="T11" i="138" s="1"/>
  <c r="T32" i="138"/>
  <c r="U32" i="138" s="1"/>
  <c r="R32" i="138"/>
  <c r="Q32" i="138" s="1"/>
  <c r="B32" i="138"/>
  <c r="AJ31" i="138"/>
  <c r="T10" i="138" s="1"/>
  <c r="T31" i="138"/>
  <c r="U31" i="138" s="1"/>
  <c r="R31" i="138"/>
  <c r="Q31" i="138" s="1"/>
  <c r="B31" i="138"/>
  <c r="AJ30" i="138"/>
  <c r="T9" i="138" s="1"/>
  <c r="T30" i="138"/>
  <c r="U30" i="138" s="1"/>
  <c r="R30" i="138"/>
  <c r="Q30" i="138" s="1"/>
  <c r="B30" i="138"/>
  <c r="AJ29" i="138"/>
  <c r="T8" i="138" s="1"/>
  <c r="T29" i="138"/>
  <c r="U29" i="138" s="1"/>
  <c r="R29" i="138"/>
  <c r="Q29" i="138" s="1"/>
  <c r="B29" i="138"/>
  <c r="AJ28" i="138"/>
  <c r="T7" i="138" s="1"/>
  <c r="T28" i="138"/>
  <c r="U28" i="138" s="1"/>
  <c r="R28" i="138"/>
  <c r="Q28" i="138" s="1"/>
  <c r="B25" i="138"/>
  <c r="T15" i="138"/>
  <c r="P28" i="139"/>
  <c r="E28" i="139"/>
  <c r="V38" i="139"/>
  <c r="O33" i="139"/>
  <c r="E47" i="139"/>
  <c r="P47" i="139"/>
  <c r="P51" i="139"/>
  <c r="O35" i="139"/>
  <c r="V39" i="139"/>
  <c r="W29" i="139"/>
  <c r="V28" i="139"/>
  <c r="O32" i="139"/>
  <c r="P32" i="139"/>
  <c r="O56" i="139"/>
  <c r="P56" i="139"/>
  <c r="W37" i="139"/>
  <c r="P33" i="139"/>
  <c r="W38" i="139"/>
  <c r="W35" i="139"/>
  <c r="V37" i="139"/>
  <c r="P35" i="139"/>
  <c r="W36" i="139"/>
  <c r="V33" i="139"/>
  <c r="D25" i="139"/>
  <c r="P29" i="139"/>
  <c r="O51" i="139"/>
  <c r="W34" i="139"/>
  <c r="O47" i="139"/>
  <c r="S23" i="139"/>
  <c r="P37" i="139"/>
  <c r="O28" i="139"/>
  <c r="O37" i="139"/>
  <c r="S23" i="138"/>
  <c r="D25" i="138"/>
  <c r="V35" i="138"/>
  <c r="P35" i="138"/>
  <c r="V36" i="138"/>
  <c r="V38" i="138"/>
  <c r="P28" i="138"/>
  <c r="E28" i="138"/>
  <c r="V30" i="138"/>
  <c r="W33" i="138"/>
  <c r="W35" i="138"/>
  <c r="P38" i="138"/>
  <c r="W32" i="138"/>
  <c r="O32" i="138"/>
  <c r="W30" i="138"/>
  <c r="P47" i="138"/>
  <c r="V33" i="138"/>
  <c r="V32" i="138"/>
  <c r="V39" i="138"/>
  <c r="V29" i="138"/>
  <c r="O35" i="138"/>
  <c r="O36" i="138"/>
  <c r="O34" i="138"/>
  <c r="E47" i="138"/>
  <c r="O38" i="138"/>
  <c r="W38" i="138"/>
  <c r="P37" i="138"/>
  <c r="O31" i="138"/>
  <c r="P39" i="138"/>
  <c r="W36" i="138"/>
  <c r="O47" i="138"/>
  <c r="P33" i="138"/>
  <c r="O29" i="138"/>
  <c r="O30" i="138"/>
  <c r="W37" i="138"/>
  <c r="W34" i="138"/>
  <c r="W31" i="138"/>
  <c r="V28" i="138"/>
  <c r="T53" i="139" l="1"/>
  <c r="U53" i="139" s="1"/>
  <c r="R52" i="139"/>
  <c r="Q52" i="139" s="1"/>
  <c r="B50" i="139"/>
  <c r="R49" i="139"/>
  <c r="Q49" i="139" s="1"/>
  <c r="R53" i="139"/>
  <c r="Q53" i="139" s="1"/>
  <c r="T48" i="139"/>
  <c r="U48" i="139" s="1"/>
  <c r="B52" i="139"/>
  <c r="R57" i="139"/>
  <c r="Q57" i="139" s="1"/>
  <c r="B56" i="139"/>
  <c r="B57" i="139" s="1"/>
  <c r="B58" i="139" s="1"/>
  <c r="R48" i="139"/>
  <c r="Q48" i="139" s="1"/>
  <c r="R57" i="138"/>
  <c r="Q57" i="138" s="1"/>
  <c r="T57" i="138"/>
  <c r="U57" i="138" s="1"/>
  <c r="B54" i="139"/>
  <c r="T55" i="139"/>
  <c r="U55" i="139" s="1"/>
  <c r="B56" i="138"/>
  <c r="B57" i="138" s="1"/>
  <c r="B58" i="138" s="1"/>
  <c r="T58" i="138"/>
  <c r="U58" i="138" s="1"/>
  <c r="R54" i="139"/>
  <c r="Q54" i="139" s="1"/>
  <c r="T57" i="139"/>
  <c r="U57" i="139" s="1"/>
  <c r="S26" i="139"/>
  <c r="A33" i="139"/>
  <c r="A52" i="139"/>
  <c r="R50" i="139"/>
  <c r="Q50" i="139" s="1"/>
  <c r="B51" i="139"/>
  <c r="T50" i="139"/>
  <c r="U50" i="139" s="1"/>
  <c r="B49" i="139"/>
  <c r="T49" i="139"/>
  <c r="U49" i="139" s="1"/>
  <c r="B48" i="139"/>
  <c r="T51" i="139"/>
  <c r="U51" i="139" s="1"/>
  <c r="T47" i="139"/>
  <c r="U47" i="139" s="1"/>
  <c r="T56" i="139"/>
  <c r="U56" i="139" s="1"/>
  <c r="B55" i="139"/>
  <c r="R58" i="139"/>
  <c r="Q58" i="139" s="1"/>
  <c r="T58" i="139"/>
  <c r="U58" i="139" s="1"/>
  <c r="B53" i="139"/>
  <c r="T54" i="139"/>
  <c r="U54" i="139" s="1"/>
  <c r="R48" i="138"/>
  <c r="Q48" i="138" s="1"/>
  <c r="T48" i="138"/>
  <c r="U48" i="138" s="1"/>
  <c r="B54" i="138"/>
  <c r="B49" i="138"/>
  <c r="R53" i="138"/>
  <c r="Q53" i="138" s="1"/>
  <c r="R55" i="138"/>
  <c r="Q55" i="138" s="1"/>
  <c r="T53" i="138"/>
  <c r="U53" i="138" s="1"/>
  <c r="T55" i="138"/>
  <c r="U55" i="138" s="1"/>
  <c r="S24" i="138"/>
  <c r="A33" i="138"/>
  <c r="A52" i="138"/>
  <c r="T54" i="138"/>
  <c r="U54" i="138" s="1"/>
  <c r="B53" i="138"/>
  <c r="R54" i="138"/>
  <c r="Q54" i="138" s="1"/>
  <c r="T49" i="138"/>
  <c r="U49" i="138" s="1"/>
  <c r="B48" i="138"/>
  <c r="B28" i="138"/>
  <c r="B39" i="138"/>
  <c r="R49" i="138"/>
  <c r="Q49" i="138" s="1"/>
  <c r="B50" i="138"/>
  <c r="R50" i="138"/>
  <c r="Q50" i="138" s="1"/>
  <c r="T47" i="138"/>
  <c r="U47" i="138" s="1"/>
  <c r="T51" i="138"/>
  <c r="U51" i="138" s="1"/>
  <c r="B52" i="138"/>
  <c r="R51" i="138"/>
  <c r="Q51" i="138" s="1"/>
  <c r="T52" i="138"/>
  <c r="U52" i="138" s="1"/>
  <c r="R52" i="138"/>
  <c r="Q52" i="138" s="1"/>
  <c r="T56" i="138"/>
  <c r="U56" i="138" s="1"/>
  <c r="B55" i="138"/>
  <c r="R56" i="138"/>
  <c r="Q56" i="138" s="1"/>
  <c r="B51" i="138"/>
  <c r="S58" i="137"/>
  <c r="R58" i="137" s="1"/>
  <c r="Q58" i="137" s="1"/>
  <c r="S57" i="137"/>
  <c r="S56" i="137"/>
  <c r="S55" i="137"/>
  <c r="S54" i="137"/>
  <c r="S53" i="137"/>
  <c r="R53" i="137" s="1"/>
  <c r="Q53" i="137" s="1"/>
  <c r="S52" i="137"/>
  <c r="S51" i="137"/>
  <c r="S50" i="137"/>
  <c r="S49" i="137"/>
  <c r="S48" i="137"/>
  <c r="R48" i="137" s="1"/>
  <c r="Q48" i="137" s="1"/>
  <c r="S47" i="137"/>
  <c r="AJ39" i="137"/>
  <c r="T39" i="137"/>
  <c r="U39" i="137" s="1"/>
  <c r="R39" i="137"/>
  <c r="Q39" i="137" s="1"/>
  <c r="AJ38" i="137"/>
  <c r="T38" i="137"/>
  <c r="U38" i="137" s="1"/>
  <c r="R38" i="137"/>
  <c r="Q38" i="137" s="1"/>
  <c r="B38" i="137"/>
  <c r="AJ37" i="137"/>
  <c r="T16" i="137" s="1"/>
  <c r="T37" i="137"/>
  <c r="U37" i="137" s="1"/>
  <c r="R37" i="137"/>
  <c r="Q37" i="137" s="1"/>
  <c r="B37" i="137"/>
  <c r="AJ36" i="137"/>
  <c r="T15" i="137" s="1"/>
  <c r="T36" i="137"/>
  <c r="U36" i="137" s="1"/>
  <c r="R36" i="137"/>
  <c r="Q36" i="137" s="1"/>
  <c r="B36" i="137"/>
  <c r="AJ35" i="137"/>
  <c r="T14" i="137" s="1"/>
  <c r="T35" i="137"/>
  <c r="U35" i="137" s="1"/>
  <c r="R35" i="137"/>
  <c r="Q35" i="137" s="1"/>
  <c r="B35" i="137"/>
  <c r="AJ34" i="137"/>
  <c r="T13" i="137" s="1"/>
  <c r="T34" i="137"/>
  <c r="U34" i="137" s="1"/>
  <c r="R34" i="137"/>
  <c r="Q34" i="137" s="1"/>
  <c r="B34" i="137"/>
  <c r="AJ33" i="137"/>
  <c r="T12" i="137" s="1"/>
  <c r="T33" i="137"/>
  <c r="U33" i="137" s="1"/>
  <c r="R33" i="137"/>
  <c r="Q33" i="137" s="1"/>
  <c r="B33" i="137"/>
  <c r="AJ32" i="137"/>
  <c r="T11" i="137" s="1"/>
  <c r="T32" i="137"/>
  <c r="U32" i="137" s="1"/>
  <c r="R32" i="137"/>
  <c r="Q32" i="137" s="1"/>
  <c r="B32" i="137"/>
  <c r="AJ31" i="137"/>
  <c r="T10" i="137" s="1"/>
  <c r="T31" i="137"/>
  <c r="U31" i="137" s="1"/>
  <c r="R31" i="137"/>
  <c r="Q31" i="137" s="1"/>
  <c r="B31" i="137"/>
  <c r="AJ30" i="137"/>
  <c r="T9" i="137" s="1"/>
  <c r="T30" i="137"/>
  <c r="U30" i="137" s="1"/>
  <c r="R30" i="137"/>
  <c r="Q30" i="137" s="1"/>
  <c r="B30" i="137"/>
  <c r="AJ29" i="137"/>
  <c r="T8" i="137" s="1"/>
  <c r="T29" i="137"/>
  <c r="U29" i="137" s="1"/>
  <c r="R29" i="137"/>
  <c r="Q29" i="137" s="1"/>
  <c r="B29" i="137"/>
  <c r="B28" i="137" s="1"/>
  <c r="AJ28" i="137"/>
  <c r="T7" i="137" s="1"/>
  <c r="T28" i="137"/>
  <c r="U28" i="137" s="1"/>
  <c r="R28" i="137"/>
  <c r="Q28" i="137" s="1"/>
  <c r="M25" i="137"/>
  <c r="L25" i="137"/>
  <c r="B25" i="137"/>
  <c r="X18" i="137"/>
  <c r="W18" i="137"/>
  <c r="V18" i="137"/>
  <c r="U18" i="137"/>
  <c r="W33" i="139"/>
  <c r="V30" i="139"/>
  <c r="O39" i="139"/>
  <c r="P48" i="139"/>
  <c r="O53" i="139"/>
  <c r="V55" i="139"/>
  <c r="V29" i="139"/>
  <c r="W39" i="139"/>
  <c r="P38" i="139"/>
  <c r="O57" i="139"/>
  <c r="O29" i="139"/>
  <c r="V57" i="139"/>
  <c r="V52" i="139"/>
  <c r="O36" i="139"/>
  <c r="O52" i="139"/>
  <c r="W52" i="139"/>
  <c r="O31" i="139"/>
  <c r="V48" i="139"/>
  <c r="O55" i="139"/>
  <c r="P53" i="139"/>
  <c r="P55" i="139"/>
  <c r="P36" i="139"/>
  <c r="O34" i="139"/>
  <c r="O38" i="139"/>
  <c r="W55" i="139"/>
  <c r="P49" i="139"/>
  <c r="W28" i="139"/>
  <c r="V34" i="139"/>
  <c r="W53" i="139"/>
  <c r="O30" i="139"/>
  <c r="V53" i="139"/>
  <c r="P52" i="139"/>
  <c r="O49" i="139"/>
  <c r="P39" i="139"/>
  <c r="O54" i="139"/>
  <c r="W30" i="139"/>
  <c r="S42" i="139"/>
  <c r="W57" i="139"/>
  <c r="V36" i="139"/>
  <c r="V31" i="139"/>
  <c r="P34" i="139"/>
  <c r="V32" i="139"/>
  <c r="V35" i="139"/>
  <c r="P31" i="139"/>
  <c r="P57" i="139"/>
  <c r="P30" i="139"/>
  <c r="W32" i="139"/>
  <c r="P54" i="139"/>
  <c r="W31" i="139"/>
  <c r="O48" i="139"/>
  <c r="V37" i="138"/>
  <c r="P29" i="138"/>
  <c r="V58" i="138"/>
  <c r="V53" i="138"/>
  <c r="W55" i="138"/>
  <c r="P53" i="138"/>
  <c r="O37" i="138"/>
  <c r="V48" i="138"/>
  <c r="O58" i="138"/>
  <c r="V50" i="138"/>
  <c r="P36" i="138"/>
  <c r="O48" i="138"/>
  <c r="W50" i="138"/>
  <c r="V34" i="138"/>
  <c r="P31" i="138"/>
  <c r="W39" i="138"/>
  <c r="V57" i="138"/>
  <c r="W28" i="138"/>
  <c r="O57" i="138"/>
  <c r="P32" i="138"/>
  <c r="P34" i="138"/>
  <c r="O33" i="138"/>
  <c r="V55" i="138"/>
  <c r="O55" i="138"/>
  <c r="W57" i="138"/>
  <c r="P48" i="138"/>
  <c r="V31" i="138"/>
  <c r="P30" i="138"/>
  <c r="W53" i="138"/>
  <c r="W58" i="138"/>
  <c r="O39" i="138"/>
  <c r="P55" i="138"/>
  <c r="S42" i="138"/>
  <c r="W29" i="138"/>
  <c r="P58" i="138"/>
  <c r="O53" i="138"/>
  <c r="P57" i="138"/>
  <c r="O28" i="138"/>
  <c r="W48" i="138"/>
  <c r="P34" i="137"/>
  <c r="W39" i="137"/>
  <c r="V28" i="137"/>
  <c r="V33" i="137"/>
  <c r="O29" i="137"/>
  <c r="O36" i="137"/>
  <c r="S23" i="137"/>
  <c r="P29" i="137"/>
  <c r="W31" i="137"/>
  <c r="O35" i="137"/>
  <c r="W34" i="137"/>
  <c r="V35" i="137"/>
  <c r="P33" i="137"/>
  <c r="V39" i="137"/>
  <c r="V37" i="137"/>
  <c r="P53" i="137"/>
  <c r="O53" i="137"/>
  <c r="P37" i="137"/>
  <c r="E47" i="137"/>
  <c r="O28" i="137"/>
  <c r="V31" i="137"/>
  <c r="V30" i="137"/>
  <c r="P35" i="137"/>
  <c r="P32" i="137"/>
  <c r="V32" i="137"/>
  <c r="P36" i="137"/>
  <c r="D25" i="137"/>
  <c r="W28" i="137"/>
  <c r="V29" i="137"/>
  <c r="V38" i="137"/>
  <c r="P39" i="137"/>
  <c r="P31" i="137"/>
  <c r="W33" i="137"/>
  <c r="O31" i="137"/>
  <c r="O33" i="137"/>
  <c r="O39" i="137"/>
  <c r="V36" i="137"/>
  <c r="W32" i="137"/>
  <c r="P58" i="137"/>
  <c r="O38" i="137"/>
  <c r="O32" i="137"/>
  <c r="P28" i="137"/>
  <c r="W37" i="137"/>
  <c r="P38" i="137"/>
  <c r="W36" i="137"/>
  <c r="W29" i="137"/>
  <c r="O34" i="137"/>
  <c r="V34" i="137"/>
  <c r="W35" i="137"/>
  <c r="W38" i="137"/>
  <c r="P30" i="137"/>
  <c r="W30" i="137"/>
  <c r="O30" i="137"/>
  <c r="E28" i="137"/>
  <c r="O37" i="137"/>
  <c r="L30" i="139" l="1"/>
  <c r="S43" i="139"/>
  <c r="S45" i="139" s="1"/>
  <c r="L53" i="139" s="1"/>
  <c r="M29" i="139"/>
  <c r="M33" i="139"/>
  <c r="L29" i="139"/>
  <c r="M39" i="139"/>
  <c r="M38" i="139"/>
  <c r="L38" i="139"/>
  <c r="M36" i="139"/>
  <c r="M28" i="139"/>
  <c r="L36" i="139"/>
  <c r="M30" i="139"/>
  <c r="M35" i="139"/>
  <c r="M34" i="139"/>
  <c r="M31" i="139"/>
  <c r="L39" i="139"/>
  <c r="L34" i="139"/>
  <c r="L31" i="139"/>
  <c r="L32" i="139"/>
  <c r="L33" i="139"/>
  <c r="B47" i="139"/>
  <c r="L28" i="139"/>
  <c r="M32" i="139"/>
  <c r="A31" i="139"/>
  <c r="A35" i="139" s="1"/>
  <c r="A37" i="139" s="1"/>
  <c r="M37" i="139"/>
  <c r="L37" i="139"/>
  <c r="L35" i="139"/>
  <c r="S43" i="138"/>
  <c r="S45" i="138" s="1"/>
  <c r="M53" i="138" s="1"/>
  <c r="B47" i="138"/>
  <c r="S26" i="138"/>
  <c r="R55" i="137"/>
  <c r="Q55" i="137" s="1"/>
  <c r="B56" i="137"/>
  <c r="T58" i="137"/>
  <c r="U58" i="137" s="1"/>
  <c r="T55" i="137"/>
  <c r="U55" i="137" s="1"/>
  <c r="B54" i="137"/>
  <c r="R54" i="137"/>
  <c r="Q54" i="137" s="1"/>
  <c r="A52" i="137"/>
  <c r="S24" i="137"/>
  <c r="A33" i="137"/>
  <c r="B39" i="137"/>
  <c r="T47" i="137"/>
  <c r="U47" i="137" s="1"/>
  <c r="R47" i="137"/>
  <c r="Q47" i="137" s="1"/>
  <c r="R49" i="137"/>
  <c r="Q49" i="137" s="1"/>
  <c r="B50" i="137"/>
  <c r="T49" i="137"/>
  <c r="U49" i="137" s="1"/>
  <c r="B48" i="137"/>
  <c r="B57" i="137"/>
  <c r="T48" i="137"/>
  <c r="U48" i="137" s="1"/>
  <c r="B49" i="137"/>
  <c r="R50" i="137"/>
  <c r="Q50" i="137" s="1"/>
  <c r="B51" i="137"/>
  <c r="T50" i="137"/>
  <c r="U50" i="137" s="1"/>
  <c r="T56" i="137"/>
  <c r="U56" i="137" s="1"/>
  <c r="B55" i="137"/>
  <c r="R56" i="137"/>
  <c r="Q56" i="137" s="1"/>
  <c r="T57" i="137"/>
  <c r="U57" i="137" s="1"/>
  <c r="R57" i="137"/>
  <c r="Q57" i="137" s="1"/>
  <c r="B53" i="137"/>
  <c r="T53" i="137"/>
  <c r="U53" i="137" s="1"/>
  <c r="B52" i="137"/>
  <c r="T54" i="137"/>
  <c r="U54" i="137" s="1"/>
  <c r="T51" i="137"/>
  <c r="U51" i="137" s="1"/>
  <c r="R51" i="137"/>
  <c r="Q51" i="137" s="1"/>
  <c r="T52" i="137"/>
  <c r="U52" i="137" s="1"/>
  <c r="R52" i="137"/>
  <c r="Q52" i="137" s="1"/>
  <c r="U18" i="136"/>
  <c r="W54" i="139"/>
  <c r="V51" i="139"/>
  <c r="W51" i="139"/>
  <c r="V56" i="139"/>
  <c r="V54" i="139"/>
  <c r="P50" i="139"/>
  <c r="V58" i="139"/>
  <c r="W48" i="139"/>
  <c r="W47" i="139"/>
  <c r="W58" i="139"/>
  <c r="W56" i="139"/>
  <c r="O58" i="139"/>
  <c r="V47" i="139"/>
  <c r="W50" i="139"/>
  <c r="P58" i="139"/>
  <c r="O50" i="139"/>
  <c r="W49" i="139"/>
  <c r="V50" i="139"/>
  <c r="V49" i="139"/>
  <c r="P51" i="138"/>
  <c r="W51" i="138"/>
  <c r="O54" i="138"/>
  <c r="W56" i="138"/>
  <c r="V54" i="138"/>
  <c r="O50" i="138"/>
  <c r="W47" i="138"/>
  <c r="V52" i="138"/>
  <c r="W54" i="138"/>
  <c r="V47" i="138"/>
  <c r="W49" i="138"/>
  <c r="O49" i="138"/>
  <c r="P54" i="138"/>
  <c r="V51" i="138"/>
  <c r="P52" i="138"/>
  <c r="O56" i="138"/>
  <c r="O52" i="138"/>
  <c r="O51" i="138"/>
  <c r="V49" i="138"/>
  <c r="V56" i="138"/>
  <c r="P50" i="138"/>
  <c r="P56" i="138"/>
  <c r="P49" i="138"/>
  <c r="W52" i="138"/>
  <c r="W55" i="137"/>
  <c r="V55" i="137"/>
  <c r="V58" i="137"/>
  <c r="P48" i="137"/>
  <c r="P55" i="137"/>
  <c r="O48" i="137"/>
  <c r="O58" i="137"/>
  <c r="W58" i="137"/>
  <c r="S42" i="137"/>
  <c r="O54" i="137"/>
  <c r="E33" i="139" l="1"/>
  <c r="E35" i="139"/>
  <c r="M55" i="139"/>
  <c r="L52" i="139"/>
  <c r="A50" i="139"/>
  <c r="A54" i="139" s="1"/>
  <c r="A56" i="139" s="1"/>
  <c r="M57" i="139"/>
  <c r="L55" i="139"/>
  <c r="L48" i="139"/>
  <c r="L57" i="139"/>
  <c r="M53" i="139"/>
  <c r="N53" i="139" s="1"/>
  <c r="M48" i="139"/>
  <c r="M52" i="139"/>
  <c r="N29" i="139"/>
  <c r="L54" i="139"/>
  <c r="M47" i="139"/>
  <c r="L56" i="139"/>
  <c r="L47" i="139"/>
  <c r="L50" i="139"/>
  <c r="L58" i="139"/>
  <c r="M50" i="139"/>
  <c r="M58" i="139"/>
  <c r="M51" i="139"/>
  <c r="M49" i="139"/>
  <c r="L51" i="139"/>
  <c r="M54" i="139"/>
  <c r="L49" i="139"/>
  <c r="M56" i="139"/>
  <c r="C35" i="139"/>
  <c r="D35" i="139" s="1"/>
  <c r="C34" i="139"/>
  <c r="D34" i="139" s="1"/>
  <c r="C37" i="139"/>
  <c r="D37" i="139" s="1"/>
  <c r="C29" i="139"/>
  <c r="D29" i="139" s="1"/>
  <c r="C39" i="139"/>
  <c r="D39" i="139" s="1"/>
  <c r="C36" i="139"/>
  <c r="D36" i="139" s="1"/>
  <c r="C38" i="139"/>
  <c r="D38" i="139" s="1"/>
  <c r="C31" i="139"/>
  <c r="D31" i="139" s="1"/>
  <c r="C28" i="139"/>
  <c r="D28" i="139" s="1"/>
  <c r="C33" i="139"/>
  <c r="D33" i="139" s="1"/>
  <c r="C30" i="139"/>
  <c r="D30" i="139" s="1"/>
  <c r="C32" i="139"/>
  <c r="D32" i="139" s="1"/>
  <c r="N37" i="139"/>
  <c r="N33" i="139"/>
  <c r="N32" i="139"/>
  <c r="N39" i="139"/>
  <c r="N30" i="139"/>
  <c r="N28" i="139"/>
  <c r="N31" i="139"/>
  <c r="N35" i="139"/>
  <c r="N34" i="139"/>
  <c r="N36" i="139"/>
  <c r="N38" i="139"/>
  <c r="L50" i="138"/>
  <c r="M49" i="138"/>
  <c r="M52" i="138"/>
  <c r="M51" i="138"/>
  <c r="L52" i="138"/>
  <c r="L51" i="138"/>
  <c r="L54" i="138"/>
  <c r="M54" i="138"/>
  <c r="M56" i="138"/>
  <c r="L56" i="138"/>
  <c r="M50" i="138"/>
  <c r="L49" i="138"/>
  <c r="L58" i="138"/>
  <c r="A31" i="138"/>
  <c r="M30" i="138"/>
  <c r="M37" i="138"/>
  <c r="M34" i="138"/>
  <c r="M28" i="138"/>
  <c r="M39" i="138"/>
  <c r="M31" i="138"/>
  <c r="M38" i="138"/>
  <c r="M35" i="138"/>
  <c r="M32" i="138"/>
  <c r="M36" i="138"/>
  <c r="M33" i="138"/>
  <c r="M29" i="138"/>
  <c r="A50" i="138"/>
  <c r="A54" i="138" s="1"/>
  <c r="A56" i="138" s="1"/>
  <c r="L47" i="138"/>
  <c r="M47" i="138"/>
  <c r="L48" i="138"/>
  <c r="M55" i="138"/>
  <c r="L55" i="138"/>
  <c r="M48" i="138"/>
  <c r="M58" i="138"/>
  <c r="L57" i="138"/>
  <c r="L53" i="138"/>
  <c r="N53" i="138" s="1"/>
  <c r="M57" i="138"/>
  <c r="S43" i="137"/>
  <c r="S45" i="137" s="1"/>
  <c r="B58" i="137"/>
  <c r="B47" i="137"/>
  <c r="S26" i="137"/>
  <c r="AJ29" i="136"/>
  <c r="T8" i="136" s="1"/>
  <c r="AJ30" i="136"/>
  <c r="T9" i="136" s="1"/>
  <c r="AJ31" i="136"/>
  <c r="T10" i="136" s="1"/>
  <c r="AJ32" i="136"/>
  <c r="T11" i="136" s="1"/>
  <c r="AJ33" i="136"/>
  <c r="T12" i="136" s="1"/>
  <c r="AJ34" i="136"/>
  <c r="T13" i="136" s="1"/>
  <c r="AJ35" i="136"/>
  <c r="T14" i="136" s="1"/>
  <c r="AJ36" i="136"/>
  <c r="T15" i="136" s="1"/>
  <c r="AJ37" i="136"/>
  <c r="T16" i="136" s="1"/>
  <c r="AJ38" i="136"/>
  <c r="AJ39" i="136"/>
  <c r="AJ28" i="136"/>
  <c r="T7" i="136" s="1"/>
  <c r="P54" i="137"/>
  <c r="W49" i="137"/>
  <c r="W51" i="137"/>
  <c r="O52" i="137"/>
  <c r="P50" i="137"/>
  <c r="V56" i="137"/>
  <c r="P47" i="137"/>
  <c r="P56" i="137"/>
  <c r="V50" i="137"/>
  <c r="P49" i="137"/>
  <c r="V54" i="137"/>
  <c r="W56" i="137"/>
  <c r="P51" i="137"/>
  <c r="O49" i="137"/>
  <c r="W50" i="137"/>
  <c r="W57" i="137"/>
  <c r="V47" i="137"/>
  <c r="O47" i="137"/>
  <c r="W54" i="137"/>
  <c r="W48" i="137"/>
  <c r="W52" i="137"/>
  <c r="O57" i="137"/>
  <c r="O51" i="137"/>
  <c r="P52" i="137"/>
  <c r="O55" i="137"/>
  <c r="W47" i="137"/>
  <c r="O50" i="137"/>
  <c r="V52" i="137"/>
  <c r="V57" i="137"/>
  <c r="P57" i="137"/>
  <c r="V51" i="137"/>
  <c r="V48" i="137"/>
  <c r="O56" i="137"/>
  <c r="V53" i="137"/>
  <c r="W53" i="137"/>
  <c r="V49" i="137"/>
  <c r="N55" i="139" l="1"/>
  <c r="N52" i="139"/>
  <c r="N57" i="139"/>
  <c r="N48" i="139"/>
  <c r="N47" i="139"/>
  <c r="E30" i="139"/>
  <c r="N51" i="139"/>
  <c r="N50" i="139"/>
  <c r="E52" i="139" s="1"/>
  <c r="N58" i="139"/>
  <c r="N56" i="139"/>
  <c r="C47" i="139"/>
  <c r="D47" i="139" s="1"/>
  <c r="E49" i="139" s="1"/>
  <c r="C55" i="139"/>
  <c r="D55" i="139" s="1"/>
  <c r="C52" i="139"/>
  <c r="D52" i="139" s="1"/>
  <c r="C53" i="139"/>
  <c r="D53" i="139" s="1"/>
  <c r="C57" i="139"/>
  <c r="D57" i="139" s="1"/>
  <c r="C48" i="139"/>
  <c r="D48" i="139" s="1"/>
  <c r="C54" i="139"/>
  <c r="D54" i="139" s="1"/>
  <c r="C50" i="139"/>
  <c r="D50" i="139" s="1"/>
  <c r="C51" i="139"/>
  <c r="D51" i="139" s="1"/>
  <c r="C58" i="139"/>
  <c r="D58" i="139" s="1"/>
  <c r="C49" i="139"/>
  <c r="D49" i="139" s="1"/>
  <c r="C56" i="139"/>
  <c r="D56" i="139" s="1"/>
  <c r="N49" i="139"/>
  <c r="N54" i="139"/>
  <c r="N52" i="138"/>
  <c r="N56" i="138"/>
  <c r="N47" i="138"/>
  <c r="N49" i="138"/>
  <c r="N57" i="138"/>
  <c r="N58" i="138"/>
  <c r="N54" i="138"/>
  <c r="N51" i="138"/>
  <c r="N48" i="138"/>
  <c r="C57" i="138"/>
  <c r="D57" i="138" s="1"/>
  <c r="C53" i="138"/>
  <c r="D53" i="138" s="1"/>
  <c r="C55" i="138"/>
  <c r="D55" i="138" s="1"/>
  <c r="C58" i="138"/>
  <c r="D58" i="138" s="1"/>
  <c r="C47" i="138"/>
  <c r="D47" i="138" s="1"/>
  <c r="E49" i="138" s="1"/>
  <c r="C48" i="138"/>
  <c r="D48" i="138" s="1"/>
  <c r="C50" i="138"/>
  <c r="D50" i="138" s="1"/>
  <c r="C49" i="138"/>
  <c r="D49" i="138" s="1"/>
  <c r="C51" i="138"/>
  <c r="D51" i="138" s="1"/>
  <c r="C54" i="138"/>
  <c r="D54" i="138" s="1"/>
  <c r="C56" i="138"/>
  <c r="D56" i="138" s="1"/>
  <c r="C52" i="138"/>
  <c r="D52" i="138" s="1"/>
  <c r="N55" i="138"/>
  <c r="N50" i="138"/>
  <c r="E52" i="138" s="1"/>
  <c r="L24" i="137"/>
  <c r="L51" i="137"/>
  <c r="M47" i="137"/>
  <c r="L57" i="137"/>
  <c r="L56" i="137"/>
  <c r="M56" i="137"/>
  <c r="M57" i="137"/>
  <c r="L47" i="137"/>
  <c r="L49" i="137"/>
  <c r="M52" i="137"/>
  <c r="M50" i="137"/>
  <c r="M51" i="137"/>
  <c r="M49" i="137"/>
  <c r="L52" i="137"/>
  <c r="L50" i="137"/>
  <c r="L54" i="137"/>
  <c r="L48" i="137"/>
  <c r="A31" i="137"/>
  <c r="A35" i="137" s="1"/>
  <c r="A37" i="137" s="1"/>
  <c r="M30" i="137"/>
  <c r="M38" i="137"/>
  <c r="L29" i="137"/>
  <c r="L37" i="137"/>
  <c r="L34" i="137"/>
  <c r="L31" i="137"/>
  <c r="L30" i="137"/>
  <c r="L38" i="137"/>
  <c r="M34" i="137"/>
  <c r="M31" i="137"/>
  <c r="M39" i="137"/>
  <c r="M29" i="137"/>
  <c r="M36" i="137"/>
  <c r="L32" i="137"/>
  <c r="L39" i="137"/>
  <c r="M28" i="137"/>
  <c r="L33" i="137"/>
  <c r="M37" i="137"/>
  <c r="M35" i="137"/>
  <c r="M32" i="137"/>
  <c r="L35" i="137"/>
  <c r="L28" i="137"/>
  <c r="L36" i="137"/>
  <c r="M33" i="137"/>
  <c r="M24" i="137"/>
  <c r="M58" i="137"/>
  <c r="M48" i="137"/>
  <c r="M54" i="137"/>
  <c r="A50" i="137"/>
  <c r="A54" i="137" s="1"/>
  <c r="A56" i="137" s="1"/>
  <c r="M55" i="137"/>
  <c r="L53" i="137"/>
  <c r="M53" i="137"/>
  <c r="L55" i="137"/>
  <c r="L58" i="137"/>
  <c r="J31" i="139"/>
  <c r="X37" i="139"/>
  <c r="Y58" i="139"/>
  <c r="K31" i="139"/>
  <c r="J50" i="139"/>
  <c r="K26" i="139"/>
  <c r="J26" i="139"/>
  <c r="X33" i="139"/>
  <c r="J49" i="139"/>
  <c r="Y31" i="139"/>
  <c r="J29" i="139"/>
  <c r="X32" i="139"/>
  <c r="Y36" i="139"/>
  <c r="J39" i="139"/>
  <c r="J53" i="139"/>
  <c r="Y39" i="139"/>
  <c r="X55" i="139"/>
  <c r="J47" i="139"/>
  <c r="X58" i="139"/>
  <c r="J57" i="139"/>
  <c r="Y52" i="139"/>
  <c r="K51" i="139"/>
  <c r="K32" i="139"/>
  <c r="K29" i="139"/>
  <c r="X56" i="139"/>
  <c r="X52" i="139"/>
  <c r="X50" i="139"/>
  <c r="Y49" i="139"/>
  <c r="J54" i="139"/>
  <c r="Y57" i="139"/>
  <c r="X31" i="139"/>
  <c r="X35" i="139"/>
  <c r="J56" i="139"/>
  <c r="J35" i="139"/>
  <c r="K57" i="139"/>
  <c r="X48" i="139"/>
  <c r="J33" i="139"/>
  <c r="Y30" i="139"/>
  <c r="J34" i="139"/>
  <c r="J32" i="139"/>
  <c r="Y32" i="139"/>
  <c r="X39" i="139"/>
  <c r="Y38" i="139"/>
  <c r="Y51" i="139"/>
  <c r="Y33" i="139"/>
  <c r="Y37" i="139"/>
  <c r="K28" i="139"/>
  <c r="Y53" i="139"/>
  <c r="X28" i="139"/>
  <c r="K38" i="139"/>
  <c r="X30" i="139"/>
  <c r="J52" i="139"/>
  <c r="X36" i="139"/>
  <c r="Y47" i="139"/>
  <c r="K48" i="139"/>
  <c r="K55" i="139"/>
  <c r="Y48" i="139"/>
  <c r="Y55" i="139"/>
  <c r="K34" i="139"/>
  <c r="X54" i="139"/>
  <c r="K30" i="139"/>
  <c r="K53" i="139"/>
  <c r="K56" i="139"/>
  <c r="J36" i="139"/>
  <c r="X29" i="139"/>
  <c r="Y54" i="139"/>
  <c r="K39" i="139"/>
  <c r="J38" i="139"/>
  <c r="X57" i="139"/>
  <c r="X51" i="139"/>
  <c r="J30" i="139"/>
  <c r="Y50" i="139"/>
  <c r="X53" i="139"/>
  <c r="K36" i="139"/>
  <c r="X49" i="139"/>
  <c r="Y28" i="139"/>
  <c r="Y34" i="139"/>
  <c r="K47" i="139"/>
  <c r="Y56" i="139"/>
  <c r="K35" i="139"/>
  <c r="J48" i="139"/>
  <c r="X38" i="139"/>
  <c r="Y35" i="139"/>
  <c r="K50" i="139"/>
  <c r="J51" i="139"/>
  <c r="J37" i="139"/>
  <c r="J28" i="139"/>
  <c r="K58" i="139"/>
  <c r="Y29" i="139"/>
  <c r="K37" i="139"/>
  <c r="J55" i="139"/>
  <c r="K52" i="139"/>
  <c r="K33" i="139"/>
  <c r="J58" i="139"/>
  <c r="X47" i="139"/>
  <c r="K49" i="139"/>
  <c r="K54" i="139"/>
  <c r="X34" i="139"/>
  <c r="K57" i="138"/>
  <c r="X54" i="138"/>
  <c r="Y57" i="138"/>
  <c r="J51" i="138"/>
  <c r="K53" i="138"/>
  <c r="Y55" i="138"/>
  <c r="K55" i="138"/>
  <c r="Y50" i="138"/>
  <c r="J48" i="138"/>
  <c r="X48" i="138"/>
  <c r="K49" i="138"/>
  <c r="K47" i="138"/>
  <c r="J49" i="138"/>
  <c r="K50" i="138"/>
  <c r="K58" i="138"/>
  <c r="K51" i="138"/>
  <c r="Y52" i="138"/>
  <c r="J50" i="138"/>
  <c r="K54" i="138"/>
  <c r="K56" i="138"/>
  <c r="X52" i="138"/>
  <c r="X58" i="138"/>
  <c r="J57" i="138"/>
  <c r="J58" i="138"/>
  <c r="Y53" i="138"/>
  <c r="Y56" i="138"/>
  <c r="J54" i="138"/>
  <c r="Y48" i="138"/>
  <c r="X55" i="138"/>
  <c r="X53" i="138"/>
  <c r="J47" i="138"/>
  <c r="X57" i="138"/>
  <c r="Y47" i="138"/>
  <c r="X56" i="138"/>
  <c r="J55" i="138"/>
  <c r="J52" i="138"/>
  <c r="J53" i="138"/>
  <c r="X49" i="138"/>
  <c r="Y54" i="138"/>
  <c r="X50" i="138"/>
  <c r="J56" i="138"/>
  <c r="Y49" i="138"/>
  <c r="K52" i="138"/>
  <c r="X47" i="138"/>
  <c r="X51" i="138"/>
  <c r="Y58" i="138"/>
  <c r="K48" i="138"/>
  <c r="Y51" i="138"/>
  <c r="AI54" i="139" l="1"/>
  <c r="AI56" i="139"/>
  <c r="AI47" i="139"/>
  <c r="AK47" i="139" s="1"/>
  <c r="AH50" i="139"/>
  <c r="AH58" i="139"/>
  <c r="AK58" i="139" s="1"/>
  <c r="AI51" i="139"/>
  <c r="AK51" i="139" s="1"/>
  <c r="AI49" i="139"/>
  <c r="AK49" i="139" s="1"/>
  <c r="AI58" i="139"/>
  <c r="AI50" i="139"/>
  <c r="AK50" i="139" s="1"/>
  <c r="AH53" i="139"/>
  <c r="AH52" i="139"/>
  <c r="AH57" i="139"/>
  <c r="AK57" i="139" s="1"/>
  <c r="AH55" i="139"/>
  <c r="AK55" i="139" s="1"/>
  <c r="AH49" i="139"/>
  <c r="AH54" i="139"/>
  <c r="AK54" i="139" s="1"/>
  <c r="AI48" i="139"/>
  <c r="AK48" i="139" s="1"/>
  <c r="AI55" i="139"/>
  <c r="AI53" i="139"/>
  <c r="AH47" i="139"/>
  <c r="AH56" i="139"/>
  <c r="AK56" i="139" s="1"/>
  <c r="AH51" i="139"/>
  <c r="AH48" i="139"/>
  <c r="AI57" i="139"/>
  <c r="AI52" i="139"/>
  <c r="AK52" i="139" s="1"/>
  <c r="AI31" i="139"/>
  <c r="AI33" i="139"/>
  <c r="AH32" i="139"/>
  <c r="AK32" i="139" s="1"/>
  <c r="AB12" i="139" s="1"/>
  <c r="AH33" i="139"/>
  <c r="AK33" i="139" s="1"/>
  <c r="AB13" i="139" s="1"/>
  <c r="AH37" i="139"/>
  <c r="AK37" i="139" s="1"/>
  <c r="AB17" i="139" s="1"/>
  <c r="AI35" i="139"/>
  <c r="AI29" i="139"/>
  <c r="AK29" i="139" s="1"/>
  <c r="AB9" i="139" s="1"/>
  <c r="AI34" i="139"/>
  <c r="AH35" i="139"/>
  <c r="AK35" i="139" s="1"/>
  <c r="AB15" i="139" s="1"/>
  <c r="AI37" i="139"/>
  <c r="AI38" i="139"/>
  <c r="AI36" i="139"/>
  <c r="AI28" i="139"/>
  <c r="AK28" i="139" s="1"/>
  <c r="AB8" i="139" s="1"/>
  <c r="AI39" i="139"/>
  <c r="AI30" i="139"/>
  <c r="AK30" i="139" s="1"/>
  <c r="AB10" i="139" s="1"/>
  <c r="AI32" i="139"/>
  <c r="AH31" i="139"/>
  <c r="AH34" i="139"/>
  <c r="AK34" i="139" s="1"/>
  <c r="AB14" i="139" s="1"/>
  <c r="AH30" i="139"/>
  <c r="AH28" i="139"/>
  <c r="AH36" i="139"/>
  <c r="AK36" i="139" s="1"/>
  <c r="AB16" i="139" s="1"/>
  <c r="AH38" i="139"/>
  <c r="AK38" i="139" s="1"/>
  <c r="AH29" i="139"/>
  <c r="AH39" i="139"/>
  <c r="AK39" i="139" s="1"/>
  <c r="AB7" i="139"/>
  <c r="T3" i="139"/>
  <c r="Q26" i="139"/>
  <c r="AI47" i="138"/>
  <c r="AK47" i="138" s="1"/>
  <c r="AI56" i="138"/>
  <c r="AI54" i="138"/>
  <c r="AH57" i="138"/>
  <c r="AK57" i="138" s="1"/>
  <c r="AH58" i="138"/>
  <c r="AK58" i="138" s="1"/>
  <c r="AH53" i="138"/>
  <c r="AI55" i="138"/>
  <c r="AI58" i="138"/>
  <c r="AI53" i="138"/>
  <c r="AI50" i="138"/>
  <c r="AK50" i="138" s="1"/>
  <c r="AH55" i="138"/>
  <c r="AK55" i="138" s="1"/>
  <c r="AH48" i="138"/>
  <c r="AH47" i="138"/>
  <c r="AI48" i="138"/>
  <c r="AK48" i="138" s="1"/>
  <c r="AI57" i="138"/>
  <c r="AI52" i="138"/>
  <c r="AK52" i="138" s="1"/>
  <c r="AI51" i="138"/>
  <c r="AK51" i="138" s="1"/>
  <c r="AI49" i="138"/>
  <c r="AK49" i="138" s="1"/>
  <c r="AH50" i="138"/>
  <c r="AH56" i="138"/>
  <c r="AK56" i="138" s="1"/>
  <c r="AH54" i="138"/>
  <c r="AK54" i="138" s="1"/>
  <c r="AH51" i="138"/>
  <c r="AH52" i="138"/>
  <c r="AH49" i="138"/>
  <c r="N53" i="137"/>
  <c r="N55" i="137"/>
  <c r="N47" i="137"/>
  <c r="N48" i="137"/>
  <c r="N56" i="137"/>
  <c r="N39" i="137"/>
  <c r="N54" i="137"/>
  <c r="N57" i="137"/>
  <c r="N28" i="137"/>
  <c r="N35" i="137"/>
  <c r="N31" i="137"/>
  <c r="N33" i="137"/>
  <c r="N30" i="137"/>
  <c r="C52" i="137"/>
  <c r="D52" i="137" s="1"/>
  <c r="C58" i="137"/>
  <c r="D58" i="137" s="1"/>
  <c r="C55" i="137"/>
  <c r="D55" i="137" s="1"/>
  <c r="C47" i="137"/>
  <c r="D47" i="137" s="1"/>
  <c r="E49" i="137" s="1"/>
  <c r="C48" i="137"/>
  <c r="D48" i="137" s="1"/>
  <c r="C54" i="137"/>
  <c r="D54" i="137" s="1"/>
  <c r="C56" i="137"/>
  <c r="D56" i="137" s="1"/>
  <c r="C50" i="137"/>
  <c r="D50" i="137" s="1"/>
  <c r="C49" i="137"/>
  <c r="D49" i="137" s="1"/>
  <c r="C57" i="137"/>
  <c r="D57" i="137" s="1"/>
  <c r="C53" i="137"/>
  <c r="D53" i="137" s="1"/>
  <c r="C51" i="137"/>
  <c r="D51" i="137" s="1"/>
  <c r="N34" i="137"/>
  <c r="C37" i="137"/>
  <c r="D37" i="137" s="1"/>
  <c r="C39" i="137"/>
  <c r="D39" i="137" s="1"/>
  <c r="C36" i="137"/>
  <c r="D36" i="137" s="1"/>
  <c r="C29" i="137"/>
  <c r="D29" i="137" s="1"/>
  <c r="C28" i="137"/>
  <c r="D28" i="137" s="1"/>
  <c r="C38" i="137"/>
  <c r="D38" i="137" s="1"/>
  <c r="C35" i="137"/>
  <c r="D35" i="137" s="1"/>
  <c r="C32" i="137"/>
  <c r="D32" i="137" s="1"/>
  <c r="C30" i="137"/>
  <c r="D30" i="137" s="1"/>
  <c r="C31" i="137"/>
  <c r="D31" i="137" s="1"/>
  <c r="C33" i="137"/>
  <c r="D33" i="137" s="1"/>
  <c r="C34" i="137"/>
  <c r="D34" i="137" s="1"/>
  <c r="N29" i="137"/>
  <c r="N50" i="137"/>
  <c r="E52" i="137" s="1"/>
  <c r="N49" i="137"/>
  <c r="N32" i="137"/>
  <c r="N37" i="137"/>
  <c r="N58" i="137"/>
  <c r="N36" i="137"/>
  <c r="N38" i="137"/>
  <c r="N52" i="137"/>
  <c r="N51" i="137"/>
  <c r="T24" i="136"/>
  <c r="T26" i="136" s="1"/>
  <c r="H51" i="139"/>
  <c r="H39" i="139"/>
  <c r="F54" i="139"/>
  <c r="I30" i="139"/>
  <c r="I38" i="139"/>
  <c r="AA54" i="139"/>
  <c r="F57" i="139"/>
  <c r="G37" i="139"/>
  <c r="F38" i="139"/>
  <c r="G32" i="139"/>
  <c r="H38" i="139"/>
  <c r="Z35" i="139"/>
  <c r="AA31" i="139"/>
  <c r="I34" i="139"/>
  <c r="H55" i="139"/>
  <c r="H53" i="139"/>
  <c r="AA51" i="139"/>
  <c r="I32" i="139"/>
  <c r="Z52" i="139"/>
  <c r="H50" i="139"/>
  <c r="AB35" i="139"/>
  <c r="F49" i="139"/>
  <c r="AA36" i="139"/>
  <c r="F36" i="139"/>
  <c r="AC38" i="139"/>
  <c r="Z29" i="139"/>
  <c r="G49" i="139"/>
  <c r="AB53" i="139"/>
  <c r="I35" i="139"/>
  <c r="AC53" i="139"/>
  <c r="AB31" i="139"/>
  <c r="AA32" i="139"/>
  <c r="AN7" i="133"/>
  <c r="AA58" i="139"/>
  <c r="AB50" i="139"/>
  <c r="I31" i="139"/>
  <c r="I47" i="139"/>
  <c r="F35" i="139"/>
  <c r="AB48" i="139"/>
  <c r="AC32" i="139"/>
  <c r="AC55" i="139"/>
  <c r="F32" i="139"/>
  <c r="AA34" i="139"/>
  <c r="Z47" i="139"/>
  <c r="H47" i="139"/>
  <c r="F56" i="139"/>
  <c r="G39" i="139"/>
  <c r="F51" i="139"/>
  <c r="AC49" i="139"/>
  <c r="F33" i="139"/>
  <c r="I52" i="139"/>
  <c r="G51" i="139"/>
  <c r="Z58" i="139"/>
  <c r="G30" i="139"/>
  <c r="AB33" i="139"/>
  <c r="AC39" i="139"/>
  <c r="G35" i="139"/>
  <c r="G48" i="139"/>
  <c r="AA47" i="139"/>
  <c r="AA39" i="139"/>
  <c r="Z33" i="139"/>
  <c r="AC51" i="139"/>
  <c r="H33" i="139"/>
  <c r="AA55" i="139"/>
  <c r="AB28" i="139"/>
  <c r="AC35" i="139"/>
  <c r="AB30" i="139"/>
  <c r="G33" i="139"/>
  <c r="I50" i="139"/>
  <c r="F52" i="139"/>
  <c r="H37" i="139"/>
  <c r="G38" i="139"/>
  <c r="I33" i="139"/>
  <c r="AC36" i="139"/>
  <c r="AB57" i="139"/>
  <c r="AC56" i="139"/>
  <c r="AC54" i="139"/>
  <c r="AA49" i="139"/>
  <c r="H30" i="139"/>
  <c r="AB47" i="139"/>
  <c r="H56" i="139"/>
  <c r="AC52" i="139"/>
  <c r="AA57" i="139"/>
  <c r="G53" i="139"/>
  <c r="I29" i="139"/>
  <c r="H48" i="139"/>
  <c r="F47" i="139"/>
  <c r="F28" i="139"/>
  <c r="F58" i="139"/>
  <c r="F31" i="139"/>
  <c r="H29" i="139"/>
  <c r="I49" i="139"/>
  <c r="F48" i="139"/>
  <c r="F34" i="139"/>
  <c r="I55" i="139"/>
  <c r="I51" i="139"/>
  <c r="I28" i="139"/>
  <c r="AC50" i="139"/>
  <c r="I58" i="139"/>
  <c r="AB52" i="139"/>
  <c r="AB37" i="139"/>
  <c r="AC33" i="139"/>
  <c r="AC31" i="139"/>
  <c r="AC58" i="139"/>
  <c r="Z48" i="139"/>
  <c r="F53" i="139"/>
  <c r="I37" i="139"/>
  <c r="Z56" i="139"/>
  <c r="AB36" i="139"/>
  <c r="F29" i="139"/>
  <c r="AA38" i="139"/>
  <c r="AB34" i="139"/>
  <c r="AC29" i="139"/>
  <c r="AB39" i="139"/>
  <c r="AC37" i="139"/>
  <c r="G54" i="139"/>
  <c r="AA33" i="139"/>
  <c r="AB58" i="139"/>
  <c r="I48" i="139"/>
  <c r="AC34" i="139"/>
  <c r="AA30" i="139"/>
  <c r="AC48" i="139"/>
  <c r="AC47" i="139"/>
  <c r="Z31" i="139"/>
  <c r="AC28" i="139"/>
  <c r="AA52" i="139"/>
  <c r="Z38" i="139"/>
  <c r="Z32" i="139"/>
  <c r="G50" i="139"/>
  <c r="I54" i="139"/>
  <c r="F55" i="139"/>
  <c r="G55" i="139"/>
  <c r="AC57" i="139"/>
  <c r="Z57" i="139"/>
  <c r="H57" i="139"/>
  <c r="G57" i="139"/>
  <c r="F50" i="139"/>
  <c r="I53" i="139"/>
  <c r="Z28" i="139"/>
  <c r="H36" i="139"/>
  <c r="H49" i="139"/>
  <c r="AA29" i="139"/>
  <c r="Z34" i="139"/>
  <c r="Z55" i="139"/>
  <c r="H58" i="139"/>
  <c r="AB56" i="139"/>
  <c r="H34" i="139"/>
  <c r="AB32" i="139"/>
  <c r="Z37" i="139"/>
  <c r="G52" i="139"/>
  <c r="AA28" i="139"/>
  <c r="AA48" i="139"/>
  <c r="G47" i="139"/>
  <c r="AB51" i="139"/>
  <c r="AA50" i="139"/>
  <c r="H28" i="139"/>
  <c r="Z39" i="139"/>
  <c r="AA56" i="139"/>
  <c r="AA37" i="139"/>
  <c r="AC30" i="139"/>
  <c r="G58" i="139"/>
  <c r="AA53" i="139"/>
  <c r="G56" i="139"/>
  <c r="I56" i="139"/>
  <c r="I39" i="139"/>
  <c r="H35" i="139"/>
  <c r="G29" i="139"/>
  <c r="Z51" i="139"/>
  <c r="Z49" i="139"/>
  <c r="H32" i="139"/>
  <c r="F37" i="139"/>
  <c r="H54" i="139"/>
  <c r="Z53" i="139"/>
  <c r="AB29" i="139"/>
  <c r="I36" i="139"/>
  <c r="Z54" i="139"/>
  <c r="Z30" i="139"/>
  <c r="Z36" i="139"/>
  <c r="I57" i="139"/>
  <c r="Z50" i="139"/>
  <c r="G28" i="139"/>
  <c r="AB55" i="139"/>
  <c r="F39" i="139"/>
  <c r="G34" i="139"/>
  <c r="H31" i="139"/>
  <c r="AA35" i="139"/>
  <c r="AB54" i="139"/>
  <c r="AB38" i="139"/>
  <c r="G36" i="139"/>
  <c r="AB49" i="139"/>
  <c r="F30" i="139"/>
  <c r="H52" i="139"/>
  <c r="G31" i="139"/>
  <c r="I54" i="138"/>
  <c r="AB52" i="138"/>
  <c r="Z53" i="138"/>
  <c r="AA52" i="138"/>
  <c r="H54" i="138"/>
  <c r="Z52" i="138"/>
  <c r="H58" i="138"/>
  <c r="AA53" i="138"/>
  <c r="I49" i="138"/>
  <c r="AB57" i="138"/>
  <c r="Z58" i="138"/>
  <c r="AC53" i="138"/>
  <c r="F54" i="138"/>
  <c r="AA54" i="138"/>
  <c r="AB55" i="138"/>
  <c r="AC51" i="138"/>
  <c r="I51" i="138"/>
  <c r="F53" i="138"/>
  <c r="G58" i="138"/>
  <c r="H56" i="138"/>
  <c r="F58" i="138"/>
  <c r="AA49" i="138"/>
  <c r="AB50" i="138"/>
  <c r="F57" i="138"/>
  <c r="Z56" i="138"/>
  <c r="I48" i="138"/>
  <c r="Z55" i="138"/>
  <c r="F48" i="138"/>
  <c r="H48" i="138"/>
  <c r="H50" i="138"/>
  <c r="G57" i="138"/>
  <c r="Z54" i="138"/>
  <c r="AC58" i="138"/>
  <c r="I56" i="138"/>
  <c r="Z48" i="138"/>
  <c r="G53" i="138"/>
  <c r="H51" i="138"/>
  <c r="AA58" i="138"/>
  <c r="G49" i="138"/>
  <c r="G56" i="138"/>
  <c r="AA47" i="138"/>
  <c r="AC48" i="138"/>
  <c r="F51" i="138"/>
  <c r="H47" i="138"/>
  <c r="AC57" i="138"/>
  <c r="I53" i="138"/>
  <c r="AB47" i="138"/>
  <c r="AC47" i="138"/>
  <c r="AA55" i="138"/>
  <c r="AA56" i="138"/>
  <c r="G50" i="138"/>
  <c r="I57" i="138"/>
  <c r="G47" i="138"/>
  <c r="F50" i="138"/>
  <c r="F47" i="138"/>
  <c r="H53" i="138"/>
  <c r="G54" i="138"/>
  <c r="H57" i="138"/>
  <c r="AC52" i="138"/>
  <c r="G51" i="138"/>
  <c r="AB53" i="138"/>
  <c r="I52" i="138"/>
  <c r="AA48" i="138"/>
  <c r="G48" i="138"/>
  <c r="Z51" i="138"/>
  <c r="AC54" i="138"/>
  <c r="Z47" i="138"/>
  <c r="F49" i="138"/>
  <c r="F56" i="138"/>
  <c r="Z57" i="138"/>
  <c r="I47" i="138"/>
  <c r="AC49" i="138"/>
  <c r="AB48" i="138"/>
  <c r="F55" i="138"/>
  <c r="AC55" i="138"/>
  <c r="AB49" i="138"/>
  <c r="AC50" i="138"/>
  <c r="H49" i="138"/>
  <c r="H55" i="138"/>
  <c r="I55" i="138"/>
  <c r="AB56" i="138"/>
  <c r="I50" i="138"/>
  <c r="AB51" i="138"/>
  <c r="AA50" i="138"/>
  <c r="H52" i="138"/>
  <c r="Z49" i="138"/>
  <c r="F52" i="138"/>
  <c r="AB54" i="138"/>
  <c r="AA51" i="138"/>
  <c r="AA57" i="138"/>
  <c r="G55" i="138"/>
  <c r="G52" i="138"/>
  <c r="AC56" i="138"/>
  <c r="AB58" i="138"/>
  <c r="Z50" i="138"/>
  <c r="I58" i="138"/>
  <c r="J50" i="137"/>
  <c r="Y48" i="137"/>
  <c r="X47" i="137"/>
  <c r="J55" i="137"/>
  <c r="X48" i="137"/>
  <c r="K49" i="137"/>
  <c r="X51" i="137"/>
  <c r="X49" i="137"/>
  <c r="K55" i="137"/>
  <c r="Y51" i="137"/>
  <c r="K58" i="137"/>
  <c r="J49" i="137"/>
  <c r="Y50" i="137"/>
  <c r="Y52" i="137"/>
  <c r="J54" i="137"/>
  <c r="J52" i="137"/>
  <c r="Y55" i="137"/>
  <c r="K56" i="137"/>
  <c r="J48" i="137"/>
  <c r="X58" i="137"/>
  <c r="K52" i="137"/>
  <c r="Y54" i="137"/>
  <c r="K50" i="137"/>
  <c r="X55" i="137"/>
  <c r="Y58" i="137"/>
  <c r="K47" i="137"/>
  <c r="Y53" i="137"/>
  <c r="K48" i="137"/>
  <c r="K54" i="137"/>
  <c r="X54" i="137"/>
  <c r="K53" i="137"/>
  <c r="J47" i="137"/>
  <c r="X57" i="137"/>
  <c r="Y47" i="137"/>
  <c r="Y49" i="137"/>
  <c r="X56" i="137"/>
  <c r="X50" i="137"/>
  <c r="X52" i="137"/>
  <c r="J57" i="137"/>
  <c r="Y56" i="137"/>
  <c r="J53" i="137"/>
  <c r="K51" i="137"/>
  <c r="J58" i="137"/>
  <c r="Y57" i="137"/>
  <c r="X53" i="137"/>
  <c r="J51" i="137"/>
  <c r="J56" i="137"/>
  <c r="K57" i="137"/>
  <c r="D25" i="136"/>
  <c r="E28" i="136"/>
  <c r="E47" i="136"/>
  <c r="E33" i="137" l="1"/>
  <c r="E34" i="137"/>
  <c r="AK31" i="139"/>
  <c r="AB11" i="139" s="1"/>
  <c r="AK53" i="139"/>
  <c r="AK53" i="138"/>
  <c r="E30" i="137"/>
  <c r="AH48" i="137"/>
  <c r="AH58" i="137"/>
  <c r="AK58" i="137" s="1"/>
  <c r="AH54" i="137"/>
  <c r="AK54" i="137" s="1"/>
  <c r="AI58" i="137"/>
  <c r="AI55" i="137"/>
  <c r="AH53" i="137"/>
  <c r="AH55" i="137"/>
  <c r="AK55" i="137" s="1"/>
  <c r="AI56" i="137"/>
  <c r="AI51" i="137"/>
  <c r="AK51" i="137" s="1"/>
  <c r="AI57" i="137"/>
  <c r="AI50" i="137"/>
  <c r="AK50" i="137" s="1"/>
  <c r="AI53" i="137"/>
  <c r="AI54" i="137"/>
  <c r="AI52" i="137"/>
  <c r="AK52" i="137" s="1"/>
  <c r="AI48" i="137"/>
  <c r="AK48" i="137" s="1"/>
  <c r="AI47" i="137"/>
  <c r="AK47" i="137" s="1"/>
  <c r="AI49" i="137"/>
  <c r="AK49" i="137" s="1"/>
  <c r="AH49" i="137"/>
  <c r="AH51" i="137"/>
  <c r="AH50" i="137"/>
  <c r="AH52" i="137"/>
  <c r="AH57" i="137"/>
  <c r="AK57" i="137" s="1"/>
  <c r="AH56" i="137"/>
  <c r="AK56" i="137" s="1"/>
  <c r="AH47" i="137"/>
  <c r="AB7" i="137"/>
  <c r="A33" i="136"/>
  <c r="A52" i="136"/>
  <c r="AB52" i="137"/>
  <c r="I54" i="137"/>
  <c r="Y36" i="137"/>
  <c r="J35" i="137"/>
  <c r="K36" i="137"/>
  <c r="J26" i="137"/>
  <c r="X34" i="137"/>
  <c r="K26" i="137"/>
  <c r="AB54" i="137"/>
  <c r="X39" i="137"/>
  <c r="Z47" i="137"/>
  <c r="I53" i="137"/>
  <c r="Z52" i="137"/>
  <c r="I58" i="137"/>
  <c r="AB47" i="137"/>
  <c r="Y30" i="137"/>
  <c r="AA47" i="137"/>
  <c r="H48" i="137"/>
  <c r="J29" i="137"/>
  <c r="AA48" i="137"/>
  <c r="AB49" i="137"/>
  <c r="Y29" i="137"/>
  <c r="X28" i="137"/>
  <c r="J32" i="137"/>
  <c r="Z53" i="137"/>
  <c r="H52" i="137"/>
  <c r="G54" i="137"/>
  <c r="Y38" i="137"/>
  <c r="I56" i="137"/>
  <c r="F51" i="137"/>
  <c r="F58" i="137"/>
  <c r="G50" i="137"/>
  <c r="J33" i="137"/>
  <c r="Y32" i="137"/>
  <c r="K34" i="137"/>
  <c r="F48" i="137"/>
  <c r="Z56" i="137"/>
  <c r="H47" i="137"/>
  <c r="X32" i="137"/>
  <c r="K28" i="137"/>
  <c r="F55" i="137"/>
  <c r="AC54" i="137"/>
  <c r="X35" i="137"/>
  <c r="AA53" i="137"/>
  <c r="H54" i="137"/>
  <c r="J36" i="137"/>
  <c r="H50" i="137"/>
  <c r="J38" i="137"/>
  <c r="K35" i="137"/>
  <c r="H49" i="137"/>
  <c r="X29" i="137"/>
  <c r="Y39" i="137"/>
  <c r="F54" i="137"/>
  <c r="X38" i="137"/>
  <c r="AC57" i="137"/>
  <c r="K33" i="137"/>
  <c r="Z48" i="137"/>
  <c r="G49" i="137"/>
  <c r="Z51" i="137"/>
  <c r="AB56" i="137"/>
  <c r="F53" i="137"/>
  <c r="F57" i="137"/>
  <c r="F56" i="137"/>
  <c r="X37" i="137"/>
  <c r="K38" i="137"/>
  <c r="I49" i="137"/>
  <c r="AC50" i="137"/>
  <c r="AB55" i="137"/>
  <c r="AB50" i="137"/>
  <c r="G56" i="137"/>
  <c r="Z50" i="137"/>
  <c r="H57" i="137"/>
  <c r="J37" i="137"/>
  <c r="AA49" i="137"/>
  <c r="AC52" i="137"/>
  <c r="AC56" i="137"/>
  <c r="Z55" i="137"/>
  <c r="K29" i="137"/>
  <c r="AB48" i="137"/>
  <c r="Y33" i="137"/>
  <c r="AA50" i="137"/>
  <c r="I55" i="137"/>
  <c r="G53" i="137"/>
  <c r="F52" i="137"/>
  <c r="AB51" i="137"/>
  <c r="F47" i="137"/>
  <c r="J31" i="137"/>
  <c r="AC49" i="137"/>
  <c r="H58" i="137"/>
  <c r="Y31" i="137"/>
  <c r="Y35" i="137"/>
  <c r="AA52" i="137"/>
  <c r="K32" i="137"/>
  <c r="G47" i="137"/>
  <c r="AA57" i="137"/>
  <c r="J25" i="137"/>
  <c r="H51" i="137"/>
  <c r="Z58" i="137"/>
  <c r="Z49" i="137"/>
  <c r="G57" i="137"/>
  <c r="F50" i="137"/>
  <c r="H53" i="137"/>
  <c r="AA54" i="137"/>
  <c r="X36" i="137"/>
  <c r="Z54" i="137"/>
  <c r="X33" i="137"/>
  <c r="AA55" i="137"/>
  <c r="J34" i="137"/>
  <c r="AB58" i="137"/>
  <c r="AC55" i="137"/>
  <c r="X31" i="137"/>
  <c r="K25" i="137"/>
  <c r="Y34" i="137"/>
  <c r="I57" i="137"/>
  <c r="AC53" i="137"/>
  <c r="I52" i="137"/>
  <c r="J28" i="137"/>
  <c r="G55" i="137"/>
  <c r="AA51" i="137"/>
  <c r="AB57" i="137"/>
  <c r="J30" i="137"/>
  <c r="K30" i="137"/>
  <c r="G58" i="137"/>
  <c r="I51" i="137"/>
  <c r="F49" i="137"/>
  <c r="G48" i="137"/>
  <c r="AA58" i="137"/>
  <c r="H56" i="137"/>
  <c r="AC51" i="137"/>
  <c r="Z57" i="137"/>
  <c r="AA56" i="137"/>
  <c r="X30" i="137"/>
  <c r="J39" i="137"/>
  <c r="AB53" i="137"/>
  <c r="K31" i="137"/>
  <c r="K39" i="137"/>
  <c r="Y37" i="137"/>
  <c r="I48" i="137"/>
  <c r="G52" i="137"/>
  <c r="I50" i="137"/>
  <c r="Y28" i="137"/>
  <c r="I47" i="137"/>
  <c r="AC48" i="137"/>
  <c r="G51" i="137"/>
  <c r="AC58" i="137"/>
  <c r="AC47" i="137"/>
  <c r="AH30" i="137" l="1"/>
  <c r="AH29" i="137"/>
  <c r="AH38" i="137"/>
  <c r="AK38" i="137" s="1"/>
  <c r="E42" i="137"/>
  <c r="AH34" i="137"/>
  <c r="AK34" i="137" s="1"/>
  <c r="E43" i="137"/>
  <c r="AI28" i="137"/>
  <c r="AK28" i="137" s="1"/>
  <c r="AH31" i="137"/>
  <c r="AI34" i="137"/>
  <c r="AH36" i="137"/>
  <c r="AK36" i="137" s="1"/>
  <c r="AH32" i="137"/>
  <c r="AK32" i="137" s="1"/>
  <c r="AI33" i="137"/>
  <c r="AI31" i="137"/>
  <c r="AH28" i="137"/>
  <c r="AH39" i="137"/>
  <c r="AK39" i="137" s="1"/>
  <c r="AI29" i="137"/>
  <c r="AK29" i="137" s="1"/>
  <c r="AH33" i="137"/>
  <c r="AK33" i="137" s="1"/>
  <c r="AH35" i="137"/>
  <c r="AK35" i="137" s="1"/>
  <c r="AI32" i="137"/>
  <c r="AI35" i="137"/>
  <c r="AI37" i="137"/>
  <c r="AI38" i="137"/>
  <c r="AI30" i="137"/>
  <c r="AK30" i="137" s="1"/>
  <c r="AI36" i="137"/>
  <c r="AI39" i="137"/>
  <c r="AK53" i="137"/>
  <c r="T3" i="137"/>
  <c r="S52" i="136"/>
  <c r="R33" i="136"/>
  <c r="Q33" i="136" s="1"/>
  <c r="T33" i="136"/>
  <c r="K37" i="137"/>
  <c r="H55" i="137"/>
  <c r="AH37" i="137" l="1"/>
  <c r="AK37" i="137" s="1"/>
  <c r="AB17" i="137" s="1"/>
  <c r="F28" i="137"/>
  <c r="G33" i="137"/>
  <c r="AA29" i="137"/>
  <c r="AA38" i="137"/>
  <c r="G29" i="137"/>
  <c r="H39" i="137"/>
  <c r="I31" i="137"/>
  <c r="Z38" i="137"/>
  <c r="H37" i="137"/>
  <c r="Z36" i="137"/>
  <c r="I33" i="137"/>
  <c r="H30" i="137"/>
  <c r="I32" i="137"/>
  <c r="Z35" i="137"/>
  <c r="AC38" i="137"/>
  <c r="AB37" i="137"/>
  <c r="G38" i="137"/>
  <c r="AA37" i="137"/>
  <c r="AA33" i="137"/>
  <c r="I29" i="137"/>
  <c r="I34" i="137"/>
  <c r="AC33" i="137"/>
  <c r="I28" i="137"/>
  <c r="Z32" i="137"/>
  <c r="H28" i="137"/>
  <c r="I39" i="137"/>
  <c r="F32" i="137"/>
  <c r="H36" i="137"/>
  <c r="G39" i="137"/>
  <c r="AA39" i="137"/>
  <c r="G36" i="137"/>
  <c r="H29" i="137"/>
  <c r="AC37" i="137"/>
  <c r="H31" i="137"/>
  <c r="Z29" i="137"/>
  <c r="H35" i="137"/>
  <c r="Z34" i="137"/>
  <c r="G35" i="137"/>
  <c r="AB29" i="137"/>
  <c r="G34" i="137"/>
  <c r="AB35" i="137"/>
  <c r="G37" i="137"/>
  <c r="Z37" i="137"/>
  <c r="H34" i="137"/>
  <c r="AA30" i="137"/>
  <c r="AC35" i="137"/>
  <c r="F33" i="137"/>
  <c r="F29" i="137"/>
  <c r="AB28" i="137"/>
  <c r="F37" i="137"/>
  <c r="AB33" i="137"/>
  <c r="H32" i="137"/>
  <c r="AB31" i="137"/>
  <c r="AA34" i="137"/>
  <c r="AB36" i="137"/>
  <c r="AA35" i="137"/>
  <c r="F38" i="137"/>
  <c r="G32" i="137"/>
  <c r="I38" i="137"/>
  <c r="AA32" i="137"/>
  <c r="AA31" i="137"/>
  <c r="Z39" i="137"/>
  <c r="Z30" i="137"/>
  <c r="I30" i="137"/>
  <c r="F31" i="137"/>
  <c r="F34" i="137"/>
  <c r="I37" i="137"/>
  <c r="F36" i="137"/>
  <c r="AC36" i="137"/>
  <c r="AA36" i="137"/>
  <c r="G31" i="137"/>
  <c r="H33" i="137"/>
  <c r="AC39" i="137"/>
  <c r="AC28" i="137"/>
  <c r="AB39" i="137"/>
  <c r="Z28" i="137"/>
  <c r="I35" i="137"/>
  <c r="AC32" i="137"/>
  <c r="AB38" i="137"/>
  <c r="Z31" i="137"/>
  <c r="I36" i="137"/>
  <c r="F30" i="137"/>
  <c r="AB30" i="137"/>
  <c r="AB34" i="137"/>
  <c r="AA28" i="137"/>
  <c r="AC29" i="137"/>
  <c r="Z33" i="137"/>
  <c r="AC30" i="137"/>
  <c r="F39" i="137"/>
  <c r="G30" i="137"/>
  <c r="G28" i="137"/>
  <c r="AB32" i="137"/>
  <c r="AC34" i="137"/>
  <c r="H38" i="137"/>
  <c r="F35" i="137"/>
  <c r="AC31" i="137"/>
  <c r="P33" i="136"/>
  <c r="O33" i="136"/>
  <c r="S23" i="136"/>
  <c r="E44" i="137" l="1"/>
  <c r="AB13" i="137"/>
  <c r="AB8" i="137"/>
  <c r="AB12" i="137"/>
  <c r="AB9" i="137"/>
  <c r="AB16" i="137"/>
  <c r="V16" i="137"/>
  <c r="AB15" i="137"/>
  <c r="AB10" i="137"/>
  <c r="AB14" i="137"/>
  <c r="AK31" i="137"/>
  <c r="S24" i="136"/>
  <c r="S26" i="136" s="1"/>
  <c r="U33" i="136"/>
  <c r="R52" i="136"/>
  <c r="Q52" i="136" s="1"/>
  <c r="T52" i="136"/>
  <c r="U52" i="136" s="1"/>
  <c r="S51" i="136"/>
  <c r="R32" i="136"/>
  <c r="Q32" i="136" s="1"/>
  <c r="T32" i="136"/>
  <c r="S53" i="136"/>
  <c r="T34" i="136"/>
  <c r="B33" i="136"/>
  <c r="R34" i="136"/>
  <c r="Q34" i="136" s="1"/>
  <c r="O34" i="136"/>
  <c r="O32" i="136"/>
  <c r="S42" i="136"/>
  <c r="V33" i="136"/>
  <c r="W33" i="136"/>
  <c r="P32" i="136"/>
  <c r="P34" i="136"/>
  <c r="AB11" i="137" l="1"/>
  <c r="U34" i="136"/>
  <c r="U32" i="136"/>
  <c r="S43" i="136"/>
  <c r="S45" i="136" s="1"/>
  <c r="T53" i="136"/>
  <c r="U53" i="136" s="1"/>
  <c r="B52" i="136"/>
  <c r="R53" i="136"/>
  <c r="Q53" i="136" s="1"/>
  <c r="S54" i="136"/>
  <c r="T35" i="136"/>
  <c r="B34" i="136"/>
  <c r="R35" i="136"/>
  <c r="Q35" i="136" s="1"/>
  <c r="R51" i="136"/>
  <c r="Q51" i="136" s="1"/>
  <c r="T51" i="136"/>
  <c r="U51" i="136" s="1"/>
  <c r="S50" i="136"/>
  <c r="T31" i="136"/>
  <c r="R31" i="136"/>
  <c r="Q31" i="136" s="1"/>
  <c r="B32" i="136"/>
  <c r="O52" i="136"/>
  <c r="P35" i="136"/>
  <c r="O35" i="136"/>
  <c r="W52" i="136"/>
  <c r="V34" i="136"/>
  <c r="W32" i="136"/>
  <c r="W34" i="136"/>
  <c r="O31" i="136"/>
  <c r="P31" i="136"/>
  <c r="V32" i="136"/>
  <c r="V52" i="136"/>
  <c r="P52" i="136"/>
  <c r="L32" i="136" l="1"/>
  <c r="U31" i="136"/>
  <c r="U35" i="136"/>
  <c r="M32" i="136"/>
  <c r="M52" i="136"/>
  <c r="L52" i="136"/>
  <c r="M34" i="136"/>
  <c r="L34" i="136"/>
  <c r="A31" i="136"/>
  <c r="A35" i="136" s="1"/>
  <c r="A37" i="136" s="1"/>
  <c r="S49" i="136"/>
  <c r="R30" i="136"/>
  <c r="Q30" i="136" s="1"/>
  <c r="T30" i="136"/>
  <c r="B31" i="136"/>
  <c r="T54" i="136"/>
  <c r="U54" i="136" s="1"/>
  <c r="B53" i="136"/>
  <c r="R54" i="136"/>
  <c r="Q54" i="136" s="1"/>
  <c r="A50" i="136"/>
  <c r="S55" i="136"/>
  <c r="B35" i="136"/>
  <c r="T36" i="136"/>
  <c r="R36" i="136"/>
  <c r="Q36" i="136" s="1"/>
  <c r="L33" i="136"/>
  <c r="T50" i="136"/>
  <c r="U50" i="136" s="1"/>
  <c r="R50" i="136"/>
  <c r="Q50" i="136" s="1"/>
  <c r="B51" i="136"/>
  <c r="M33" i="136"/>
  <c r="W35" i="136"/>
  <c r="O30" i="136"/>
  <c r="W53" i="136"/>
  <c r="O51" i="136"/>
  <c r="W31" i="136"/>
  <c r="V53" i="136"/>
  <c r="O53" i="136"/>
  <c r="V31" i="136"/>
  <c r="V35" i="136"/>
  <c r="P30" i="136"/>
  <c r="P53" i="136"/>
  <c r="P51" i="136"/>
  <c r="V51" i="136"/>
  <c r="O36" i="136"/>
  <c r="P36" i="136"/>
  <c r="W51" i="136"/>
  <c r="U36" i="136" l="1"/>
  <c r="U30" i="136"/>
  <c r="N52" i="136"/>
  <c r="M35" i="136"/>
  <c r="M53" i="136"/>
  <c r="M51" i="136"/>
  <c r="L51" i="136"/>
  <c r="M31" i="136"/>
  <c r="L35" i="136"/>
  <c r="L53" i="136"/>
  <c r="L31" i="136"/>
  <c r="R55" i="136"/>
  <c r="Q55" i="136" s="1"/>
  <c r="B54" i="136"/>
  <c r="T55" i="136"/>
  <c r="U55" i="136" s="1"/>
  <c r="C33" i="136"/>
  <c r="D33" i="136" s="1"/>
  <c r="C34" i="136"/>
  <c r="D34" i="136" s="1"/>
  <c r="C32" i="136"/>
  <c r="D32" i="136" s="1"/>
  <c r="C35" i="136"/>
  <c r="D35" i="136" s="1"/>
  <c r="C31" i="136"/>
  <c r="D31" i="136" s="1"/>
  <c r="N34" i="136"/>
  <c r="A54" i="136"/>
  <c r="S48" i="136"/>
  <c r="T29" i="136"/>
  <c r="R29" i="136"/>
  <c r="Q29" i="136" s="1"/>
  <c r="B30" i="136"/>
  <c r="S56" i="136"/>
  <c r="R37" i="136"/>
  <c r="Q37" i="136" s="1"/>
  <c r="T37" i="136"/>
  <c r="B36" i="136"/>
  <c r="N32" i="136"/>
  <c r="N33" i="136"/>
  <c r="T49" i="136"/>
  <c r="U49" i="136" s="1"/>
  <c r="R49" i="136"/>
  <c r="Q49" i="136" s="1"/>
  <c r="B50" i="136"/>
  <c r="V54" i="136"/>
  <c r="P29" i="136"/>
  <c r="O37" i="136"/>
  <c r="P37" i="136"/>
  <c r="W54" i="136"/>
  <c r="W36" i="136"/>
  <c r="V50" i="136"/>
  <c r="W50" i="136"/>
  <c r="V36" i="136"/>
  <c r="P54" i="136"/>
  <c r="O29" i="136"/>
  <c r="P50" i="136"/>
  <c r="O50" i="136"/>
  <c r="V30" i="136"/>
  <c r="W30" i="136"/>
  <c r="O54" i="136"/>
  <c r="N31" i="136" l="1"/>
  <c r="U37" i="136"/>
  <c r="U29" i="136"/>
  <c r="N51" i="136"/>
  <c r="N53" i="136"/>
  <c r="M54" i="136"/>
  <c r="L36" i="136"/>
  <c r="L54" i="136"/>
  <c r="M50" i="136"/>
  <c r="M30" i="136"/>
  <c r="L50" i="136"/>
  <c r="L30" i="136"/>
  <c r="C30" i="136"/>
  <c r="D30" i="136" s="1"/>
  <c r="M36" i="136"/>
  <c r="C36" i="136"/>
  <c r="D36" i="136" s="1"/>
  <c r="S57" i="136"/>
  <c r="T38" i="136"/>
  <c r="R38" i="136"/>
  <c r="Q38" i="136" s="1"/>
  <c r="B37" i="136"/>
  <c r="N35" i="136"/>
  <c r="R56" i="136"/>
  <c r="Q56" i="136" s="1"/>
  <c r="T56" i="136"/>
  <c r="U56" i="136" s="1"/>
  <c r="B55" i="136"/>
  <c r="S47" i="136"/>
  <c r="R28" i="136"/>
  <c r="Q28" i="136" s="1"/>
  <c r="T28" i="136"/>
  <c r="B29" i="136"/>
  <c r="T48" i="136"/>
  <c r="U48" i="136" s="1"/>
  <c r="R48" i="136"/>
  <c r="Q48" i="136" s="1"/>
  <c r="B49" i="136"/>
  <c r="A56" i="136"/>
  <c r="V55" i="136"/>
  <c r="V37" i="136"/>
  <c r="W55" i="136"/>
  <c r="P28" i="136"/>
  <c r="O28" i="136"/>
  <c r="W37" i="136"/>
  <c r="W49" i="136"/>
  <c r="O38" i="136"/>
  <c r="P49" i="136"/>
  <c r="P55" i="136"/>
  <c r="O55" i="136"/>
  <c r="V29" i="136"/>
  <c r="W29" i="136"/>
  <c r="P38" i="136"/>
  <c r="O49" i="136"/>
  <c r="V49" i="136"/>
  <c r="M29" i="136" l="1"/>
  <c r="U38" i="136"/>
  <c r="U28" i="136"/>
  <c r="N54" i="136"/>
  <c r="N50" i="136"/>
  <c r="L29" i="136"/>
  <c r="M49" i="136"/>
  <c r="L49" i="136"/>
  <c r="C52" i="136"/>
  <c r="D52" i="136" s="1"/>
  <c r="C53" i="136"/>
  <c r="D53" i="136" s="1"/>
  <c r="C51" i="136"/>
  <c r="D51" i="136" s="1"/>
  <c r="C54" i="136"/>
  <c r="D54" i="136" s="1"/>
  <c r="C50" i="136"/>
  <c r="D50" i="136" s="1"/>
  <c r="C55" i="136"/>
  <c r="D55" i="136" s="1"/>
  <c r="C49" i="136"/>
  <c r="D49" i="136" s="1"/>
  <c r="M55" i="136"/>
  <c r="L55" i="136"/>
  <c r="B28" i="136"/>
  <c r="R47" i="136"/>
  <c r="Q47" i="136" s="1"/>
  <c r="T47" i="136"/>
  <c r="U47" i="136" s="1"/>
  <c r="B48" i="136"/>
  <c r="C29" i="136"/>
  <c r="D29" i="136" s="1"/>
  <c r="M37" i="136"/>
  <c r="C37" i="136"/>
  <c r="D37" i="136" s="1"/>
  <c r="L37" i="136"/>
  <c r="B38" i="136"/>
  <c r="R39" i="136"/>
  <c r="Q39" i="136" s="1"/>
  <c r="S58" i="136"/>
  <c r="T39" i="136"/>
  <c r="B56" i="136"/>
  <c r="T57" i="136"/>
  <c r="U57" i="136" s="1"/>
  <c r="R57" i="136"/>
  <c r="Q57" i="136" s="1"/>
  <c r="N30" i="136"/>
  <c r="E34" i="136" s="1"/>
  <c r="N36" i="136"/>
  <c r="P56" i="136"/>
  <c r="W38" i="136"/>
  <c r="W48" i="136"/>
  <c r="O56" i="136"/>
  <c r="W28" i="136"/>
  <c r="O39" i="136"/>
  <c r="V38" i="136"/>
  <c r="V56" i="136"/>
  <c r="O48" i="136"/>
  <c r="V28" i="136"/>
  <c r="P39" i="136"/>
  <c r="V48" i="136"/>
  <c r="W56" i="136"/>
  <c r="P48" i="136"/>
  <c r="M28" i="136" l="1"/>
  <c r="U39" i="136"/>
  <c r="N49" i="136"/>
  <c r="C48" i="136"/>
  <c r="D48" i="136" s="1"/>
  <c r="C28" i="136"/>
  <c r="D28" i="136" s="1"/>
  <c r="C38" i="136"/>
  <c r="D38" i="136" s="1"/>
  <c r="C56" i="136"/>
  <c r="D56" i="136" s="1"/>
  <c r="E52" i="136"/>
  <c r="N55" i="136"/>
  <c r="B57" i="136"/>
  <c r="T58" i="136"/>
  <c r="U58" i="136" s="1"/>
  <c r="R58" i="136"/>
  <c r="Q58" i="136" s="1"/>
  <c r="B39" i="136"/>
  <c r="M38" i="136"/>
  <c r="L38" i="136"/>
  <c r="N37" i="136"/>
  <c r="M56" i="136"/>
  <c r="L56" i="136"/>
  <c r="B47" i="136"/>
  <c r="L28" i="136"/>
  <c r="L48" i="136"/>
  <c r="M48" i="136"/>
  <c r="N29" i="136"/>
  <c r="E33" i="136" s="1"/>
  <c r="K50" i="136"/>
  <c r="Y55" i="136"/>
  <c r="J48" i="136"/>
  <c r="K54" i="136"/>
  <c r="J50" i="136"/>
  <c r="O47" i="136"/>
  <c r="J57" i="136"/>
  <c r="X50" i="136"/>
  <c r="X56" i="136"/>
  <c r="K55" i="136"/>
  <c r="J51" i="136"/>
  <c r="Y49" i="136"/>
  <c r="O57" i="136"/>
  <c r="Y54" i="136"/>
  <c r="P57" i="136"/>
  <c r="W47" i="136"/>
  <c r="J55" i="136"/>
  <c r="X52" i="136"/>
  <c r="J47" i="136"/>
  <c r="V57" i="136"/>
  <c r="J49" i="136"/>
  <c r="V47" i="136"/>
  <c r="W39" i="136"/>
  <c r="Y51" i="136"/>
  <c r="J53" i="136"/>
  <c r="X47" i="136"/>
  <c r="J56" i="136"/>
  <c r="X53" i="136"/>
  <c r="X48" i="136"/>
  <c r="X55" i="136"/>
  <c r="V39" i="136"/>
  <c r="K48" i="136"/>
  <c r="J52" i="136"/>
  <c r="X49" i="136"/>
  <c r="K53" i="136"/>
  <c r="K57" i="136"/>
  <c r="K51" i="136"/>
  <c r="K47" i="136"/>
  <c r="W57" i="136"/>
  <c r="K52" i="136"/>
  <c r="Y48" i="136"/>
  <c r="Y52" i="136"/>
  <c r="X54" i="136"/>
  <c r="J54" i="136"/>
  <c r="Y53" i="136"/>
  <c r="Y56" i="136"/>
  <c r="K49" i="136"/>
  <c r="K56" i="136"/>
  <c r="P47" i="136"/>
  <c r="AB7" i="136" l="1"/>
  <c r="N48" i="136"/>
  <c r="N56" i="136"/>
  <c r="C47" i="136"/>
  <c r="D47" i="136" s="1"/>
  <c r="C39" i="136"/>
  <c r="D39" i="136" s="1"/>
  <c r="E30" i="136" s="1"/>
  <c r="C57" i="136"/>
  <c r="D57" i="136" s="1"/>
  <c r="AI55" i="136"/>
  <c r="AI49" i="136"/>
  <c r="AK49" i="136" s="1"/>
  <c r="AH54" i="136"/>
  <c r="AK54" i="136" s="1"/>
  <c r="AH50" i="136"/>
  <c r="AI54" i="136"/>
  <c r="AH53" i="136"/>
  <c r="AH51" i="136"/>
  <c r="AI53" i="136"/>
  <c r="AH52" i="136"/>
  <c r="AI52" i="136"/>
  <c r="AK52" i="136" s="1"/>
  <c r="AH55" i="136"/>
  <c r="AK55" i="136" s="1"/>
  <c r="AH49" i="136"/>
  <c r="AI48" i="136"/>
  <c r="AK48" i="136" s="1"/>
  <c r="AI56" i="136"/>
  <c r="AH48" i="136"/>
  <c r="AH56" i="136"/>
  <c r="AK56" i="136" s="1"/>
  <c r="AH47" i="136"/>
  <c r="AH57" i="136"/>
  <c r="AK57" i="136" s="1"/>
  <c r="N28" i="136"/>
  <c r="L47" i="136"/>
  <c r="M47" i="136"/>
  <c r="N38" i="136"/>
  <c r="M39" i="136"/>
  <c r="L39" i="136"/>
  <c r="B58" i="136"/>
  <c r="L57" i="136"/>
  <c r="M57" i="136"/>
  <c r="Y50" i="136"/>
  <c r="X51" i="136"/>
  <c r="AI51" i="136" l="1"/>
  <c r="AK51" i="136" s="1"/>
  <c r="AI50" i="136"/>
  <c r="AK50" i="136" s="1"/>
  <c r="X18" i="136"/>
  <c r="V18" i="136"/>
  <c r="W18" i="136"/>
  <c r="T3" i="136"/>
  <c r="AK53" i="136"/>
  <c r="N57" i="136"/>
  <c r="N47" i="136"/>
  <c r="N39" i="136"/>
  <c r="C58" i="136"/>
  <c r="D58" i="136" s="1"/>
  <c r="E49" i="136" s="1"/>
  <c r="AC54" i="136"/>
  <c r="P58" i="136"/>
  <c r="I55" i="136"/>
  <c r="F56" i="136"/>
  <c r="AA50" i="136"/>
  <c r="K38" i="136"/>
  <c r="J31" i="136"/>
  <c r="I53" i="136"/>
  <c r="K35" i="136"/>
  <c r="AC50" i="136"/>
  <c r="I56" i="136"/>
  <c r="J36" i="136"/>
  <c r="F52" i="136"/>
  <c r="AC56" i="136"/>
  <c r="J26" i="136"/>
  <c r="Y29" i="136"/>
  <c r="G54" i="136"/>
  <c r="Y33" i="136"/>
  <c r="G55" i="136"/>
  <c r="X30" i="136"/>
  <c r="J32" i="136"/>
  <c r="X57" i="136"/>
  <c r="G57" i="136"/>
  <c r="V58" i="136"/>
  <c r="AB56" i="136"/>
  <c r="J29" i="136"/>
  <c r="H55" i="136"/>
  <c r="H50" i="136"/>
  <c r="X28" i="136"/>
  <c r="J39" i="136"/>
  <c r="J37" i="136"/>
  <c r="Z50" i="136"/>
  <c r="X34" i="136"/>
  <c r="I57" i="136"/>
  <c r="AA55" i="136"/>
  <c r="K26" i="136"/>
  <c r="J34" i="136"/>
  <c r="H48" i="136"/>
  <c r="Z48" i="136"/>
  <c r="AC51" i="136"/>
  <c r="X32" i="136"/>
  <c r="X33" i="136"/>
  <c r="Z51" i="136"/>
  <c r="AA56" i="136"/>
  <c r="K39" i="136"/>
  <c r="AA48" i="136"/>
  <c r="Y35" i="136"/>
  <c r="G47" i="136"/>
  <c r="AA53" i="136"/>
  <c r="AA51" i="136"/>
  <c r="O58" i="136"/>
  <c r="K36" i="136"/>
  <c r="H51" i="136"/>
  <c r="Y31" i="136"/>
  <c r="F53" i="136"/>
  <c r="AC53" i="136"/>
  <c r="Y36" i="136"/>
  <c r="H56" i="136"/>
  <c r="Y38" i="136"/>
  <c r="Y58" i="136"/>
  <c r="K31" i="136"/>
  <c r="J58" i="136"/>
  <c r="Y57" i="136"/>
  <c r="Z53" i="136"/>
  <c r="X38" i="136"/>
  <c r="H47" i="136"/>
  <c r="AB54" i="136"/>
  <c r="X29" i="136"/>
  <c r="X58" i="136"/>
  <c r="G53" i="136"/>
  <c r="J28" i="136"/>
  <c r="AB50" i="136"/>
  <c r="K32" i="136"/>
  <c r="Y37" i="136"/>
  <c r="K29" i="136"/>
  <c r="Z56" i="136"/>
  <c r="G49" i="136"/>
  <c r="H57" i="136"/>
  <c r="F54" i="136"/>
  <c r="Y30" i="136"/>
  <c r="K58" i="136"/>
  <c r="AB51" i="136"/>
  <c r="AB48" i="136"/>
  <c r="X35" i="136"/>
  <c r="H52" i="136"/>
  <c r="H49" i="136"/>
  <c r="K37" i="136"/>
  <c r="G56" i="136"/>
  <c r="Y34" i="136"/>
  <c r="J30" i="136"/>
  <c r="I52" i="136"/>
  <c r="I54" i="136"/>
  <c r="I51" i="136"/>
  <c r="Y47" i="136"/>
  <c r="Z52" i="136"/>
  <c r="J33" i="136"/>
  <c r="Z49" i="136"/>
  <c r="Y39" i="136"/>
  <c r="Z54" i="136"/>
  <c r="I49" i="136"/>
  <c r="X39" i="136"/>
  <c r="AC55" i="136"/>
  <c r="F50" i="136"/>
  <c r="F49" i="136"/>
  <c r="AA54" i="136"/>
  <c r="F57" i="136"/>
  <c r="K30" i="136"/>
  <c r="I47" i="136"/>
  <c r="AB53" i="136"/>
  <c r="K28" i="136"/>
  <c r="G48" i="136"/>
  <c r="K34" i="136"/>
  <c r="G50" i="136"/>
  <c r="AC49" i="136"/>
  <c r="AB49" i="136"/>
  <c r="K33" i="136"/>
  <c r="J35" i="136"/>
  <c r="F51" i="136"/>
  <c r="AA52" i="136"/>
  <c r="AA49" i="136"/>
  <c r="F55" i="136"/>
  <c r="H54" i="136"/>
  <c r="H53" i="136"/>
  <c r="I48" i="136"/>
  <c r="AC48" i="136"/>
  <c r="X31" i="136"/>
  <c r="G51" i="136"/>
  <c r="AB55" i="136"/>
  <c r="X36" i="136"/>
  <c r="Z55" i="136"/>
  <c r="AC52" i="136"/>
  <c r="Y28" i="136"/>
  <c r="AB52" i="136"/>
  <c r="Y32" i="136"/>
  <c r="F47" i="136"/>
  <c r="J38" i="136"/>
  <c r="F48" i="136"/>
  <c r="W58" i="136"/>
  <c r="AH58" i="136" l="1"/>
  <c r="AK58" i="136" s="1"/>
  <c r="AI35" i="136"/>
  <c r="AI34" i="136"/>
  <c r="AI57" i="136"/>
  <c r="AH29" i="136"/>
  <c r="AI36" i="136"/>
  <c r="AI30" i="136"/>
  <c r="AK30" i="136" s="1"/>
  <c r="AB10" i="136" s="1"/>
  <c r="AH35" i="136"/>
  <c r="AK35" i="136" s="1"/>
  <c r="AB15" i="136" s="1"/>
  <c r="L58" i="136"/>
  <c r="AI31" i="136"/>
  <c r="AI39" i="136"/>
  <c r="AI47" i="136"/>
  <c r="AK47" i="136" s="1"/>
  <c r="M58" i="136"/>
  <c r="AH32" i="136"/>
  <c r="AK32" i="136" s="1"/>
  <c r="AB12" i="136" s="1"/>
  <c r="AI33" i="136"/>
  <c r="AI29" i="136"/>
  <c r="AK29" i="136" s="1"/>
  <c r="AB9" i="136" s="1"/>
  <c r="AH28" i="136"/>
  <c r="AH34" i="136"/>
  <c r="AK34" i="136" s="1"/>
  <c r="AB14" i="136" s="1"/>
  <c r="AH33" i="136"/>
  <c r="AK33" i="136" s="1"/>
  <c r="AB13" i="136" s="1"/>
  <c r="AH38" i="136"/>
  <c r="AK38" i="136" s="1"/>
  <c r="AH30" i="136"/>
  <c r="AH39" i="136"/>
  <c r="AK39" i="136" s="1"/>
  <c r="AH36" i="136"/>
  <c r="AK36" i="136" s="1"/>
  <c r="AB16" i="136" s="1"/>
  <c r="AH37" i="136"/>
  <c r="AK37" i="136" s="1"/>
  <c r="AB17" i="136" s="1"/>
  <c r="AI38" i="136"/>
  <c r="AH31" i="136"/>
  <c r="AI32" i="136"/>
  <c r="AI58" i="136"/>
  <c r="AC39" i="136"/>
  <c r="AB47" i="136"/>
  <c r="G52" i="136"/>
  <c r="I50" i="136"/>
  <c r="X37" i="136"/>
  <c r="AI37" i="136" l="1"/>
  <c r="AC58" i="136"/>
  <c r="F37" i="136"/>
  <c r="H36" i="136"/>
  <c r="F35" i="136"/>
  <c r="AA34" i="136"/>
  <c r="Z37" i="136"/>
  <c r="AB29" i="136"/>
  <c r="F29" i="136"/>
  <c r="AC33" i="136"/>
  <c r="F28" i="136"/>
  <c r="G30" i="136"/>
  <c r="AA33" i="136"/>
  <c r="H31" i="136"/>
  <c r="AC34" i="136"/>
  <c r="Z36" i="136"/>
  <c r="I33" i="136"/>
  <c r="G58" i="136"/>
  <c r="G35" i="136"/>
  <c r="I29" i="136"/>
  <c r="AC35" i="136"/>
  <c r="AA38" i="136"/>
  <c r="AB31" i="136"/>
  <c r="I35" i="136"/>
  <c r="I36" i="136"/>
  <c r="AB39" i="136"/>
  <c r="H37" i="136"/>
  <c r="Z58" i="136"/>
  <c r="AA47" i="136"/>
  <c r="G38" i="136"/>
  <c r="H38" i="136"/>
  <c r="I58" i="136"/>
  <c r="AB34" i="136"/>
  <c r="Z33" i="136"/>
  <c r="AC30" i="136"/>
  <c r="Z39" i="136"/>
  <c r="G36" i="136"/>
  <c r="Z31" i="136"/>
  <c r="Z34" i="136"/>
  <c r="AC31" i="136"/>
  <c r="AB36" i="136"/>
  <c r="I28" i="136"/>
  <c r="Z29" i="136"/>
  <c r="AB57" i="136"/>
  <c r="AC47" i="136"/>
  <c r="H34" i="136"/>
  <c r="AC38" i="136"/>
  <c r="F58" i="136"/>
  <c r="F36" i="136"/>
  <c r="Z38" i="136"/>
  <c r="I34" i="136"/>
  <c r="Z57" i="136"/>
  <c r="AC32" i="136"/>
  <c r="I30" i="136"/>
  <c r="AB35" i="136"/>
  <c r="AA37" i="136"/>
  <c r="Z30" i="136"/>
  <c r="AA36" i="136"/>
  <c r="G31" i="136"/>
  <c r="F38" i="136"/>
  <c r="AA31" i="136"/>
  <c r="AC36" i="136"/>
  <c r="Z32" i="136"/>
  <c r="AB37" i="136"/>
  <c r="H28" i="136"/>
  <c r="AA58" i="136"/>
  <c r="G32" i="136"/>
  <c r="I37" i="136"/>
  <c r="G34" i="136"/>
  <c r="G39" i="136"/>
  <c r="F39" i="136"/>
  <c r="H30" i="136"/>
  <c r="H58" i="136"/>
  <c r="AB38" i="136"/>
  <c r="H33" i="136"/>
  <c r="F34" i="136"/>
  <c r="H39" i="136"/>
  <c r="I31" i="136"/>
  <c r="I38" i="136"/>
  <c r="G37" i="136"/>
  <c r="G29" i="136"/>
  <c r="AA57" i="136"/>
  <c r="AA39" i="136"/>
  <c r="F30" i="136"/>
  <c r="AC29" i="136"/>
  <c r="F33" i="136"/>
  <c r="Z47" i="136"/>
  <c r="H29" i="136"/>
  <c r="AB32" i="136"/>
  <c r="AA30" i="136"/>
  <c r="F32" i="136"/>
  <c r="AA32" i="136"/>
  <c r="H32" i="136"/>
  <c r="AC37" i="136"/>
  <c r="G28" i="136"/>
  <c r="AB33" i="136"/>
  <c r="H35" i="136"/>
  <c r="AA29" i="136"/>
  <c r="AC57" i="136"/>
  <c r="Z35" i="136"/>
  <c r="AB58" i="136"/>
  <c r="F31" i="136"/>
  <c r="I39" i="136"/>
  <c r="AA35" i="136"/>
  <c r="AK31" i="136" l="1"/>
  <c r="AB11" i="136" s="1"/>
  <c r="N58" i="136"/>
  <c r="G33" i="136"/>
  <c r="I32" i="136"/>
  <c r="AB30" i="136"/>
  <c r="AI28" i="136" l="1"/>
  <c r="AK28" i="136" s="1"/>
  <c r="AA28" i="136"/>
  <c r="AB28" i="136"/>
  <c r="Z28" i="136"/>
  <c r="AC28" i="136"/>
  <c r="AB8" i="136" l="1"/>
  <c r="L28" i="138" l="1"/>
  <c r="N28" i="138" l="1"/>
  <c r="L39" i="138"/>
  <c r="N39" i="138" s="1"/>
  <c r="L31" i="138"/>
  <c r="N31" i="138" l="1"/>
  <c r="L32" i="138"/>
  <c r="N32" i="138" l="1"/>
  <c r="L33" i="138"/>
  <c r="L34" i="138"/>
  <c r="N34" i="138" l="1"/>
  <c r="N33" i="138"/>
  <c r="L38" i="138"/>
  <c r="N38" i="138" l="1"/>
  <c r="L37" i="138"/>
  <c r="N37" i="138" l="1"/>
  <c r="L35" i="138"/>
  <c r="N35" i="138" l="1"/>
  <c r="L36" i="138"/>
  <c r="N36" i="138" l="1"/>
  <c r="A35" i="138"/>
  <c r="A37" i="138" s="1"/>
  <c r="C35" i="138" l="1"/>
  <c r="D35" i="138" s="1"/>
  <c r="C39" i="138"/>
  <c r="D39" i="138" s="1"/>
  <c r="C34" i="138"/>
  <c r="D34" i="138" s="1"/>
  <c r="C36" i="138"/>
  <c r="D36" i="138" s="1"/>
  <c r="C32" i="138"/>
  <c r="D32" i="138" s="1"/>
  <c r="C29" i="138"/>
  <c r="D29" i="138" s="1"/>
  <c r="C30" i="138"/>
  <c r="D30" i="138" s="1"/>
  <c r="C38" i="138"/>
  <c r="D38" i="138" s="1"/>
  <c r="C31" i="138"/>
  <c r="D31" i="138" s="1"/>
  <c r="C33" i="138"/>
  <c r="D33" i="138" s="1"/>
  <c r="C37" i="138"/>
  <c r="D37" i="138" s="1"/>
  <c r="C28" i="138"/>
  <c r="D28" i="138" s="1"/>
  <c r="L30" i="138"/>
  <c r="E30" i="138" l="1"/>
  <c r="N30" i="138"/>
  <c r="E34" i="138" s="1"/>
  <c r="L29" i="138"/>
  <c r="N29" i="138" l="1"/>
  <c r="E33" i="138" s="1"/>
  <c r="Q26" i="138" s="1"/>
  <c r="K35" i="138"/>
  <c r="K36" i="138"/>
  <c r="K28" i="138"/>
  <c r="X28" i="138"/>
  <c r="K30" i="138"/>
  <c r="K31" i="138"/>
  <c r="X34" i="138"/>
  <c r="J26" i="138"/>
  <c r="Y30" i="138"/>
  <c r="J36" i="138"/>
  <c r="X36" i="138"/>
  <c r="J35" i="138"/>
  <c r="K33" i="138"/>
  <c r="J34" i="138"/>
  <c r="Y37" i="138"/>
  <c r="J32" i="138"/>
  <c r="Y34" i="138"/>
  <c r="X35" i="138"/>
  <c r="Y36" i="138"/>
  <c r="J28" i="138"/>
  <c r="X39" i="138"/>
  <c r="Y39" i="138"/>
  <c r="J39" i="138"/>
  <c r="X29" i="138"/>
  <c r="Y28" i="138"/>
  <c r="K38" i="138"/>
  <c r="X32" i="138"/>
  <c r="AI39" i="138" l="1"/>
  <c r="AI28" i="138"/>
  <c r="AK28" i="138" s="1"/>
  <c r="AB8" i="138" s="1"/>
  <c r="AI36" i="138"/>
  <c r="AI34" i="138"/>
  <c r="AH35" i="138"/>
  <c r="AK35" i="138" s="1"/>
  <c r="AB15" i="138" s="1"/>
  <c r="E43" i="138"/>
  <c r="AH36" i="138"/>
  <c r="AK36" i="138" s="1"/>
  <c r="AB16" i="138" s="1"/>
  <c r="AH28" i="138"/>
  <c r="T3" i="138"/>
  <c r="AB7" i="138"/>
  <c r="K32" i="138"/>
  <c r="K37" i="138"/>
  <c r="Y38" i="138"/>
  <c r="Y31" i="138"/>
  <c r="J33" i="138"/>
  <c r="X30" i="138"/>
  <c r="K39" i="138"/>
  <c r="X38" i="138"/>
  <c r="K34" i="138"/>
  <c r="K26" i="138"/>
  <c r="Y32" i="138"/>
  <c r="J29" i="138"/>
  <c r="J30" i="138"/>
  <c r="Y29" i="138"/>
  <c r="J38" i="138"/>
  <c r="X31" i="138"/>
  <c r="AA28" i="138"/>
  <c r="Y35" i="138"/>
  <c r="J37" i="138"/>
  <c r="Y33" i="138"/>
  <c r="J31" i="138"/>
  <c r="K29" i="138"/>
  <c r="X37" i="138"/>
  <c r="X33" i="138"/>
  <c r="AI32" i="138" l="1"/>
  <c r="AI31" i="138"/>
  <c r="AH39" i="138"/>
  <c r="AK39" i="138" s="1"/>
  <c r="AH33" i="138"/>
  <c r="AK33" i="138" s="1"/>
  <c r="AB13" i="138" s="1"/>
  <c r="AH29" i="138"/>
  <c r="AI38" i="138"/>
  <c r="AH31" i="138"/>
  <c r="AH38" i="138"/>
  <c r="AK38" i="138" s="1"/>
  <c r="AH34" i="138"/>
  <c r="AK34" i="138" s="1"/>
  <c r="AB14" i="138" s="1"/>
  <c r="E42" i="138"/>
  <c r="AI30" i="138"/>
  <c r="AK30" i="138" s="1"/>
  <c r="AB10" i="138" s="1"/>
  <c r="AH30" i="138"/>
  <c r="AI33" i="138"/>
  <c r="AI29" i="138"/>
  <c r="AK29" i="138" s="1"/>
  <c r="AB9" i="138" s="1"/>
  <c r="AH32" i="138"/>
  <c r="AK32" i="138" s="1"/>
  <c r="AB12" i="138" s="1"/>
  <c r="AI37" i="138"/>
  <c r="AI35" i="138"/>
  <c r="AH37" i="138"/>
  <c r="AK37" i="138" s="1"/>
  <c r="AB17" i="138" s="1"/>
  <c r="AB37" i="138"/>
  <c r="AB33" i="138"/>
  <c r="I30" i="138"/>
  <c r="H35" i="138"/>
  <c r="F36" i="138"/>
  <c r="Z31" i="138"/>
  <c r="AC36" i="138"/>
  <c r="AC29" i="138"/>
  <c r="AC33" i="138"/>
  <c r="AA32" i="138"/>
  <c r="F31" i="138"/>
  <c r="F32" i="138"/>
  <c r="I39" i="138"/>
  <c r="I35" i="138"/>
  <c r="G30" i="138"/>
  <c r="AA36" i="138"/>
  <c r="AB31" i="138"/>
  <c r="H31" i="138"/>
  <c r="AB29" i="138"/>
  <c r="AB36" i="138"/>
  <c r="G29" i="138"/>
  <c r="AA33" i="138"/>
  <c r="AB34" i="138"/>
  <c r="H37" i="138"/>
  <c r="F37" i="138"/>
  <c r="I34" i="138"/>
  <c r="G33" i="138"/>
  <c r="AB28" i="138"/>
  <c r="F39" i="138"/>
  <c r="AA38" i="138"/>
  <c r="I38" i="138"/>
  <c r="AC35" i="138"/>
  <c r="F29" i="138"/>
  <c r="G28" i="138"/>
  <c r="F35" i="138"/>
  <c r="G31" i="138"/>
  <c r="Z30" i="138"/>
  <c r="AC32" i="138"/>
  <c r="Z36" i="138"/>
  <c r="AB39" i="138"/>
  <c r="Z35" i="138"/>
  <c r="AB32" i="138"/>
  <c r="AC38" i="138"/>
  <c r="Z32" i="138"/>
  <c r="F33" i="138"/>
  <c r="Z39" i="138"/>
  <c r="AC37" i="138"/>
  <c r="AC34" i="138"/>
  <c r="H29" i="138"/>
  <c r="F30" i="138"/>
  <c r="AA29" i="138"/>
  <c r="I36" i="138"/>
  <c r="H38" i="138"/>
  <c r="I33" i="138"/>
  <c r="G39" i="138"/>
  <c r="AC28" i="138"/>
  <c r="Z37" i="138"/>
  <c r="AB30" i="138"/>
  <c r="Z38" i="138"/>
  <c r="Z34" i="138"/>
  <c r="G32" i="138"/>
  <c r="H36" i="138"/>
  <c r="H39" i="138"/>
  <c r="Z28" i="138"/>
  <c r="I37" i="138"/>
  <c r="G37" i="138"/>
  <c r="AB35" i="138"/>
  <c r="F34" i="138"/>
  <c r="AA37" i="138"/>
  <c r="F28" i="138"/>
  <c r="AC39" i="138"/>
  <c r="H28" i="138"/>
  <c r="AA31" i="138"/>
  <c r="H34" i="138"/>
  <c r="H33" i="138"/>
  <c r="H30" i="138"/>
  <c r="I31" i="138"/>
  <c r="AC30" i="138"/>
  <c r="AC31" i="138"/>
  <c r="Z33" i="138"/>
  <c r="AA30" i="138"/>
  <c r="AA34" i="138"/>
  <c r="H32" i="138"/>
  <c r="G35" i="138"/>
  <c r="I29" i="138"/>
  <c r="Z29" i="138"/>
  <c r="I28" i="138"/>
  <c r="AA35" i="138"/>
  <c r="AA39" i="138"/>
  <c r="F38" i="138"/>
  <c r="I32" i="138"/>
  <c r="G38" i="138"/>
  <c r="G36" i="138"/>
  <c r="AB38" i="138"/>
  <c r="AK31" i="138" l="1"/>
  <c r="AB11" i="138" s="1"/>
  <c r="E44" i="138"/>
  <c r="G34" i="138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Sysceo.com</author>
  </authors>
  <commentLis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U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V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AN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AO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<sst xmlns="http://schemas.openxmlformats.org/spreadsheetml/2006/main" count="49899" uniqueCount="12337">
  <si>
    <t>C</t>
    <phoneticPr fontId="4" type="noConversion"/>
  </si>
  <si>
    <t>ChinaHoliday</t>
    <phoneticPr fontId="4" type="noConversion"/>
  </si>
  <si>
    <t>P</t>
    <phoneticPr fontId="4" type="noConversion"/>
  </si>
  <si>
    <t>Gamma</t>
    <phoneticPr fontId="4" type="noConversion"/>
  </si>
  <si>
    <t>Vega</t>
    <phoneticPr fontId="4" type="noConversion"/>
  </si>
  <si>
    <t>IV</t>
    <phoneticPr fontId="4" type="noConversion"/>
  </si>
  <si>
    <t>Delta</t>
    <phoneticPr fontId="4" type="noConversion"/>
  </si>
  <si>
    <t>K</t>
    <phoneticPr fontId="4" type="noConversion"/>
  </si>
  <si>
    <t>T</t>
    <phoneticPr fontId="4" type="noConversion"/>
  </si>
  <si>
    <t>R</t>
    <phoneticPr fontId="4" type="noConversion"/>
  </si>
  <si>
    <t>Theta</t>
    <phoneticPr fontId="4" type="noConversion"/>
  </si>
  <si>
    <t>CU.SHF</t>
    <phoneticPr fontId="4" type="noConversion"/>
  </si>
  <si>
    <t>Delta</t>
    <phoneticPr fontId="4" type="noConversion"/>
  </si>
  <si>
    <t>Theta</t>
    <phoneticPr fontId="4" type="noConversion"/>
  </si>
  <si>
    <t>Exp</t>
    <phoneticPr fontId="4" type="noConversion"/>
  </si>
  <si>
    <t>Ask1</t>
    <phoneticPr fontId="4" type="noConversion"/>
  </si>
  <si>
    <t>Bid1</t>
    <phoneticPr fontId="4" type="noConversion"/>
  </si>
  <si>
    <t>Ask1_IV</t>
    <phoneticPr fontId="4" type="noConversion"/>
  </si>
  <si>
    <t>Bid1_IV</t>
    <phoneticPr fontId="4" type="noConversion"/>
  </si>
  <si>
    <t>Near_VIX</t>
    <phoneticPr fontId="4" type="noConversion"/>
  </si>
  <si>
    <t>NT</t>
    <phoneticPr fontId="4" type="noConversion"/>
  </si>
  <si>
    <t>F</t>
    <phoneticPr fontId="4" type="noConversion"/>
  </si>
  <si>
    <t>Ko</t>
    <phoneticPr fontId="4" type="noConversion"/>
  </si>
  <si>
    <r>
      <rPr>
        <sz val="12"/>
        <rFont val="华文仿宋"/>
        <family val="3"/>
        <charset val="134"/>
      </rPr>
      <t>Δ</t>
    </r>
    <r>
      <rPr>
        <sz val="12"/>
        <rFont val="Times New Roman"/>
        <family val="1"/>
      </rPr>
      <t>Ki</t>
    </r>
    <phoneticPr fontId="4" type="noConversion"/>
  </si>
  <si>
    <t>P(Ki)</t>
    <phoneticPr fontId="4" type="noConversion"/>
  </si>
  <si>
    <t>Sum</t>
    <phoneticPr fontId="4" type="noConversion"/>
  </si>
  <si>
    <t>ATM_Call</t>
    <phoneticPr fontId="4" type="noConversion"/>
  </si>
  <si>
    <t>ATM_Put</t>
    <phoneticPr fontId="4" type="noConversion"/>
  </si>
  <si>
    <t>Avg_ATM</t>
    <phoneticPr fontId="4" type="noConversion"/>
  </si>
  <si>
    <t>b</t>
    <phoneticPr fontId="4" type="noConversion"/>
  </si>
  <si>
    <t>Mid_C_IV</t>
    <phoneticPr fontId="4" type="noConversion"/>
  </si>
  <si>
    <t>Mid_P_IV</t>
    <phoneticPr fontId="4" type="noConversion"/>
  </si>
  <si>
    <t>OTM_IV</t>
    <phoneticPr fontId="4" type="noConversion"/>
  </si>
  <si>
    <t>Mul</t>
    <phoneticPr fontId="4" type="noConversion"/>
  </si>
  <si>
    <t>数据集名称</t>
  </si>
  <si>
    <t>合约基本资料(沪深)</t>
  </si>
  <si>
    <t>交易所</t>
  </si>
  <si>
    <t>上交所</t>
  </si>
  <si>
    <t>标的</t>
  </si>
  <si>
    <t>510050.SH</t>
  </si>
  <si>
    <t>合约状态</t>
  </si>
  <si>
    <t>全部</t>
  </si>
  <si>
    <t>wind_code</t>
  </si>
  <si>
    <t>期权代码</t>
  </si>
  <si>
    <t>交易代码</t>
  </si>
  <si>
    <t>sec_name</t>
  </si>
  <si>
    <t>期权简称</t>
  </si>
  <si>
    <t>option_mark_code</t>
  </si>
  <si>
    <t>期权标的</t>
  </si>
  <si>
    <t>option_type</t>
  </si>
  <si>
    <t>期权类型</t>
  </si>
  <si>
    <t>call_or_put</t>
  </si>
  <si>
    <t>认购认沽</t>
  </si>
  <si>
    <t>exercise_mode</t>
  </si>
  <si>
    <t>行权方式</t>
  </si>
  <si>
    <t>exercise_price</t>
  </si>
  <si>
    <t>行权价</t>
  </si>
  <si>
    <t>contract_unit</t>
  </si>
  <si>
    <t>合约单位</t>
  </si>
  <si>
    <t>limit_month</t>
  </si>
  <si>
    <t>到期月份</t>
  </si>
  <si>
    <t>listed_date</t>
  </si>
  <si>
    <t>期权上市日</t>
  </si>
  <si>
    <t>expire_date</t>
  </si>
  <si>
    <t>期权到期日</t>
  </si>
  <si>
    <t>exercise_date</t>
  </si>
  <si>
    <t>期权行权日</t>
  </si>
  <si>
    <t>settlement_date</t>
  </si>
  <si>
    <t>行权交收日</t>
  </si>
  <si>
    <t>reference_price</t>
  </si>
  <si>
    <t>上市日开盘参考价</t>
  </si>
  <si>
    <t>settle_mode</t>
  </si>
  <si>
    <t>结算方式</t>
  </si>
  <si>
    <t>contract_state</t>
  </si>
  <si>
    <t>交易状态</t>
  </si>
  <si>
    <t>trade_code</t>
    <phoneticPr fontId="4" type="noConversion"/>
  </si>
  <si>
    <t>510300</t>
    <phoneticPr fontId="4" type="noConversion"/>
  </si>
  <si>
    <t>ETF期权</t>
    <phoneticPr fontId="4" type="noConversion"/>
  </si>
  <si>
    <t>欧式</t>
    <phoneticPr fontId="4" type="noConversion"/>
  </si>
  <si>
    <t>退市</t>
    <phoneticPr fontId="4" type="noConversion"/>
  </si>
  <si>
    <t>认购</t>
    <phoneticPr fontId="4" type="noConversion"/>
  </si>
  <si>
    <t>10000200</t>
    <phoneticPr fontId="4" type="noConversion"/>
  </si>
  <si>
    <t>50ETF沽2015年12月2950</t>
    <phoneticPr fontId="4" type="noConversion"/>
  </si>
  <si>
    <t>2015-07-23</t>
    <phoneticPr fontId="4" type="noConversion"/>
  </si>
  <si>
    <t>2015-07-22</t>
    <phoneticPr fontId="4" type="noConversion"/>
  </si>
  <si>
    <t>10000209</t>
    <phoneticPr fontId="4" type="noConversion"/>
  </si>
  <si>
    <t>510050C1507M03300</t>
    <phoneticPr fontId="4" type="noConversion"/>
  </si>
  <si>
    <t>50ETF购2015年7月3500</t>
    <phoneticPr fontId="4" type="noConversion"/>
  </si>
  <si>
    <t>10001166</t>
    <phoneticPr fontId="4" type="noConversion"/>
  </si>
  <si>
    <t>10001168</t>
    <phoneticPr fontId="4" type="noConversion"/>
  </si>
  <si>
    <t>50ETF沽2018年1月3200</t>
    <phoneticPr fontId="4" type="noConversion"/>
  </si>
  <si>
    <t>10001174</t>
    <phoneticPr fontId="4" type="noConversion"/>
  </si>
  <si>
    <t>510050P1803M03400</t>
    <phoneticPr fontId="4" type="noConversion"/>
  </si>
  <si>
    <t>50ETF购2018年6月3600</t>
    <phoneticPr fontId="4" type="noConversion"/>
  </si>
  <si>
    <t>2018-09-27</t>
    <phoneticPr fontId="4" type="noConversion"/>
  </si>
  <si>
    <t>510050C1809M03000</t>
    <phoneticPr fontId="4" type="noConversion"/>
  </si>
  <si>
    <t>510050P1809M02750</t>
    <phoneticPr fontId="4" type="noConversion"/>
  </si>
  <si>
    <t>510050P1803M02600</t>
    <phoneticPr fontId="4" type="noConversion"/>
  </si>
  <si>
    <t>50ETF沽2018年3月2600</t>
    <phoneticPr fontId="4" type="noConversion"/>
  </si>
  <si>
    <t>50ETF沽2018年6月2600</t>
    <phoneticPr fontId="4" type="noConversion"/>
  </si>
  <si>
    <t>50ETF沽2018年9月2650</t>
    <phoneticPr fontId="4" type="noConversion"/>
  </si>
  <si>
    <t>10001280</t>
    <phoneticPr fontId="4" type="noConversion"/>
  </si>
  <si>
    <t>10001301</t>
    <phoneticPr fontId="4" type="noConversion"/>
  </si>
  <si>
    <t>10001303</t>
    <phoneticPr fontId="4" type="noConversion"/>
  </si>
  <si>
    <t>2018-07</t>
    <phoneticPr fontId="4" type="noConversion"/>
  </si>
  <si>
    <t>10001346</t>
    <phoneticPr fontId="4" type="noConversion"/>
  </si>
  <si>
    <t>510050C1806M02400</t>
    <phoneticPr fontId="4" type="noConversion"/>
  </si>
  <si>
    <t>510050C1807M02400</t>
    <phoneticPr fontId="4" type="noConversion"/>
  </si>
  <si>
    <t>10001359</t>
    <phoneticPr fontId="4" type="noConversion"/>
  </si>
  <si>
    <t>2018-08-22</t>
    <phoneticPr fontId="4" type="noConversion"/>
  </si>
  <si>
    <t>2018-08</t>
    <phoneticPr fontId="4" type="noConversion"/>
  </si>
  <si>
    <t>10001393</t>
    <phoneticPr fontId="4" type="noConversion"/>
  </si>
  <si>
    <t>510050P1808M02350</t>
    <phoneticPr fontId="4" type="noConversion"/>
  </si>
  <si>
    <t>2019-03-28</t>
    <phoneticPr fontId="4" type="noConversion"/>
  </si>
  <si>
    <t>510050P1903A02400</t>
    <phoneticPr fontId="4" type="noConversion"/>
  </si>
  <si>
    <t>10001427</t>
    <phoneticPr fontId="4" type="noConversion"/>
  </si>
  <si>
    <t>50ETF沽2019年3月2303A</t>
    <phoneticPr fontId="4" type="noConversion"/>
  </si>
  <si>
    <t>2018-10-24</t>
    <phoneticPr fontId="4" type="noConversion"/>
  </si>
  <si>
    <t>2018-10-25</t>
    <phoneticPr fontId="4" type="noConversion"/>
  </si>
  <si>
    <t>2018-10</t>
    <phoneticPr fontId="4" type="noConversion"/>
  </si>
  <si>
    <t>10001452</t>
    <phoneticPr fontId="4" type="noConversion"/>
  </si>
  <si>
    <t>510050C1810M02800</t>
    <phoneticPr fontId="4" type="noConversion"/>
  </si>
  <si>
    <t>10001472</t>
    <phoneticPr fontId="4" type="noConversion"/>
  </si>
  <si>
    <t>2018-11</t>
    <phoneticPr fontId="4" type="noConversion"/>
  </si>
  <si>
    <t>50ETF沽2018年11月2350</t>
    <phoneticPr fontId="4" type="noConversion"/>
  </si>
  <si>
    <t>50ETF沽2019年1月2400</t>
    <phoneticPr fontId="4" type="noConversion"/>
  </si>
  <si>
    <t>50ETF沽2019年1月2600</t>
    <phoneticPr fontId="4" type="noConversion"/>
  </si>
  <si>
    <t>510050C1906M02300</t>
    <phoneticPr fontId="4" type="noConversion"/>
  </si>
  <si>
    <t>510050C1906M02600</t>
    <phoneticPr fontId="4" type="noConversion"/>
  </si>
  <si>
    <t>2020-03</t>
    <phoneticPr fontId="4" type="noConversion"/>
  </si>
  <si>
    <t>2020-06</t>
    <phoneticPr fontId="4" type="noConversion"/>
  </si>
  <si>
    <t>2020-06-24</t>
    <phoneticPr fontId="4" type="noConversion"/>
  </si>
  <si>
    <t>2020-02-27</t>
    <phoneticPr fontId="4" type="noConversion"/>
  </si>
  <si>
    <t>2020-03-25</t>
    <phoneticPr fontId="4" type="noConversion"/>
  </si>
  <si>
    <t>2020-04</t>
    <phoneticPr fontId="4" type="noConversion"/>
  </si>
  <si>
    <t>2020-05-28</t>
    <phoneticPr fontId="4" type="noConversion"/>
  </si>
  <si>
    <t>2020-05</t>
    <phoneticPr fontId="4" type="noConversion"/>
  </si>
  <si>
    <t>2020-12-24</t>
    <phoneticPr fontId="4" type="noConversion"/>
  </si>
  <si>
    <t>2020-07-22</t>
    <phoneticPr fontId="4" type="noConversion"/>
  </si>
  <si>
    <t>2020-07</t>
    <phoneticPr fontId="4" type="noConversion"/>
  </si>
  <si>
    <t>2020-08-26</t>
    <phoneticPr fontId="4" type="noConversion"/>
  </si>
  <si>
    <t>2020-09-23</t>
    <phoneticPr fontId="4" type="noConversion"/>
  </si>
  <si>
    <t>2021-03</t>
    <phoneticPr fontId="4" type="noConversion"/>
  </si>
  <si>
    <t>2021-03-24</t>
    <phoneticPr fontId="4" type="noConversion"/>
  </si>
  <si>
    <t>2020-11-25</t>
    <phoneticPr fontId="4" type="noConversion"/>
  </si>
  <si>
    <t>2020-11</t>
    <phoneticPr fontId="4" type="noConversion"/>
  </si>
  <si>
    <t>2021-06-23</t>
    <phoneticPr fontId="4" type="noConversion"/>
  </si>
  <si>
    <t>2021-06</t>
    <phoneticPr fontId="4" type="noConversion"/>
  </si>
  <si>
    <t>2021-01-27</t>
    <phoneticPr fontId="4" type="noConversion"/>
  </si>
  <si>
    <t>2021-06-24</t>
    <phoneticPr fontId="4" type="noConversion"/>
  </si>
  <si>
    <t>2021-02</t>
    <phoneticPr fontId="4" type="noConversion"/>
  </si>
  <si>
    <t>2021-02-25</t>
    <phoneticPr fontId="4" type="noConversion"/>
  </si>
  <si>
    <t>50ETF沽2016年8月2000</t>
    <phoneticPr fontId="4" type="noConversion"/>
  </si>
  <si>
    <t>10000679</t>
    <phoneticPr fontId="4" type="noConversion"/>
  </si>
  <si>
    <t>510050P1608M02400</t>
    <phoneticPr fontId="4" type="noConversion"/>
  </si>
  <si>
    <t>510050P1903M02150</t>
    <phoneticPr fontId="4" type="noConversion"/>
  </si>
  <si>
    <t>10001690</t>
    <phoneticPr fontId="4" type="noConversion"/>
  </si>
  <si>
    <t>50ETF沽2019年3月2950</t>
    <phoneticPr fontId="4" type="noConversion"/>
  </si>
  <si>
    <t>510050C1904M02950</t>
    <phoneticPr fontId="4" type="noConversion"/>
  </si>
  <si>
    <t>10001765</t>
    <phoneticPr fontId="4" type="noConversion"/>
  </si>
  <si>
    <t>510050P1905M02750</t>
    <phoneticPr fontId="4" type="noConversion"/>
  </si>
  <si>
    <t>510050C1909M03100</t>
    <phoneticPr fontId="4" type="noConversion"/>
  </si>
  <si>
    <t>10001803</t>
    <phoneticPr fontId="4" type="noConversion"/>
  </si>
  <si>
    <t>50ETF沽2019年12月2657A</t>
    <phoneticPr fontId="4" type="noConversion"/>
  </si>
  <si>
    <t>10001850</t>
    <phoneticPr fontId="4" type="noConversion"/>
  </si>
  <si>
    <t>510050C1907M02600</t>
    <phoneticPr fontId="4" type="noConversion"/>
  </si>
  <si>
    <t>10001916</t>
    <phoneticPr fontId="4" type="noConversion"/>
  </si>
  <si>
    <t>50ETF沽2020年3月2755A</t>
    <phoneticPr fontId="4" type="noConversion"/>
  </si>
  <si>
    <t>10001948</t>
    <phoneticPr fontId="4" type="noConversion"/>
  </si>
  <si>
    <t>10001951</t>
    <phoneticPr fontId="4" type="noConversion"/>
  </si>
  <si>
    <t>10001968</t>
    <phoneticPr fontId="4" type="noConversion"/>
  </si>
  <si>
    <t>10001993</t>
    <phoneticPr fontId="4" type="noConversion"/>
  </si>
  <si>
    <t>50ETF购2020年1月2952A</t>
    <phoneticPr fontId="4" type="noConversion"/>
  </si>
  <si>
    <t>50ETF沽2020年1月3050A</t>
    <phoneticPr fontId="4" type="noConversion"/>
  </si>
  <si>
    <t>10002026</t>
    <phoneticPr fontId="4" type="noConversion"/>
  </si>
  <si>
    <t>2020-01</t>
    <phoneticPr fontId="4" type="noConversion"/>
  </si>
  <si>
    <t>10002053</t>
    <phoneticPr fontId="4" type="noConversion"/>
  </si>
  <si>
    <t>510050P2006M02700</t>
    <phoneticPr fontId="4" type="noConversion"/>
  </si>
  <si>
    <t>50ETF沽2020年6月3400</t>
    <phoneticPr fontId="4" type="noConversion"/>
  </si>
  <si>
    <t>510050C2002M03000</t>
    <phoneticPr fontId="4" type="noConversion"/>
  </si>
  <si>
    <t>50ETF沽2020年2月3300</t>
    <phoneticPr fontId="4" type="noConversion"/>
  </si>
  <si>
    <t>50ETF沽2020年9月3300</t>
    <phoneticPr fontId="4" type="noConversion"/>
  </si>
  <si>
    <t>50ETF购2020年6月2500</t>
    <phoneticPr fontId="4" type="noConversion"/>
  </si>
  <si>
    <t>2020-04-23</t>
    <phoneticPr fontId="4" type="noConversion"/>
  </si>
  <si>
    <t>2020-06-29</t>
    <phoneticPr fontId="4" type="noConversion"/>
  </si>
  <si>
    <t>10002442</t>
    <phoneticPr fontId="4" type="noConversion"/>
  </si>
  <si>
    <t>510050C2007M03900</t>
    <phoneticPr fontId="4" type="noConversion"/>
  </si>
  <si>
    <t>2020-07-23</t>
    <phoneticPr fontId="4" type="noConversion"/>
  </si>
  <si>
    <t>2020-10-28</t>
    <phoneticPr fontId="4" type="noConversion"/>
  </si>
  <si>
    <t>2020-10-29</t>
    <phoneticPr fontId="4" type="noConversion"/>
  </si>
  <si>
    <t>2020-11-26</t>
    <phoneticPr fontId="4" type="noConversion"/>
  </si>
  <si>
    <t>2021-01</t>
    <phoneticPr fontId="4" type="noConversion"/>
  </si>
  <si>
    <t>2020-12-23</t>
    <phoneticPr fontId="4" type="noConversion"/>
  </si>
  <si>
    <t>10002964</t>
    <phoneticPr fontId="4" type="noConversion"/>
  </si>
  <si>
    <t>2021-02-24</t>
    <phoneticPr fontId="4" type="noConversion"/>
  </si>
  <si>
    <t>510300.SH</t>
    <phoneticPr fontId="4" type="noConversion"/>
  </si>
  <si>
    <t>ID</t>
    <phoneticPr fontId="4" type="noConversion"/>
  </si>
  <si>
    <t>300ETF购2020年1月3600</t>
    <phoneticPr fontId="4" type="noConversion"/>
  </si>
  <si>
    <t>2021-03-25</t>
    <phoneticPr fontId="4" type="noConversion"/>
  </si>
  <si>
    <t>2020-01-22</t>
    <phoneticPr fontId="4" type="noConversion"/>
  </si>
  <si>
    <t>2020-01-23</t>
    <phoneticPr fontId="4" type="noConversion"/>
  </si>
  <si>
    <t>实物资产</t>
    <phoneticPr fontId="4" type="noConversion"/>
  </si>
  <si>
    <t>300ETF购2020年1月4100</t>
    <phoneticPr fontId="4" type="noConversion"/>
  </si>
  <si>
    <t>300ETF购2020年1月4200</t>
    <phoneticPr fontId="4" type="noConversion"/>
  </si>
  <si>
    <t>10002125</t>
    <phoneticPr fontId="4" type="noConversion"/>
  </si>
  <si>
    <t>认沽</t>
    <phoneticPr fontId="4" type="noConversion"/>
  </si>
  <si>
    <t>300ETF沽2020年1月3900</t>
    <phoneticPr fontId="4" type="noConversion"/>
  </si>
  <si>
    <t>510300P2001M04000</t>
    <phoneticPr fontId="4" type="noConversion"/>
  </si>
  <si>
    <t>10002134</t>
    <phoneticPr fontId="4" type="noConversion"/>
  </si>
  <si>
    <t>2020-02-26</t>
    <phoneticPr fontId="4" type="noConversion"/>
  </si>
  <si>
    <t>510300C2002M03800</t>
    <phoneticPr fontId="4" type="noConversion"/>
  </si>
  <si>
    <t>10002139</t>
    <phoneticPr fontId="4" type="noConversion"/>
  </si>
  <si>
    <t>10002143</t>
    <phoneticPr fontId="4" type="noConversion"/>
  </si>
  <si>
    <t>510300P2002M03800</t>
    <phoneticPr fontId="4" type="noConversion"/>
  </si>
  <si>
    <t>300ETF沽2020年2月3800</t>
    <phoneticPr fontId="4" type="noConversion"/>
  </si>
  <si>
    <t>510300P2002M03900</t>
    <phoneticPr fontId="4" type="noConversion"/>
  </si>
  <si>
    <t>510300P2002M04000</t>
    <phoneticPr fontId="4" type="noConversion"/>
  </si>
  <si>
    <t>2020-03-26</t>
    <phoneticPr fontId="4" type="noConversion"/>
  </si>
  <si>
    <t>10002155</t>
    <phoneticPr fontId="4" type="noConversion"/>
  </si>
  <si>
    <t>510300C2003M03900</t>
    <phoneticPr fontId="4" type="noConversion"/>
  </si>
  <si>
    <t>300ETF沽2020年3月4200</t>
    <phoneticPr fontId="4" type="noConversion"/>
  </si>
  <si>
    <t>300ETF购2020年6月3800</t>
    <phoneticPr fontId="4" type="noConversion"/>
  </si>
  <si>
    <t>10002180</t>
    <phoneticPr fontId="4" type="noConversion"/>
  </si>
  <si>
    <t>510300P2006M03700</t>
    <phoneticPr fontId="4" type="noConversion"/>
  </si>
  <si>
    <t>300ETF沽2020年6月4400</t>
    <phoneticPr fontId="4" type="noConversion"/>
  </si>
  <si>
    <t>10002217</t>
    <phoneticPr fontId="4" type="noConversion"/>
  </si>
  <si>
    <t>300ETF沽2020年6月4600</t>
    <phoneticPr fontId="4" type="noConversion"/>
  </si>
  <si>
    <t>510300C2009M03700</t>
    <phoneticPr fontId="4" type="noConversion"/>
  </si>
  <si>
    <t>2020-09</t>
    <phoneticPr fontId="4" type="noConversion"/>
  </si>
  <si>
    <t>2020-09-24</t>
    <phoneticPr fontId="4" type="noConversion"/>
  </si>
  <si>
    <t>10002253</t>
    <phoneticPr fontId="4" type="noConversion"/>
  </si>
  <si>
    <t>10002256</t>
    <phoneticPr fontId="4" type="noConversion"/>
  </si>
  <si>
    <t>10002258</t>
    <phoneticPr fontId="4" type="noConversion"/>
  </si>
  <si>
    <t>300ETF沽2020年9月4200</t>
    <phoneticPr fontId="4" type="noConversion"/>
  </si>
  <si>
    <t>510300C2009M03600</t>
    <phoneticPr fontId="4" type="noConversion"/>
  </si>
  <si>
    <t>10002316</t>
    <phoneticPr fontId="4" type="noConversion"/>
  </si>
  <si>
    <t>300ETF沽2020年6月3300</t>
    <phoneticPr fontId="4" type="noConversion"/>
  </si>
  <si>
    <t>300ETF购2020年4月4200</t>
    <phoneticPr fontId="4" type="noConversion"/>
  </si>
  <si>
    <t>10002358</t>
    <phoneticPr fontId="4" type="noConversion"/>
  </si>
  <si>
    <t>300ETF沽2020年4月4400</t>
    <phoneticPr fontId="4" type="noConversion"/>
  </si>
  <si>
    <t>510300P2004M04500</t>
    <phoneticPr fontId="4" type="noConversion"/>
  </si>
  <si>
    <t>510300C2003M03200</t>
    <phoneticPr fontId="4" type="noConversion"/>
  </si>
  <si>
    <t>300ETF购2020年9月3200</t>
    <phoneticPr fontId="4" type="noConversion"/>
  </si>
  <si>
    <t>10002430</t>
    <phoneticPr fontId="4" type="noConversion"/>
  </si>
  <si>
    <t>300ETF沽2020年9月3100</t>
    <phoneticPr fontId="4" type="noConversion"/>
  </si>
  <si>
    <t>10002458</t>
    <phoneticPr fontId="4" type="noConversion"/>
  </si>
  <si>
    <t>300ETF沽2020年5月3700</t>
    <phoneticPr fontId="4" type="noConversion"/>
  </si>
  <si>
    <t>300ETF沽2020年5月4100</t>
    <phoneticPr fontId="4" type="noConversion"/>
  </si>
  <si>
    <t>510300P2005M04200</t>
    <phoneticPr fontId="4" type="noConversion"/>
  </si>
  <si>
    <t>2020-12</t>
    <phoneticPr fontId="4" type="noConversion"/>
  </si>
  <si>
    <t>10002497</t>
    <phoneticPr fontId="4" type="noConversion"/>
  </si>
  <si>
    <t>300ETF购2020年12月4100</t>
    <phoneticPr fontId="4" type="noConversion"/>
  </si>
  <si>
    <t>300ETF沽2020年12月3700</t>
    <phoneticPr fontId="4" type="noConversion"/>
  </si>
  <si>
    <t>300ETF沽2020年12月3800</t>
    <phoneticPr fontId="4" type="noConversion"/>
  </si>
  <si>
    <t>300ETF沽2020年5月4300</t>
    <phoneticPr fontId="4" type="noConversion"/>
  </si>
  <si>
    <t>300ETF沽2020年12月4300</t>
    <phoneticPr fontId="4" type="noConversion"/>
  </si>
  <si>
    <t>300ETF购2020年12月4400</t>
    <phoneticPr fontId="4" type="noConversion"/>
  </si>
  <si>
    <t>300ETF购2020年7月3500</t>
    <phoneticPr fontId="4" type="noConversion"/>
  </si>
  <si>
    <t>300ETF购2020年7月3700</t>
    <phoneticPr fontId="4" type="noConversion"/>
  </si>
  <si>
    <t>10002549</t>
    <phoneticPr fontId="4" type="noConversion"/>
  </si>
  <si>
    <t>10002554</t>
    <phoneticPr fontId="4" type="noConversion"/>
  </si>
  <si>
    <t>510300P2007M04000</t>
    <phoneticPr fontId="4" type="noConversion"/>
  </si>
  <si>
    <t>10002561</t>
    <phoneticPr fontId="4" type="noConversion"/>
  </si>
  <si>
    <t>300ETF沽2020年7月4100</t>
    <phoneticPr fontId="4" type="noConversion"/>
  </si>
  <si>
    <t>300ETF沽2020年7月4300</t>
    <phoneticPr fontId="4" type="noConversion"/>
  </si>
  <si>
    <t>300ETF沽2020年7月4500</t>
    <phoneticPr fontId="4" type="noConversion"/>
  </si>
  <si>
    <t>10002576</t>
    <phoneticPr fontId="4" type="noConversion"/>
  </si>
  <si>
    <t>10002581</t>
    <phoneticPr fontId="4" type="noConversion"/>
  </si>
  <si>
    <t>2020-08-27</t>
    <phoneticPr fontId="4" type="noConversion"/>
  </si>
  <si>
    <t>510300C2008M04000</t>
    <phoneticPr fontId="4" type="noConversion"/>
  </si>
  <si>
    <t>510300C2008M04200</t>
    <phoneticPr fontId="4" type="noConversion"/>
  </si>
  <si>
    <t>300ETF购2020年8月4200</t>
    <phoneticPr fontId="4" type="noConversion"/>
  </si>
  <si>
    <t>510300C2008M04400</t>
    <phoneticPr fontId="4" type="noConversion"/>
  </si>
  <si>
    <t>300ETF购2020年8月4600</t>
    <phoneticPr fontId="4" type="noConversion"/>
  </si>
  <si>
    <t>10002615</t>
    <phoneticPr fontId="4" type="noConversion"/>
  </si>
  <si>
    <t>300ETF沽2020年8月4300</t>
    <phoneticPr fontId="4" type="noConversion"/>
  </si>
  <si>
    <t>300ETF沽2020年8月4600</t>
    <phoneticPr fontId="4" type="noConversion"/>
  </si>
  <si>
    <t>300ETF沽2020年9月4700</t>
    <phoneticPr fontId="4" type="noConversion"/>
  </si>
  <si>
    <t>10002651</t>
    <phoneticPr fontId="4" type="noConversion"/>
  </si>
  <si>
    <t>300ETF购2020年12月4800</t>
    <phoneticPr fontId="4" type="noConversion"/>
  </si>
  <si>
    <t>510300P2012M04800</t>
    <phoneticPr fontId="4" type="noConversion"/>
  </si>
  <si>
    <t>10002663</t>
    <phoneticPr fontId="4" type="noConversion"/>
  </si>
  <si>
    <t>300ETF购2020年7月5250</t>
    <phoneticPr fontId="4" type="noConversion"/>
  </si>
  <si>
    <t>510300C2007M05500</t>
    <phoneticPr fontId="4" type="noConversion"/>
  </si>
  <si>
    <t>10002696</t>
    <phoneticPr fontId="4" type="noConversion"/>
  </si>
  <si>
    <t>10002705</t>
    <phoneticPr fontId="4" type="noConversion"/>
  </si>
  <si>
    <t>300ETF购2020年9月5500</t>
    <phoneticPr fontId="4" type="noConversion"/>
  </si>
  <si>
    <t>510300P2009M05000</t>
    <phoneticPr fontId="4" type="noConversion"/>
  </si>
  <si>
    <t>510300C2012M05250</t>
    <phoneticPr fontId="4" type="noConversion"/>
  </si>
  <si>
    <t>510300P2012M05000</t>
    <phoneticPr fontId="4" type="noConversion"/>
  </si>
  <si>
    <t>10002719</t>
    <phoneticPr fontId="4" type="noConversion"/>
  </si>
  <si>
    <t>10002724</t>
    <phoneticPr fontId="4" type="noConversion"/>
  </si>
  <si>
    <t>上市</t>
    <phoneticPr fontId="4" type="noConversion"/>
  </si>
  <si>
    <t>10002745</t>
    <phoneticPr fontId="4" type="noConversion"/>
  </si>
  <si>
    <t>510300P2103A04600</t>
    <phoneticPr fontId="4" type="noConversion"/>
  </si>
  <si>
    <t>510300P2103A05250</t>
    <phoneticPr fontId="4" type="noConversion"/>
  </si>
  <si>
    <t>10002764</t>
    <phoneticPr fontId="4" type="noConversion"/>
  </si>
  <si>
    <t>2020-10</t>
    <phoneticPr fontId="4" type="noConversion"/>
  </si>
  <si>
    <t>510300C2010M05250</t>
    <phoneticPr fontId="4" type="noConversion"/>
  </si>
  <si>
    <t>10002813</t>
    <phoneticPr fontId="4" type="noConversion"/>
  </si>
  <si>
    <t>10002814</t>
    <phoneticPr fontId="4" type="noConversion"/>
  </si>
  <si>
    <t>510300C2011M04600</t>
    <phoneticPr fontId="4" type="noConversion"/>
  </si>
  <si>
    <t>10002846</t>
    <phoneticPr fontId="4" type="noConversion"/>
  </si>
  <si>
    <t>300ETF沽2020年11月4900</t>
    <phoneticPr fontId="4" type="noConversion"/>
  </si>
  <si>
    <t>300ETF沽2020年11月5250</t>
    <phoneticPr fontId="4" type="noConversion"/>
  </si>
  <si>
    <t>10002877</t>
    <phoneticPr fontId="4" type="noConversion"/>
  </si>
  <si>
    <t>510300C2106A04800</t>
    <phoneticPr fontId="4" type="noConversion"/>
  </si>
  <si>
    <t>300ETF购6月4737A</t>
    <phoneticPr fontId="4" type="noConversion"/>
  </si>
  <si>
    <t>510300C2106A04900</t>
    <phoneticPr fontId="4" type="noConversion"/>
  </si>
  <si>
    <t>300ETF购6月5428A</t>
    <phoneticPr fontId="4" type="noConversion"/>
  </si>
  <si>
    <t>510300P2106A04500</t>
    <phoneticPr fontId="4" type="noConversion"/>
  </si>
  <si>
    <t>300ETF沽6月4540A</t>
    <phoneticPr fontId="4" type="noConversion"/>
  </si>
  <si>
    <t>510300P2106A04700</t>
    <phoneticPr fontId="4" type="noConversion"/>
  </si>
  <si>
    <t>10002901</t>
    <phoneticPr fontId="4" type="noConversion"/>
  </si>
  <si>
    <t>10002902</t>
    <phoneticPr fontId="4" type="noConversion"/>
  </si>
  <si>
    <t>10002905</t>
    <phoneticPr fontId="4" type="noConversion"/>
  </si>
  <si>
    <t>510300C2106A06000</t>
    <phoneticPr fontId="4" type="noConversion"/>
  </si>
  <si>
    <t>510300C2101A04600</t>
    <phoneticPr fontId="4" type="noConversion"/>
  </si>
  <si>
    <t>2021-01-28</t>
    <phoneticPr fontId="4" type="noConversion"/>
  </si>
  <si>
    <t>510300C2101A04800</t>
    <phoneticPr fontId="4" type="noConversion"/>
  </si>
  <si>
    <t>10002945</t>
    <phoneticPr fontId="4" type="noConversion"/>
  </si>
  <si>
    <t>10003034</t>
    <phoneticPr fontId="4" type="noConversion"/>
  </si>
  <si>
    <t>10003066</t>
    <phoneticPr fontId="4" type="noConversion"/>
  </si>
  <si>
    <t>510300C2102A05500</t>
    <phoneticPr fontId="4" type="noConversion"/>
  </si>
  <si>
    <t>10003073</t>
    <phoneticPr fontId="4" type="noConversion"/>
  </si>
  <si>
    <t>510300P2102A04800</t>
    <phoneticPr fontId="4" type="noConversion"/>
  </si>
  <si>
    <t>10003075</t>
    <phoneticPr fontId="4" type="noConversion"/>
  </si>
  <si>
    <t>510300P2102A06500</t>
    <phoneticPr fontId="4" type="noConversion"/>
  </si>
  <si>
    <t>510300P2102A06750</t>
    <phoneticPr fontId="4" type="noConversion"/>
  </si>
  <si>
    <t>300ETF沽6月6662A</t>
    <phoneticPr fontId="4" type="noConversion"/>
  </si>
  <si>
    <t>10003125</t>
    <phoneticPr fontId="4" type="noConversion"/>
  </si>
  <si>
    <t>510300C2101M05000</t>
    <phoneticPr fontId="4" type="noConversion"/>
  </si>
  <si>
    <t>10003145</t>
    <phoneticPr fontId="4" type="noConversion"/>
  </si>
  <si>
    <t>10003152</t>
    <phoneticPr fontId="4" type="noConversion"/>
  </si>
  <si>
    <t>510300P2102M04900</t>
    <phoneticPr fontId="4" type="noConversion"/>
  </si>
  <si>
    <t>10003154</t>
    <phoneticPr fontId="4" type="noConversion"/>
  </si>
  <si>
    <t>300ETF购3月6000</t>
    <phoneticPr fontId="4" type="noConversion"/>
  </si>
  <si>
    <t>510300C2103M06250</t>
    <phoneticPr fontId="4" type="noConversion"/>
  </si>
  <si>
    <t>510300C2103M06500</t>
    <phoneticPr fontId="4" type="noConversion"/>
  </si>
  <si>
    <t>300ETF沽3月4900</t>
    <phoneticPr fontId="4" type="noConversion"/>
  </si>
  <si>
    <t>510300P2103M05250</t>
    <phoneticPr fontId="4" type="noConversion"/>
  </si>
  <si>
    <t>300ETF沽3月5750</t>
    <phoneticPr fontId="4" type="noConversion"/>
  </si>
  <si>
    <t>10003178</t>
    <phoneticPr fontId="4" type="noConversion"/>
  </si>
  <si>
    <t>510300C2106M05500</t>
    <phoneticPr fontId="4" type="noConversion"/>
  </si>
  <si>
    <t>10003187</t>
    <phoneticPr fontId="4" type="noConversion"/>
  </si>
  <si>
    <t>510300P2106M05000</t>
    <phoneticPr fontId="4" type="noConversion"/>
  </si>
  <si>
    <t>300ETF沽6月5250</t>
    <phoneticPr fontId="4" type="noConversion"/>
  </si>
  <si>
    <t>510300P2106M05500</t>
    <phoneticPr fontId="4" type="noConversion"/>
  </si>
  <si>
    <t>10003196</t>
    <phoneticPr fontId="4" type="noConversion"/>
  </si>
  <si>
    <t>10003201</t>
    <phoneticPr fontId="4" type="noConversion"/>
  </si>
  <si>
    <t>10000049</t>
    <phoneticPr fontId="4" type="noConversion"/>
  </si>
  <si>
    <t>510050P1506M03100</t>
    <phoneticPr fontId="4" type="noConversion"/>
  </si>
  <si>
    <t>10000213</t>
    <phoneticPr fontId="4" type="noConversion"/>
  </si>
  <si>
    <t>10000343</t>
    <phoneticPr fontId="4" type="noConversion"/>
  </si>
  <si>
    <t>510050P1508M01850</t>
    <phoneticPr fontId="4" type="noConversion"/>
  </si>
  <si>
    <t>510050P1601M02050</t>
    <phoneticPr fontId="4" type="noConversion"/>
  </si>
  <si>
    <t>50ETF购2016年9月1950</t>
    <phoneticPr fontId="4" type="noConversion"/>
  </si>
  <si>
    <t>510050C1607M01950</t>
    <phoneticPr fontId="4" type="noConversion"/>
  </si>
  <si>
    <t>510050C1708M02450</t>
    <phoneticPr fontId="4" type="noConversion"/>
  </si>
  <si>
    <t>510050C1804M03200</t>
    <phoneticPr fontId="4" type="noConversion"/>
  </si>
  <si>
    <t>10001304</t>
    <phoneticPr fontId="4" type="noConversion"/>
  </si>
  <si>
    <t>10001306</t>
    <phoneticPr fontId="4" type="noConversion"/>
  </si>
  <si>
    <t>50ETF购2019年8月3200</t>
    <phoneticPr fontId="4" type="noConversion"/>
  </si>
  <si>
    <t>10001969</t>
    <phoneticPr fontId="4" type="noConversion"/>
  </si>
  <si>
    <t>50ETF沽2020年11月3200</t>
    <phoneticPr fontId="4" type="noConversion"/>
  </si>
  <si>
    <t>510050C2106A03900</t>
    <phoneticPr fontId="4" type="noConversion"/>
  </si>
  <si>
    <t>Syn_L</t>
    <phoneticPr fontId="4" type="noConversion"/>
  </si>
  <si>
    <t>Syn_S</t>
    <phoneticPr fontId="4" type="noConversion"/>
  </si>
  <si>
    <t>Ask1</t>
    <phoneticPr fontId="4" type="noConversion"/>
  </si>
  <si>
    <t>Ask1</t>
    <phoneticPr fontId="4" type="noConversion"/>
  </si>
  <si>
    <t>50ETF沽2015年3月2350</t>
    <phoneticPr fontId="4" type="noConversion"/>
  </si>
  <si>
    <t>50ETF购2015年9月2200</t>
    <phoneticPr fontId="4" type="noConversion"/>
  </si>
  <si>
    <t>10000032</t>
    <phoneticPr fontId="4" type="noConversion"/>
  </si>
  <si>
    <t>10000059</t>
    <phoneticPr fontId="4" type="noConversion"/>
  </si>
  <si>
    <t>510050C1506M02650</t>
    <phoneticPr fontId="4" type="noConversion"/>
  </si>
  <si>
    <t>10000092</t>
    <phoneticPr fontId="4" type="noConversion"/>
  </si>
  <si>
    <t>10000107</t>
    <phoneticPr fontId="4" type="noConversion"/>
  </si>
  <si>
    <t>50ETF购2015年9月3300</t>
    <phoneticPr fontId="4" type="noConversion"/>
  </si>
  <si>
    <t>10000179</t>
    <phoneticPr fontId="4" type="noConversion"/>
  </si>
  <si>
    <t>10000183</t>
    <phoneticPr fontId="4" type="noConversion"/>
  </si>
  <si>
    <t>2015-12</t>
    <phoneticPr fontId="4" type="noConversion"/>
  </si>
  <si>
    <t>50ETF购2015年12月3200</t>
    <phoneticPr fontId="4" type="noConversion"/>
  </si>
  <si>
    <t>10000186</t>
    <phoneticPr fontId="4" type="noConversion"/>
  </si>
  <si>
    <t>510050C1512M02950</t>
    <phoneticPr fontId="4" type="noConversion"/>
  </si>
  <si>
    <t>510050C1512M02900</t>
    <phoneticPr fontId="4" type="noConversion"/>
  </si>
  <si>
    <t>510050P1506M03600</t>
    <phoneticPr fontId="4" type="noConversion"/>
  </si>
  <si>
    <t>50ETF购2015年7月3600</t>
    <phoneticPr fontId="4" type="noConversion"/>
  </si>
  <si>
    <t>10000333</t>
    <phoneticPr fontId="4" type="noConversion"/>
  </si>
  <si>
    <t>50ETF沽2016年3月2250</t>
    <phoneticPr fontId="4" type="noConversion"/>
  </si>
  <si>
    <t>50ETF购2015年8月2050</t>
    <phoneticPr fontId="4" type="noConversion"/>
  </si>
  <si>
    <t>10000352</t>
    <phoneticPr fontId="4" type="noConversion"/>
  </si>
  <si>
    <t>10000356</t>
    <phoneticPr fontId="4" type="noConversion"/>
  </si>
  <si>
    <t>510050P1603M02100</t>
    <phoneticPr fontId="4" type="noConversion"/>
  </si>
  <si>
    <t>510050C1509M01800</t>
    <phoneticPr fontId="4" type="noConversion"/>
  </si>
  <si>
    <t>510050P1509M01850</t>
    <phoneticPr fontId="4" type="noConversion"/>
  </si>
  <si>
    <t>50ETF沽2015年9月1850</t>
    <phoneticPr fontId="4" type="noConversion"/>
  </si>
  <si>
    <t>50ETF购2015年10月2050</t>
    <phoneticPr fontId="4" type="noConversion"/>
  </si>
  <si>
    <t>50ETF沽2015年10月2000</t>
    <phoneticPr fontId="4" type="noConversion"/>
  </si>
  <si>
    <t>510050P1510M02400</t>
    <phoneticPr fontId="4" type="noConversion"/>
  </si>
  <si>
    <t>10000448</t>
    <phoneticPr fontId="4" type="noConversion"/>
  </si>
  <si>
    <t>50ETF沽2016年6月2350</t>
    <phoneticPr fontId="4" type="noConversion"/>
  </si>
  <si>
    <t>510050P1606M02550</t>
    <phoneticPr fontId="4" type="noConversion"/>
  </si>
  <si>
    <t>10000478</t>
    <phoneticPr fontId="4" type="noConversion"/>
  </si>
  <si>
    <t>10000485</t>
    <phoneticPr fontId="4" type="noConversion"/>
  </si>
  <si>
    <t>510050P1601M02400</t>
    <phoneticPr fontId="4" type="noConversion"/>
  </si>
  <si>
    <t>50ETF沽2016年1月2450</t>
    <phoneticPr fontId="4" type="noConversion"/>
  </si>
  <si>
    <t>510050C1601M02200</t>
    <phoneticPr fontId="4" type="noConversion"/>
  </si>
  <si>
    <t>50ETF沽2016年1月2250</t>
    <phoneticPr fontId="4" type="noConversion"/>
  </si>
  <si>
    <t>10000494</t>
    <phoneticPr fontId="4" type="noConversion"/>
  </si>
  <si>
    <t>510050P1601M02300</t>
    <phoneticPr fontId="4" type="noConversion"/>
  </si>
  <si>
    <t>10000497</t>
    <phoneticPr fontId="4" type="noConversion"/>
  </si>
  <si>
    <t>2016-02</t>
    <phoneticPr fontId="4" type="noConversion"/>
  </si>
  <si>
    <t>2016-02-24</t>
    <phoneticPr fontId="4" type="noConversion"/>
  </si>
  <si>
    <t>10000498</t>
    <phoneticPr fontId="4" type="noConversion"/>
  </si>
  <si>
    <t>510050C1602M02450</t>
    <phoneticPr fontId="4" type="noConversion"/>
  </si>
  <si>
    <t>510050C1602M02550</t>
    <phoneticPr fontId="4" type="noConversion"/>
  </si>
  <si>
    <t>10000505</t>
    <phoneticPr fontId="4" type="noConversion"/>
  </si>
  <si>
    <t>510050C1602M02300</t>
    <phoneticPr fontId="4" type="noConversion"/>
  </si>
  <si>
    <t>10000508</t>
    <phoneticPr fontId="4" type="noConversion"/>
  </si>
  <si>
    <t>510050P1602M02300</t>
    <phoneticPr fontId="4" type="noConversion"/>
  </si>
  <si>
    <t>50ETF沽2016年2月2300</t>
    <phoneticPr fontId="4" type="noConversion"/>
  </si>
  <si>
    <t>10000514</t>
    <phoneticPr fontId="4" type="noConversion"/>
  </si>
  <si>
    <t>10000515</t>
    <phoneticPr fontId="4" type="noConversion"/>
  </si>
  <si>
    <t>510050C1601M02100</t>
    <phoneticPr fontId="4" type="noConversion"/>
  </si>
  <si>
    <t>50ETF沽2016年1月2100</t>
    <phoneticPr fontId="4" type="noConversion"/>
  </si>
  <si>
    <t>510050P1602M02150</t>
    <phoneticPr fontId="4" type="noConversion"/>
  </si>
  <si>
    <t>510050P1606M02100</t>
    <phoneticPr fontId="4" type="noConversion"/>
  </si>
  <si>
    <t>50ETF沽2016年6月2100</t>
    <phoneticPr fontId="4" type="noConversion"/>
  </si>
  <si>
    <t>10000526</t>
    <phoneticPr fontId="4" type="noConversion"/>
  </si>
  <si>
    <t>50ETF沽2016年1月2050</t>
    <phoneticPr fontId="4" type="noConversion"/>
  </si>
  <si>
    <t>10000527</t>
    <phoneticPr fontId="4" type="noConversion"/>
  </si>
  <si>
    <t>10000528</t>
    <phoneticPr fontId="4" type="noConversion"/>
  </si>
  <si>
    <t>510050P1602M02050</t>
    <phoneticPr fontId="4" type="noConversion"/>
  </si>
  <si>
    <t>510050C1606M02050</t>
    <phoneticPr fontId="4" type="noConversion"/>
  </si>
  <si>
    <t>50ETF购2016年6月2050</t>
    <phoneticPr fontId="4" type="noConversion"/>
  </si>
  <si>
    <t>510050P1606M02050</t>
    <phoneticPr fontId="4" type="noConversion"/>
  </si>
  <si>
    <t>510050C1601M02000</t>
    <phoneticPr fontId="4" type="noConversion"/>
  </si>
  <si>
    <t>50ETF购2016年1月2000</t>
    <phoneticPr fontId="4" type="noConversion"/>
  </si>
  <si>
    <t>10000533</t>
    <phoneticPr fontId="4" type="noConversion"/>
  </si>
  <si>
    <t>510050C1602M02000</t>
    <phoneticPr fontId="4" type="noConversion"/>
  </si>
  <si>
    <t>510050C1606M02000</t>
    <phoneticPr fontId="4" type="noConversion"/>
  </si>
  <si>
    <t>510050P1606M02000</t>
    <phoneticPr fontId="4" type="noConversion"/>
  </si>
  <si>
    <t>510050C1601M01950</t>
    <phoneticPr fontId="4" type="noConversion"/>
  </si>
  <si>
    <t>50ETF购2016年6月1950</t>
    <phoneticPr fontId="4" type="noConversion"/>
  </si>
  <si>
    <t>510050P1606M01950</t>
    <phoneticPr fontId="4" type="noConversion"/>
  </si>
  <si>
    <t>510050C1601M01900</t>
    <phoneticPr fontId="4" type="noConversion"/>
  </si>
  <si>
    <t>510050C1602M01900</t>
    <phoneticPr fontId="4" type="noConversion"/>
  </si>
  <si>
    <t>2016-12-28</t>
    <phoneticPr fontId="4" type="noConversion"/>
  </si>
  <si>
    <t>10000618</t>
    <phoneticPr fontId="4" type="noConversion"/>
  </si>
  <si>
    <t>50ETF购2016年8月2300</t>
    <phoneticPr fontId="4" type="noConversion"/>
  </si>
  <si>
    <t>510050C1703A02200</t>
    <phoneticPr fontId="4" type="noConversion"/>
  </si>
  <si>
    <t>50ETF购2016年10月2350</t>
    <phoneticPr fontId="4" type="noConversion"/>
  </si>
  <si>
    <t>2016-11</t>
    <phoneticPr fontId="4" type="noConversion"/>
  </si>
  <si>
    <t>510050C1705M02400</t>
    <phoneticPr fontId="4" type="noConversion"/>
  </si>
  <si>
    <t>510050C1705M02450</t>
    <phoneticPr fontId="4" type="noConversion"/>
  </si>
  <si>
    <t>510050P1705M02250</t>
    <phoneticPr fontId="4" type="noConversion"/>
  </si>
  <si>
    <t>10000877</t>
    <phoneticPr fontId="4" type="noConversion"/>
  </si>
  <si>
    <t>50ETF购2017年5月2200</t>
    <phoneticPr fontId="4" type="noConversion"/>
  </si>
  <si>
    <t>50ETF购2017年9月2550</t>
    <phoneticPr fontId="4" type="noConversion"/>
  </si>
  <si>
    <t>50ETF购2017年9月2600</t>
    <phoneticPr fontId="4" type="noConversion"/>
  </si>
  <si>
    <t>50ETF沽2017年11月2850</t>
    <phoneticPr fontId="4" type="noConversion"/>
  </si>
  <si>
    <t>10001060</t>
    <phoneticPr fontId="4" type="noConversion"/>
  </si>
  <si>
    <t>10001073</t>
    <phoneticPr fontId="4" type="noConversion"/>
  </si>
  <si>
    <t>50ETF购2018年1月3142A</t>
    <phoneticPr fontId="4" type="noConversion"/>
  </si>
  <si>
    <t>50ETF沽2018年1月3240A</t>
    <phoneticPr fontId="4" type="noConversion"/>
  </si>
  <si>
    <t>50ETF沽2017年12月2700</t>
    <phoneticPr fontId="4" type="noConversion"/>
  </si>
  <si>
    <t>50ETF沽2018年2月2750</t>
    <phoneticPr fontId="4" type="noConversion"/>
  </si>
  <si>
    <t>510050P1802M02700</t>
    <phoneticPr fontId="4" type="noConversion"/>
  </si>
  <si>
    <t>50ETF沽2018年3月3600</t>
    <phoneticPr fontId="4" type="noConversion"/>
  </si>
  <si>
    <t>10001281</t>
    <phoneticPr fontId="4" type="noConversion"/>
  </si>
  <si>
    <t>10001314</t>
    <phoneticPr fontId="4" type="noConversion"/>
  </si>
  <si>
    <t>510050P1903A02800</t>
    <phoneticPr fontId="4" type="noConversion"/>
  </si>
  <si>
    <t>10001440</t>
    <phoneticPr fontId="4" type="noConversion"/>
  </si>
  <si>
    <t>50ETF购2018年10月2500</t>
    <phoneticPr fontId="4" type="noConversion"/>
  </si>
  <si>
    <t>510050P1810M02450</t>
    <phoneticPr fontId="4" type="noConversion"/>
  </si>
  <si>
    <t>50ETF沽2018年10月2600</t>
    <phoneticPr fontId="4" type="noConversion"/>
  </si>
  <si>
    <t>50ETF沽2018年11月2800</t>
    <phoneticPr fontId="4" type="noConversion"/>
  </si>
  <si>
    <t>10001504</t>
    <phoneticPr fontId="4" type="noConversion"/>
  </si>
  <si>
    <t>50ETF购2019年6月2598A</t>
    <phoneticPr fontId="4" type="noConversion"/>
  </si>
  <si>
    <t>10001514</t>
    <phoneticPr fontId="4" type="noConversion"/>
  </si>
  <si>
    <t>50ETF购2018年12月2300</t>
    <phoneticPr fontId="4" type="noConversion"/>
  </si>
  <si>
    <t>10001565</t>
    <phoneticPr fontId="4" type="noConversion"/>
  </si>
  <si>
    <t>10001582</t>
    <phoneticPr fontId="4" type="noConversion"/>
  </si>
  <si>
    <t>510050P1903M02250</t>
    <phoneticPr fontId="4" type="noConversion"/>
  </si>
  <si>
    <t>10001618</t>
    <phoneticPr fontId="4" type="noConversion"/>
  </si>
  <si>
    <t>10001660</t>
    <phoneticPr fontId="4" type="noConversion"/>
  </si>
  <si>
    <t>50ETF购2019年3月2750</t>
    <phoneticPr fontId="4" type="noConversion"/>
  </si>
  <si>
    <t>10001716</t>
    <phoneticPr fontId="4" type="noConversion"/>
  </si>
  <si>
    <t>10001720</t>
    <phoneticPr fontId="4" type="noConversion"/>
  </si>
  <si>
    <t>10001740</t>
    <phoneticPr fontId="4" type="noConversion"/>
  </si>
  <si>
    <t>10001778</t>
    <phoneticPr fontId="4" type="noConversion"/>
  </si>
  <si>
    <t>50ETF购2019年5月2850</t>
    <phoneticPr fontId="4" type="noConversion"/>
  </si>
  <si>
    <t>510050P1905M03100</t>
    <phoneticPr fontId="4" type="noConversion"/>
  </si>
  <si>
    <t>510050C1906M03100</t>
    <phoneticPr fontId="4" type="noConversion"/>
  </si>
  <si>
    <t>10001806</t>
    <phoneticPr fontId="4" type="noConversion"/>
  </si>
  <si>
    <t>50ETF购2019年12月3050A</t>
    <phoneticPr fontId="4" type="noConversion"/>
  </si>
  <si>
    <t>50ETF购2019年7月2950</t>
    <phoneticPr fontId="4" type="noConversion"/>
  </si>
  <si>
    <t>510050C1907M03200</t>
    <phoneticPr fontId="4" type="noConversion"/>
  </si>
  <si>
    <t>510050C2003A02950</t>
    <phoneticPr fontId="4" type="noConversion"/>
  </si>
  <si>
    <t>510050P2003A03200</t>
    <phoneticPr fontId="4" type="noConversion"/>
  </si>
  <si>
    <t>10001926</t>
    <phoneticPr fontId="4" type="noConversion"/>
  </si>
  <si>
    <t>50ETF购2019年8月2600</t>
    <phoneticPr fontId="4" type="noConversion"/>
  </si>
  <si>
    <t>10001946</t>
    <phoneticPr fontId="4" type="noConversion"/>
  </si>
  <si>
    <t>50ETF沽2019年10月2850</t>
    <phoneticPr fontId="4" type="noConversion"/>
  </si>
  <si>
    <t>50ETF沽2019年10月2900</t>
    <phoneticPr fontId="4" type="noConversion"/>
  </si>
  <si>
    <t>10001961</t>
    <phoneticPr fontId="4" type="noConversion"/>
  </si>
  <si>
    <t>2019-11-28</t>
    <phoneticPr fontId="4" type="noConversion"/>
  </si>
  <si>
    <t>510050C1911M03100</t>
    <phoneticPr fontId="4" type="noConversion"/>
  </si>
  <si>
    <t>50ETF购2019年11月3100</t>
    <phoneticPr fontId="4" type="noConversion"/>
  </si>
  <si>
    <t>510050C1912A03500</t>
    <phoneticPr fontId="4" type="noConversion"/>
  </si>
  <si>
    <t>510050P1912A03500</t>
    <phoneticPr fontId="4" type="noConversion"/>
  </si>
  <si>
    <t>2020-06-25</t>
    <phoneticPr fontId="4" type="noConversion"/>
  </si>
  <si>
    <t>10001992</t>
    <phoneticPr fontId="4" type="noConversion"/>
  </si>
  <si>
    <t>50ETF购2020年6月2952A</t>
    <phoneticPr fontId="4" type="noConversion"/>
  </si>
  <si>
    <t>50ETF沽2020年6月2804A</t>
    <phoneticPr fontId="4" type="noConversion"/>
  </si>
  <si>
    <t>50ETF沽2020年6月2853A</t>
    <phoneticPr fontId="4" type="noConversion"/>
  </si>
  <si>
    <t>510050P2006A03000</t>
    <phoneticPr fontId="4" type="noConversion"/>
  </si>
  <si>
    <t>50ETF沽2020年6月2952A</t>
    <phoneticPr fontId="4" type="noConversion"/>
  </si>
  <si>
    <t>50ETF沽2020年6月3050A</t>
    <phoneticPr fontId="4" type="noConversion"/>
  </si>
  <si>
    <t>510050C2001A02900</t>
    <phoneticPr fontId="4" type="noConversion"/>
  </si>
  <si>
    <t>510050P2001A02900</t>
    <phoneticPr fontId="4" type="noConversion"/>
  </si>
  <si>
    <t>10002023</t>
    <phoneticPr fontId="4" type="noConversion"/>
  </si>
  <si>
    <t>50ETF沽2020年1月2903A</t>
    <phoneticPr fontId="4" type="noConversion"/>
  </si>
  <si>
    <t>510050C1912M03200</t>
    <phoneticPr fontId="4" type="noConversion"/>
  </si>
  <si>
    <t>10002043</t>
    <phoneticPr fontId="4" type="noConversion"/>
  </si>
  <si>
    <t>510050P1912M03000</t>
    <phoneticPr fontId="4" type="noConversion"/>
  </si>
  <si>
    <t>10002048</t>
    <phoneticPr fontId="4" type="noConversion"/>
  </si>
  <si>
    <t>10002057</t>
    <phoneticPr fontId="4" type="noConversion"/>
  </si>
  <si>
    <t>510050P2001M02850</t>
    <phoneticPr fontId="4" type="noConversion"/>
  </si>
  <si>
    <t>510050P2001M02950</t>
    <phoneticPr fontId="4" type="noConversion"/>
  </si>
  <si>
    <t>510050P2001M03100</t>
    <phoneticPr fontId="4" type="noConversion"/>
  </si>
  <si>
    <t>10002071</t>
    <phoneticPr fontId="4" type="noConversion"/>
  </si>
  <si>
    <t>510050P2003M02900</t>
    <phoneticPr fontId="4" type="noConversion"/>
  </si>
  <si>
    <t>50ETF沽2020年3月2950</t>
    <phoneticPr fontId="4" type="noConversion"/>
  </si>
  <si>
    <t>50ETF购2020年6月3200</t>
    <phoneticPr fontId="4" type="noConversion"/>
  </si>
  <si>
    <t>510050P2006M02750</t>
    <phoneticPr fontId="4" type="noConversion"/>
  </si>
  <si>
    <t>10002094</t>
    <phoneticPr fontId="4" type="noConversion"/>
  </si>
  <si>
    <t>510050C1912M03400</t>
    <phoneticPr fontId="4" type="noConversion"/>
  </si>
  <si>
    <t>10002114</t>
    <phoneticPr fontId="4" type="noConversion"/>
  </si>
  <si>
    <t>510050P2003M03400</t>
    <phoneticPr fontId="4" type="noConversion"/>
  </si>
  <si>
    <t>50ETF沽2020年3月3400</t>
    <phoneticPr fontId="4" type="noConversion"/>
  </si>
  <si>
    <t>510050C2006M03400</t>
    <phoneticPr fontId="4" type="noConversion"/>
  </si>
  <si>
    <t>10002213</t>
    <phoneticPr fontId="4" type="noConversion"/>
  </si>
  <si>
    <t>50ETF购2020年9月2800</t>
    <phoneticPr fontId="4" type="noConversion"/>
  </si>
  <si>
    <t>510050C2009M02950</t>
    <phoneticPr fontId="4" type="noConversion"/>
  </si>
  <si>
    <t>50ETF沽2020年2月2750</t>
    <phoneticPr fontId="4" type="noConversion"/>
  </si>
  <si>
    <t>510050C2002M02550</t>
    <phoneticPr fontId="4" type="noConversion"/>
  </si>
  <si>
    <t>510050P2002M02500</t>
    <phoneticPr fontId="4" type="noConversion"/>
  </si>
  <si>
    <t>510050P2002M02550</t>
    <phoneticPr fontId="4" type="noConversion"/>
  </si>
  <si>
    <t>10002285</t>
    <phoneticPr fontId="4" type="noConversion"/>
  </si>
  <si>
    <t>10002297</t>
    <phoneticPr fontId="4" type="noConversion"/>
  </si>
  <si>
    <t>510050P2006M02600</t>
    <phoneticPr fontId="4" type="noConversion"/>
  </si>
  <si>
    <t>510050P2006M02650</t>
    <phoneticPr fontId="4" type="noConversion"/>
  </si>
  <si>
    <t>10002299</t>
    <phoneticPr fontId="4" type="noConversion"/>
  </si>
  <si>
    <t>50ETF沽2020年9月2700</t>
    <phoneticPr fontId="4" type="noConversion"/>
  </si>
  <si>
    <t>50ETF购2020年4月2950</t>
    <phoneticPr fontId="4" type="noConversion"/>
  </si>
  <si>
    <t>510050C2004M03000</t>
    <phoneticPr fontId="4" type="noConversion"/>
  </si>
  <si>
    <t>50ETF购2020年4月3100</t>
    <phoneticPr fontId="4" type="noConversion"/>
  </si>
  <si>
    <t>510050P2004M02900</t>
    <phoneticPr fontId="4" type="noConversion"/>
  </si>
  <si>
    <t>10002350</t>
    <phoneticPr fontId="4" type="noConversion"/>
  </si>
  <si>
    <t>510050P2004M02600</t>
    <phoneticPr fontId="4" type="noConversion"/>
  </si>
  <si>
    <t>510050C2004M03300</t>
    <phoneticPr fontId="4" type="noConversion"/>
  </si>
  <si>
    <t>510050C2004M02500</t>
    <phoneticPr fontId="4" type="noConversion"/>
  </si>
  <si>
    <t>510050P2009M02450</t>
    <phoneticPr fontId="4" type="noConversion"/>
  </si>
  <si>
    <t>510050P2006M02350</t>
    <phoneticPr fontId="4" type="noConversion"/>
  </si>
  <si>
    <t>50ETF购2020年5月2600</t>
    <phoneticPr fontId="4" type="noConversion"/>
  </si>
  <si>
    <t>10002443</t>
    <phoneticPr fontId="4" type="noConversion"/>
  </si>
  <si>
    <t>10002446</t>
    <phoneticPr fontId="4" type="noConversion"/>
  </si>
  <si>
    <t>50ETF沽2020年5月2700</t>
    <phoneticPr fontId="4" type="noConversion"/>
  </si>
  <si>
    <t>10002448</t>
    <phoneticPr fontId="4" type="noConversion"/>
  </si>
  <si>
    <t>510050P2005M02900</t>
    <phoneticPr fontId="4" type="noConversion"/>
  </si>
  <si>
    <t>510050C2005M03000</t>
    <phoneticPr fontId="4" type="noConversion"/>
  </si>
  <si>
    <t>10002478</t>
    <phoneticPr fontId="4" type="noConversion"/>
  </si>
  <si>
    <t>50ETF沽2020年12月2661A</t>
    <phoneticPr fontId="4" type="noConversion"/>
  </si>
  <si>
    <t>510050P2012A02850</t>
    <phoneticPr fontId="4" type="noConversion"/>
  </si>
  <si>
    <t>510050P2012A02900</t>
    <phoneticPr fontId="4" type="noConversion"/>
  </si>
  <si>
    <t>510050C2012A03100</t>
    <phoneticPr fontId="4" type="noConversion"/>
  </si>
  <si>
    <t>510050C2007M02800</t>
    <phoneticPr fontId="4" type="noConversion"/>
  </si>
  <si>
    <t>510050P2007M02950</t>
    <phoneticPr fontId="4" type="noConversion"/>
  </si>
  <si>
    <t>50ETF沽2020年7月3300</t>
    <phoneticPr fontId="4" type="noConversion"/>
  </si>
  <si>
    <t>10002585</t>
    <phoneticPr fontId="4" type="noConversion"/>
  </si>
  <si>
    <t>510050C2008M02750</t>
    <phoneticPr fontId="4" type="noConversion"/>
  </si>
  <si>
    <t>510050C2008M02950</t>
    <phoneticPr fontId="4" type="noConversion"/>
  </si>
  <si>
    <t>10002591</t>
    <phoneticPr fontId="4" type="noConversion"/>
  </si>
  <si>
    <t>10002593</t>
    <phoneticPr fontId="4" type="noConversion"/>
  </si>
  <si>
    <t>10002600</t>
    <phoneticPr fontId="4" type="noConversion"/>
  </si>
  <si>
    <t>510050P2008M03100</t>
    <phoneticPr fontId="4" type="noConversion"/>
  </si>
  <si>
    <t>10002624</t>
    <phoneticPr fontId="4" type="noConversion"/>
  </si>
  <si>
    <t>10002637</t>
    <phoneticPr fontId="4" type="noConversion"/>
  </si>
  <si>
    <t>510050P2007M03500</t>
    <phoneticPr fontId="4" type="noConversion"/>
  </si>
  <si>
    <t>510050P2009M03500</t>
    <phoneticPr fontId="4" type="noConversion"/>
  </si>
  <si>
    <t>50ETF购2020年12月3450A</t>
    <phoneticPr fontId="4" type="noConversion"/>
  </si>
  <si>
    <t>510050P2012A03500</t>
    <phoneticPr fontId="4" type="noConversion"/>
  </si>
  <si>
    <t>50ETF沽2020年9月3600</t>
    <phoneticPr fontId="4" type="noConversion"/>
  </si>
  <si>
    <t>510050P2007M03800</t>
    <phoneticPr fontId="4" type="noConversion"/>
  </si>
  <si>
    <t>510050P2007M03900</t>
    <phoneticPr fontId="4" type="noConversion"/>
  </si>
  <si>
    <t>50ETF沽2020年7月3900</t>
    <phoneticPr fontId="4" type="noConversion"/>
  </si>
  <si>
    <t>50ETF购2020年8月3900</t>
    <phoneticPr fontId="4" type="noConversion"/>
  </si>
  <si>
    <t>510050C2009M03800</t>
    <phoneticPr fontId="4" type="noConversion"/>
  </si>
  <si>
    <t>510050C2012A03700</t>
    <phoneticPr fontId="4" type="noConversion"/>
  </si>
  <si>
    <t>10002688</t>
    <phoneticPr fontId="4" type="noConversion"/>
  </si>
  <si>
    <t>50ETF购2020年12月3844A</t>
    <phoneticPr fontId="4" type="noConversion"/>
  </si>
  <si>
    <t>10002725</t>
    <phoneticPr fontId="4" type="noConversion"/>
  </si>
  <si>
    <t>10002726</t>
    <phoneticPr fontId="4" type="noConversion"/>
  </si>
  <si>
    <t>10002729</t>
    <phoneticPr fontId="4" type="noConversion"/>
  </si>
  <si>
    <t>10002732</t>
    <phoneticPr fontId="4" type="noConversion"/>
  </si>
  <si>
    <t>510050C2103A03600</t>
    <phoneticPr fontId="4" type="noConversion"/>
  </si>
  <si>
    <t>10002733</t>
    <phoneticPr fontId="4" type="noConversion"/>
  </si>
  <si>
    <t>10002736</t>
    <phoneticPr fontId="4" type="noConversion"/>
  </si>
  <si>
    <t>510050C2010M03500</t>
    <phoneticPr fontId="4" type="noConversion"/>
  </si>
  <si>
    <t>10002786</t>
    <phoneticPr fontId="4" type="noConversion"/>
  </si>
  <si>
    <t>10002821</t>
    <phoneticPr fontId="4" type="noConversion"/>
  </si>
  <si>
    <t>510050C2011M03600</t>
    <phoneticPr fontId="4" type="noConversion"/>
  </si>
  <si>
    <t>10002827</t>
    <phoneticPr fontId="4" type="noConversion"/>
  </si>
  <si>
    <t>10002829</t>
    <phoneticPr fontId="4" type="noConversion"/>
  </si>
  <si>
    <t>50ETF购2020年11月3800</t>
    <phoneticPr fontId="4" type="noConversion"/>
  </si>
  <si>
    <t>10002859</t>
    <phoneticPr fontId="4" type="noConversion"/>
  </si>
  <si>
    <t>510050C2106A03800</t>
    <phoneticPr fontId="4" type="noConversion"/>
  </si>
  <si>
    <t>10002869</t>
    <phoneticPr fontId="4" type="noConversion"/>
  </si>
  <si>
    <t>510050P2106A03300</t>
    <phoneticPr fontId="4" type="noConversion"/>
  </si>
  <si>
    <t>50ETF购2020年11月3900</t>
    <phoneticPr fontId="4" type="noConversion"/>
  </si>
  <si>
    <t>10002914</t>
    <phoneticPr fontId="4" type="noConversion"/>
  </si>
  <si>
    <t>50ETF购2021年1月3647A</t>
    <phoneticPr fontId="4" type="noConversion"/>
  </si>
  <si>
    <t>10002922</t>
    <phoneticPr fontId="4" type="noConversion"/>
  </si>
  <si>
    <t>10002924</t>
    <phoneticPr fontId="4" type="noConversion"/>
  </si>
  <si>
    <t>50ETF沽2021年1月3746A</t>
    <phoneticPr fontId="4" type="noConversion"/>
  </si>
  <si>
    <t>510050C2012M03500</t>
    <phoneticPr fontId="4" type="noConversion"/>
  </si>
  <si>
    <t>50ETF购2020年12月3800</t>
    <phoneticPr fontId="4" type="noConversion"/>
  </si>
  <si>
    <t>510050C2012M03900</t>
    <phoneticPr fontId="4" type="noConversion"/>
  </si>
  <si>
    <t>510050P2012M03800</t>
    <phoneticPr fontId="4" type="noConversion"/>
  </si>
  <si>
    <t>10002966</t>
    <phoneticPr fontId="4" type="noConversion"/>
  </si>
  <si>
    <t>50ETF沽2020年12月3900</t>
    <phoneticPr fontId="4" type="noConversion"/>
  </si>
  <si>
    <t>50ETF购2021年1月3100</t>
    <phoneticPr fontId="4" type="noConversion"/>
  </si>
  <si>
    <t>510050C2101M03600</t>
    <phoneticPr fontId="4" type="noConversion"/>
  </si>
  <si>
    <t>10002975</t>
    <phoneticPr fontId="4" type="noConversion"/>
  </si>
  <si>
    <t>510050P2101M03200</t>
    <phoneticPr fontId="4" type="noConversion"/>
  </si>
  <si>
    <t>50ETF沽2021年1月3700</t>
    <phoneticPr fontId="4" type="noConversion"/>
  </si>
  <si>
    <t>10002989</t>
    <phoneticPr fontId="4" type="noConversion"/>
  </si>
  <si>
    <t>510050P2103M03700</t>
    <phoneticPr fontId="4" type="noConversion"/>
  </si>
  <si>
    <t>510050C2106M03300</t>
    <phoneticPr fontId="4" type="noConversion"/>
  </si>
  <si>
    <t>510050C2106M03400</t>
    <phoneticPr fontId="4" type="noConversion"/>
  </si>
  <si>
    <t>10003012</t>
    <phoneticPr fontId="4" type="noConversion"/>
  </si>
  <si>
    <t>510050P2106M03100</t>
    <phoneticPr fontId="4" type="noConversion"/>
  </si>
  <si>
    <t>510050C2101M04000</t>
    <phoneticPr fontId="4" type="noConversion"/>
  </si>
  <si>
    <t>510050C2106M04000</t>
    <phoneticPr fontId="4" type="noConversion"/>
  </si>
  <si>
    <t>510050C2102M03300</t>
    <phoneticPr fontId="4" type="noConversion"/>
  </si>
  <si>
    <t>10003048</t>
    <phoneticPr fontId="4" type="noConversion"/>
  </si>
  <si>
    <t>510050C2102M03700</t>
    <phoneticPr fontId="4" type="noConversion"/>
  </si>
  <si>
    <t>10003060</t>
    <phoneticPr fontId="4" type="noConversion"/>
  </si>
  <si>
    <t>50ETF购2021年1月4100</t>
    <phoneticPr fontId="4" type="noConversion"/>
  </si>
  <si>
    <t>50ETF沽2021年1月4100</t>
    <phoneticPr fontId="4" type="noConversion"/>
  </si>
  <si>
    <t>510050C2103M04100</t>
    <phoneticPr fontId="4" type="noConversion"/>
  </si>
  <si>
    <t>10003105</t>
    <phoneticPr fontId="4" type="noConversion"/>
  </si>
  <si>
    <t>510050C2103M04300</t>
    <phoneticPr fontId="4" type="noConversion"/>
  </si>
  <si>
    <t>10003116</t>
    <phoneticPr fontId="4" type="noConversion"/>
  </si>
  <si>
    <t>2021-09</t>
    <phoneticPr fontId="4" type="noConversion"/>
  </si>
  <si>
    <t>2021-09-22</t>
    <phoneticPr fontId="4" type="noConversion"/>
  </si>
  <si>
    <t>2021-09-23</t>
    <phoneticPr fontId="4" type="noConversion"/>
  </si>
  <si>
    <t>10003211</t>
    <phoneticPr fontId="4" type="noConversion"/>
  </si>
  <si>
    <t>510050C2109M04200</t>
    <phoneticPr fontId="4" type="noConversion"/>
  </si>
  <si>
    <t>50ETF沽9月3400</t>
    <phoneticPr fontId="4" type="noConversion"/>
  </si>
  <si>
    <t>510050P2109M04100</t>
    <phoneticPr fontId="4" type="noConversion"/>
  </si>
  <si>
    <t>510050P2109M04200</t>
    <phoneticPr fontId="4" type="noConversion"/>
  </si>
  <si>
    <t>2020-01</t>
    <phoneticPr fontId="4" type="noConversion"/>
  </si>
  <si>
    <t>上交所</t>
    <phoneticPr fontId="4" type="noConversion"/>
  </si>
  <si>
    <t>2020-02</t>
    <phoneticPr fontId="4" type="noConversion"/>
  </si>
  <si>
    <t>2020-04-22</t>
    <phoneticPr fontId="4" type="noConversion"/>
  </si>
  <si>
    <t>2020-05-27</t>
    <phoneticPr fontId="4" type="noConversion"/>
  </si>
  <si>
    <t>2021-04</t>
    <phoneticPr fontId="4" type="noConversion"/>
  </si>
  <si>
    <t>2021-04-28</t>
    <phoneticPr fontId="4" type="noConversion"/>
  </si>
  <si>
    <t>2021-04-29</t>
    <phoneticPr fontId="4" type="noConversion"/>
  </si>
  <si>
    <t>510300.SH</t>
    <phoneticPr fontId="4" type="noConversion"/>
  </si>
  <si>
    <t>300ETF购2020年1月3700</t>
    <phoneticPr fontId="4" type="noConversion"/>
  </si>
  <si>
    <t>510300.SH</t>
    <phoneticPr fontId="4" type="noConversion"/>
  </si>
  <si>
    <t>认购</t>
    <phoneticPr fontId="4" type="noConversion"/>
  </si>
  <si>
    <t>欧式</t>
    <phoneticPr fontId="4" type="noConversion"/>
  </si>
  <si>
    <t>2020-01-23</t>
    <phoneticPr fontId="4" type="noConversion"/>
  </si>
  <si>
    <t>实物资产</t>
    <phoneticPr fontId="4" type="noConversion"/>
  </si>
  <si>
    <t>300ETF购2020年1月3800</t>
    <phoneticPr fontId="4" type="noConversion"/>
  </si>
  <si>
    <t>ETF期权</t>
    <phoneticPr fontId="4" type="noConversion"/>
  </si>
  <si>
    <t>2020-01</t>
    <phoneticPr fontId="4" type="noConversion"/>
  </si>
  <si>
    <t>2020-01-22</t>
    <phoneticPr fontId="4" type="noConversion"/>
  </si>
  <si>
    <t>退市</t>
    <phoneticPr fontId="4" type="noConversion"/>
  </si>
  <si>
    <t>10002120</t>
    <phoneticPr fontId="4" type="noConversion"/>
  </si>
  <si>
    <t>300ETF购2020年1月3900</t>
    <phoneticPr fontId="4" type="noConversion"/>
  </si>
  <si>
    <t>10002122</t>
    <phoneticPr fontId="4" type="noConversion"/>
  </si>
  <si>
    <t>510300C2001M04100</t>
    <phoneticPr fontId="4" type="noConversion"/>
  </si>
  <si>
    <t>2020-01-23</t>
    <phoneticPr fontId="4" type="noConversion"/>
  </si>
  <si>
    <t>10002123</t>
    <phoneticPr fontId="4" type="noConversion"/>
  </si>
  <si>
    <t>510300C2001M04200</t>
    <phoneticPr fontId="4" type="noConversion"/>
  </si>
  <si>
    <t>510300C2001M04300</t>
    <phoneticPr fontId="4" type="noConversion"/>
  </si>
  <si>
    <t>300ETF购2020年1月4400</t>
    <phoneticPr fontId="4" type="noConversion"/>
  </si>
  <si>
    <t>认沽</t>
    <phoneticPr fontId="4" type="noConversion"/>
  </si>
  <si>
    <t>510300P2001M03700</t>
    <phoneticPr fontId="4" type="noConversion"/>
  </si>
  <si>
    <t>510300P2001M03800</t>
    <phoneticPr fontId="4" type="noConversion"/>
  </si>
  <si>
    <t>300ETF沽2020年1月3800</t>
    <phoneticPr fontId="4" type="noConversion"/>
  </si>
  <si>
    <t>510300P2001M04200</t>
    <phoneticPr fontId="4" type="noConversion"/>
  </si>
  <si>
    <t>510300P2001M04300</t>
    <phoneticPr fontId="4" type="noConversion"/>
  </si>
  <si>
    <t>认沽</t>
    <phoneticPr fontId="4" type="noConversion"/>
  </si>
  <si>
    <t>2020-01</t>
    <phoneticPr fontId="4" type="noConversion"/>
  </si>
  <si>
    <t>510300C2002M03700</t>
    <phoneticPr fontId="4" type="noConversion"/>
  </si>
  <si>
    <t>2020-02</t>
    <phoneticPr fontId="4" type="noConversion"/>
  </si>
  <si>
    <t>2020-02-27</t>
    <phoneticPr fontId="4" type="noConversion"/>
  </si>
  <si>
    <t>10002137</t>
    <phoneticPr fontId="4" type="noConversion"/>
  </si>
  <si>
    <t>510300C2002M03900</t>
    <phoneticPr fontId="4" type="noConversion"/>
  </si>
  <si>
    <t>2020-02-26</t>
    <phoneticPr fontId="4" type="noConversion"/>
  </si>
  <si>
    <t>300ETF购2020年2月4000</t>
    <phoneticPr fontId="4" type="noConversion"/>
  </si>
  <si>
    <t>10002152</t>
    <phoneticPr fontId="4" type="noConversion"/>
  </si>
  <si>
    <t>510300C2003M04100</t>
    <phoneticPr fontId="4" type="noConversion"/>
  </si>
  <si>
    <t>510300P2003M04400</t>
    <phoneticPr fontId="4" type="noConversion"/>
  </si>
  <si>
    <t>510300C2006M04200</t>
    <phoneticPr fontId="4" type="noConversion"/>
  </si>
  <si>
    <t>510300C2006M04300</t>
    <phoneticPr fontId="4" type="noConversion"/>
  </si>
  <si>
    <t>300ETF购2020年6月4300</t>
    <phoneticPr fontId="4" type="noConversion"/>
  </si>
  <si>
    <t>510300P2006M04300</t>
    <phoneticPr fontId="4" type="noConversion"/>
  </si>
  <si>
    <t>510300C2001M04500</t>
    <phoneticPr fontId="4" type="noConversion"/>
  </si>
  <si>
    <t>10002255</t>
    <phoneticPr fontId="4" type="noConversion"/>
  </si>
  <si>
    <t>300ETF沽2020年9月3900</t>
    <phoneticPr fontId="4" type="noConversion"/>
  </si>
  <si>
    <t>10002262</t>
    <phoneticPr fontId="4" type="noConversion"/>
  </si>
  <si>
    <t>510300P2009M04300</t>
    <phoneticPr fontId="4" type="noConversion"/>
  </si>
  <si>
    <t>10002265</t>
    <phoneticPr fontId="4" type="noConversion"/>
  </si>
  <si>
    <t>10002311</t>
    <phoneticPr fontId="4" type="noConversion"/>
  </si>
  <si>
    <t>510300P2002M03500</t>
    <phoneticPr fontId="4" type="noConversion"/>
  </si>
  <si>
    <t>510300P2006M03500</t>
    <phoneticPr fontId="4" type="noConversion"/>
  </si>
  <si>
    <t>10002327</t>
    <phoneticPr fontId="4" type="noConversion"/>
  </si>
  <si>
    <t>510300P2009M03300</t>
    <phoneticPr fontId="4" type="noConversion"/>
  </si>
  <si>
    <t>10002353</t>
    <phoneticPr fontId="4" type="noConversion"/>
  </si>
  <si>
    <t>10002391</t>
    <phoneticPr fontId="4" type="noConversion"/>
  </si>
  <si>
    <t>510300P2004M03400</t>
    <phoneticPr fontId="4" type="noConversion"/>
  </si>
  <si>
    <t>510300C2004M03200</t>
    <phoneticPr fontId="4" type="noConversion"/>
  </si>
  <si>
    <t>300ETF沽2020年6月3200</t>
    <phoneticPr fontId="4" type="noConversion"/>
  </si>
  <si>
    <t>510300C2005M03800</t>
    <phoneticPr fontId="4" type="noConversion"/>
  </si>
  <si>
    <t>510300C2005M04100</t>
    <phoneticPr fontId="4" type="noConversion"/>
  </si>
  <si>
    <t>510300P2005M03500</t>
    <phoneticPr fontId="4" type="noConversion"/>
  </si>
  <si>
    <t>300ETF沽2020年5月3500</t>
    <phoneticPr fontId="4" type="noConversion"/>
  </si>
  <si>
    <t>10002498</t>
    <phoneticPr fontId="4" type="noConversion"/>
  </si>
  <si>
    <t>510300P2005M04400</t>
    <phoneticPr fontId="4" type="noConversion"/>
  </si>
  <si>
    <t>10002525</t>
    <phoneticPr fontId="4" type="noConversion"/>
  </si>
  <si>
    <t>510300C2008M04300</t>
    <phoneticPr fontId="4" type="noConversion"/>
  </si>
  <si>
    <t>510300P2008M04000</t>
    <phoneticPr fontId="4" type="noConversion"/>
  </si>
  <si>
    <t>10002618</t>
    <phoneticPr fontId="4" type="noConversion"/>
  </si>
  <si>
    <t>510300C2009M04700</t>
    <phoneticPr fontId="4" type="noConversion"/>
  </si>
  <si>
    <t>10002634</t>
    <phoneticPr fontId="4" type="noConversion"/>
  </si>
  <si>
    <t>10002665</t>
    <phoneticPr fontId="4" type="noConversion"/>
  </si>
  <si>
    <t>510300P2008M05250</t>
    <phoneticPr fontId="4" type="noConversion"/>
  </si>
  <si>
    <t>510300P2009M05250</t>
    <phoneticPr fontId="4" type="noConversion"/>
  </si>
  <si>
    <t>10002711</t>
    <phoneticPr fontId="4" type="noConversion"/>
  </si>
  <si>
    <t>10002715</t>
    <phoneticPr fontId="4" type="noConversion"/>
  </si>
  <si>
    <t>10002750</t>
    <phoneticPr fontId="4" type="noConversion"/>
  </si>
  <si>
    <t>510300P2103A04700</t>
    <phoneticPr fontId="4" type="noConversion"/>
  </si>
  <si>
    <t>10002770</t>
    <phoneticPr fontId="4" type="noConversion"/>
  </si>
  <si>
    <t>300ETF购2020年10月5000</t>
    <phoneticPr fontId="4" type="noConversion"/>
  </si>
  <si>
    <t>300ETF沽2020年10月5750</t>
    <phoneticPr fontId="4" type="noConversion"/>
  </si>
  <si>
    <t>300ETF购2020年11月4900</t>
    <phoneticPr fontId="4" type="noConversion"/>
  </si>
  <si>
    <t>10002878</t>
    <phoneticPr fontId="4" type="noConversion"/>
  </si>
  <si>
    <t>510300C2101A06000</t>
    <phoneticPr fontId="4" type="noConversion"/>
  </si>
  <si>
    <t>10002944</t>
    <phoneticPr fontId="4" type="noConversion"/>
  </si>
  <si>
    <t>300ETF沽2021年2月4639A</t>
    <phoneticPr fontId="4" type="noConversion"/>
  </si>
  <si>
    <t>10003094</t>
    <phoneticPr fontId="4" type="noConversion"/>
  </si>
  <si>
    <t>300ETF购2021年1月6500</t>
    <phoneticPr fontId="4" type="noConversion"/>
  </si>
  <si>
    <t>300ETF沽2021年1月4800</t>
    <phoneticPr fontId="4" type="noConversion"/>
  </si>
  <si>
    <t>300ETF沽2021年1月5750</t>
    <phoneticPr fontId="4" type="noConversion"/>
  </si>
  <si>
    <t>300ETF购2021年2月4800</t>
    <phoneticPr fontId="4" type="noConversion"/>
  </si>
  <si>
    <t>10003147</t>
    <phoneticPr fontId="4" type="noConversion"/>
  </si>
  <si>
    <t>300ETF沽2021年2月5750</t>
    <phoneticPr fontId="4" type="noConversion"/>
  </si>
  <si>
    <t>510300C2103M05250</t>
    <phoneticPr fontId="4" type="noConversion"/>
  </si>
  <si>
    <t>10003179</t>
    <phoneticPr fontId="4" type="noConversion"/>
  </si>
  <si>
    <t>300ETF购9月5250</t>
    <phoneticPr fontId="4" type="noConversion"/>
  </si>
  <si>
    <t>10003228</t>
    <phoneticPr fontId="4" type="noConversion"/>
  </si>
  <si>
    <t>10003229</t>
    <phoneticPr fontId="4" type="noConversion"/>
  </si>
  <si>
    <t>300ETF购9月6500</t>
    <phoneticPr fontId="4" type="noConversion"/>
  </si>
  <si>
    <t>510300P2109M05250</t>
    <phoneticPr fontId="4" type="noConversion"/>
  </si>
  <si>
    <t>10003237</t>
    <phoneticPr fontId="4" type="noConversion"/>
  </si>
  <si>
    <t>510300C2102M04700</t>
    <phoneticPr fontId="4" type="noConversion"/>
  </si>
  <si>
    <t>300ETF沽2021年2月4700</t>
    <phoneticPr fontId="4" type="noConversion"/>
  </si>
  <si>
    <t>300ETF购9月4700</t>
    <phoneticPr fontId="4" type="noConversion"/>
  </si>
  <si>
    <t>510300C2104M04900</t>
    <phoneticPr fontId="4" type="noConversion"/>
  </si>
  <si>
    <t>10003284</t>
    <phoneticPr fontId="4" type="noConversion"/>
  </si>
  <si>
    <t>10003287</t>
    <phoneticPr fontId="4" type="noConversion"/>
  </si>
  <si>
    <t>10003292</t>
    <phoneticPr fontId="4" type="noConversion"/>
  </si>
  <si>
    <t>300ETF沽4月5000</t>
    <phoneticPr fontId="4" type="noConversion"/>
  </si>
  <si>
    <t>300ETF沽4月5750</t>
    <phoneticPr fontId="4" type="noConversion"/>
  </si>
  <si>
    <t>10003296</t>
    <phoneticPr fontId="4" type="noConversion"/>
  </si>
  <si>
    <t>300ETF沽4月6500</t>
    <phoneticPr fontId="4" type="noConversion"/>
  </si>
  <si>
    <t>300ETF沽4月4700</t>
    <phoneticPr fontId="4" type="noConversion"/>
  </si>
  <si>
    <t>510300C2001M03600</t>
    <phoneticPr fontId="4" type="noConversion"/>
  </si>
  <si>
    <t>2020-01-23</t>
    <phoneticPr fontId="4" type="noConversion"/>
  </si>
  <si>
    <t>10002118</t>
    <phoneticPr fontId="4" type="noConversion"/>
  </si>
  <si>
    <t>510300C2001M03700</t>
    <phoneticPr fontId="4" type="noConversion"/>
  </si>
  <si>
    <t>510300.SH</t>
    <phoneticPr fontId="4" type="noConversion"/>
  </si>
  <si>
    <t>认购</t>
    <phoneticPr fontId="4" type="noConversion"/>
  </si>
  <si>
    <t>欧式</t>
    <phoneticPr fontId="4" type="noConversion"/>
  </si>
  <si>
    <t>2020-01</t>
    <phoneticPr fontId="4" type="noConversion"/>
  </si>
  <si>
    <t>2020-01-22</t>
    <phoneticPr fontId="4" type="noConversion"/>
  </si>
  <si>
    <t>实物资产</t>
    <phoneticPr fontId="4" type="noConversion"/>
  </si>
  <si>
    <t>10002119</t>
    <phoneticPr fontId="4" type="noConversion"/>
  </si>
  <si>
    <t>510300C2001M03800</t>
    <phoneticPr fontId="4" type="noConversion"/>
  </si>
  <si>
    <t>2020-01</t>
    <phoneticPr fontId="4" type="noConversion"/>
  </si>
  <si>
    <t>2020-01-23</t>
    <phoneticPr fontId="4" type="noConversion"/>
  </si>
  <si>
    <t>实物资产</t>
    <phoneticPr fontId="4" type="noConversion"/>
  </si>
  <si>
    <t>退市</t>
    <phoneticPr fontId="4" type="noConversion"/>
  </si>
  <si>
    <t>510300C2001M03900</t>
    <phoneticPr fontId="4" type="noConversion"/>
  </si>
  <si>
    <t>10002121</t>
    <phoneticPr fontId="4" type="noConversion"/>
  </si>
  <si>
    <t>510300C2001M04000</t>
    <phoneticPr fontId="4" type="noConversion"/>
  </si>
  <si>
    <t>300ETF购2020年1月4000</t>
    <phoneticPr fontId="4" type="noConversion"/>
  </si>
  <si>
    <t>ETF期权</t>
    <phoneticPr fontId="4" type="noConversion"/>
  </si>
  <si>
    <t>2020-01</t>
    <phoneticPr fontId="4" type="noConversion"/>
  </si>
  <si>
    <t>2020-01-23</t>
    <phoneticPr fontId="4" type="noConversion"/>
  </si>
  <si>
    <t>退市</t>
    <phoneticPr fontId="4" type="noConversion"/>
  </si>
  <si>
    <t>510300.SH</t>
    <phoneticPr fontId="4" type="noConversion"/>
  </si>
  <si>
    <t>欧式</t>
    <phoneticPr fontId="4" type="noConversion"/>
  </si>
  <si>
    <t>退市</t>
    <phoneticPr fontId="4" type="noConversion"/>
  </si>
  <si>
    <t>ETF期权</t>
    <phoneticPr fontId="4" type="noConversion"/>
  </si>
  <si>
    <t>认购</t>
    <phoneticPr fontId="4" type="noConversion"/>
  </si>
  <si>
    <t>2020-01-22</t>
    <phoneticPr fontId="4" type="noConversion"/>
  </si>
  <si>
    <t>实物资产</t>
    <phoneticPr fontId="4" type="noConversion"/>
  </si>
  <si>
    <t>10002124</t>
    <phoneticPr fontId="4" type="noConversion"/>
  </si>
  <si>
    <t>300ETF购2020年1月4300</t>
    <phoneticPr fontId="4" type="noConversion"/>
  </si>
  <si>
    <t>510300C2001M04400</t>
    <phoneticPr fontId="4" type="noConversion"/>
  </si>
  <si>
    <t>2020-01-22</t>
    <phoneticPr fontId="4" type="noConversion"/>
  </si>
  <si>
    <t>10002126</t>
    <phoneticPr fontId="4" type="noConversion"/>
  </si>
  <si>
    <t>510300P2001M03600</t>
    <phoneticPr fontId="4" type="noConversion"/>
  </si>
  <si>
    <t>300ETF沽2020年1月3600</t>
    <phoneticPr fontId="4" type="noConversion"/>
  </si>
  <si>
    <t>认沽</t>
    <phoneticPr fontId="4" type="noConversion"/>
  </si>
  <si>
    <t>实物资产</t>
    <phoneticPr fontId="4" type="noConversion"/>
  </si>
  <si>
    <t>10002127</t>
    <phoneticPr fontId="4" type="noConversion"/>
  </si>
  <si>
    <t>300ETF沽2020年1月3700</t>
    <phoneticPr fontId="4" type="noConversion"/>
  </si>
  <si>
    <t>10002128</t>
    <phoneticPr fontId="4" type="noConversion"/>
  </si>
  <si>
    <t>510300.SH</t>
    <phoneticPr fontId="4" type="noConversion"/>
  </si>
  <si>
    <t>10002129</t>
    <phoneticPr fontId="4" type="noConversion"/>
  </si>
  <si>
    <t>510300P2001M03900</t>
    <phoneticPr fontId="4" type="noConversion"/>
  </si>
  <si>
    <t>认沽</t>
    <phoneticPr fontId="4" type="noConversion"/>
  </si>
  <si>
    <t>10002130</t>
    <phoneticPr fontId="4" type="noConversion"/>
  </si>
  <si>
    <t>300ETF沽2020年1月4000</t>
    <phoneticPr fontId="4" type="noConversion"/>
  </si>
  <si>
    <t>10002131</t>
    <phoneticPr fontId="4" type="noConversion"/>
  </si>
  <si>
    <t>510300P2001M04100</t>
    <phoneticPr fontId="4" type="noConversion"/>
  </si>
  <si>
    <t>300ETF沽2020年1月4100</t>
    <phoneticPr fontId="4" type="noConversion"/>
  </si>
  <si>
    <t>10002132</t>
    <phoneticPr fontId="4" type="noConversion"/>
  </si>
  <si>
    <t>300ETF沽2020年1月4200</t>
    <phoneticPr fontId="4" type="noConversion"/>
  </si>
  <si>
    <t>2020-01-22</t>
    <phoneticPr fontId="4" type="noConversion"/>
  </si>
  <si>
    <t>2020-01-23</t>
    <phoneticPr fontId="4" type="noConversion"/>
  </si>
  <si>
    <t>10002133</t>
    <phoneticPr fontId="4" type="noConversion"/>
  </si>
  <si>
    <t>300ETF沽2020年1月4300</t>
    <phoneticPr fontId="4" type="noConversion"/>
  </si>
  <si>
    <t>510300P2001M04400</t>
    <phoneticPr fontId="4" type="noConversion"/>
  </si>
  <si>
    <t>300ETF沽2020年1月4400</t>
    <phoneticPr fontId="4" type="noConversion"/>
  </si>
  <si>
    <t>10002135</t>
    <phoneticPr fontId="4" type="noConversion"/>
  </si>
  <si>
    <t>510300C2002M03600</t>
    <phoneticPr fontId="4" type="noConversion"/>
  </si>
  <si>
    <t>300ETF购2020年2月3600</t>
    <phoneticPr fontId="4" type="noConversion"/>
  </si>
  <si>
    <t>认购</t>
    <phoneticPr fontId="4" type="noConversion"/>
  </si>
  <si>
    <t>2020-02</t>
    <phoneticPr fontId="4" type="noConversion"/>
  </si>
  <si>
    <t>2020-02-26</t>
    <phoneticPr fontId="4" type="noConversion"/>
  </si>
  <si>
    <t>10002136</t>
    <phoneticPr fontId="4" type="noConversion"/>
  </si>
  <si>
    <t>300ETF购2020年2月3700</t>
    <phoneticPr fontId="4" type="noConversion"/>
  </si>
  <si>
    <t>300ETF购2020年2月3800</t>
    <phoneticPr fontId="4" type="noConversion"/>
  </si>
  <si>
    <t>10002138</t>
    <phoneticPr fontId="4" type="noConversion"/>
  </si>
  <si>
    <t>300ETF购2020年2月3900</t>
    <phoneticPr fontId="4" type="noConversion"/>
  </si>
  <si>
    <t>欧式</t>
    <phoneticPr fontId="4" type="noConversion"/>
  </si>
  <si>
    <t>2020-02</t>
    <phoneticPr fontId="4" type="noConversion"/>
  </si>
  <si>
    <t>2020-02-27</t>
    <phoneticPr fontId="4" type="noConversion"/>
  </si>
  <si>
    <t>510300C2002M04000</t>
    <phoneticPr fontId="4" type="noConversion"/>
  </si>
  <si>
    <t>10002140</t>
    <phoneticPr fontId="4" type="noConversion"/>
  </si>
  <si>
    <t>510300C2002M04100</t>
    <phoneticPr fontId="4" type="noConversion"/>
  </si>
  <si>
    <t>300ETF购2020年2月4100</t>
    <phoneticPr fontId="4" type="noConversion"/>
  </si>
  <si>
    <t>2020-02-27</t>
    <phoneticPr fontId="4" type="noConversion"/>
  </si>
  <si>
    <t>10002141</t>
    <phoneticPr fontId="4" type="noConversion"/>
  </si>
  <si>
    <t>510300C2002M04200</t>
    <phoneticPr fontId="4" type="noConversion"/>
  </si>
  <si>
    <t>300ETF购2020年2月4200</t>
    <phoneticPr fontId="4" type="noConversion"/>
  </si>
  <si>
    <t>2020-02</t>
    <phoneticPr fontId="4" type="noConversion"/>
  </si>
  <si>
    <t>10002142</t>
    <phoneticPr fontId="4" type="noConversion"/>
  </si>
  <si>
    <t>510300C2002M04300</t>
    <phoneticPr fontId="4" type="noConversion"/>
  </si>
  <si>
    <t>300ETF购2020年2月4300</t>
    <phoneticPr fontId="4" type="noConversion"/>
  </si>
  <si>
    <t>ETF期权</t>
    <phoneticPr fontId="4" type="noConversion"/>
  </si>
  <si>
    <t>欧式</t>
    <phoneticPr fontId="4" type="noConversion"/>
  </si>
  <si>
    <t>510300C2002M04400</t>
    <phoneticPr fontId="4" type="noConversion"/>
  </si>
  <si>
    <t>300ETF购2020年2月4400</t>
    <phoneticPr fontId="4" type="noConversion"/>
  </si>
  <si>
    <t>2020-02-26</t>
    <phoneticPr fontId="4" type="noConversion"/>
  </si>
  <si>
    <t>10002144</t>
    <phoneticPr fontId="4" type="noConversion"/>
  </si>
  <si>
    <t>510300P2002M03600</t>
    <phoneticPr fontId="4" type="noConversion"/>
  </si>
  <si>
    <t>300ETF沽2020年2月3600</t>
    <phoneticPr fontId="4" type="noConversion"/>
  </si>
  <si>
    <t>10002145</t>
    <phoneticPr fontId="4" type="noConversion"/>
  </si>
  <si>
    <t>510300P2002M03700</t>
    <phoneticPr fontId="4" type="noConversion"/>
  </si>
  <si>
    <t>300ETF沽2020年2月3700</t>
    <phoneticPr fontId="4" type="noConversion"/>
  </si>
  <si>
    <t>ETF期权</t>
    <phoneticPr fontId="4" type="noConversion"/>
  </si>
  <si>
    <t>2020-02-26</t>
    <phoneticPr fontId="4" type="noConversion"/>
  </si>
  <si>
    <t>10002146</t>
    <phoneticPr fontId="4" type="noConversion"/>
  </si>
  <si>
    <t>10002147</t>
    <phoneticPr fontId="4" type="noConversion"/>
  </si>
  <si>
    <t>300ETF沽2020年2月3900</t>
    <phoneticPr fontId="4" type="noConversion"/>
  </si>
  <si>
    <t>2020-02</t>
    <phoneticPr fontId="4" type="noConversion"/>
  </si>
  <si>
    <t>10002148</t>
    <phoneticPr fontId="4" type="noConversion"/>
  </si>
  <si>
    <t>300ETF沽2020年2月4000</t>
    <phoneticPr fontId="4" type="noConversion"/>
  </si>
  <si>
    <t>2020-02-27</t>
    <phoneticPr fontId="4" type="noConversion"/>
  </si>
  <si>
    <t>10002149</t>
    <phoneticPr fontId="4" type="noConversion"/>
  </si>
  <si>
    <t>510300P2002M04100</t>
    <phoneticPr fontId="4" type="noConversion"/>
  </si>
  <si>
    <t>300ETF沽2020年2月4100</t>
    <phoneticPr fontId="4" type="noConversion"/>
  </si>
  <si>
    <t>10002150</t>
    <phoneticPr fontId="4" type="noConversion"/>
  </si>
  <si>
    <t>510300P2002M04200</t>
    <phoneticPr fontId="4" type="noConversion"/>
  </si>
  <si>
    <t>300ETF沽2020年2月4200</t>
    <phoneticPr fontId="4" type="noConversion"/>
  </si>
  <si>
    <t>认沽</t>
    <phoneticPr fontId="4" type="noConversion"/>
  </si>
  <si>
    <t>10002151</t>
    <phoneticPr fontId="4" type="noConversion"/>
  </si>
  <si>
    <t>510300P2002M04300</t>
    <phoneticPr fontId="4" type="noConversion"/>
  </si>
  <si>
    <t>300ETF沽2020年2月4300</t>
    <phoneticPr fontId="4" type="noConversion"/>
  </si>
  <si>
    <t>510300P2002M04400</t>
    <phoneticPr fontId="4" type="noConversion"/>
  </si>
  <si>
    <t>300ETF沽2020年2月4400</t>
    <phoneticPr fontId="4" type="noConversion"/>
  </si>
  <si>
    <t>10002153</t>
    <phoneticPr fontId="4" type="noConversion"/>
  </si>
  <si>
    <t>510300C2003M03600</t>
    <phoneticPr fontId="4" type="noConversion"/>
  </si>
  <si>
    <t>300ETF购2020年3月3600</t>
    <phoneticPr fontId="4" type="noConversion"/>
  </si>
  <si>
    <t>2020-03</t>
    <phoneticPr fontId="4" type="noConversion"/>
  </si>
  <si>
    <t>2020-03-25</t>
    <phoneticPr fontId="4" type="noConversion"/>
  </si>
  <si>
    <t>2020-03-26</t>
    <phoneticPr fontId="4" type="noConversion"/>
  </si>
  <si>
    <t>10002154</t>
    <phoneticPr fontId="4" type="noConversion"/>
  </si>
  <si>
    <t>510300C2003M03700</t>
    <phoneticPr fontId="4" type="noConversion"/>
  </si>
  <si>
    <t>300ETF购2020年3月3700</t>
    <phoneticPr fontId="4" type="noConversion"/>
  </si>
  <si>
    <t>2020-03</t>
    <phoneticPr fontId="4" type="noConversion"/>
  </si>
  <si>
    <t>2020-03-25</t>
    <phoneticPr fontId="4" type="noConversion"/>
  </si>
  <si>
    <t>2020-03-26</t>
    <phoneticPr fontId="4" type="noConversion"/>
  </si>
  <si>
    <t>510300C2003M03800</t>
    <phoneticPr fontId="4" type="noConversion"/>
  </si>
  <si>
    <t>300ETF购2020年3月3800</t>
    <phoneticPr fontId="4" type="noConversion"/>
  </si>
  <si>
    <t>2020-03</t>
    <phoneticPr fontId="4" type="noConversion"/>
  </si>
  <si>
    <t>10002156</t>
    <phoneticPr fontId="4" type="noConversion"/>
  </si>
  <si>
    <t>300ETF购2020年3月3900</t>
    <phoneticPr fontId="4" type="noConversion"/>
  </si>
  <si>
    <t>2020-03-26</t>
    <phoneticPr fontId="4" type="noConversion"/>
  </si>
  <si>
    <t>10002157</t>
    <phoneticPr fontId="4" type="noConversion"/>
  </si>
  <si>
    <t>510300C2003M04000</t>
    <phoneticPr fontId="4" type="noConversion"/>
  </si>
  <si>
    <t>300ETF购2020年3月4000</t>
    <phoneticPr fontId="4" type="noConversion"/>
  </si>
  <si>
    <t>2020-03-26</t>
    <phoneticPr fontId="4" type="noConversion"/>
  </si>
  <si>
    <t>10002158</t>
    <phoneticPr fontId="4" type="noConversion"/>
  </si>
  <si>
    <t>300ETF购2020年3月4100</t>
    <phoneticPr fontId="4" type="noConversion"/>
  </si>
  <si>
    <t>2020-03-25</t>
    <phoneticPr fontId="4" type="noConversion"/>
  </si>
  <si>
    <t>10002159</t>
    <phoneticPr fontId="4" type="noConversion"/>
  </si>
  <si>
    <t>510300C2003M04200</t>
    <phoneticPr fontId="4" type="noConversion"/>
  </si>
  <si>
    <t>300ETF购2020年3月4200</t>
    <phoneticPr fontId="4" type="noConversion"/>
  </si>
  <si>
    <t>10002160</t>
    <phoneticPr fontId="4" type="noConversion"/>
  </si>
  <si>
    <t>510300C2003M04300</t>
    <phoneticPr fontId="4" type="noConversion"/>
  </si>
  <si>
    <t>300ETF购2020年3月4300</t>
    <phoneticPr fontId="4" type="noConversion"/>
  </si>
  <si>
    <t>10002161</t>
    <phoneticPr fontId="4" type="noConversion"/>
  </si>
  <si>
    <t>510300C2003M04400</t>
    <phoneticPr fontId="4" type="noConversion"/>
  </si>
  <si>
    <t>300ETF购2020年3月4400</t>
    <phoneticPr fontId="4" type="noConversion"/>
  </si>
  <si>
    <t>10002162</t>
    <phoneticPr fontId="4" type="noConversion"/>
  </si>
  <si>
    <t>510300P2003M03600</t>
    <phoneticPr fontId="4" type="noConversion"/>
  </si>
  <si>
    <t>300ETF沽2020年3月3600</t>
    <phoneticPr fontId="4" type="noConversion"/>
  </si>
  <si>
    <t>10002163</t>
    <phoneticPr fontId="4" type="noConversion"/>
  </si>
  <si>
    <t>510300P2003M03700</t>
    <phoneticPr fontId="4" type="noConversion"/>
  </si>
  <si>
    <t>300ETF沽2020年3月3700</t>
    <phoneticPr fontId="4" type="noConversion"/>
  </si>
  <si>
    <t>2020-03-25</t>
    <phoneticPr fontId="4" type="noConversion"/>
  </si>
  <si>
    <t>10002164</t>
    <phoneticPr fontId="4" type="noConversion"/>
  </si>
  <si>
    <t>510300P2003M03800</t>
    <phoneticPr fontId="4" type="noConversion"/>
  </si>
  <si>
    <t>300ETF沽2020年3月3800</t>
    <phoneticPr fontId="4" type="noConversion"/>
  </si>
  <si>
    <t>10002165</t>
    <phoneticPr fontId="4" type="noConversion"/>
  </si>
  <si>
    <t>510300P2003M03900</t>
    <phoneticPr fontId="4" type="noConversion"/>
  </si>
  <si>
    <t>300ETF沽2020年3月3900</t>
    <phoneticPr fontId="4" type="noConversion"/>
  </si>
  <si>
    <t>10002166</t>
    <phoneticPr fontId="4" type="noConversion"/>
  </si>
  <si>
    <t>510300P2003M04000</t>
    <phoneticPr fontId="4" type="noConversion"/>
  </si>
  <si>
    <t>300ETF沽2020年3月4000</t>
    <phoneticPr fontId="4" type="noConversion"/>
  </si>
  <si>
    <t>10002167</t>
    <phoneticPr fontId="4" type="noConversion"/>
  </si>
  <si>
    <t>510300P2003M04100</t>
    <phoneticPr fontId="4" type="noConversion"/>
  </si>
  <si>
    <t>300ETF沽2020年3月4100</t>
    <phoneticPr fontId="4" type="noConversion"/>
  </si>
  <si>
    <t>10002168</t>
    <phoneticPr fontId="4" type="noConversion"/>
  </si>
  <si>
    <t>510300P2003M04200</t>
    <phoneticPr fontId="4" type="noConversion"/>
  </si>
  <si>
    <t>10002169</t>
    <phoneticPr fontId="4" type="noConversion"/>
  </si>
  <si>
    <t>510300P2003M04300</t>
    <phoneticPr fontId="4" type="noConversion"/>
  </si>
  <si>
    <t>300ETF沽2020年3月4300</t>
    <phoneticPr fontId="4" type="noConversion"/>
  </si>
  <si>
    <t>10002170</t>
    <phoneticPr fontId="4" type="noConversion"/>
  </si>
  <si>
    <t>300ETF沽2020年3月4400</t>
    <phoneticPr fontId="4" type="noConversion"/>
  </si>
  <si>
    <t>2020-03-25</t>
    <phoneticPr fontId="4" type="noConversion"/>
  </si>
  <si>
    <t>10002171</t>
    <phoneticPr fontId="4" type="noConversion"/>
  </si>
  <si>
    <t>510300C2006M03600</t>
    <phoneticPr fontId="4" type="noConversion"/>
  </si>
  <si>
    <t>300ETF购2020年6月3600</t>
    <phoneticPr fontId="4" type="noConversion"/>
  </si>
  <si>
    <t>2020-06</t>
    <phoneticPr fontId="4" type="noConversion"/>
  </si>
  <si>
    <t>2020-06-24</t>
    <phoneticPr fontId="4" type="noConversion"/>
  </si>
  <si>
    <t>2020-06-29</t>
    <phoneticPr fontId="4" type="noConversion"/>
  </si>
  <si>
    <t>10002172</t>
    <phoneticPr fontId="4" type="noConversion"/>
  </si>
  <si>
    <t>510300C2006M03700</t>
    <phoneticPr fontId="4" type="noConversion"/>
  </si>
  <si>
    <t>300ETF购2020年6月3700</t>
    <phoneticPr fontId="4" type="noConversion"/>
  </si>
  <si>
    <t>2020-06</t>
    <phoneticPr fontId="4" type="noConversion"/>
  </si>
  <si>
    <t>2020-06-29</t>
    <phoneticPr fontId="4" type="noConversion"/>
  </si>
  <si>
    <t>退市</t>
    <phoneticPr fontId="4" type="noConversion"/>
  </si>
  <si>
    <t>10002173</t>
    <phoneticPr fontId="4" type="noConversion"/>
  </si>
  <si>
    <t>510300C2006M03800</t>
    <phoneticPr fontId="4" type="noConversion"/>
  </si>
  <si>
    <t>2020-06</t>
    <phoneticPr fontId="4" type="noConversion"/>
  </si>
  <si>
    <t>2020-06-24</t>
    <phoneticPr fontId="4" type="noConversion"/>
  </si>
  <si>
    <t>2020-06-29</t>
    <phoneticPr fontId="4" type="noConversion"/>
  </si>
  <si>
    <t>10002174</t>
    <phoneticPr fontId="4" type="noConversion"/>
  </si>
  <si>
    <t>510300C2006M03900</t>
    <phoneticPr fontId="4" type="noConversion"/>
  </si>
  <si>
    <t>300ETF购2020年6月3900</t>
    <phoneticPr fontId="4" type="noConversion"/>
  </si>
  <si>
    <t>10002175</t>
    <phoneticPr fontId="4" type="noConversion"/>
  </si>
  <si>
    <t>510300C2006M04000</t>
    <phoneticPr fontId="4" type="noConversion"/>
  </si>
  <si>
    <t>300ETF购2020年6月4000</t>
    <phoneticPr fontId="4" type="noConversion"/>
  </si>
  <si>
    <t>10002176</t>
    <phoneticPr fontId="4" type="noConversion"/>
  </si>
  <si>
    <t>510300C2006M04100</t>
    <phoneticPr fontId="4" type="noConversion"/>
  </si>
  <si>
    <t>300ETF购2020年6月4100</t>
    <phoneticPr fontId="4" type="noConversion"/>
  </si>
  <si>
    <t>10002177</t>
    <phoneticPr fontId="4" type="noConversion"/>
  </si>
  <si>
    <t>300ETF购2020年6月4200</t>
    <phoneticPr fontId="4" type="noConversion"/>
  </si>
  <si>
    <t>10002178</t>
    <phoneticPr fontId="4" type="noConversion"/>
  </si>
  <si>
    <t>2020-06-24</t>
    <phoneticPr fontId="4" type="noConversion"/>
  </si>
  <si>
    <t>10002179</t>
    <phoneticPr fontId="4" type="noConversion"/>
  </si>
  <si>
    <t>510300C2006M04400</t>
    <phoneticPr fontId="4" type="noConversion"/>
  </si>
  <si>
    <t>300ETF购2020年6月4400</t>
    <phoneticPr fontId="4" type="noConversion"/>
  </si>
  <si>
    <t>2020-06-29</t>
    <phoneticPr fontId="4" type="noConversion"/>
  </si>
  <si>
    <t>510300P2006M03600</t>
    <phoneticPr fontId="4" type="noConversion"/>
  </si>
  <si>
    <t>300ETF沽2020年6月3600</t>
    <phoneticPr fontId="4" type="noConversion"/>
  </si>
  <si>
    <t>2020-06</t>
    <phoneticPr fontId="4" type="noConversion"/>
  </si>
  <si>
    <t>2020-06-24</t>
    <phoneticPr fontId="4" type="noConversion"/>
  </si>
  <si>
    <t>10002181</t>
    <phoneticPr fontId="4" type="noConversion"/>
  </si>
  <si>
    <t>300ETF沽2020年6月3700</t>
    <phoneticPr fontId="4" type="noConversion"/>
  </si>
  <si>
    <t>10002182</t>
    <phoneticPr fontId="4" type="noConversion"/>
  </si>
  <si>
    <t>510300P2006M03800</t>
    <phoneticPr fontId="4" type="noConversion"/>
  </si>
  <si>
    <t>300ETF沽2020年6月3800</t>
    <phoneticPr fontId="4" type="noConversion"/>
  </si>
  <si>
    <t>10002183</t>
    <phoneticPr fontId="4" type="noConversion"/>
  </si>
  <si>
    <t>510300P2006M03900</t>
    <phoneticPr fontId="4" type="noConversion"/>
  </si>
  <si>
    <t>300ETF沽2020年6月3900</t>
    <phoneticPr fontId="4" type="noConversion"/>
  </si>
  <si>
    <t>10002184</t>
    <phoneticPr fontId="4" type="noConversion"/>
  </si>
  <si>
    <t>510300P2006M04000</t>
    <phoneticPr fontId="4" type="noConversion"/>
  </si>
  <si>
    <t>300ETF沽2020年6月4000</t>
    <phoneticPr fontId="4" type="noConversion"/>
  </si>
  <si>
    <t>10002185</t>
    <phoneticPr fontId="4" type="noConversion"/>
  </si>
  <si>
    <t>510300P2006M04100</t>
    <phoneticPr fontId="4" type="noConversion"/>
  </si>
  <si>
    <t>300ETF沽2020年6月4100</t>
    <phoneticPr fontId="4" type="noConversion"/>
  </si>
  <si>
    <t>10002186</t>
    <phoneticPr fontId="4" type="noConversion"/>
  </si>
  <si>
    <t>510300P2006M04200</t>
    <phoneticPr fontId="4" type="noConversion"/>
  </si>
  <si>
    <t>300ETF沽2020年6月4200</t>
    <phoneticPr fontId="4" type="noConversion"/>
  </si>
  <si>
    <t>10002187</t>
    <phoneticPr fontId="4" type="noConversion"/>
  </si>
  <si>
    <t>300ETF沽2020年6月4300</t>
    <phoneticPr fontId="4" type="noConversion"/>
  </si>
  <si>
    <t>2020-06</t>
    <phoneticPr fontId="4" type="noConversion"/>
  </si>
  <si>
    <t>10002188</t>
    <phoneticPr fontId="4" type="noConversion"/>
  </si>
  <si>
    <t>510300P2006M04400</t>
    <phoneticPr fontId="4" type="noConversion"/>
  </si>
  <si>
    <t>2020-06-24</t>
    <phoneticPr fontId="4" type="noConversion"/>
  </si>
  <si>
    <t>10002215</t>
    <phoneticPr fontId="4" type="noConversion"/>
  </si>
  <si>
    <t>300ETF购2020年1月4500</t>
    <phoneticPr fontId="4" type="noConversion"/>
  </si>
  <si>
    <t>10002216</t>
    <phoneticPr fontId="4" type="noConversion"/>
  </si>
  <si>
    <t>510300P2001M04500</t>
    <phoneticPr fontId="4" type="noConversion"/>
  </si>
  <si>
    <t>300ETF沽2020年1月4500</t>
    <phoneticPr fontId="4" type="noConversion"/>
  </si>
  <si>
    <t>510300C2002M04500</t>
    <phoneticPr fontId="4" type="noConversion"/>
  </si>
  <si>
    <t>300ETF购2020年2月4500</t>
    <phoneticPr fontId="4" type="noConversion"/>
  </si>
  <si>
    <t>10002218</t>
    <phoneticPr fontId="4" type="noConversion"/>
  </si>
  <si>
    <t>510300P2002M04500</t>
    <phoneticPr fontId="4" type="noConversion"/>
  </si>
  <si>
    <t>300ETF沽2020年2月4500</t>
    <phoneticPr fontId="4" type="noConversion"/>
  </si>
  <si>
    <t>10002219</t>
    <phoneticPr fontId="4" type="noConversion"/>
  </si>
  <si>
    <t>510300C2003M04500</t>
    <phoneticPr fontId="4" type="noConversion"/>
  </si>
  <si>
    <t>300ETF购2020年3月4500</t>
    <phoneticPr fontId="4" type="noConversion"/>
  </si>
  <si>
    <t>10002220</t>
    <phoneticPr fontId="4" type="noConversion"/>
  </si>
  <si>
    <t>510300P2003M04500</t>
    <phoneticPr fontId="4" type="noConversion"/>
  </si>
  <si>
    <t>300ETF沽2020年3月4500</t>
    <phoneticPr fontId="4" type="noConversion"/>
  </si>
  <si>
    <t>2020-03</t>
    <phoneticPr fontId="4" type="noConversion"/>
  </si>
  <si>
    <t>10002221</t>
    <phoneticPr fontId="4" type="noConversion"/>
  </si>
  <si>
    <t>510300C2006M04500</t>
    <phoneticPr fontId="4" type="noConversion"/>
  </si>
  <si>
    <t>300ETF购2020年6月4500</t>
    <phoneticPr fontId="4" type="noConversion"/>
  </si>
  <si>
    <t>10002222</t>
    <phoneticPr fontId="4" type="noConversion"/>
  </si>
  <si>
    <t>510300P2006M04500</t>
    <phoneticPr fontId="4" type="noConversion"/>
  </si>
  <si>
    <t>300ETF沽2020年6月4500</t>
    <phoneticPr fontId="4" type="noConversion"/>
  </si>
  <si>
    <t>10002223</t>
    <phoneticPr fontId="4" type="noConversion"/>
  </si>
  <si>
    <t>510300C2001M04600</t>
    <phoneticPr fontId="4" type="noConversion"/>
  </si>
  <si>
    <t>300ETF购2020年1月4600</t>
    <phoneticPr fontId="4" type="noConversion"/>
  </si>
  <si>
    <t>510300.SH</t>
    <phoneticPr fontId="4" type="noConversion"/>
  </si>
  <si>
    <t>10002224</t>
    <phoneticPr fontId="4" type="noConversion"/>
  </si>
  <si>
    <t>510300P2001M04600</t>
    <phoneticPr fontId="4" type="noConversion"/>
  </si>
  <si>
    <t>300ETF沽2020年1月4600</t>
    <phoneticPr fontId="4" type="noConversion"/>
  </si>
  <si>
    <t>10002225</t>
    <phoneticPr fontId="4" type="noConversion"/>
  </si>
  <si>
    <t>510300C2002M04600</t>
    <phoneticPr fontId="4" type="noConversion"/>
  </si>
  <si>
    <t>300ETF购2020年2月4600</t>
    <phoneticPr fontId="4" type="noConversion"/>
  </si>
  <si>
    <t>10002226</t>
    <phoneticPr fontId="4" type="noConversion"/>
  </si>
  <si>
    <t>510300P2002M04600</t>
    <phoneticPr fontId="4" type="noConversion"/>
  </si>
  <si>
    <t>300ETF沽2020年2月4600</t>
    <phoneticPr fontId="4" type="noConversion"/>
  </si>
  <si>
    <t>10002227</t>
    <phoneticPr fontId="4" type="noConversion"/>
  </si>
  <si>
    <t>510300C2003M04600</t>
    <phoneticPr fontId="4" type="noConversion"/>
  </si>
  <si>
    <t>300ETF购2020年3月4600</t>
    <phoneticPr fontId="4" type="noConversion"/>
  </si>
  <si>
    <t>10002228</t>
    <phoneticPr fontId="4" type="noConversion"/>
  </si>
  <si>
    <t>510300P2003M04600</t>
    <phoneticPr fontId="4" type="noConversion"/>
  </si>
  <si>
    <t>300ETF沽2020年3月4600</t>
    <phoneticPr fontId="4" type="noConversion"/>
  </si>
  <si>
    <t>10002229</t>
    <phoneticPr fontId="4" type="noConversion"/>
  </si>
  <si>
    <t>510300C2006M04600</t>
    <phoneticPr fontId="4" type="noConversion"/>
  </si>
  <si>
    <t>300ETF购2020年6月4600</t>
    <phoneticPr fontId="4" type="noConversion"/>
  </si>
  <si>
    <t>10002230</t>
    <phoneticPr fontId="4" type="noConversion"/>
  </si>
  <si>
    <t>510300P2006M04600</t>
    <phoneticPr fontId="4" type="noConversion"/>
  </si>
  <si>
    <t>10002249</t>
    <phoneticPr fontId="4" type="noConversion"/>
  </si>
  <si>
    <t>300ETF购2020年9月3700</t>
    <phoneticPr fontId="4" type="noConversion"/>
  </si>
  <si>
    <t>2020-09</t>
    <phoneticPr fontId="4" type="noConversion"/>
  </si>
  <si>
    <t>2020-09-23</t>
    <phoneticPr fontId="4" type="noConversion"/>
  </si>
  <si>
    <t>2020-09-24</t>
    <phoneticPr fontId="4" type="noConversion"/>
  </si>
  <si>
    <t>10002250</t>
    <phoneticPr fontId="4" type="noConversion"/>
  </si>
  <si>
    <t>510300C2009M03800</t>
    <phoneticPr fontId="4" type="noConversion"/>
  </si>
  <si>
    <t>300ETF购2020年9月3800</t>
    <phoneticPr fontId="4" type="noConversion"/>
  </si>
  <si>
    <t>2020-09-23</t>
    <phoneticPr fontId="4" type="noConversion"/>
  </si>
  <si>
    <t>10002251</t>
    <phoneticPr fontId="4" type="noConversion"/>
  </si>
  <si>
    <t>510300C2009M03900</t>
    <phoneticPr fontId="4" type="noConversion"/>
  </si>
  <si>
    <t>300ETF购2020年9月3900</t>
    <phoneticPr fontId="4" type="noConversion"/>
  </si>
  <si>
    <t>10002252</t>
    <phoneticPr fontId="4" type="noConversion"/>
  </si>
  <si>
    <t>510300C2009M04000</t>
    <phoneticPr fontId="4" type="noConversion"/>
  </si>
  <si>
    <t>300ETF购2020年9月4000</t>
    <phoneticPr fontId="4" type="noConversion"/>
  </si>
  <si>
    <t>2020-09-24</t>
    <phoneticPr fontId="4" type="noConversion"/>
  </si>
  <si>
    <t>510300C2009M04100</t>
    <phoneticPr fontId="4" type="noConversion"/>
  </si>
  <si>
    <t>300ETF购2020年9月4100</t>
    <phoneticPr fontId="4" type="noConversion"/>
  </si>
  <si>
    <t>10002254</t>
    <phoneticPr fontId="4" type="noConversion"/>
  </si>
  <si>
    <t>510300C2009M04200</t>
    <phoneticPr fontId="4" type="noConversion"/>
  </si>
  <si>
    <t>300ETF购2020年9月4200</t>
    <phoneticPr fontId="4" type="noConversion"/>
  </si>
  <si>
    <t>510300C2009M04300</t>
    <phoneticPr fontId="4" type="noConversion"/>
  </si>
  <si>
    <t>300ETF购2020年9月4300</t>
    <phoneticPr fontId="4" type="noConversion"/>
  </si>
  <si>
    <t>510300C2009M04400</t>
    <phoneticPr fontId="4" type="noConversion"/>
  </si>
  <si>
    <t>300ETF购2020年9月4400</t>
    <phoneticPr fontId="4" type="noConversion"/>
  </si>
  <si>
    <t>2020-09-24</t>
    <phoneticPr fontId="4" type="noConversion"/>
  </si>
  <si>
    <t>10002257</t>
    <phoneticPr fontId="4" type="noConversion"/>
  </si>
  <si>
    <t>510300C2009M04500</t>
    <phoneticPr fontId="4" type="noConversion"/>
  </si>
  <si>
    <t>300ETF购2020年9月4500</t>
    <phoneticPr fontId="4" type="noConversion"/>
  </si>
  <si>
    <t>2020-09</t>
    <phoneticPr fontId="4" type="noConversion"/>
  </si>
  <si>
    <t>510300P2009M03700</t>
    <phoneticPr fontId="4" type="noConversion"/>
  </si>
  <si>
    <t>300ETF沽2020年9月3700</t>
    <phoneticPr fontId="4" type="noConversion"/>
  </si>
  <si>
    <t>10002259</t>
    <phoneticPr fontId="4" type="noConversion"/>
  </si>
  <si>
    <t>510300P2009M03800</t>
    <phoneticPr fontId="4" type="noConversion"/>
  </si>
  <si>
    <t>300ETF沽2020年9月3800</t>
    <phoneticPr fontId="4" type="noConversion"/>
  </si>
  <si>
    <t>2020-09-24</t>
    <phoneticPr fontId="4" type="noConversion"/>
  </si>
  <si>
    <t>10002260</t>
    <phoneticPr fontId="4" type="noConversion"/>
  </si>
  <si>
    <t>510300P2009M03900</t>
    <phoneticPr fontId="4" type="noConversion"/>
  </si>
  <si>
    <t>2020-09</t>
    <phoneticPr fontId="4" type="noConversion"/>
  </si>
  <si>
    <t>10002261</t>
    <phoneticPr fontId="4" type="noConversion"/>
  </si>
  <si>
    <t>510300P2009M04000</t>
    <phoneticPr fontId="4" type="noConversion"/>
  </si>
  <si>
    <t>300ETF沽2020年9月4000</t>
    <phoneticPr fontId="4" type="noConversion"/>
  </si>
  <si>
    <t>510300P2009M04100</t>
    <phoneticPr fontId="4" type="noConversion"/>
  </si>
  <si>
    <t>300ETF沽2020年9月4100</t>
    <phoneticPr fontId="4" type="noConversion"/>
  </si>
  <si>
    <t>10002263</t>
    <phoneticPr fontId="4" type="noConversion"/>
  </si>
  <si>
    <t>510300P2009M04200</t>
    <phoneticPr fontId="4" type="noConversion"/>
  </si>
  <si>
    <t>2020-09-23</t>
    <phoneticPr fontId="4" type="noConversion"/>
  </si>
  <si>
    <t>10002264</t>
    <phoneticPr fontId="4" type="noConversion"/>
  </si>
  <si>
    <t>300ETF沽2020年9月4300</t>
    <phoneticPr fontId="4" type="noConversion"/>
  </si>
  <si>
    <t>510300P2009M04400</t>
    <phoneticPr fontId="4" type="noConversion"/>
  </si>
  <si>
    <t>300ETF沽2020年9月4400</t>
    <phoneticPr fontId="4" type="noConversion"/>
  </si>
  <si>
    <t>10002266</t>
    <phoneticPr fontId="4" type="noConversion"/>
  </si>
  <si>
    <t>510300P2009M04500</t>
    <phoneticPr fontId="4" type="noConversion"/>
  </si>
  <si>
    <t>300ETF沽2020年9月4500</t>
    <phoneticPr fontId="4" type="noConversion"/>
  </si>
  <si>
    <t>10002271</t>
    <phoneticPr fontId="4" type="noConversion"/>
  </si>
  <si>
    <t>300ETF购2020年9月3600</t>
    <phoneticPr fontId="4" type="noConversion"/>
  </si>
  <si>
    <t>10002272</t>
    <phoneticPr fontId="4" type="noConversion"/>
  </si>
  <si>
    <t>510300P2009M03600</t>
    <phoneticPr fontId="4" type="noConversion"/>
  </si>
  <si>
    <t>300ETF沽2020年9月3600</t>
    <phoneticPr fontId="4" type="noConversion"/>
  </si>
  <si>
    <t>10002309</t>
    <phoneticPr fontId="4" type="noConversion"/>
  </si>
  <si>
    <t>510300C2002M03300</t>
    <phoneticPr fontId="4" type="noConversion"/>
  </si>
  <si>
    <t>300ETF购2020年2月3300</t>
    <phoneticPr fontId="4" type="noConversion"/>
  </si>
  <si>
    <t>10002310</t>
    <phoneticPr fontId="4" type="noConversion"/>
  </si>
  <si>
    <t>510300C2002M03400</t>
    <phoneticPr fontId="4" type="noConversion"/>
  </si>
  <si>
    <t>300ETF购2020年2月3400</t>
    <phoneticPr fontId="4" type="noConversion"/>
  </si>
  <si>
    <t>510300C2002M03500</t>
    <phoneticPr fontId="4" type="noConversion"/>
  </si>
  <si>
    <t>300ETF购2020年2月3500</t>
    <phoneticPr fontId="4" type="noConversion"/>
  </si>
  <si>
    <t>10002312</t>
    <phoneticPr fontId="4" type="noConversion"/>
  </si>
  <si>
    <t>510300P2002M03300</t>
    <phoneticPr fontId="4" type="noConversion"/>
  </si>
  <si>
    <t>300ETF沽2020年2月3300</t>
    <phoneticPr fontId="4" type="noConversion"/>
  </si>
  <si>
    <t>10002313</t>
    <phoneticPr fontId="4" type="noConversion"/>
  </si>
  <si>
    <t>510300P2002M03400</t>
    <phoneticPr fontId="4" type="noConversion"/>
  </si>
  <si>
    <t>300ETF沽2020年2月3400</t>
    <phoneticPr fontId="4" type="noConversion"/>
  </si>
  <si>
    <t>10002314</t>
    <phoneticPr fontId="4" type="noConversion"/>
  </si>
  <si>
    <t>300ETF沽2020年2月3500</t>
    <phoneticPr fontId="4" type="noConversion"/>
  </si>
  <si>
    <t>10002315</t>
    <phoneticPr fontId="4" type="noConversion"/>
  </si>
  <si>
    <t>510300C2003M03300</t>
    <phoneticPr fontId="4" type="noConversion"/>
  </si>
  <si>
    <t>300ETF购2020年3月3300</t>
    <phoneticPr fontId="4" type="noConversion"/>
  </si>
  <si>
    <t>510300C2003M03400</t>
    <phoneticPr fontId="4" type="noConversion"/>
  </si>
  <si>
    <t>300ETF购2020年3月3400</t>
    <phoneticPr fontId="4" type="noConversion"/>
  </si>
  <si>
    <t>10002317</t>
    <phoneticPr fontId="4" type="noConversion"/>
  </si>
  <si>
    <t>510300C2003M03500</t>
    <phoneticPr fontId="4" type="noConversion"/>
  </si>
  <si>
    <t>300ETF购2020年3月3500</t>
    <phoneticPr fontId="4" type="noConversion"/>
  </si>
  <si>
    <t>10002318</t>
    <phoneticPr fontId="4" type="noConversion"/>
  </si>
  <si>
    <t>510300P2003M03300</t>
    <phoneticPr fontId="4" type="noConversion"/>
  </si>
  <si>
    <t>300ETF沽2020年3月3300</t>
    <phoneticPr fontId="4" type="noConversion"/>
  </si>
  <si>
    <t>10002319</t>
    <phoneticPr fontId="4" type="noConversion"/>
  </si>
  <si>
    <t>510300P2003M03400</t>
    <phoneticPr fontId="4" type="noConversion"/>
  </si>
  <si>
    <t>300ETF沽2020年3月3400</t>
    <phoneticPr fontId="4" type="noConversion"/>
  </si>
  <si>
    <t>10002320</t>
    <phoneticPr fontId="4" type="noConversion"/>
  </si>
  <si>
    <t>510300P2003M03500</t>
    <phoneticPr fontId="4" type="noConversion"/>
  </si>
  <si>
    <t>300ETF沽2020年3月3500</t>
    <phoneticPr fontId="4" type="noConversion"/>
  </si>
  <si>
    <t>10002321</t>
    <phoneticPr fontId="4" type="noConversion"/>
  </si>
  <si>
    <t>510300C2006M03300</t>
    <phoneticPr fontId="4" type="noConversion"/>
  </si>
  <si>
    <t>300ETF购2020年6月3300</t>
    <phoneticPr fontId="4" type="noConversion"/>
  </si>
  <si>
    <t>10002322</t>
    <phoneticPr fontId="4" type="noConversion"/>
  </si>
  <si>
    <t>510300C2006M03400</t>
    <phoneticPr fontId="4" type="noConversion"/>
  </si>
  <si>
    <t>300ETF购2020年6月3400</t>
    <phoneticPr fontId="4" type="noConversion"/>
  </si>
  <si>
    <t>10002323</t>
    <phoneticPr fontId="4" type="noConversion"/>
  </si>
  <si>
    <t>510300C2006M03500</t>
    <phoneticPr fontId="4" type="noConversion"/>
  </si>
  <si>
    <t>300ETF购2020年6月3500</t>
    <phoneticPr fontId="4" type="noConversion"/>
  </si>
  <si>
    <t>2020-06-29</t>
    <phoneticPr fontId="4" type="noConversion"/>
  </si>
  <si>
    <t>10002324</t>
    <phoneticPr fontId="4" type="noConversion"/>
  </si>
  <si>
    <t>510300P2006M03300</t>
    <phoneticPr fontId="4" type="noConversion"/>
  </si>
  <si>
    <t>10002325</t>
    <phoneticPr fontId="4" type="noConversion"/>
  </si>
  <si>
    <t>510300P2006M03400</t>
    <phoneticPr fontId="4" type="noConversion"/>
  </si>
  <si>
    <t>300ETF沽2020年6月3400</t>
    <phoneticPr fontId="4" type="noConversion"/>
  </si>
  <si>
    <t>10002326</t>
    <phoneticPr fontId="4" type="noConversion"/>
  </si>
  <si>
    <t>300ETF沽2020年6月3500</t>
    <phoneticPr fontId="4" type="noConversion"/>
  </si>
  <si>
    <t>510300C2009M03300</t>
    <phoneticPr fontId="4" type="noConversion"/>
  </si>
  <si>
    <t>300ETF购2020年9月3300</t>
    <phoneticPr fontId="4" type="noConversion"/>
  </si>
  <si>
    <t>10002328</t>
    <phoneticPr fontId="4" type="noConversion"/>
  </si>
  <si>
    <t>510300C2009M03400</t>
    <phoneticPr fontId="4" type="noConversion"/>
  </si>
  <si>
    <t>300ETF购2020年9月3400</t>
    <phoneticPr fontId="4" type="noConversion"/>
  </si>
  <si>
    <t>10002329</t>
    <phoneticPr fontId="4" type="noConversion"/>
  </si>
  <si>
    <t>510300C2009M03500</t>
    <phoneticPr fontId="4" type="noConversion"/>
  </si>
  <si>
    <t>300ETF购2020年9月3500</t>
    <phoneticPr fontId="4" type="noConversion"/>
  </si>
  <si>
    <t>10002330</t>
    <phoneticPr fontId="4" type="noConversion"/>
  </si>
  <si>
    <t>300ETF沽2020年9月3300</t>
    <phoneticPr fontId="4" type="noConversion"/>
  </si>
  <si>
    <t>10002331</t>
    <phoneticPr fontId="4" type="noConversion"/>
  </si>
  <si>
    <t>510300P2009M03400</t>
    <phoneticPr fontId="4" type="noConversion"/>
  </si>
  <si>
    <t>300ETF沽2020年9月3400</t>
    <phoneticPr fontId="4" type="noConversion"/>
  </si>
  <si>
    <t>2020-09-24</t>
    <phoneticPr fontId="4" type="noConversion"/>
  </si>
  <si>
    <t>10002332</t>
    <phoneticPr fontId="4" type="noConversion"/>
  </si>
  <si>
    <t>510300P2009M03500</t>
    <phoneticPr fontId="4" type="noConversion"/>
  </si>
  <si>
    <t>300ETF沽2020年9月3500</t>
    <phoneticPr fontId="4" type="noConversion"/>
  </si>
  <si>
    <t>10002351</t>
    <phoneticPr fontId="4" type="noConversion"/>
  </si>
  <si>
    <t>510300C2004M03700</t>
    <phoneticPr fontId="4" type="noConversion"/>
  </si>
  <si>
    <t>300ETF购2020年4月3700</t>
    <phoneticPr fontId="4" type="noConversion"/>
  </si>
  <si>
    <t>2020-04</t>
    <phoneticPr fontId="4" type="noConversion"/>
  </si>
  <si>
    <t>2020-04-22</t>
    <phoneticPr fontId="4" type="noConversion"/>
  </si>
  <si>
    <t>2020-04-23</t>
    <phoneticPr fontId="4" type="noConversion"/>
  </si>
  <si>
    <t>10002352</t>
    <phoneticPr fontId="4" type="noConversion"/>
  </si>
  <si>
    <t>510300C2004M03800</t>
    <phoneticPr fontId="4" type="noConversion"/>
  </si>
  <si>
    <t>300ETF购2020年4月3800</t>
    <phoneticPr fontId="4" type="noConversion"/>
  </si>
  <si>
    <t>2020-04</t>
    <phoneticPr fontId="4" type="noConversion"/>
  </si>
  <si>
    <t>2020-04-23</t>
    <phoneticPr fontId="4" type="noConversion"/>
  </si>
  <si>
    <t>510300C2004M03900</t>
    <phoneticPr fontId="4" type="noConversion"/>
  </si>
  <si>
    <t>300ETF购2020年4月3900</t>
    <phoneticPr fontId="4" type="noConversion"/>
  </si>
  <si>
    <t>2020-04</t>
    <phoneticPr fontId="4" type="noConversion"/>
  </si>
  <si>
    <t>2020-04-22</t>
    <phoneticPr fontId="4" type="noConversion"/>
  </si>
  <si>
    <t>2020-04-23</t>
    <phoneticPr fontId="4" type="noConversion"/>
  </si>
  <si>
    <t>10002354</t>
    <phoneticPr fontId="4" type="noConversion"/>
  </si>
  <si>
    <t>510300C2004M04000</t>
    <phoneticPr fontId="4" type="noConversion"/>
  </si>
  <si>
    <t>300ETF购2020年4月4000</t>
    <phoneticPr fontId="4" type="noConversion"/>
  </si>
  <si>
    <t>10002355</t>
    <phoneticPr fontId="4" type="noConversion"/>
  </si>
  <si>
    <t>510300C2004M04100</t>
    <phoneticPr fontId="4" type="noConversion"/>
  </si>
  <si>
    <t>300ETF购2020年4月4100</t>
    <phoneticPr fontId="4" type="noConversion"/>
  </si>
  <si>
    <t>2020-04-22</t>
    <phoneticPr fontId="4" type="noConversion"/>
  </si>
  <si>
    <t>10002356</t>
    <phoneticPr fontId="4" type="noConversion"/>
  </si>
  <si>
    <t>510300C2004M04200</t>
    <phoneticPr fontId="4" type="noConversion"/>
  </si>
  <si>
    <t>10002357</t>
    <phoneticPr fontId="4" type="noConversion"/>
  </si>
  <si>
    <t>510300C2004M04300</t>
    <phoneticPr fontId="4" type="noConversion"/>
  </si>
  <si>
    <t>300ETF购2020年4月4300</t>
    <phoneticPr fontId="4" type="noConversion"/>
  </si>
  <si>
    <t>2020-04</t>
    <phoneticPr fontId="4" type="noConversion"/>
  </si>
  <si>
    <t>510300C2004M04400</t>
    <phoneticPr fontId="4" type="noConversion"/>
  </si>
  <si>
    <t>300ETF购2020年4月4400</t>
    <phoneticPr fontId="4" type="noConversion"/>
  </si>
  <si>
    <t>2020-04-22</t>
    <phoneticPr fontId="4" type="noConversion"/>
  </si>
  <si>
    <t>10002359</t>
    <phoneticPr fontId="4" type="noConversion"/>
  </si>
  <si>
    <t>510300C2004M04500</t>
    <phoneticPr fontId="4" type="noConversion"/>
  </si>
  <si>
    <t>300ETF购2020年4月4500</t>
    <phoneticPr fontId="4" type="noConversion"/>
  </si>
  <si>
    <t>10002360</t>
    <phoneticPr fontId="4" type="noConversion"/>
  </si>
  <si>
    <t>510300P2004M03700</t>
    <phoneticPr fontId="4" type="noConversion"/>
  </si>
  <si>
    <t>300ETF沽2020年4月3700</t>
    <phoneticPr fontId="4" type="noConversion"/>
  </si>
  <si>
    <t>10002361</t>
    <phoneticPr fontId="4" type="noConversion"/>
  </si>
  <si>
    <t>510300P2004M03800</t>
    <phoneticPr fontId="4" type="noConversion"/>
  </si>
  <si>
    <t>300ETF沽2020年4月3800</t>
    <phoneticPr fontId="4" type="noConversion"/>
  </si>
  <si>
    <t>2020-04-23</t>
    <phoneticPr fontId="4" type="noConversion"/>
  </si>
  <si>
    <t>10002362</t>
    <phoneticPr fontId="4" type="noConversion"/>
  </si>
  <si>
    <t>510300P2004M03900</t>
    <phoneticPr fontId="4" type="noConversion"/>
  </si>
  <si>
    <t>300ETF沽2020年4月3900</t>
    <phoneticPr fontId="4" type="noConversion"/>
  </si>
  <si>
    <t>10002363</t>
    <phoneticPr fontId="4" type="noConversion"/>
  </si>
  <si>
    <t>510300P2004M04000</t>
    <phoneticPr fontId="4" type="noConversion"/>
  </si>
  <si>
    <t>300ETF沽2020年4月4000</t>
    <phoneticPr fontId="4" type="noConversion"/>
  </si>
  <si>
    <t>2020-04-23</t>
    <phoneticPr fontId="4" type="noConversion"/>
  </si>
  <si>
    <t>10002364</t>
    <phoneticPr fontId="4" type="noConversion"/>
  </si>
  <si>
    <t>510300P2004M04100</t>
    <phoneticPr fontId="4" type="noConversion"/>
  </si>
  <si>
    <t>300ETF沽2020年4月4100</t>
    <phoneticPr fontId="4" type="noConversion"/>
  </si>
  <si>
    <t>10002365</t>
    <phoneticPr fontId="4" type="noConversion"/>
  </si>
  <si>
    <t>510300P2004M04200</t>
    <phoneticPr fontId="4" type="noConversion"/>
  </si>
  <si>
    <t>300ETF沽2020年4月4200</t>
    <phoneticPr fontId="4" type="noConversion"/>
  </si>
  <si>
    <t>10002366</t>
    <phoneticPr fontId="4" type="noConversion"/>
  </si>
  <si>
    <t>510300P2004M04300</t>
    <phoneticPr fontId="4" type="noConversion"/>
  </si>
  <si>
    <t>300ETF沽2020年4月4300</t>
    <phoneticPr fontId="4" type="noConversion"/>
  </si>
  <si>
    <t>10002367</t>
    <phoneticPr fontId="4" type="noConversion"/>
  </si>
  <si>
    <t>510300P2004M04400</t>
    <phoneticPr fontId="4" type="noConversion"/>
  </si>
  <si>
    <t>10002368</t>
    <phoneticPr fontId="4" type="noConversion"/>
  </si>
  <si>
    <t>300ETF沽2020年4月4500</t>
    <phoneticPr fontId="4" type="noConversion"/>
  </si>
  <si>
    <t>10002373</t>
    <phoneticPr fontId="4" type="noConversion"/>
  </si>
  <si>
    <t>510300C2004M03500</t>
    <phoneticPr fontId="4" type="noConversion"/>
  </si>
  <si>
    <t>300ETF购2020年4月3500</t>
    <phoneticPr fontId="4" type="noConversion"/>
  </si>
  <si>
    <t>10002374</t>
    <phoneticPr fontId="4" type="noConversion"/>
  </si>
  <si>
    <t>510300C2004M03600</t>
    <phoneticPr fontId="4" type="noConversion"/>
  </si>
  <si>
    <t>300ETF购2020年4月3600</t>
    <phoneticPr fontId="4" type="noConversion"/>
  </si>
  <si>
    <t>10002375</t>
    <phoneticPr fontId="4" type="noConversion"/>
  </si>
  <si>
    <t>510300P2004M03500</t>
    <phoneticPr fontId="4" type="noConversion"/>
  </si>
  <si>
    <t>300ETF沽2020年4月3500</t>
    <phoneticPr fontId="4" type="noConversion"/>
  </si>
  <si>
    <t>10002376</t>
    <phoneticPr fontId="4" type="noConversion"/>
  </si>
  <si>
    <t>510300P2004M03600</t>
    <phoneticPr fontId="4" type="noConversion"/>
  </si>
  <si>
    <t>300ETF沽2020年4月3600</t>
    <phoneticPr fontId="4" type="noConversion"/>
  </si>
  <si>
    <t>10002381</t>
    <phoneticPr fontId="4" type="noConversion"/>
  </si>
  <si>
    <t>510300C2004M04600</t>
    <phoneticPr fontId="4" type="noConversion"/>
  </si>
  <si>
    <t>300ETF购2020年4月4600</t>
    <phoneticPr fontId="4" type="noConversion"/>
  </si>
  <si>
    <t>10002382</t>
    <phoneticPr fontId="4" type="noConversion"/>
  </si>
  <si>
    <t>510300P2004M04600</t>
    <phoneticPr fontId="4" type="noConversion"/>
  </si>
  <si>
    <t>300ETF沽2020年4月4600</t>
    <phoneticPr fontId="4" type="noConversion"/>
  </si>
  <si>
    <t>10002383</t>
    <phoneticPr fontId="4" type="noConversion"/>
  </si>
  <si>
    <t>510300C2009M04600</t>
    <phoneticPr fontId="4" type="noConversion"/>
  </si>
  <si>
    <t>300ETF购2020年9月4600</t>
    <phoneticPr fontId="4" type="noConversion"/>
  </si>
  <si>
    <t>2020-09</t>
    <phoneticPr fontId="4" type="noConversion"/>
  </si>
  <si>
    <t>10002384</t>
    <phoneticPr fontId="4" type="noConversion"/>
  </si>
  <si>
    <t>510300P2009M04600</t>
    <phoneticPr fontId="4" type="noConversion"/>
  </si>
  <si>
    <t>300ETF沽2020年9月4600</t>
    <phoneticPr fontId="4" type="noConversion"/>
  </si>
  <si>
    <t>10002389</t>
    <phoneticPr fontId="4" type="noConversion"/>
  </si>
  <si>
    <t>510300C2004M03300</t>
    <phoneticPr fontId="4" type="noConversion"/>
  </si>
  <si>
    <t>300ETF购2020年4月3300</t>
    <phoneticPr fontId="4" type="noConversion"/>
  </si>
  <si>
    <t>10002390</t>
    <phoneticPr fontId="4" type="noConversion"/>
  </si>
  <si>
    <t>510300C2004M03400</t>
    <phoneticPr fontId="4" type="noConversion"/>
  </si>
  <si>
    <t>300ETF购2020年4月3400</t>
    <phoneticPr fontId="4" type="noConversion"/>
  </si>
  <si>
    <t>510300P2004M03300</t>
    <phoneticPr fontId="4" type="noConversion"/>
  </si>
  <si>
    <t>300ETF沽2020年4月3300</t>
    <phoneticPr fontId="4" type="noConversion"/>
  </si>
  <si>
    <t>10002392</t>
    <phoneticPr fontId="4" type="noConversion"/>
  </si>
  <si>
    <t>300ETF沽2020年4月3400</t>
    <phoneticPr fontId="4" type="noConversion"/>
  </si>
  <si>
    <t>10002409</t>
    <phoneticPr fontId="4" type="noConversion"/>
  </si>
  <si>
    <t>300ETF购2020年3月3200</t>
    <phoneticPr fontId="4" type="noConversion"/>
  </si>
  <si>
    <t>10002410</t>
    <phoneticPr fontId="4" type="noConversion"/>
  </si>
  <si>
    <t>510300P2003M03200</t>
    <phoneticPr fontId="4" type="noConversion"/>
  </si>
  <si>
    <t>300ETF沽2020年3月3200</t>
    <phoneticPr fontId="4" type="noConversion"/>
  </si>
  <si>
    <t>10002411</t>
    <phoneticPr fontId="4" type="noConversion"/>
  </si>
  <si>
    <t>300ETF购2020年4月3200</t>
    <phoneticPr fontId="4" type="noConversion"/>
  </si>
  <si>
    <t>10002412</t>
    <phoneticPr fontId="4" type="noConversion"/>
  </si>
  <si>
    <t>510300P2004M03200</t>
    <phoneticPr fontId="4" type="noConversion"/>
  </si>
  <si>
    <t>300ETF沽2020年4月3200</t>
    <phoneticPr fontId="4" type="noConversion"/>
  </si>
  <si>
    <t>10002413</t>
    <phoneticPr fontId="4" type="noConversion"/>
  </si>
  <si>
    <t>510300C2006M03200</t>
    <phoneticPr fontId="4" type="noConversion"/>
  </si>
  <si>
    <t>300ETF购2020年6月3200</t>
    <phoneticPr fontId="4" type="noConversion"/>
  </si>
  <si>
    <t>10002414</t>
    <phoneticPr fontId="4" type="noConversion"/>
  </si>
  <si>
    <t>510300P2006M03200</t>
    <phoneticPr fontId="4" type="noConversion"/>
  </si>
  <si>
    <t>10002415</t>
    <phoneticPr fontId="4" type="noConversion"/>
  </si>
  <si>
    <t>510300C2009M03200</t>
    <phoneticPr fontId="4" type="noConversion"/>
  </si>
  <si>
    <t>2020-09-23</t>
    <phoneticPr fontId="4" type="noConversion"/>
  </si>
  <si>
    <t>10002416</t>
    <phoneticPr fontId="4" type="noConversion"/>
  </si>
  <si>
    <t>510300P2009M03200</t>
    <phoneticPr fontId="4" type="noConversion"/>
  </si>
  <si>
    <t>300ETF沽2020年9月3200</t>
    <phoneticPr fontId="4" type="noConversion"/>
  </si>
  <si>
    <t>10002425</t>
    <phoneticPr fontId="4" type="noConversion"/>
  </si>
  <si>
    <t>510300C2003M03100</t>
    <phoneticPr fontId="4" type="noConversion"/>
  </si>
  <si>
    <t>300ETF购2020年3月3100</t>
    <phoneticPr fontId="4" type="noConversion"/>
  </si>
  <si>
    <t>10002426</t>
    <phoneticPr fontId="4" type="noConversion"/>
  </si>
  <si>
    <t>510300P2003M03100</t>
    <phoneticPr fontId="4" type="noConversion"/>
  </si>
  <si>
    <t>300ETF沽2020年3月3100</t>
    <phoneticPr fontId="4" type="noConversion"/>
  </si>
  <si>
    <t>2020-03</t>
    <phoneticPr fontId="4" type="noConversion"/>
  </si>
  <si>
    <t>10002427</t>
    <phoneticPr fontId="4" type="noConversion"/>
  </si>
  <si>
    <t>510300C2004M03100</t>
    <phoneticPr fontId="4" type="noConversion"/>
  </si>
  <si>
    <t>300ETF购2020年4月3100</t>
    <phoneticPr fontId="4" type="noConversion"/>
  </si>
  <si>
    <t>10002428</t>
    <phoneticPr fontId="4" type="noConversion"/>
  </si>
  <si>
    <t>510300P2004M03100</t>
    <phoneticPr fontId="4" type="noConversion"/>
  </si>
  <si>
    <t>300ETF沽2020年4月3100</t>
    <phoneticPr fontId="4" type="noConversion"/>
  </si>
  <si>
    <t>10002429</t>
    <phoneticPr fontId="4" type="noConversion"/>
  </si>
  <si>
    <t>510300C2006M03100</t>
    <phoneticPr fontId="4" type="noConversion"/>
  </si>
  <si>
    <t>300ETF购2020年6月3100</t>
    <phoneticPr fontId="4" type="noConversion"/>
  </si>
  <si>
    <t>510300P2006M03100</t>
    <phoneticPr fontId="4" type="noConversion"/>
  </si>
  <si>
    <t>300ETF沽2020年6月3100</t>
    <phoneticPr fontId="4" type="noConversion"/>
  </si>
  <si>
    <t>10002431</t>
    <phoneticPr fontId="4" type="noConversion"/>
  </si>
  <si>
    <t>510300C2009M03100</t>
    <phoneticPr fontId="4" type="noConversion"/>
  </si>
  <si>
    <t>300ETF购2020年9月3100</t>
    <phoneticPr fontId="4" type="noConversion"/>
  </si>
  <si>
    <t>10002432</t>
    <phoneticPr fontId="4" type="noConversion"/>
  </si>
  <si>
    <t>510300P2009M03100</t>
    <phoneticPr fontId="4" type="noConversion"/>
  </si>
  <si>
    <t>10002451</t>
    <phoneticPr fontId="4" type="noConversion"/>
  </si>
  <si>
    <t>510300C2005M03300</t>
    <phoneticPr fontId="4" type="noConversion"/>
  </si>
  <si>
    <t>300ETF购2020年5月3300</t>
    <phoneticPr fontId="4" type="noConversion"/>
  </si>
  <si>
    <t>2020-05</t>
    <phoneticPr fontId="4" type="noConversion"/>
  </si>
  <si>
    <t>2020-05-28</t>
    <phoneticPr fontId="4" type="noConversion"/>
  </si>
  <si>
    <t>10002452</t>
    <phoneticPr fontId="4" type="noConversion"/>
  </si>
  <si>
    <t>510300C2005M03400</t>
    <phoneticPr fontId="4" type="noConversion"/>
  </si>
  <si>
    <t>300ETF购2020年5月3400</t>
    <phoneticPr fontId="4" type="noConversion"/>
  </si>
  <si>
    <t>2020-05</t>
    <phoneticPr fontId="4" type="noConversion"/>
  </si>
  <si>
    <t>10002453</t>
    <phoneticPr fontId="4" type="noConversion"/>
  </si>
  <si>
    <t>510300C2005M03500</t>
    <phoneticPr fontId="4" type="noConversion"/>
  </si>
  <si>
    <t>300ETF购2020年5月3500</t>
    <phoneticPr fontId="4" type="noConversion"/>
  </si>
  <si>
    <t>2020-05</t>
    <phoneticPr fontId="4" type="noConversion"/>
  </si>
  <si>
    <t>2020-05-27</t>
    <phoneticPr fontId="4" type="noConversion"/>
  </si>
  <si>
    <t>2020-05-28</t>
    <phoneticPr fontId="4" type="noConversion"/>
  </si>
  <si>
    <t>10002454</t>
    <phoneticPr fontId="4" type="noConversion"/>
  </si>
  <si>
    <t>510300C2005M03600</t>
    <phoneticPr fontId="4" type="noConversion"/>
  </si>
  <si>
    <t>300ETF购2020年5月3600</t>
    <phoneticPr fontId="4" type="noConversion"/>
  </si>
  <si>
    <t>2020-05-27</t>
    <phoneticPr fontId="4" type="noConversion"/>
  </si>
  <si>
    <t>10002455</t>
    <phoneticPr fontId="4" type="noConversion"/>
  </si>
  <si>
    <t>510300C2005M03700</t>
    <phoneticPr fontId="4" type="noConversion"/>
  </si>
  <si>
    <t>300ETF购2020年5月3700</t>
    <phoneticPr fontId="4" type="noConversion"/>
  </si>
  <si>
    <t>2020-05-27</t>
    <phoneticPr fontId="4" type="noConversion"/>
  </si>
  <si>
    <t>10002456</t>
    <phoneticPr fontId="4" type="noConversion"/>
  </si>
  <si>
    <t>300ETF购2020年5月3800</t>
    <phoneticPr fontId="4" type="noConversion"/>
  </si>
  <si>
    <t>10002457</t>
    <phoneticPr fontId="4" type="noConversion"/>
  </si>
  <si>
    <t>510300C2005M03900</t>
    <phoneticPr fontId="4" type="noConversion"/>
  </si>
  <si>
    <t>300ETF购2020年5月3900</t>
    <phoneticPr fontId="4" type="noConversion"/>
  </si>
  <si>
    <t>2020-05</t>
    <phoneticPr fontId="4" type="noConversion"/>
  </si>
  <si>
    <t>510300C2005M04000</t>
    <phoneticPr fontId="4" type="noConversion"/>
  </si>
  <si>
    <t>300ETF购2020年5月4000</t>
    <phoneticPr fontId="4" type="noConversion"/>
  </si>
  <si>
    <t>10002459</t>
    <phoneticPr fontId="4" type="noConversion"/>
  </si>
  <si>
    <t>300ETF购2020年5月4100</t>
    <phoneticPr fontId="4" type="noConversion"/>
  </si>
  <si>
    <t>2020-05-28</t>
    <phoneticPr fontId="4" type="noConversion"/>
  </si>
  <si>
    <t>10002460</t>
    <phoneticPr fontId="4" type="noConversion"/>
  </si>
  <si>
    <t>510300P2005M03300</t>
    <phoneticPr fontId="4" type="noConversion"/>
  </si>
  <si>
    <t>300ETF沽2020年5月3300</t>
    <phoneticPr fontId="4" type="noConversion"/>
  </si>
  <si>
    <t>2020-05-28</t>
    <phoneticPr fontId="4" type="noConversion"/>
  </si>
  <si>
    <t>10002461</t>
    <phoneticPr fontId="4" type="noConversion"/>
  </si>
  <si>
    <t>510300P2005M03400</t>
    <phoneticPr fontId="4" type="noConversion"/>
  </si>
  <si>
    <t>300ETF沽2020年5月3400</t>
    <phoneticPr fontId="4" type="noConversion"/>
  </si>
  <si>
    <t>10002462</t>
    <phoneticPr fontId="4" type="noConversion"/>
  </si>
  <si>
    <t>10002463</t>
    <phoneticPr fontId="4" type="noConversion"/>
  </si>
  <si>
    <t>510300P2005M03600</t>
    <phoneticPr fontId="4" type="noConversion"/>
  </si>
  <si>
    <t>300ETF沽2020年5月3600</t>
    <phoneticPr fontId="4" type="noConversion"/>
  </si>
  <si>
    <t>2020-05-27</t>
    <phoneticPr fontId="4" type="noConversion"/>
  </si>
  <si>
    <t>10002464</t>
    <phoneticPr fontId="4" type="noConversion"/>
  </si>
  <si>
    <t>510300P2005M03700</t>
    <phoneticPr fontId="4" type="noConversion"/>
  </si>
  <si>
    <t>10002465</t>
    <phoneticPr fontId="4" type="noConversion"/>
  </si>
  <si>
    <t>510300P2005M03800</t>
    <phoneticPr fontId="4" type="noConversion"/>
  </si>
  <si>
    <t>300ETF沽2020年5月3800</t>
    <phoneticPr fontId="4" type="noConversion"/>
  </si>
  <si>
    <t>10002466</t>
    <phoneticPr fontId="4" type="noConversion"/>
  </si>
  <si>
    <t>510300P2005M03900</t>
    <phoneticPr fontId="4" type="noConversion"/>
  </si>
  <si>
    <t>300ETF沽2020年5月3900</t>
    <phoneticPr fontId="4" type="noConversion"/>
  </si>
  <si>
    <t>10002467</t>
    <phoneticPr fontId="4" type="noConversion"/>
  </si>
  <si>
    <t>510300P2005M04000</t>
    <phoneticPr fontId="4" type="noConversion"/>
  </si>
  <si>
    <t>300ETF沽2020年5月4000</t>
    <phoneticPr fontId="4" type="noConversion"/>
  </si>
  <si>
    <t>10002468</t>
    <phoneticPr fontId="4" type="noConversion"/>
  </si>
  <si>
    <t>510300P2005M04100</t>
    <phoneticPr fontId="4" type="noConversion"/>
  </si>
  <si>
    <t>10002473</t>
    <phoneticPr fontId="4" type="noConversion"/>
  </si>
  <si>
    <t>510300C2005M04200</t>
    <phoneticPr fontId="4" type="noConversion"/>
  </si>
  <si>
    <t>300ETF购2020年5月4200</t>
    <phoneticPr fontId="4" type="noConversion"/>
  </si>
  <si>
    <t>10002474</t>
    <phoneticPr fontId="4" type="noConversion"/>
  </si>
  <si>
    <t>300ETF沽2020年5月4200</t>
    <phoneticPr fontId="4" type="noConversion"/>
  </si>
  <si>
    <t>10002495</t>
    <phoneticPr fontId="4" type="noConversion"/>
  </si>
  <si>
    <t>510300C2012M03400</t>
    <phoneticPr fontId="4" type="noConversion"/>
  </si>
  <si>
    <t>300ETF购2020年12月3400</t>
    <phoneticPr fontId="4" type="noConversion"/>
  </si>
  <si>
    <t>2020-12</t>
    <phoneticPr fontId="4" type="noConversion"/>
  </si>
  <si>
    <t>2020-12-23</t>
    <phoneticPr fontId="4" type="noConversion"/>
  </si>
  <si>
    <t>2020-12-24</t>
    <phoneticPr fontId="4" type="noConversion"/>
  </si>
  <si>
    <t>10002496</t>
    <phoneticPr fontId="4" type="noConversion"/>
  </si>
  <si>
    <t>510300C2012M03500</t>
    <phoneticPr fontId="4" type="noConversion"/>
  </si>
  <si>
    <t>300ETF购2020年12月3500</t>
    <phoneticPr fontId="4" type="noConversion"/>
  </si>
  <si>
    <t>2020-12</t>
    <phoneticPr fontId="4" type="noConversion"/>
  </si>
  <si>
    <t>2020-12-24</t>
    <phoneticPr fontId="4" type="noConversion"/>
  </si>
  <si>
    <t>510300C2012M03600</t>
    <phoneticPr fontId="4" type="noConversion"/>
  </si>
  <si>
    <t>300ETF购2020年12月3600</t>
    <phoneticPr fontId="4" type="noConversion"/>
  </si>
  <si>
    <t>2020-12</t>
    <phoneticPr fontId="4" type="noConversion"/>
  </si>
  <si>
    <t>2020-12-23</t>
    <phoneticPr fontId="4" type="noConversion"/>
  </si>
  <si>
    <t>2020-12-24</t>
    <phoneticPr fontId="4" type="noConversion"/>
  </si>
  <si>
    <t>510300C2012M03700</t>
    <phoneticPr fontId="4" type="noConversion"/>
  </si>
  <si>
    <t>300ETF购2020年12月3700</t>
    <phoneticPr fontId="4" type="noConversion"/>
  </si>
  <si>
    <t>2020-12</t>
    <phoneticPr fontId="4" type="noConversion"/>
  </si>
  <si>
    <t>2020-12-23</t>
    <phoneticPr fontId="4" type="noConversion"/>
  </si>
  <si>
    <t>10002499</t>
    <phoneticPr fontId="4" type="noConversion"/>
  </si>
  <si>
    <t>510300C2012M03800</t>
    <phoneticPr fontId="4" type="noConversion"/>
  </si>
  <si>
    <t>300ETF购2020年12月3800</t>
    <phoneticPr fontId="4" type="noConversion"/>
  </si>
  <si>
    <t>2020-12-23</t>
    <phoneticPr fontId="4" type="noConversion"/>
  </si>
  <si>
    <t>10002500</t>
    <phoneticPr fontId="4" type="noConversion"/>
  </si>
  <si>
    <t>510300C2012M03900</t>
    <phoneticPr fontId="4" type="noConversion"/>
  </si>
  <si>
    <t>300ETF购2020年12月3900</t>
    <phoneticPr fontId="4" type="noConversion"/>
  </si>
  <si>
    <t>10002501</t>
    <phoneticPr fontId="4" type="noConversion"/>
  </si>
  <si>
    <t>510300C2012M04000</t>
    <phoneticPr fontId="4" type="noConversion"/>
  </si>
  <si>
    <t>300ETF购2020年12月4000</t>
    <phoneticPr fontId="4" type="noConversion"/>
  </si>
  <si>
    <t>10002502</t>
    <phoneticPr fontId="4" type="noConversion"/>
  </si>
  <si>
    <t>510300C2012M04100</t>
    <phoneticPr fontId="4" type="noConversion"/>
  </si>
  <si>
    <t>2020-12-24</t>
    <phoneticPr fontId="4" type="noConversion"/>
  </si>
  <si>
    <t>10002503</t>
    <phoneticPr fontId="4" type="noConversion"/>
  </si>
  <si>
    <t>510300C2012M04200</t>
    <phoneticPr fontId="4" type="noConversion"/>
  </si>
  <si>
    <t>300ETF购2020年12月4200</t>
    <phoneticPr fontId="4" type="noConversion"/>
  </si>
  <si>
    <t>10002504</t>
    <phoneticPr fontId="4" type="noConversion"/>
  </si>
  <si>
    <t>510300P2012M03400</t>
    <phoneticPr fontId="4" type="noConversion"/>
  </si>
  <si>
    <t>300ETF沽2020年12月3400</t>
    <phoneticPr fontId="4" type="noConversion"/>
  </si>
  <si>
    <t>10002505</t>
    <phoneticPr fontId="4" type="noConversion"/>
  </si>
  <si>
    <t>510300P2012M03500</t>
    <phoneticPr fontId="4" type="noConversion"/>
  </si>
  <si>
    <t>300ETF沽2020年12月3500</t>
    <phoneticPr fontId="4" type="noConversion"/>
  </si>
  <si>
    <t>10002506</t>
    <phoneticPr fontId="4" type="noConversion"/>
  </si>
  <si>
    <t>510300P2012M03600</t>
    <phoneticPr fontId="4" type="noConversion"/>
  </si>
  <si>
    <t>300ETF沽2020年12月3600</t>
    <phoneticPr fontId="4" type="noConversion"/>
  </si>
  <si>
    <t>10002507</t>
    <phoneticPr fontId="4" type="noConversion"/>
  </si>
  <si>
    <t>510300P2012M03700</t>
    <phoneticPr fontId="4" type="noConversion"/>
  </si>
  <si>
    <t>10002508</t>
    <phoneticPr fontId="4" type="noConversion"/>
  </si>
  <si>
    <t>510300P2012M03800</t>
    <phoneticPr fontId="4" type="noConversion"/>
  </si>
  <si>
    <t>10002509</t>
    <phoneticPr fontId="4" type="noConversion"/>
  </si>
  <si>
    <t>510300P2012M03900</t>
    <phoneticPr fontId="4" type="noConversion"/>
  </si>
  <si>
    <t>300ETF沽2020年12月3900</t>
    <phoneticPr fontId="4" type="noConversion"/>
  </si>
  <si>
    <t>10002510</t>
    <phoneticPr fontId="4" type="noConversion"/>
  </si>
  <si>
    <t>510300P2012M04000</t>
    <phoneticPr fontId="4" type="noConversion"/>
  </si>
  <si>
    <t>300ETF沽2020年12月4000</t>
    <phoneticPr fontId="4" type="noConversion"/>
  </si>
  <si>
    <t>10002511</t>
    <phoneticPr fontId="4" type="noConversion"/>
  </si>
  <si>
    <t>510300P2012M04100</t>
    <phoneticPr fontId="4" type="noConversion"/>
  </si>
  <si>
    <t>300ETF沽2020年12月4100</t>
    <phoneticPr fontId="4" type="noConversion"/>
  </si>
  <si>
    <t>10002512</t>
    <phoneticPr fontId="4" type="noConversion"/>
  </si>
  <si>
    <t>510300P2012M04200</t>
    <phoneticPr fontId="4" type="noConversion"/>
  </si>
  <si>
    <t>300ETF沽2020年12月4200</t>
    <phoneticPr fontId="4" type="noConversion"/>
  </si>
  <si>
    <t>10002519</t>
    <phoneticPr fontId="4" type="noConversion"/>
  </si>
  <si>
    <t>510300C2005M04300</t>
    <phoneticPr fontId="4" type="noConversion"/>
  </si>
  <si>
    <t>300ETF购2020年5月4300</t>
    <phoneticPr fontId="4" type="noConversion"/>
  </si>
  <si>
    <t>10002520</t>
    <phoneticPr fontId="4" type="noConversion"/>
  </si>
  <si>
    <t>510300P2005M04300</t>
    <phoneticPr fontId="4" type="noConversion"/>
  </si>
  <si>
    <t>2020-05-27</t>
    <phoneticPr fontId="4" type="noConversion"/>
  </si>
  <si>
    <t>10002521</t>
    <phoneticPr fontId="4" type="noConversion"/>
  </si>
  <si>
    <t>510300C2012M04300</t>
    <phoneticPr fontId="4" type="noConversion"/>
  </si>
  <si>
    <t>300ETF购2020年12月4300</t>
    <phoneticPr fontId="4" type="noConversion"/>
  </si>
  <si>
    <t>2020-12-24</t>
    <phoneticPr fontId="4" type="noConversion"/>
  </si>
  <si>
    <t>10002522</t>
    <phoneticPr fontId="4" type="noConversion"/>
  </si>
  <si>
    <t>510300P2012M04300</t>
    <phoneticPr fontId="4" type="noConversion"/>
  </si>
  <si>
    <t>10002523</t>
    <phoneticPr fontId="4" type="noConversion"/>
  </si>
  <si>
    <t>510300C2005M04400</t>
    <phoneticPr fontId="4" type="noConversion"/>
  </si>
  <si>
    <t>300ETF购2020年5月4400</t>
    <phoneticPr fontId="4" type="noConversion"/>
  </si>
  <si>
    <t>10002524</t>
    <phoneticPr fontId="4" type="noConversion"/>
  </si>
  <si>
    <t>300ETF沽2020年5月4400</t>
    <phoneticPr fontId="4" type="noConversion"/>
  </si>
  <si>
    <t>510300C2012M04400</t>
    <phoneticPr fontId="4" type="noConversion"/>
  </si>
  <si>
    <t>10002526</t>
    <phoneticPr fontId="4" type="noConversion"/>
  </si>
  <si>
    <t>510300P2012M04400</t>
    <phoneticPr fontId="4" type="noConversion"/>
  </si>
  <si>
    <t>300ETF沽2020年12月4400</t>
    <phoneticPr fontId="4" type="noConversion"/>
  </si>
  <si>
    <t>10002545</t>
    <phoneticPr fontId="4" type="noConversion"/>
  </si>
  <si>
    <t>510300C2007M03400</t>
    <phoneticPr fontId="4" type="noConversion"/>
  </si>
  <si>
    <t>300ETF购2020年7月3400</t>
    <phoneticPr fontId="4" type="noConversion"/>
  </si>
  <si>
    <t>2020-07</t>
    <phoneticPr fontId="4" type="noConversion"/>
  </si>
  <si>
    <t>2020-07-22</t>
    <phoneticPr fontId="4" type="noConversion"/>
  </si>
  <si>
    <t>2020-07-23</t>
    <phoneticPr fontId="4" type="noConversion"/>
  </si>
  <si>
    <t>10002546</t>
    <phoneticPr fontId="4" type="noConversion"/>
  </si>
  <si>
    <t>510300C2007M03500</t>
    <phoneticPr fontId="4" type="noConversion"/>
  </si>
  <si>
    <t>10002547</t>
    <phoneticPr fontId="4" type="noConversion"/>
  </si>
  <si>
    <t>510300C2007M03600</t>
    <phoneticPr fontId="4" type="noConversion"/>
  </si>
  <si>
    <t>300ETF购2020年7月3600</t>
    <phoneticPr fontId="4" type="noConversion"/>
  </si>
  <si>
    <t>2020-07</t>
    <phoneticPr fontId="4" type="noConversion"/>
  </si>
  <si>
    <t>2020-07-22</t>
    <phoneticPr fontId="4" type="noConversion"/>
  </si>
  <si>
    <t>2020-07-23</t>
    <phoneticPr fontId="4" type="noConversion"/>
  </si>
  <si>
    <t>10002548</t>
    <phoneticPr fontId="4" type="noConversion"/>
  </si>
  <si>
    <t>510300C2007M03700</t>
    <phoneticPr fontId="4" type="noConversion"/>
  </si>
  <si>
    <t>2020-07-22</t>
    <phoneticPr fontId="4" type="noConversion"/>
  </si>
  <si>
    <t>2020-07-23</t>
    <phoneticPr fontId="4" type="noConversion"/>
  </si>
  <si>
    <t>510300C2007M03800</t>
    <phoneticPr fontId="4" type="noConversion"/>
  </si>
  <si>
    <t>300ETF购2020年7月3800</t>
    <phoneticPr fontId="4" type="noConversion"/>
  </si>
  <si>
    <t>2020-07</t>
    <phoneticPr fontId="4" type="noConversion"/>
  </si>
  <si>
    <t>10002550</t>
    <phoneticPr fontId="4" type="noConversion"/>
  </si>
  <si>
    <t>510300C2007M03900</t>
    <phoneticPr fontId="4" type="noConversion"/>
  </si>
  <si>
    <t>300ETF购2020年7月3900</t>
    <phoneticPr fontId="4" type="noConversion"/>
  </si>
  <si>
    <t>10002551</t>
    <phoneticPr fontId="4" type="noConversion"/>
  </si>
  <si>
    <t>510300C2007M04000</t>
    <phoneticPr fontId="4" type="noConversion"/>
  </si>
  <si>
    <t>300ETF购2020年7月4000</t>
    <phoneticPr fontId="4" type="noConversion"/>
  </si>
  <si>
    <t>2020-07</t>
    <phoneticPr fontId="4" type="noConversion"/>
  </si>
  <si>
    <t>10002552</t>
    <phoneticPr fontId="4" type="noConversion"/>
  </si>
  <si>
    <t>510300C2007M04100</t>
    <phoneticPr fontId="4" type="noConversion"/>
  </si>
  <si>
    <t>300ETF购2020年7月4100</t>
    <phoneticPr fontId="4" type="noConversion"/>
  </si>
  <si>
    <t>10002553</t>
    <phoneticPr fontId="4" type="noConversion"/>
  </si>
  <si>
    <t>510300C2007M04200</t>
    <phoneticPr fontId="4" type="noConversion"/>
  </si>
  <si>
    <t>300ETF购2020年7月4200</t>
    <phoneticPr fontId="4" type="noConversion"/>
  </si>
  <si>
    <t>510300P2007M03400</t>
    <phoneticPr fontId="4" type="noConversion"/>
  </si>
  <si>
    <t>300ETF沽2020年7月3400</t>
    <phoneticPr fontId="4" type="noConversion"/>
  </si>
  <si>
    <t>10002555</t>
    <phoneticPr fontId="4" type="noConversion"/>
  </si>
  <si>
    <t>510300P2007M03500</t>
    <phoneticPr fontId="4" type="noConversion"/>
  </si>
  <si>
    <t>300ETF沽2020年7月3500</t>
    <phoneticPr fontId="4" type="noConversion"/>
  </si>
  <si>
    <t>10002556</t>
    <phoneticPr fontId="4" type="noConversion"/>
  </si>
  <si>
    <t>510300P2007M03600</t>
    <phoneticPr fontId="4" type="noConversion"/>
  </si>
  <si>
    <t>300ETF沽2020年7月3600</t>
    <phoneticPr fontId="4" type="noConversion"/>
  </si>
  <si>
    <t>2020-07-23</t>
    <phoneticPr fontId="4" type="noConversion"/>
  </si>
  <si>
    <t>10002557</t>
    <phoneticPr fontId="4" type="noConversion"/>
  </si>
  <si>
    <t>510300P2007M03700</t>
    <phoneticPr fontId="4" type="noConversion"/>
  </si>
  <si>
    <t>300ETF沽2020年7月3700</t>
    <phoneticPr fontId="4" type="noConversion"/>
  </si>
  <si>
    <t>10002558</t>
    <phoneticPr fontId="4" type="noConversion"/>
  </si>
  <si>
    <t>510300P2007M03800</t>
    <phoneticPr fontId="4" type="noConversion"/>
  </si>
  <si>
    <t>300ETF沽2020年7月3800</t>
    <phoneticPr fontId="4" type="noConversion"/>
  </si>
  <si>
    <t>10002559</t>
    <phoneticPr fontId="4" type="noConversion"/>
  </si>
  <si>
    <t>510300P2007M03900</t>
    <phoneticPr fontId="4" type="noConversion"/>
  </si>
  <si>
    <t>300ETF沽2020年7月3900</t>
    <phoneticPr fontId="4" type="noConversion"/>
  </si>
  <si>
    <t>10002560</t>
    <phoneticPr fontId="4" type="noConversion"/>
  </si>
  <si>
    <t>300ETF沽2020年7月4000</t>
    <phoneticPr fontId="4" type="noConversion"/>
  </si>
  <si>
    <t>510300P2007M04100</t>
    <phoneticPr fontId="4" type="noConversion"/>
  </si>
  <si>
    <t>10002562</t>
    <phoneticPr fontId="4" type="noConversion"/>
  </si>
  <si>
    <t>510300P2007M04200</t>
    <phoneticPr fontId="4" type="noConversion"/>
  </si>
  <si>
    <t>300ETF沽2020年7月4200</t>
    <phoneticPr fontId="4" type="noConversion"/>
  </si>
  <si>
    <t>10002563</t>
    <phoneticPr fontId="4" type="noConversion"/>
  </si>
  <si>
    <t>510300C2007M04300</t>
    <phoneticPr fontId="4" type="noConversion"/>
  </si>
  <si>
    <t>300ETF购2020年7月4300</t>
    <phoneticPr fontId="4" type="noConversion"/>
  </si>
  <si>
    <t>10002564</t>
    <phoneticPr fontId="4" type="noConversion"/>
  </si>
  <si>
    <t>510300P2007M04300</t>
    <phoneticPr fontId="4" type="noConversion"/>
  </si>
  <si>
    <t>10002567</t>
    <phoneticPr fontId="4" type="noConversion"/>
  </si>
  <si>
    <t>510300C2007M04400</t>
    <phoneticPr fontId="4" type="noConversion"/>
  </si>
  <si>
    <t>300ETF购2020年7月4400</t>
    <phoneticPr fontId="4" type="noConversion"/>
  </si>
  <si>
    <t>2020-07-22</t>
    <phoneticPr fontId="4" type="noConversion"/>
  </si>
  <si>
    <t>2020-07-23</t>
    <phoneticPr fontId="4" type="noConversion"/>
  </si>
  <si>
    <t>10002568</t>
    <phoneticPr fontId="4" type="noConversion"/>
  </si>
  <si>
    <t>510300P2007M04400</t>
    <phoneticPr fontId="4" type="noConversion"/>
  </si>
  <si>
    <t>300ETF沽2020年7月4400</t>
    <phoneticPr fontId="4" type="noConversion"/>
  </si>
  <si>
    <t>10002573</t>
    <phoneticPr fontId="4" type="noConversion"/>
  </si>
  <si>
    <t>510300C2007M04500</t>
    <phoneticPr fontId="4" type="noConversion"/>
  </si>
  <si>
    <t>300ETF购2020年7月4500</t>
    <phoneticPr fontId="4" type="noConversion"/>
  </si>
  <si>
    <t>10002574</t>
    <phoneticPr fontId="4" type="noConversion"/>
  </si>
  <si>
    <t>510300P2007M04500</t>
    <phoneticPr fontId="4" type="noConversion"/>
  </si>
  <si>
    <t>10002575</t>
    <phoneticPr fontId="4" type="noConversion"/>
  </si>
  <si>
    <t>510300C2012M04500</t>
    <phoneticPr fontId="4" type="noConversion"/>
  </si>
  <si>
    <t>300ETF购2020年12月4500</t>
    <phoneticPr fontId="4" type="noConversion"/>
  </si>
  <si>
    <t>510300P2012M04500</t>
    <phoneticPr fontId="4" type="noConversion"/>
  </si>
  <si>
    <t>300ETF沽2020年12月4500</t>
    <phoneticPr fontId="4" type="noConversion"/>
  </si>
  <si>
    <t>510300C2007M04600</t>
    <phoneticPr fontId="4" type="noConversion"/>
  </si>
  <si>
    <t>300ETF购2020年7月4600</t>
    <phoneticPr fontId="4" type="noConversion"/>
  </si>
  <si>
    <t>10002582</t>
    <phoneticPr fontId="4" type="noConversion"/>
  </si>
  <si>
    <t>510300P2007M04600</t>
    <phoneticPr fontId="4" type="noConversion"/>
  </si>
  <si>
    <t>300ETF沽2020年7月4600</t>
    <phoneticPr fontId="4" type="noConversion"/>
  </si>
  <si>
    <t>10002583</t>
    <phoneticPr fontId="4" type="noConversion"/>
  </si>
  <si>
    <t>510300C2012M04600</t>
    <phoneticPr fontId="4" type="noConversion"/>
  </si>
  <si>
    <t>300ETF购2020年12月4600</t>
    <phoneticPr fontId="4" type="noConversion"/>
  </si>
  <si>
    <t>10002584</t>
    <phoneticPr fontId="4" type="noConversion"/>
  </si>
  <si>
    <t>510300P2012M04600</t>
    <phoneticPr fontId="4" type="noConversion"/>
  </si>
  <si>
    <t>300ETF沽2020年12月4600</t>
    <phoneticPr fontId="4" type="noConversion"/>
  </si>
  <si>
    <t>10002603</t>
    <phoneticPr fontId="4" type="noConversion"/>
  </si>
  <si>
    <t>510300C2008M03800</t>
    <phoneticPr fontId="4" type="noConversion"/>
  </si>
  <si>
    <t>300ETF购2020年8月3800</t>
    <phoneticPr fontId="4" type="noConversion"/>
  </si>
  <si>
    <t>2020-08</t>
    <phoneticPr fontId="4" type="noConversion"/>
  </si>
  <si>
    <t>2020-08-26</t>
    <phoneticPr fontId="4" type="noConversion"/>
  </si>
  <si>
    <t>2020-08-27</t>
    <phoneticPr fontId="4" type="noConversion"/>
  </si>
  <si>
    <t>10002604</t>
    <phoneticPr fontId="4" type="noConversion"/>
  </si>
  <si>
    <t>510300C2008M03900</t>
    <phoneticPr fontId="4" type="noConversion"/>
  </si>
  <si>
    <t>300ETF购2020年8月3900</t>
    <phoneticPr fontId="4" type="noConversion"/>
  </si>
  <si>
    <t>2020-08</t>
    <phoneticPr fontId="4" type="noConversion"/>
  </si>
  <si>
    <t>2020-08-26</t>
    <phoneticPr fontId="4" type="noConversion"/>
  </si>
  <si>
    <t>2020-08-27</t>
    <phoneticPr fontId="4" type="noConversion"/>
  </si>
  <si>
    <t>10002605</t>
    <phoneticPr fontId="4" type="noConversion"/>
  </si>
  <si>
    <t>300ETF购2020年8月4000</t>
    <phoneticPr fontId="4" type="noConversion"/>
  </si>
  <si>
    <t>2020-08</t>
    <phoneticPr fontId="4" type="noConversion"/>
  </si>
  <si>
    <t>2020-08-26</t>
    <phoneticPr fontId="4" type="noConversion"/>
  </si>
  <si>
    <t>10002606</t>
    <phoneticPr fontId="4" type="noConversion"/>
  </si>
  <si>
    <t>510300C2008M04100</t>
    <phoneticPr fontId="4" type="noConversion"/>
  </si>
  <si>
    <t>300ETF购2020年8月4100</t>
    <phoneticPr fontId="4" type="noConversion"/>
  </si>
  <si>
    <t>2020-08-26</t>
    <phoneticPr fontId="4" type="noConversion"/>
  </si>
  <si>
    <t>2020-08-27</t>
    <phoneticPr fontId="4" type="noConversion"/>
  </si>
  <si>
    <t>10002607</t>
    <phoneticPr fontId="4" type="noConversion"/>
  </si>
  <si>
    <t>2020-08-27</t>
    <phoneticPr fontId="4" type="noConversion"/>
  </si>
  <si>
    <t>10002608</t>
    <phoneticPr fontId="4" type="noConversion"/>
  </si>
  <si>
    <t>300ETF购2020年8月4300</t>
    <phoneticPr fontId="4" type="noConversion"/>
  </si>
  <si>
    <t>2020-08</t>
    <phoneticPr fontId="4" type="noConversion"/>
  </si>
  <si>
    <t>2020-08-27</t>
    <phoneticPr fontId="4" type="noConversion"/>
  </si>
  <si>
    <t>10002609</t>
    <phoneticPr fontId="4" type="noConversion"/>
  </si>
  <si>
    <t>300ETF购2020年8月4400</t>
    <phoneticPr fontId="4" type="noConversion"/>
  </si>
  <si>
    <t>10002610</t>
    <phoneticPr fontId="4" type="noConversion"/>
  </si>
  <si>
    <t>510300C2008M04500</t>
    <phoneticPr fontId="4" type="noConversion"/>
  </si>
  <si>
    <t>300ETF购2020年8月4500</t>
    <phoneticPr fontId="4" type="noConversion"/>
  </si>
  <si>
    <t>10002611</t>
    <phoneticPr fontId="4" type="noConversion"/>
  </si>
  <si>
    <t>510300C2008M04600</t>
    <phoneticPr fontId="4" type="noConversion"/>
  </si>
  <si>
    <t>10002612</t>
    <phoneticPr fontId="4" type="noConversion"/>
  </si>
  <si>
    <t>510300P2008M03800</t>
    <phoneticPr fontId="4" type="noConversion"/>
  </si>
  <si>
    <t>300ETF沽2020年8月3800</t>
    <phoneticPr fontId="4" type="noConversion"/>
  </si>
  <si>
    <t>2020-08</t>
    <phoneticPr fontId="4" type="noConversion"/>
  </si>
  <si>
    <t>10002613</t>
    <phoneticPr fontId="4" type="noConversion"/>
  </si>
  <si>
    <t>510300P2008M03900</t>
    <phoneticPr fontId="4" type="noConversion"/>
  </si>
  <si>
    <t>300ETF沽2020年8月3900</t>
    <phoneticPr fontId="4" type="noConversion"/>
  </si>
  <si>
    <t>10002614</t>
    <phoneticPr fontId="4" type="noConversion"/>
  </si>
  <si>
    <t>300ETF沽2020年8月4000</t>
    <phoneticPr fontId="4" type="noConversion"/>
  </si>
  <si>
    <t>510300P2008M04100</t>
    <phoneticPr fontId="4" type="noConversion"/>
  </si>
  <si>
    <t>300ETF沽2020年8月4100</t>
    <phoneticPr fontId="4" type="noConversion"/>
  </si>
  <si>
    <t>10002616</t>
    <phoneticPr fontId="4" type="noConversion"/>
  </si>
  <si>
    <t>510300P2008M04200</t>
    <phoneticPr fontId="4" type="noConversion"/>
  </si>
  <si>
    <t>300ETF沽2020年8月4200</t>
    <phoneticPr fontId="4" type="noConversion"/>
  </si>
  <si>
    <t>10002617</t>
    <phoneticPr fontId="4" type="noConversion"/>
  </si>
  <si>
    <t>510300P2008M04300</t>
    <phoneticPr fontId="4" type="noConversion"/>
  </si>
  <si>
    <t>510300P2008M04400</t>
    <phoneticPr fontId="4" type="noConversion"/>
  </si>
  <si>
    <t>300ETF沽2020年8月4400</t>
    <phoneticPr fontId="4" type="noConversion"/>
  </si>
  <si>
    <t>10002619</t>
    <phoneticPr fontId="4" type="noConversion"/>
  </si>
  <si>
    <t>510300P2008M04500</t>
    <phoneticPr fontId="4" type="noConversion"/>
  </si>
  <si>
    <t>300ETF沽2020年8月4500</t>
    <phoneticPr fontId="4" type="noConversion"/>
  </si>
  <si>
    <t>10002620</t>
    <phoneticPr fontId="4" type="noConversion"/>
  </si>
  <si>
    <t>510300P2008M04600</t>
    <phoneticPr fontId="4" type="noConversion"/>
  </si>
  <si>
    <t>10002621</t>
    <phoneticPr fontId="4" type="noConversion"/>
  </si>
  <si>
    <t>510300C2008M03700</t>
    <phoneticPr fontId="4" type="noConversion"/>
  </si>
  <si>
    <t>300ETF购2020年8月3700</t>
    <phoneticPr fontId="4" type="noConversion"/>
  </si>
  <si>
    <t>认购</t>
    <phoneticPr fontId="4" type="noConversion"/>
  </si>
  <si>
    <t>10002622</t>
    <phoneticPr fontId="4" type="noConversion"/>
  </si>
  <si>
    <t>510300P2008M03700</t>
    <phoneticPr fontId="4" type="noConversion"/>
  </si>
  <si>
    <t>300ETF沽2020年8月3700</t>
    <phoneticPr fontId="4" type="noConversion"/>
  </si>
  <si>
    <t>10002629</t>
    <phoneticPr fontId="4" type="noConversion"/>
  </si>
  <si>
    <t>510300C2007M04700</t>
    <phoneticPr fontId="4" type="noConversion"/>
  </si>
  <si>
    <t>300ETF购2020年7月4700</t>
    <phoneticPr fontId="4" type="noConversion"/>
  </si>
  <si>
    <t>10002630</t>
    <phoneticPr fontId="4" type="noConversion"/>
  </si>
  <si>
    <t>510300P2007M04700</t>
    <phoneticPr fontId="4" type="noConversion"/>
  </si>
  <si>
    <t>300ETF沽2020年7月4700</t>
    <phoneticPr fontId="4" type="noConversion"/>
  </si>
  <si>
    <t>10002631</t>
    <phoneticPr fontId="4" type="noConversion"/>
  </si>
  <si>
    <t>510300C2008M04700</t>
    <phoneticPr fontId="4" type="noConversion"/>
  </si>
  <si>
    <t>300ETF购2020年8月4700</t>
    <phoneticPr fontId="4" type="noConversion"/>
  </si>
  <si>
    <t>10002632</t>
    <phoneticPr fontId="4" type="noConversion"/>
  </si>
  <si>
    <t>510300P2008M04700</t>
    <phoneticPr fontId="4" type="noConversion"/>
  </si>
  <si>
    <t>300ETF沽2020年8月4700</t>
    <phoneticPr fontId="4" type="noConversion"/>
  </si>
  <si>
    <t>10002633</t>
    <phoneticPr fontId="4" type="noConversion"/>
  </si>
  <si>
    <t>300ETF购2020年9月4700</t>
    <phoneticPr fontId="4" type="noConversion"/>
  </si>
  <si>
    <t>510300P2009M04700</t>
    <phoneticPr fontId="4" type="noConversion"/>
  </si>
  <si>
    <t>10002635</t>
    <phoneticPr fontId="4" type="noConversion"/>
  </si>
  <si>
    <t>510300C2012M04700</t>
    <phoneticPr fontId="4" type="noConversion"/>
  </si>
  <si>
    <t>300ETF购2020年12月4700</t>
    <phoneticPr fontId="4" type="noConversion"/>
  </si>
  <si>
    <t>10002636</t>
    <phoneticPr fontId="4" type="noConversion"/>
  </si>
  <si>
    <t>510300P2012M04700</t>
    <phoneticPr fontId="4" type="noConversion"/>
  </si>
  <si>
    <t>300ETF沽2020年12月4700</t>
    <phoneticPr fontId="4" type="noConversion"/>
  </si>
  <si>
    <t>10002645</t>
    <phoneticPr fontId="4" type="noConversion"/>
  </si>
  <si>
    <t>510300C2007M04800</t>
    <phoneticPr fontId="4" type="noConversion"/>
  </si>
  <si>
    <t>300ETF购2020年7月4800</t>
    <phoneticPr fontId="4" type="noConversion"/>
  </si>
  <si>
    <t>10002646</t>
    <phoneticPr fontId="4" type="noConversion"/>
  </si>
  <si>
    <t>510300P2007M04800</t>
    <phoneticPr fontId="4" type="noConversion"/>
  </si>
  <si>
    <t>300ETF沽2020年7月4800</t>
    <phoneticPr fontId="4" type="noConversion"/>
  </si>
  <si>
    <t>10002647</t>
    <phoneticPr fontId="4" type="noConversion"/>
  </si>
  <si>
    <t>510300C2008M04800</t>
    <phoneticPr fontId="4" type="noConversion"/>
  </si>
  <si>
    <t>300ETF购2020年8月4800</t>
    <phoneticPr fontId="4" type="noConversion"/>
  </si>
  <si>
    <t>10002648</t>
    <phoneticPr fontId="4" type="noConversion"/>
  </si>
  <si>
    <t>510300P2008M04800</t>
    <phoneticPr fontId="4" type="noConversion"/>
  </si>
  <si>
    <t>300ETF沽2020年8月4800</t>
    <phoneticPr fontId="4" type="noConversion"/>
  </si>
  <si>
    <t>2020-08-26</t>
    <phoneticPr fontId="4" type="noConversion"/>
  </si>
  <si>
    <t>10002649</t>
    <phoneticPr fontId="4" type="noConversion"/>
  </si>
  <si>
    <t>510300C2009M04800</t>
    <phoneticPr fontId="4" type="noConversion"/>
  </si>
  <si>
    <t>300ETF购2020年9月4800</t>
    <phoneticPr fontId="4" type="noConversion"/>
  </si>
  <si>
    <t>10002650</t>
    <phoneticPr fontId="4" type="noConversion"/>
  </si>
  <si>
    <t>510300P2009M04800</t>
    <phoneticPr fontId="4" type="noConversion"/>
  </si>
  <si>
    <t>300ETF沽2020年9月4800</t>
    <phoneticPr fontId="4" type="noConversion"/>
  </si>
  <si>
    <t>510300C2012M04800</t>
    <phoneticPr fontId="4" type="noConversion"/>
  </si>
  <si>
    <t>10002652</t>
    <phoneticPr fontId="4" type="noConversion"/>
  </si>
  <si>
    <t>300ETF沽2020年12月4800</t>
    <phoneticPr fontId="4" type="noConversion"/>
  </si>
  <si>
    <t>10002661</t>
    <phoneticPr fontId="4" type="noConversion"/>
  </si>
  <si>
    <t>510300C2007M04900</t>
    <phoneticPr fontId="4" type="noConversion"/>
  </si>
  <si>
    <t>300ETF购2020年7月4900</t>
    <phoneticPr fontId="4" type="noConversion"/>
  </si>
  <si>
    <t>10002662</t>
    <phoneticPr fontId="4" type="noConversion"/>
  </si>
  <si>
    <t>510300P2007M04900</t>
    <phoneticPr fontId="4" type="noConversion"/>
  </si>
  <si>
    <t>300ETF沽2020年7月4900</t>
    <phoneticPr fontId="4" type="noConversion"/>
  </si>
  <si>
    <t>510300C2008M04900</t>
    <phoneticPr fontId="4" type="noConversion"/>
  </si>
  <si>
    <t>300ETF购2020年8月4900</t>
    <phoneticPr fontId="4" type="noConversion"/>
  </si>
  <si>
    <t>10002664</t>
    <phoneticPr fontId="4" type="noConversion"/>
  </si>
  <si>
    <t>510300P2008M04900</t>
    <phoneticPr fontId="4" type="noConversion"/>
  </si>
  <si>
    <t>300ETF沽2020年8月4900</t>
    <phoneticPr fontId="4" type="noConversion"/>
  </si>
  <si>
    <t>510300C2009M04900</t>
    <phoneticPr fontId="4" type="noConversion"/>
  </si>
  <si>
    <t>300ETF购2020年9月4900</t>
    <phoneticPr fontId="4" type="noConversion"/>
  </si>
  <si>
    <t>2020-09-23</t>
    <phoneticPr fontId="4" type="noConversion"/>
  </si>
  <si>
    <t>10002666</t>
    <phoneticPr fontId="4" type="noConversion"/>
  </si>
  <si>
    <t>510300P2009M04900</t>
    <phoneticPr fontId="4" type="noConversion"/>
  </si>
  <si>
    <t>300ETF沽2020年9月4900</t>
    <phoneticPr fontId="4" type="noConversion"/>
  </si>
  <si>
    <t>10002667</t>
    <phoneticPr fontId="4" type="noConversion"/>
  </si>
  <si>
    <t>510300C2012M04900</t>
    <phoneticPr fontId="4" type="noConversion"/>
  </si>
  <si>
    <t>300ETF购2020年12月4900</t>
    <phoneticPr fontId="4" type="noConversion"/>
  </si>
  <si>
    <t>10002668</t>
    <phoneticPr fontId="4" type="noConversion"/>
  </si>
  <si>
    <t>510300P2012M04900</t>
    <phoneticPr fontId="4" type="noConversion"/>
  </si>
  <si>
    <t>300ETF沽2020年12月4900</t>
    <phoneticPr fontId="4" type="noConversion"/>
  </si>
  <si>
    <t>10002693</t>
    <phoneticPr fontId="4" type="noConversion"/>
  </si>
  <si>
    <t>510300C2007M05000</t>
    <phoneticPr fontId="4" type="noConversion"/>
  </si>
  <si>
    <t>300ETF购2020年7月5000</t>
    <phoneticPr fontId="4" type="noConversion"/>
  </si>
  <si>
    <t>10002694</t>
    <phoneticPr fontId="4" type="noConversion"/>
  </si>
  <si>
    <t>510300C2007M05250</t>
    <phoneticPr fontId="4" type="noConversion"/>
  </si>
  <si>
    <t>10002695</t>
    <phoneticPr fontId="4" type="noConversion"/>
  </si>
  <si>
    <t>300ETF购2020年7月5500</t>
    <phoneticPr fontId="4" type="noConversion"/>
  </si>
  <si>
    <t>510300P2007M05000</t>
    <phoneticPr fontId="4" type="noConversion"/>
  </si>
  <si>
    <t>300ETF沽2020年7月5000</t>
    <phoneticPr fontId="4" type="noConversion"/>
  </si>
  <si>
    <t>10002697</t>
    <phoneticPr fontId="4" type="noConversion"/>
  </si>
  <si>
    <t>510300P2007M05250</t>
    <phoneticPr fontId="4" type="noConversion"/>
  </si>
  <si>
    <t>300ETF沽2020年7月5250</t>
    <phoneticPr fontId="4" type="noConversion"/>
  </si>
  <si>
    <t>10002698</t>
    <phoneticPr fontId="4" type="noConversion"/>
  </si>
  <si>
    <t>510300P2007M05500</t>
    <phoneticPr fontId="4" type="noConversion"/>
  </si>
  <si>
    <t>300ETF沽2020年7月5500</t>
    <phoneticPr fontId="4" type="noConversion"/>
  </si>
  <si>
    <t>10002699</t>
    <phoneticPr fontId="4" type="noConversion"/>
  </si>
  <si>
    <t>510300C2008M05000</t>
    <phoneticPr fontId="4" type="noConversion"/>
  </si>
  <si>
    <t>300ETF购2020年8月5000</t>
    <phoneticPr fontId="4" type="noConversion"/>
  </si>
  <si>
    <t>10002700</t>
    <phoneticPr fontId="4" type="noConversion"/>
  </si>
  <si>
    <t>510300C2008M05250</t>
    <phoneticPr fontId="4" type="noConversion"/>
  </si>
  <si>
    <t>300ETF购2020年8月5250</t>
    <phoneticPr fontId="4" type="noConversion"/>
  </si>
  <si>
    <t>10002701</t>
    <phoneticPr fontId="4" type="noConversion"/>
  </si>
  <si>
    <t>510300C2008M05500</t>
    <phoneticPr fontId="4" type="noConversion"/>
  </si>
  <si>
    <t>300ETF购2020年8月5500</t>
    <phoneticPr fontId="4" type="noConversion"/>
  </si>
  <si>
    <t>10002702</t>
    <phoneticPr fontId="4" type="noConversion"/>
  </si>
  <si>
    <t>510300P2008M05000</t>
    <phoneticPr fontId="4" type="noConversion"/>
  </si>
  <si>
    <t>300ETF沽2020年8月5000</t>
    <phoneticPr fontId="4" type="noConversion"/>
  </si>
  <si>
    <t>10002703</t>
    <phoneticPr fontId="4" type="noConversion"/>
  </si>
  <si>
    <t>300ETF沽2020年8月5250</t>
    <phoneticPr fontId="4" type="noConversion"/>
  </si>
  <si>
    <t>10002704</t>
    <phoneticPr fontId="4" type="noConversion"/>
  </si>
  <si>
    <t>510300P2008M05500</t>
    <phoneticPr fontId="4" type="noConversion"/>
  </si>
  <si>
    <t>300ETF沽2020年8月5500</t>
    <phoneticPr fontId="4" type="noConversion"/>
  </si>
  <si>
    <t>510300C2009M05000</t>
    <phoneticPr fontId="4" type="noConversion"/>
  </si>
  <si>
    <t>300ETF购2020年9月5000</t>
    <phoneticPr fontId="4" type="noConversion"/>
  </si>
  <si>
    <t>2020-09</t>
    <phoneticPr fontId="4" type="noConversion"/>
  </si>
  <si>
    <t>10002706</t>
    <phoneticPr fontId="4" type="noConversion"/>
  </si>
  <si>
    <t>510300C2009M05250</t>
    <phoneticPr fontId="4" type="noConversion"/>
  </si>
  <si>
    <t>300ETF购2020年9月5250</t>
    <phoneticPr fontId="4" type="noConversion"/>
  </si>
  <si>
    <t>10002707</t>
    <phoneticPr fontId="4" type="noConversion"/>
  </si>
  <si>
    <t>510300C2009M05500</t>
    <phoneticPr fontId="4" type="noConversion"/>
  </si>
  <si>
    <t>10002708</t>
    <phoneticPr fontId="4" type="noConversion"/>
  </si>
  <si>
    <t>300ETF沽2020年9月5000</t>
    <phoneticPr fontId="4" type="noConversion"/>
  </si>
  <si>
    <t>10002709</t>
    <phoneticPr fontId="4" type="noConversion"/>
  </si>
  <si>
    <t>300ETF沽2020年9月5250</t>
    <phoneticPr fontId="4" type="noConversion"/>
  </si>
  <si>
    <t>10002710</t>
    <phoneticPr fontId="4" type="noConversion"/>
  </si>
  <si>
    <t>510300P2009M05500</t>
    <phoneticPr fontId="4" type="noConversion"/>
  </si>
  <si>
    <t>300ETF沽2020年9月5500</t>
    <phoneticPr fontId="4" type="noConversion"/>
  </si>
  <si>
    <t>510300C2012M05000</t>
    <phoneticPr fontId="4" type="noConversion"/>
  </si>
  <si>
    <t>300ETF购2020年12月5000</t>
    <phoneticPr fontId="4" type="noConversion"/>
  </si>
  <si>
    <t>10002712</t>
    <phoneticPr fontId="4" type="noConversion"/>
  </si>
  <si>
    <t>300ETF购2020年12月5250</t>
    <phoneticPr fontId="4" type="noConversion"/>
  </si>
  <si>
    <t>10002713</t>
    <phoneticPr fontId="4" type="noConversion"/>
  </si>
  <si>
    <t>510300C2012M05500</t>
    <phoneticPr fontId="4" type="noConversion"/>
  </si>
  <si>
    <t>300ETF购2020年12月5500</t>
    <phoneticPr fontId="4" type="noConversion"/>
  </si>
  <si>
    <t>10002714</t>
    <phoneticPr fontId="4" type="noConversion"/>
  </si>
  <si>
    <t>300ETF沽2020年12月5000</t>
    <phoneticPr fontId="4" type="noConversion"/>
  </si>
  <si>
    <t>510300P2012M05250</t>
    <phoneticPr fontId="4" type="noConversion"/>
  </si>
  <si>
    <t>300ETF沽2020年12月5250</t>
    <phoneticPr fontId="4" type="noConversion"/>
  </si>
  <si>
    <t>10002716</t>
    <phoneticPr fontId="4" type="noConversion"/>
  </si>
  <si>
    <t>510300P2012M05500</t>
    <phoneticPr fontId="4" type="noConversion"/>
  </si>
  <si>
    <t>300ETF沽2020年12月5500</t>
    <phoneticPr fontId="4" type="noConversion"/>
  </si>
  <si>
    <t>10002717</t>
    <phoneticPr fontId="4" type="noConversion"/>
  </si>
  <si>
    <t>510300C2007M05750</t>
    <phoneticPr fontId="4" type="noConversion"/>
  </si>
  <si>
    <t>300ETF购2020年7月5750</t>
    <phoneticPr fontId="4" type="noConversion"/>
  </si>
  <si>
    <t>10002718</t>
    <phoneticPr fontId="4" type="noConversion"/>
  </si>
  <si>
    <t>510300P2007M05750</t>
    <phoneticPr fontId="4" type="noConversion"/>
  </si>
  <si>
    <t>300ETF沽2020年7月5750</t>
    <phoneticPr fontId="4" type="noConversion"/>
  </si>
  <si>
    <t>510300C2008M05750</t>
    <phoneticPr fontId="4" type="noConversion"/>
  </si>
  <si>
    <t>300ETF购2020年8月5750</t>
    <phoneticPr fontId="4" type="noConversion"/>
  </si>
  <si>
    <t>10002720</t>
    <phoneticPr fontId="4" type="noConversion"/>
  </si>
  <si>
    <t>510300P2008M05750</t>
    <phoneticPr fontId="4" type="noConversion"/>
  </si>
  <si>
    <t>300ETF沽2020年8月5750</t>
    <phoneticPr fontId="4" type="noConversion"/>
  </si>
  <si>
    <t>10002721</t>
    <phoneticPr fontId="4" type="noConversion"/>
  </si>
  <si>
    <t>510300C2009M05750</t>
    <phoneticPr fontId="4" type="noConversion"/>
  </si>
  <si>
    <t>300ETF购2020年9月5750</t>
    <phoneticPr fontId="4" type="noConversion"/>
  </si>
  <si>
    <t>10002722</t>
    <phoneticPr fontId="4" type="noConversion"/>
  </si>
  <si>
    <t>510300P2009M05750</t>
    <phoneticPr fontId="4" type="noConversion"/>
  </si>
  <si>
    <t>300ETF沽2020年9月5750</t>
    <phoneticPr fontId="4" type="noConversion"/>
  </si>
  <si>
    <t>10002723</t>
    <phoneticPr fontId="4" type="noConversion"/>
  </si>
  <si>
    <t>510300C2012M05750</t>
    <phoneticPr fontId="4" type="noConversion"/>
  </si>
  <si>
    <t>300ETF购2020年12月5750</t>
    <phoneticPr fontId="4" type="noConversion"/>
  </si>
  <si>
    <t>510300P2012M05750</t>
    <phoneticPr fontId="4" type="noConversion"/>
  </si>
  <si>
    <t>300ETF沽2020年12月5750</t>
    <phoneticPr fontId="4" type="noConversion"/>
  </si>
  <si>
    <t>10002743</t>
    <phoneticPr fontId="4" type="noConversion"/>
  </si>
  <si>
    <t>510300C2103A04400</t>
    <phoneticPr fontId="4" type="noConversion"/>
  </si>
  <si>
    <t>300ETF购3月4343A</t>
    <phoneticPr fontId="4" type="noConversion"/>
  </si>
  <si>
    <t>2021-03</t>
    <phoneticPr fontId="4" type="noConversion"/>
  </si>
  <si>
    <t>2021-03-24</t>
    <phoneticPr fontId="4" type="noConversion"/>
  </si>
  <si>
    <t>上市</t>
    <phoneticPr fontId="4" type="noConversion"/>
  </si>
  <si>
    <t>10002744</t>
    <phoneticPr fontId="4" type="noConversion"/>
  </si>
  <si>
    <t>510300C2103A04500</t>
    <phoneticPr fontId="4" type="noConversion"/>
  </si>
  <si>
    <t>300ETF购3月4441A</t>
    <phoneticPr fontId="4" type="noConversion"/>
  </si>
  <si>
    <t>2021-03</t>
    <phoneticPr fontId="4" type="noConversion"/>
  </si>
  <si>
    <t>2021-03-24</t>
    <phoneticPr fontId="4" type="noConversion"/>
  </si>
  <si>
    <t>2021-03-25</t>
    <phoneticPr fontId="4" type="noConversion"/>
  </si>
  <si>
    <t>510300C2103A04600</t>
    <phoneticPr fontId="4" type="noConversion"/>
  </si>
  <si>
    <t>300ETF购3月4540A</t>
    <phoneticPr fontId="4" type="noConversion"/>
  </si>
  <si>
    <t>2021-03-24</t>
    <phoneticPr fontId="4" type="noConversion"/>
  </si>
  <si>
    <t>2021-03-25</t>
    <phoneticPr fontId="4" type="noConversion"/>
  </si>
  <si>
    <t>10002746</t>
    <phoneticPr fontId="4" type="noConversion"/>
  </si>
  <si>
    <t>510300C2103A04700</t>
    <phoneticPr fontId="4" type="noConversion"/>
  </si>
  <si>
    <t>300ETF购3月4639A</t>
    <phoneticPr fontId="4" type="noConversion"/>
  </si>
  <si>
    <t>10002747</t>
    <phoneticPr fontId="4" type="noConversion"/>
  </si>
  <si>
    <t>510300C2103A04800</t>
    <phoneticPr fontId="4" type="noConversion"/>
  </si>
  <si>
    <t>300ETF购3月4737A</t>
    <phoneticPr fontId="4" type="noConversion"/>
  </si>
  <si>
    <t>2021-03</t>
    <phoneticPr fontId="4" type="noConversion"/>
  </si>
  <si>
    <t>2021-03-25</t>
    <phoneticPr fontId="4" type="noConversion"/>
  </si>
  <si>
    <t>10002748</t>
    <phoneticPr fontId="4" type="noConversion"/>
  </si>
  <si>
    <t>510300C2103A04900</t>
    <phoneticPr fontId="4" type="noConversion"/>
  </si>
  <si>
    <t>300ETF购3月4836A</t>
    <phoneticPr fontId="4" type="noConversion"/>
  </si>
  <si>
    <t>10002749</t>
    <phoneticPr fontId="4" type="noConversion"/>
  </si>
  <si>
    <t>510300C2103A05000</t>
    <phoneticPr fontId="4" type="noConversion"/>
  </si>
  <si>
    <t>300ETF购3月4935A</t>
    <phoneticPr fontId="4" type="noConversion"/>
  </si>
  <si>
    <t>2021-03</t>
    <phoneticPr fontId="4" type="noConversion"/>
  </si>
  <si>
    <t>上市</t>
    <phoneticPr fontId="4" type="noConversion"/>
  </si>
  <si>
    <t>510300C2103A05250</t>
    <phoneticPr fontId="4" type="noConversion"/>
  </si>
  <si>
    <t>300ETF购3月5182A</t>
    <phoneticPr fontId="4" type="noConversion"/>
  </si>
  <si>
    <t>上市</t>
    <phoneticPr fontId="4" type="noConversion"/>
  </si>
  <si>
    <t>10002751</t>
    <phoneticPr fontId="4" type="noConversion"/>
  </si>
  <si>
    <t>510300C2103A05500</t>
    <phoneticPr fontId="4" type="noConversion"/>
  </si>
  <si>
    <t>300ETF购3月5428A</t>
    <phoneticPr fontId="4" type="noConversion"/>
  </si>
  <si>
    <t>10002752</t>
    <phoneticPr fontId="4" type="noConversion"/>
  </si>
  <si>
    <t>510300P2103A04400</t>
    <phoneticPr fontId="4" type="noConversion"/>
  </si>
  <si>
    <t>300ETF沽3月4343A</t>
    <phoneticPr fontId="4" type="noConversion"/>
  </si>
  <si>
    <t>2021-03</t>
    <phoneticPr fontId="4" type="noConversion"/>
  </si>
  <si>
    <t>10002753</t>
    <phoneticPr fontId="4" type="noConversion"/>
  </si>
  <si>
    <t>510300P2103A04500</t>
    <phoneticPr fontId="4" type="noConversion"/>
  </si>
  <si>
    <t>300ETF沽3月4441A</t>
    <phoneticPr fontId="4" type="noConversion"/>
  </si>
  <si>
    <t>2021-03-25</t>
    <phoneticPr fontId="4" type="noConversion"/>
  </si>
  <si>
    <t>上市</t>
    <phoneticPr fontId="4" type="noConversion"/>
  </si>
  <si>
    <t>10002754</t>
    <phoneticPr fontId="4" type="noConversion"/>
  </si>
  <si>
    <t>300ETF沽3月4540A</t>
    <phoneticPr fontId="4" type="noConversion"/>
  </si>
  <si>
    <t>10002755</t>
    <phoneticPr fontId="4" type="noConversion"/>
  </si>
  <si>
    <t>300ETF沽3月4639A</t>
    <phoneticPr fontId="4" type="noConversion"/>
  </si>
  <si>
    <t>2021-03-24</t>
    <phoneticPr fontId="4" type="noConversion"/>
  </si>
  <si>
    <t>2021-03-25</t>
    <phoneticPr fontId="4" type="noConversion"/>
  </si>
  <si>
    <t>10002756</t>
    <phoneticPr fontId="4" type="noConversion"/>
  </si>
  <si>
    <t>510300P2103A04800</t>
    <phoneticPr fontId="4" type="noConversion"/>
  </si>
  <si>
    <t>300ETF沽3月4737A</t>
    <phoneticPr fontId="4" type="noConversion"/>
  </si>
  <si>
    <t>10002757</t>
    <phoneticPr fontId="4" type="noConversion"/>
  </si>
  <si>
    <t>510300P2103A04900</t>
    <phoneticPr fontId="4" type="noConversion"/>
  </si>
  <si>
    <t>300ETF沽3月4836A</t>
    <phoneticPr fontId="4" type="noConversion"/>
  </si>
  <si>
    <t>10002758</t>
    <phoneticPr fontId="4" type="noConversion"/>
  </si>
  <si>
    <t>510300P2103A05000</t>
    <phoneticPr fontId="4" type="noConversion"/>
  </si>
  <si>
    <t>300ETF沽3月4935A</t>
    <phoneticPr fontId="4" type="noConversion"/>
  </si>
  <si>
    <t>10002759</t>
    <phoneticPr fontId="4" type="noConversion"/>
  </si>
  <si>
    <t>300ETF沽3月5182A</t>
    <phoneticPr fontId="4" type="noConversion"/>
  </si>
  <si>
    <t>10002760</t>
    <phoneticPr fontId="4" type="noConversion"/>
  </si>
  <si>
    <t>510300P2103A05500</t>
    <phoneticPr fontId="4" type="noConversion"/>
  </si>
  <si>
    <t>300ETF沽3月5428A</t>
    <phoneticPr fontId="4" type="noConversion"/>
  </si>
  <si>
    <t>2021-03-24</t>
    <phoneticPr fontId="4" type="noConversion"/>
  </si>
  <si>
    <t>10002763</t>
    <phoneticPr fontId="4" type="noConversion"/>
  </si>
  <si>
    <t>510300C2103A04200</t>
    <phoneticPr fontId="4" type="noConversion"/>
  </si>
  <si>
    <t>300ETF购3月4145A</t>
    <phoneticPr fontId="4" type="noConversion"/>
  </si>
  <si>
    <t>510300C2103A04300</t>
    <phoneticPr fontId="4" type="noConversion"/>
  </si>
  <si>
    <t>300ETF购3月4244A</t>
    <phoneticPr fontId="4" type="noConversion"/>
  </si>
  <si>
    <t>10002765</t>
    <phoneticPr fontId="4" type="noConversion"/>
  </si>
  <si>
    <t>510300P2103A04200</t>
    <phoneticPr fontId="4" type="noConversion"/>
  </si>
  <si>
    <t>300ETF沽3月4145A</t>
    <phoneticPr fontId="4" type="noConversion"/>
  </si>
  <si>
    <t>10002766</t>
    <phoneticPr fontId="4" type="noConversion"/>
  </si>
  <si>
    <t>510300P2103A04300</t>
    <phoneticPr fontId="4" type="noConversion"/>
  </si>
  <si>
    <t>300ETF沽3月4244A</t>
    <phoneticPr fontId="4" type="noConversion"/>
  </si>
  <si>
    <t>10002769</t>
    <phoneticPr fontId="4" type="noConversion"/>
  </si>
  <si>
    <t>510300C2103A05750</t>
    <phoneticPr fontId="4" type="noConversion"/>
  </si>
  <si>
    <t>300ETF购3月5675A</t>
    <phoneticPr fontId="4" type="noConversion"/>
  </si>
  <si>
    <t>510300P2103A05750</t>
    <phoneticPr fontId="4" type="noConversion"/>
  </si>
  <si>
    <t>300ETF沽3月5675A</t>
    <phoneticPr fontId="4" type="noConversion"/>
  </si>
  <si>
    <t>10002789</t>
    <phoneticPr fontId="4" type="noConversion"/>
  </si>
  <si>
    <t>510300C2010M04400</t>
    <phoneticPr fontId="4" type="noConversion"/>
  </si>
  <si>
    <t>300ETF购2020年10月4400</t>
    <phoneticPr fontId="4" type="noConversion"/>
  </si>
  <si>
    <t>2020-10</t>
    <phoneticPr fontId="4" type="noConversion"/>
  </si>
  <si>
    <t>2020-10-28</t>
    <phoneticPr fontId="4" type="noConversion"/>
  </si>
  <si>
    <t>2020-10-29</t>
    <phoneticPr fontId="4" type="noConversion"/>
  </si>
  <si>
    <t>10002790</t>
    <phoneticPr fontId="4" type="noConversion"/>
  </si>
  <si>
    <t>510300C2010M04500</t>
    <phoneticPr fontId="4" type="noConversion"/>
  </si>
  <si>
    <t>300ETF购2020年10月4500</t>
    <phoneticPr fontId="4" type="noConversion"/>
  </si>
  <si>
    <t>2020-10</t>
    <phoneticPr fontId="4" type="noConversion"/>
  </si>
  <si>
    <t>2020-10-28</t>
    <phoneticPr fontId="4" type="noConversion"/>
  </si>
  <si>
    <t>2020-10-29</t>
    <phoneticPr fontId="4" type="noConversion"/>
  </si>
  <si>
    <t>10002791</t>
    <phoneticPr fontId="4" type="noConversion"/>
  </si>
  <si>
    <t>510300C2010M04600</t>
    <phoneticPr fontId="4" type="noConversion"/>
  </si>
  <si>
    <t>300ETF购2020年10月4600</t>
    <phoneticPr fontId="4" type="noConversion"/>
  </si>
  <si>
    <t>10002792</t>
    <phoneticPr fontId="4" type="noConversion"/>
  </si>
  <si>
    <t>510300C2010M04700</t>
    <phoneticPr fontId="4" type="noConversion"/>
  </si>
  <si>
    <t>300ETF购2020年10月4700</t>
    <phoneticPr fontId="4" type="noConversion"/>
  </si>
  <si>
    <t>2020-10</t>
    <phoneticPr fontId="4" type="noConversion"/>
  </si>
  <si>
    <t>2020-10-28</t>
    <phoneticPr fontId="4" type="noConversion"/>
  </si>
  <si>
    <t>10002793</t>
    <phoneticPr fontId="4" type="noConversion"/>
  </si>
  <si>
    <t>510300C2010M04800</t>
    <phoneticPr fontId="4" type="noConversion"/>
  </si>
  <si>
    <t>300ETF购2020年10月4800</t>
    <phoneticPr fontId="4" type="noConversion"/>
  </si>
  <si>
    <t>2020-10-29</t>
    <phoneticPr fontId="4" type="noConversion"/>
  </si>
  <si>
    <t>10002794</t>
    <phoneticPr fontId="4" type="noConversion"/>
  </si>
  <si>
    <t>510300C2010M04900</t>
    <phoneticPr fontId="4" type="noConversion"/>
  </si>
  <si>
    <t>300ETF购2020年10月4900</t>
    <phoneticPr fontId="4" type="noConversion"/>
  </si>
  <si>
    <t>2020-10-28</t>
    <phoneticPr fontId="4" type="noConversion"/>
  </si>
  <si>
    <t>10002795</t>
    <phoneticPr fontId="4" type="noConversion"/>
  </si>
  <si>
    <t>510300C2010M05000</t>
    <phoneticPr fontId="4" type="noConversion"/>
  </si>
  <si>
    <t>2020-10-29</t>
    <phoneticPr fontId="4" type="noConversion"/>
  </si>
  <si>
    <t>10002796</t>
    <phoneticPr fontId="4" type="noConversion"/>
  </si>
  <si>
    <t>300ETF购2020年10月5250</t>
    <phoneticPr fontId="4" type="noConversion"/>
  </si>
  <si>
    <t>10002797</t>
    <phoneticPr fontId="4" type="noConversion"/>
  </si>
  <si>
    <t>510300C2010M05500</t>
    <phoneticPr fontId="4" type="noConversion"/>
  </si>
  <si>
    <t>300ETF购2020年10月5500</t>
    <phoneticPr fontId="4" type="noConversion"/>
  </si>
  <si>
    <t>10002798</t>
    <phoneticPr fontId="4" type="noConversion"/>
  </si>
  <si>
    <t>510300P2010M04400</t>
    <phoneticPr fontId="4" type="noConversion"/>
  </si>
  <si>
    <t>300ETF沽2020年10月4400</t>
    <phoneticPr fontId="4" type="noConversion"/>
  </si>
  <si>
    <t>10002799</t>
    <phoneticPr fontId="4" type="noConversion"/>
  </si>
  <si>
    <t>510300P2010M04500</t>
    <phoneticPr fontId="4" type="noConversion"/>
  </si>
  <si>
    <t>300ETF沽2020年10月4500</t>
    <phoneticPr fontId="4" type="noConversion"/>
  </si>
  <si>
    <t>10002800</t>
    <phoneticPr fontId="4" type="noConversion"/>
  </si>
  <si>
    <t>510300P2010M04600</t>
    <phoneticPr fontId="4" type="noConversion"/>
  </si>
  <si>
    <t>300ETF沽2020年10月4600</t>
    <phoneticPr fontId="4" type="noConversion"/>
  </si>
  <si>
    <t>2020-10</t>
    <phoneticPr fontId="4" type="noConversion"/>
  </si>
  <si>
    <t>10002801</t>
    <phoneticPr fontId="4" type="noConversion"/>
  </si>
  <si>
    <t>510300P2010M04700</t>
    <phoneticPr fontId="4" type="noConversion"/>
  </si>
  <si>
    <t>300ETF沽2020年10月4700</t>
    <phoneticPr fontId="4" type="noConversion"/>
  </si>
  <si>
    <t>2020-10-28</t>
    <phoneticPr fontId="4" type="noConversion"/>
  </si>
  <si>
    <t>10002802</t>
    <phoneticPr fontId="4" type="noConversion"/>
  </si>
  <si>
    <t>510300P2010M04800</t>
    <phoneticPr fontId="4" type="noConversion"/>
  </si>
  <si>
    <t>300ETF沽2020年10月4800</t>
    <phoneticPr fontId="4" type="noConversion"/>
  </si>
  <si>
    <t>10002803</t>
    <phoneticPr fontId="4" type="noConversion"/>
  </si>
  <si>
    <t>510300P2010M04900</t>
    <phoneticPr fontId="4" type="noConversion"/>
  </si>
  <si>
    <t>300ETF沽2020年10月4900</t>
    <phoneticPr fontId="4" type="noConversion"/>
  </si>
  <si>
    <t>10002804</t>
    <phoneticPr fontId="4" type="noConversion"/>
  </si>
  <si>
    <t>510300P2010M05000</t>
    <phoneticPr fontId="4" type="noConversion"/>
  </si>
  <si>
    <t>300ETF沽2020年10月5000</t>
    <phoneticPr fontId="4" type="noConversion"/>
  </si>
  <si>
    <t>10002805</t>
    <phoneticPr fontId="4" type="noConversion"/>
  </si>
  <si>
    <t>510300P2010M05250</t>
    <phoneticPr fontId="4" type="noConversion"/>
  </si>
  <si>
    <t>300ETF沽2020年10月5250</t>
    <phoneticPr fontId="4" type="noConversion"/>
  </si>
  <si>
    <t>10002806</t>
    <phoneticPr fontId="4" type="noConversion"/>
  </si>
  <si>
    <t>510300P2010M05500</t>
    <phoneticPr fontId="4" type="noConversion"/>
  </si>
  <si>
    <t>300ETF沽2020年10月5500</t>
    <phoneticPr fontId="4" type="noConversion"/>
  </si>
  <si>
    <t>10002809</t>
    <phoneticPr fontId="4" type="noConversion"/>
  </si>
  <si>
    <t>510300C2010M05750</t>
    <phoneticPr fontId="4" type="noConversion"/>
  </si>
  <si>
    <t>300ETF购2020年10月5750</t>
    <phoneticPr fontId="4" type="noConversion"/>
  </si>
  <si>
    <t>10002810</t>
    <phoneticPr fontId="4" type="noConversion"/>
  </si>
  <si>
    <t>510300P2010M05750</t>
    <phoneticPr fontId="4" type="noConversion"/>
  </si>
  <si>
    <t>10002811</t>
    <phoneticPr fontId="4" type="noConversion"/>
  </si>
  <si>
    <t>510300C2010M04300</t>
    <phoneticPr fontId="4" type="noConversion"/>
  </si>
  <si>
    <t>300ETF购2020年10月4300</t>
    <phoneticPr fontId="4" type="noConversion"/>
  </si>
  <si>
    <t>10002812</t>
    <phoneticPr fontId="4" type="noConversion"/>
  </si>
  <si>
    <t>510300P2010M04300</t>
    <phoneticPr fontId="4" type="noConversion"/>
  </si>
  <si>
    <t>300ETF沽2020年10月4300</t>
    <phoneticPr fontId="4" type="noConversion"/>
  </si>
  <si>
    <t>510300C2010M04200</t>
    <phoneticPr fontId="4" type="noConversion"/>
  </si>
  <si>
    <t>300ETF购2020年10月4200</t>
    <phoneticPr fontId="4" type="noConversion"/>
  </si>
  <si>
    <t>510300P2010M04200</t>
    <phoneticPr fontId="4" type="noConversion"/>
  </si>
  <si>
    <t>300ETF沽2020年10月4200</t>
    <phoneticPr fontId="4" type="noConversion"/>
  </si>
  <si>
    <t>10002833</t>
    <phoneticPr fontId="4" type="noConversion"/>
  </si>
  <si>
    <t>510300C2011M04300</t>
    <phoneticPr fontId="4" type="noConversion"/>
  </si>
  <si>
    <t>300ETF购2020年11月4300</t>
    <phoneticPr fontId="4" type="noConversion"/>
  </si>
  <si>
    <t>2020-11-25</t>
    <phoneticPr fontId="4" type="noConversion"/>
  </si>
  <si>
    <t>10002834</t>
    <phoneticPr fontId="4" type="noConversion"/>
  </si>
  <si>
    <t>510300C2011M04400</t>
    <phoneticPr fontId="4" type="noConversion"/>
  </si>
  <si>
    <t>300ETF购2020年11月4400</t>
    <phoneticPr fontId="4" type="noConversion"/>
  </si>
  <si>
    <t>2020-11</t>
    <phoneticPr fontId="4" type="noConversion"/>
  </si>
  <si>
    <t>2020-11-25</t>
    <phoneticPr fontId="4" type="noConversion"/>
  </si>
  <si>
    <t>2020-11-26</t>
    <phoneticPr fontId="4" type="noConversion"/>
  </si>
  <si>
    <t>10002835</t>
    <phoneticPr fontId="4" type="noConversion"/>
  </si>
  <si>
    <t>510300C2011M04500</t>
    <phoneticPr fontId="4" type="noConversion"/>
  </si>
  <si>
    <t>300ETF购2020年11月4500</t>
    <phoneticPr fontId="4" type="noConversion"/>
  </si>
  <si>
    <t>2020-11-25</t>
    <phoneticPr fontId="4" type="noConversion"/>
  </si>
  <si>
    <t>10002836</t>
    <phoneticPr fontId="4" type="noConversion"/>
  </si>
  <si>
    <t>300ETF购2020年11月4600</t>
    <phoneticPr fontId="4" type="noConversion"/>
  </si>
  <si>
    <t>2020-11-26</t>
    <phoneticPr fontId="4" type="noConversion"/>
  </si>
  <si>
    <t>10002837</t>
    <phoneticPr fontId="4" type="noConversion"/>
  </si>
  <si>
    <t>510300C2011M04700</t>
    <phoneticPr fontId="4" type="noConversion"/>
  </si>
  <si>
    <t>300ETF购2020年11月4700</t>
    <phoneticPr fontId="4" type="noConversion"/>
  </si>
  <si>
    <t>2020-11-25</t>
    <phoneticPr fontId="4" type="noConversion"/>
  </si>
  <si>
    <t>10002838</t>
    <phoneticPr fontId="4" type="noConversion"/>
  </si>
  <si>
    <t>510300C2011M04800</t>
    <phoneticPr fontId="4" type="noConversion"/>
  </si>
  <si>
    <t>300ETF购2020年11月4800</t>
    <phoneticPr fontId="4" type="noConversion"/>
  </si>
  <si>
    <t>2020-11</t>
    <phoneticPr fontId="4" type="noConversion"/>
  </si>
  <si>
    <t>10002839</t>
    <phoneticPr fontId="4" type="noConversion"/>
  </si>
  <si>
    <t>510300C2011M04900</t>
    <phoneticPr fontId="4" type="noConversion"/>
  </si>
  <si>
    <t>10002840</t>
    <phoneticPr fontId="4" type="noConversion"/>
  </si>
  <si>
    <t>510300C2011M05000</t>
    <phoneticPr fontId="4" type="noConversion"/>
  </si>
  <si>
    <t>300ETF购2020年11月5000</t>
    <phoneticPr fontId="4" type="noConversion"/>
  </si>
  <si>
    <t>2020-11-26</t>
    <phoneticPr fontId="4" type="noConversion"/>
  </si>
  <si>
    <t>10002841</t>
    <phoneticPr fontId="4" type="noConversion"/>
  </si>
  <si>
    <t>510300C2011M05250</t>
    <phoneticPr fontId="4" type="noConversion"/>
  </si>
  <si>
    <t>300ETF购2020年11月5250</t>
    <phoneticPr fontId="4" type="noConversion"/>
  </si>
  <si>
    <t>10002842</t>
    <phoneticPr fontId="4" type="noConversion"/>
  </si>
  <si>
    <t>510300P2011M04300</t>
    <phoneticPr fontId="4" type="noConversion"/>
  </si>
  <si>
    <t>300ETF沽2020年11月4300</t>
    <phoneticPr fontId="4" type="noConversion"/>
  </si>
  <si>
    <t>10002843</t>
    <phoneticPr fontId="4" type="noConversion"/>
  </si>
  <si>
    <t>510300P2011M04400</t>
    <phoneticPr fontId="4" type="noConversion"/>
  </si>
  <si>
    <t>300ETF沽2020年11月4400</t>
    <phoneticPr fontId="4" type="noConversion"/>
  </si>
  <si>
    <t>2020-11-26</t>
    <phoneticPr fontId="4" type="noConversion"/>
  </si>
  <si>
    <t>10002844</t>
    <phoneticPr fontId="4" type="noConversion"/>
  </si>
  <si>
    <t>510300P2011M04500</t>
    <phoneticPr fontId="4" type="noConversion"/>
  </si>
  <si>
    <t>300ETF沽2020年11月4500</t>
    <phoneticPr fontId="4" type="noConversion"/>
  </si>
  <si>
    <t>10002845</t>
    <phoneticPr fontId="4" type="noConversion"/>
  </si>
  <si>
    <t>510300P2011M04600</t>
    <phoneticPr fontId="4" type="noConversion"/>
  </si>
  <si>
    <t>300ETF沽2020年11月4600</t>
    <phoneticPr fontId="4" type="noConversion"/>
  </si>
  <si>
    <t>2020-11-26</t>
    <phoneticPr fontId="4" type="noConversion"/>
  </si>
  <si>
    <t>510300P2011M04700</t>
    <phoneticPr fontId="4" type="noConversion"/>
  </si>
  <si>
    <t>300ETF沽2020年11月4700</t>
    <phoneticPr fontId="4" type="noConversion"/>
  </si>
  <si>
    <t>10002847</t>
    <phoneticPr fontId="4" type="noConversion"/>
  </si>
  <si>
    <t>510300P2011M04800</t>
    <phoneticPr fontId="4" type="noConversion"/>
  </si>
  <si>
    <t>300ETF沽2020年11月4800</t>
    <phoneticPr fontId="4" type="noConversion"/>
  </si>
  <si>
    <t>10002848</t>
    <phoneticPr fontId="4" type="noConversion"/>
  </si>
  <si>
    <t>510300P2011M04900</t>
    <phoneticPr fontId="4" type="noConversion"/>
  </si>
  <si>
    <t>10002849</t>
    <phoneticPr fontId="4" type="noConversion"/>
  </si>
  <si>
    <t>510300P2011M05000</t>
    <phoneticPr fontId="4" type="noConversion"/>
  </si>
  <si>
    <t>300ETF沽2020年11月5000</t>
    <phoneticPr fontId="4" type="noConversion"/>
  </si>
  <si>
    <t>10002850</t>
    <phoneticPr fontId="4" type="noConversion"/>
  </si>
  <si>
    <t>510300P2011M05250</t>
    <phoneticPr fontId="4" type="noConversion"/>
  </si>
  <si>
    <t>10002851</t>
    <phoneticPr fontId="4" type="noConversion"/>
  </si>
  <si>
    <t>510300C2011M04200</t>
    <phoneticPr fontId="4" type="noConversion"/>
  </si>
  <si>
    <t>300ETF购2020年11月4200</t>
    <phoneticPr fontId="4" type="noConversion"/>
  </si>
  <si>
    <t>10002852</t>
    <phoneticPr fontId="4" type="noConversion"/>
  </si>
  <si>
    <t>510300P2011M04200</t>
    <phoneticPr fontId="4" type="noConversion"/>
  </si>
  <si>
    <t>300ETF沽2020年11月4200</t>
    <phoneticPr fontId="4" type="noConversion"/>
  </si>
  <si>
    <t>10002855</t>
    <phoneticPr fontId="4" type="noConversion"/>
  </si>
  <si>
    <t>510300C2011M05500</t>
    <phoneticPr fontId="4" type="noConversion"/>
  </si>
  <si>
    <t>300ETF购2020年11月5500</t>
    <phoneticPr fontId="4" type="noConversion"/>
  </si>
  <si>
    <t>10002856</t>
    <phoneticPr fontId="4" type="noConversion"/>
  </si>
  <si>
    <t>510300C2011M05750</t>
    <phoneticPr fontId="4" type="noConversion"/>
  </si>
  <si>
    <t>300ETF购2020年11月5750</t>
    <phoneticPr fontId="4" type="noConversion"/>
  </si>
  <si>
    <t>10002857</t>
    <phoneticPr fontId="4" type="noConversion"/>
  </si>
  <si>
    <t>510300P2011M05500</t>
    <phoneticPr fontId="4" type="noConversion"/>
  </si>
  <si>
    <t>300ETF沽2020年11月5500</t>
    <phoneticPr fontId="4" type="noConversion"/>
  </si>
  <si>
    <t>10002858</t>
    <phoneticPr fontId="4" type="noConversion"/>
  </si>
  <si>
    <t>510300P2011M05750</t>
    <phoneticPr fontId="4" type="noConversion"/>
  </si>
  <si>
    <t>300ETF沽2020年11月5750</t>
    <phoneticPr fontId="4" type="noConversion"/>
  </si>
  <si>
    <t>2020-11</t>
    <phoneticPr fontId="4" type="noConversion"/>
  </si>
  <si>
    <t>510300C2106A04400</t>
    <phoneticPr fontId="4" type="noConversion"/>
  </si>
  <si>
    <t>300ETF购6月4343A</t>
    <phoneticPr fontId="4" type="noConversion"/>
  </si>
  <si>
    <t>2021-06</t>
    <phoneticPr fontId="4" type="noConversion"/>
  </si>
  <si>
    <t>2021-06-23</t>
    <phoneticPr fontId="4" type="noConversion"/>
  </si>
  <si>
    <t>2021-06-24</t>
    <phoneticPr fontId="4" type="noConversion"/>
  </si>
  <si>
    <t>510300C2106A04500</t>
    <phoneticPr fontId="4" type="noConversion"/>
  </si>
  <si>
    <t>300ETF购6月4441A</t>
    <phoneticPr fontId="4" type="noConversion"/>
  </si>
  <si>
    <t>2021-06-23</t>
    <phoneticPr fontId="4" type="noConversion"/>
  </si>
  <si>
    <t>2021-06-24</t>
    <phoneticPr fontId="4" type="noConversion"/>
  </si>
  <si>
    <t>10002879</t>
    <phoneticPr fontId="4" type="noConversion"/>
  </si>
  <si>
    <t>510300C2106A04600</t>
    <phoneticPr fontId="4" type="noConversion"/>
  </si>
  <si>
    <t>300ETF购6月4540A</t>
    <phoneticPr fontId="4" type="noConversion"/>
  </si>
  <si>
    <t>2021-06-24</t>
    <phoneticPr fontId="4" type="noConversion"/>
  </si>
  <si>
    <t>10002880</t>
    <phoneticPr fontId="4" type="noConversion"/>
  </si>
  <si>
    <t>510300C2106A04700</t>
    <phoneticPr fontId="4" type="noConversion"/>
  </si>
  <si>
    <t>300ETF购6月4639A</t>
    <phoneticPr fontId="4" type="noConversion"/>
  </si>
  <si>
    <t>2021-06</t>
    <phoneticPr fontId="4" type="noConversion"/>
  </si>
  <si>
    <t>10002881</t>
    <phoneticPr fontId="4" type="noConversion"/>
  </si>
  <si>
    <t>2021-06</t>
    <phoneticPr fontId="4" type="noConversion"/>
  </si>
  <si>
    <t>2021-06-23</t>
    <phoneticPr fontId="4" type="noConversion"/>
  </si>
  <si>
    <t>10002882</t>
    <phoneticPr fontId="4" type="noConversion"/>
  </si>
  <si>
    <t>300ETF购6月4836A</t>
    <phoneticPr fontId="4" type="noConversion"/>
  </si>
  <si>
    <t>2021-06</t>
    <phoneticPr fontId="4" type="noConversion"/>
  </si>
  <si>
    <t>2021-06-24</t>
    <phoneticPr fontId="4" type="noConversion"/>
  </si>
  <si>
    <t>10002883</t>
    <phoneticPr fontId="4" type="noConversion"/>
  </si>
  <si>
    <t>510300C2106A05000</t>
    <phoneticPr fontId="4" type="noConversion"/>
  </si>
  <si>
    <t>300ETF购6月4935A</t>
    <phoneticPr fontId="4" type="noConversion"/>
  </si>
  <si>
    <t>10002884</t>
    <phoneticPr fontId="4" type="noConversion"/>
  </si>
  <si>
    <t>510300C2106A05250</t>
    <phoneticPr fontId="4" type="noConversion"/>
  </si>
  <si>
    <t>300ETF购6月5182A</t>
    <phoneticPr fontId="4" type="noConversion"/>
  </si>
  <si>
    <t>2021-06</t>
    <phoneticPr fontId="4" type="noConversion"/>
  </si>
  <si>
    <t>10002885</t>
    <phoneticPr fontId="4" type="noConversion"/>
  </si>
  <si>
    <t>510300C2106A05500</t>
    <phoneticPr fontId="4" type="noConversion"/>
  </si>
  <si>
    <t>10002886</t>
    <phoneticPr fontId="4" type="noConversion"/>
  </si>
  <si>
    <t>510300P2106A04400</t>
    <phoneticPr fontId="4" type="noConversion"/>
  </si>
  <si>
    <t>300ETF沽6月4343A</t>
    <phoneticPr fontId="4" type="noConversion"/>
  </si>
  <si>
    <t>10002887</t>
    <phoneticPr fontId="4" type="noConversion"/>
  </si>
  <si>
    <t>300ETF沽6月4441A</t>
    <phoneticPr fontId="4" type="noConversion"/>
  </si>
  <si>
    <t>10002888</t>
    <phoneticPr fontId="4" type="noConversion"/>
  </si>
  <si>
    <t>510300P2106A04600</t>
    <phoneticPr fontId="4" type="noConversion"/>
  </si>
  <si>
    <t>2021-06-23</t>
    <phoneticPr fontId="4" type="noConversion"/>
  </si>
  <si>
    <t>10002889</t>
    <phoneticPr fontId="4" type="noConversion"/>
  </si>
  <si>
    <t>300ETF沽6月4639A</t>
    <phoneticPr fontId="4" type="noConversion"/>
  </si>
  <si>
    <t>10002890</t>
    <phoneticPr fontId="4" type="noConversion"/>
  </si>
  <si>
    <t>510300P2106A04800</t>
    <phoneticPr fontId="4" type="noConversion"/>
  </si>
  <si>
    <t>300ETF沽6月4737A</t>
    <phoneticPr fontId="4" type="noConversion"/>
  </si>
  <si>
    <t>10002891</t>
    <phoneticPr fontId="4" type="noConversion"/>
  </si>
  <si>
    <t>510300P2106A04900</t>
    <phoneticPr fontId="4" type="noConversion"/>
  </si>
  <si>
    <t>300ETF沽6月4836A</t>
    <phoneticPr fontId="4" type="noConversion"/>
  </si>
  <si>
    <t>10002892</t>
    <phoneticPr fontId="4" type="noConversion"/>
  </si>
  <si>
    <t>510300P2106A05000</t>
    <phoneticPr fontId="4" type="noConversion"/>
  </si>
  <si>
    <t>300ETF沽6月4935A</t>
    <phoneticPr fontId="4" type="noConversion"/>
  </si>
  <si>
    <t>10002893</t>
    <phoneticPr fontId="4" type="noConversion"/>
  </si>
  <si>
    <t>510300P2106A05250</t>
    <phoneticPr fontId="4" type="noConversion"/>
  </si>
  <si>
    <t>300ETF沽6月5182A</t>
    <phoneticPr fontId="4" type="noConversion"/>
  </si>
  <si>
    <t>10002894</t>
    <phoneticPr fontId="4" type="noConversion"/>
  </si>
  <si>
    <t>510300P2106A05500</t>
    <phoneticPr fontId="4" type="noConversion"/>
  </si>
  <si>
    <t>300ETF沽6月5428A</t>
    <phoneticPr fontId="4" type="noConversion"/>
  </si>
  <si>
    <t>10002897</t>
    <phoneticPr fontId="4" type="noConversion"/>
  </si>
  <si>
    <t>510300C2106A05750</t>
    <phoneticPr fontId="4" type="noConversion"/>
  </si>
  <si>
    <t>300ETF购6月5675A</t>
    <phoneticPr fontId="4" type="noConversion"/>
  </si>
  <si>
    <t>10002898</t>
    <phoneticPr fontId="4" type="noConversion"/>
  </si>
  <si>
    <t>510300P2106A05750</t>
    <phoneticPr fontId="4" type="noConversion"/>
  </si>
  <si>
    <t>300ETF沽6月5675A</t>
    <phoneticPr fontId="4" type="noConversion"/>
  </si>
  <si>
    <t>10002899</t>
    <phoneticPr fontId="4" type="noConversion"/>
  </si>
  <si>
    <t>510300C2011M06000</t>
    <phoneticPr fontId="4" type="noConversion"/>
  </si>
  <si>
    <t>300ETF购2020年11月6000</t>
    <phoneticPr fontId="4" type="noConversion"/>
  </si>
  <si>
    <t>10002900</t>
    <phoneticPr fontId="4" type="noConversion"/>
  </si>
  <si>
    <t>510300P2011M06000</t>
    <phoneticPr fontId="4" type="noConversion"/>
  </si>
  <si>
    <t>300ETF沽2020年11月6000</t>
    <phoneticPr fontId="4" type="noConversion"/>
  </si>
  <si>
    <t>510300C2012M06000</t>
    <phoneticPr fontId="4" type="noConversion"/>
  </si>
  <si>
    <t>300ETF购2020年12月6000</t>
    <phoneticPr fontId="4" type="noConversion"/>
  </si>
  <si>
    <t>510300P2012M06000</t>
    <phoneticPr fontId="4" type="noConversion"/>
  </si>
  <si>
    <t>300ETF沽2020年12月6000</t>
    <phoneticPr fontId="4" type="noConversion"/>
  </si>
  <si>
    <t>10002903</t>
    <phoneticPr fontId="4" type="noConversion"/>
  </si>
  <si>
    <t>510300C2103A06000</t>
    <phoneticPr fontId="4" type="noConversion"/>
  </si>
  <si>
    <t>300ETF购3月5922A</t>
    <phoneticPr fontId="4" type="noConversion"/>
  </si>
  <si>
    <t>10002904</t>
    <phoneticPr fontId="4" type="noConversion"/>
  </si>
  <si>
    <t>510300P2103A06000</t>
    <phoneticPr fontId="4" type="noConversion"/>
  </si>
  <si>
    <t>300ETF沽3月5922A</t>
    <phoneticPr fontId="4" type="noConversion"/>
  </si>
  <si>
    <t>300ETF购6月5922A</t>
    <phoneticPr fontId="4" type="noConversion"/>
  </si>
  <si>
    <t>10002906</t>
    <phoneticPr fontId="4" type="noConversion"/>
  </si>
  <si>
    <t>510300P2106A06000</t>
    <phoneticPr fontId="4" type="noConversion"/>
  </si>
  <si>
    <t>300ETF沽6月5922A</t>
    <phoneticPr fontId="4" type="noConversion"/>
  </si>
  <si>
    <t>10002931</t>
    <phoneticPr fontId="4" type="noConversion"/>
  </si>
  <si>
    <t>300ETF购2021年1月4540A</t>
    <phoneticPr fontId="4" type="noConversion"/>
  </si>
  <si>
    <t>2021-01</t>
    <phoneticPr fontId="4" type="noConversion"/>
  </si>
  <si>
    <t>2021-01-28</t>
    <phoneticPr fontId="4" type="noConversion"/>
  </si>
  <si>
    <t>10002932</t>
    <phoneticPr fontId="4" type="noConversion"/>
  </si>
  <si>
    <t>510300C2101A04700</t>
    <phoneticPr fontId="4" type="noConversion"/>
  </si>
  <si>
    <t>300ETF购2021年1月4639A</t>
    <phoneticPr fontId="4" type="noConversion"/>
  </si>
  <si>
    <t>2021-01</t>
    <phoneticPr fontId="4" type="noConversion"/>
  </si>
  <si>
    <t>10002933</t>
    <phoneticPr fontId="4" type="noConversion"/>
  </si>
  <si>
    <t>300ETF购2021年1月4737A</t>
    <phoneticPr fontId="4" type="noConversion"/>
  </si>
  <si>
    <t>2021-01-27</t>
    <phoneticPr fontId="4" type="noConversion"/>
  </si>
  <si>
    <t>2021-01-28</t>
    <phoneticPr fontId="4" type="noConversion"/>
  </si>
  <si>
    <t>10002934</t>
    <phoneticPr fontId="4" type="noConversion"/>
  </si>
  <si>
    <t>510300C2101A04900</t>
    <phoneticPr fontId="4" type="noConversion"/>
  </si>
  <si>
    <t>300ETF购2021年1月4836A</t>
    <phoneticPr fontId="4" type="noConversion"/>
  </si>
  <si>
    <t>2021-01-27</t>
    <phoneticPr fontId="4" type="noConversion"/>
  </si>
  <si>
    <t>2021-01-28</t>
    <phoneticPr fontId="4" type="noConversion"/>
  </si>
  <si>
    <t>10002935</t>
    <phoneticPr fontId="4" type="noConversion"/>
  </si>
  <si>
    <t>510300C2101A05000</t>
    <phoneticPr fontId="4" type="noConversion"/>
  </si>
  <si>
    <t>300ETF购2021年1月4935A</t>
    <phoneticPr fontId="4" type="noConversion"/>
  </si>
  <si>
    <t>2021-01-27</t>
    <phoneticPr fontId="4" type="noConversion"/>
  </si>
  <si>
    <t>10002936</t>
    <phoneticPr fontId="4" type="noConversion"/>
  </si>
  <si>
    <t>510300C2101A05250</t>
    <phoneticPr fontId="4" type="noConversion"/>
  </si>
  <si>
    <t>300ETF购2021年1月5182A</t>
    <phoneticPr fontId="4" type="noConversion"/>
  </si>
  <si>
    <t>10002937</t>
    <phoneticPr fontId="4" type="noConversion"/>
  </si>
  <si>
    <t>510300C2101A05500</t>
    <phoneticPr fontId="4" type="noConversion"/>
  </si>
  <si>
    <t>300ETF购2021年1月5428A</t>
    <phoneticPr fontId="4" type="noConversion"/>
  </si>
  <si>
    <t>2021-01</t>
    <phoneticPr fontId="4" type="noConversion"/>
  </si>
  <si>
    <t>10002938</t>
    <phoneticPr fontId="4" type="noConversion"/>
  </si>
  <si>
    <t>510300C2101A05750</t>
    <phoneticPr fontId="4" type="noConversion"/>
  </si>
  <si>
    <t>300ETF购2021年1月5675A</t>
    <phoneticPr fontId="4" type="noConversion"/>
  </si>
  <si>
    <t>10002939</t>
    <phoneticPr fontId="4" type="noConversion"/>
  </si>
  <si>
    <t>300ETF购2021年1月5922A</t>
    <phoneticPr fontId="4" type="noConversion"/>
  </si>
  <si>
    <t>10002940</t>
    <phoneticPr fontId="4" type="noConversion"/>
  </si>
  <si>
    <t>510300P2101A04600</t>
    <phoneticPr fontId="4" type="noConversion"/>
  </si>
  <si>
    <t>300ETF沽2021年1月4540A</t>
    <phoneticPr fontId="4" type="noConversion"/>
  </si>
  <si>
    <t>2021-01</t>
    <phoneticPr fontId="4" type="noConversion"/>
  </si>
  <si>
    <t>10002941</t>
    <phoneticPr fontId="4" type="noConversion"/>
  </si>
  <si>
    <t>510300P2101A04700</t>
    <phoneticPr fontId="4" type="noConversion"/>
  </si>
  <si>
    <t>300ETF沽2021年1月4639A</t>
    <phoneticPr fontId="4" type="noConversion"/>
  </si>
  <si>
    <t>10002942</t>
    <phoneticPr fontId="4" type="noConversion"/>
  </si>
  <si>
    <t>510300P2101A04800</t>
    <phoneticPr fontId="4" type="noConversion"/>
  </si>
  <si>
    <t>300ETF沽2021年1月4737A</t>
    <phoneticPr fontId="4" type="noConversion"/>
  </si>
  <si>
    <t>10002943</t>
    <phoneticPr fontId="4" type="noConversion"/>
  </si>
  <si>
    <t>510300P2101A04900</t>
    <phoneticPr fontId="4" type="noConversion"/>
  </si>
  <si>
    <t>300ETF沽2021年1月4836A</t>
    <phoneticPr fontId="4" type="noConversion"/>
  </si>
  <si>
    <t>510300P2101A05000</t>
    <phoneticPr fontId="4" type="noConversion"/>
  </si>
  <si>
    <t>300ETF沽2021年1月4935A</t>
    <phoneticPr fontId="4" type="noConversion"/>
  </si>
  <si>
    <t>510300P2101A05250</t>
    <phoneticPr fontId="4" type="noConversion"/>
  </si>
  <si>
    <t>300ETF沽2021年1月5182A</t>
    <phoneticPr fontId="4" type="noConversion"/>
  </si>
  <si>
    <t>10002946</t>
    <phoneticPr fontId="4" type="noConversion"/>
  </si>
  <si>
    <t>510300P2101A05500</t>
    <phoneticPr fontId="4" type="noConversion"/>
  </si>
  <si>
    <t>300ETF沽2021年1月5428A</t>
    <phoneticPr fontId="4" type="noConversion"/>
  </si>
  <si>
    <t>10002947</t>
    <phoneticPr fontId="4" type="noConversion"/>
  </si>
  <si>
    <t>510300P2101A05750</t>
    <phoneticPr fontId="4" type="noConversion"/>
  </si>
  <si>
    <t>300ETF沽2021年1月5675A</t>
    <phoneticPr fontId="4" type="noConversion"/>
  </si>
  <si>
    <t>10002948</t>
    <phoneticPr fontId="4" type="noConversion"/>
  </si>
  <si>
    <t>510300P2101A06000</t>
    <phoneticPr fontId="4" type="noConversion"/>
  </si>
  <si>
    <t>300ETF沽2021年1月5922A</t>
    <phoneticPr fontId="4" type="noConversion"/>
  </si>
  <si>
    <t>2021-01-27</t>
    <phoneticPr fontId="4" type="noConversion"/>
  </si>
  <si>
    <t>10003029</t>
    <phoneticPr fontId="4" type="noConversion"/>
  </si>
  <si>
    <t>510300C2012M06250</t>
    <phoneticPr fontId="4" type="noConversion"/>
  </si>
  <si>
    <t>300ETF购2020年12月6250</t>
    <phoneticPr fontId="4" type="noConversion"/>
  </si>
  <si>
    <t>10003030</t>
    <phoneticPr fontId="4" type="noConversion"/>
  </si>
  <si>
    <t>510300P2012M06250</t>
    <phoneticPr fontId="4" type="noConversion"/>
  </si>
  <si>
    <t>300ETF沽2020年12月6250</t>
    <phoneticPr fontId="4" type="noConversion"/>
  </si>
  <si>
    <t>10003031</t>
    <phoneticPr fontId="4" type="noConversion"/>
  </si>
  <si>
    <t>510300C2101A06250</t>
    <phoneticPr fontId="4" type="noConversion"/>
  </si>
  <si>
    <t>300ETF购2021年1月6169A</t>
    <phoneticPr fontId="4" type="noConversion"/>
  </si>
  <si>
    <t>10003032</t>
    <phoneticPr fontId="4" type="noConversion"/>
  </si>
  <si>
    <t>510300P2101A06250</t>
    <phoneticPr fontId="4" type="noConversion"/>
  </si>
  <si>
    <t>300ETF沽2021年1月6169A</t>
    <phoneticPr fontId="4" type="noConversion"/>
  </si>
  <si>
    <t>10003033</t>
    <phoneticPr fontId="4" type="noConversion"/>
  </si>
  <si>
    <t>510300C2103A06250</t>
    <phoneticPr fontId="4" type="noConversion"/>
  </si>
  <si>
    <t>300ETF购3月6169A</t>
    <phoneticPr fontId="4" type="noConversion"/>
  </si>
  <si>
    <t>510300P2103A06250</t>
    <phoneticPr fontId="4" type="noConversion"/>
  </si>
  <si>
    <t>300ETF沽3月6169A</t>
    <phoneticPr fontId="4" type="noConversion"/>
  </si>
  <si>
    <t>10003035</t>
    <phoneticPr fontId="4" type="noConversion"/>
  </si>
  <si>
    <t>510300C2106A06250</t>
    <phoneticPr fontId="4" type="noConversion"/>
  </si>
  <si>
    <t>300ETF购6月6169A</t>
    <phoneticPr fontId="4" type="noConversion"/>
  </si>
  <si>
    <t>2021-06-23</t>
    <phoneticPr fontId="4" type="noConversion"/>
  </si>
  <si>
    <t>10003036</t>
    <phoneticPr fontId="4" type="noConversion"/>
  </si>
  <si>
    <t>510300P2106A06250</t>
    <phoneticPr fontId="4" type="noConversion"/>
  </si>
  <si>
    <t>300ETF沽6月6169A</t>
    <phoneticPr fontId="4" type="noConversion"/>
  </si>
  <si>
    <t>2021-06-24</t>
    <phoneticPr fontId="4" type="noConversion"/>
  </si>
  <si>
    <t>10003063</t>
    <phoneticPr fontId="4" type="noConversion"/>
  </si>
  <si>
    <t>510300C2102A04600</t>
    <phoneticPr fontId="4" type="noConversion"/>
  </si>
  <si>
    <t>300ETF购2021年2月4540A</t>
    <phoneticPr fontId="4" type="noConversion"/>
  </si>
  <si>
    <t>2021-02-24</t>
    <phoneticPr fontId="4" type="noConversion"/>
  </si>
  <si>
    <t>2021-02-25</t>
    <phoneticPr fontId="4" type="noConversion"/>
  </si>
  <si>
    <t>10003064</t>
    <phoneticPr fontId="4" type="noConversion"/>
  </si>
  <si>
    <t>510300C2102A04700</t>
    <phoneticPr fontId="4" type="noConversion"/>
  </si>
  <si>
    <t>300ETF购2021年2月4639A</t>
    <phoneticPr fontId="4" type="noConversion"/>
  </si>
  <si>
    <t>2021-02</t>
    <phoneticPr fontId="4" type="noConversion"/>
  </si>
  <si>
    <t>2021-02-25</t>
    <phoneticPr fontId="4" type="noConversion"/>
  </si>
  <si>
    <t>10003065</t>
    <phoneticPr fontId="4" type="noConversion"/>
  </si>
  <si>
    <t>510300C2102A04800</t>
    <phoneticPr fontId="4" type="noConversion"/>
  </si>
  <si>
    <t>300ETF购2021年2月4737A</t>
    <phoneticPr fontId="4" type="noConversion"/>
  </si>
  <si>
    <t>2021-02-25</t>
    <phoneticPr fontId="4" type="noConversion"/>
  </si>
  <si>
    <t>510300C2102A04900</t>
    <phoneticPr fontId="4" type="noConversion"/>
  </si>
  <si>
    <t>300ETF购2021年2月4836A</t>
    <phoneticPr fontId="4" type="noConversion"/>
  </si>
  <si>
    <t>2021-02</t>
    <phoneticPr fontId="4" type="noConversion"/>
  </si>
  <si>
    <t>2021-02-25</t>
    <phoneticPr fontId="4" type="noConversion"/>
  </si>
  <si>
    <t>10003067</t>
    <phoneticPr fontId="4" type="noConversion"/>
  </si>
  <si>
    <t>510300C2102A05000</t>
    <phoneticPr fontId="4" type="noConversion"/>
  </si>
  <si>
    <t>300ETF购2021年2月4935A</t>
    <phoneticPr fontId="4" type="noConversion"/>
  </si>
  <si>
    <t>2021-02-24</t>
    <phoneticPr fontId="4" type="noConversion"/>
  </si>
  <si>
    <t>2021-02-25</t>
    <phoneticPr fontId="4" type="noConversion"/>
  </si>
  <si>
    <t>10003068</t>
    <phoneticPr fontId="4" type="noConversion"/>
  </si>
  <si>
    <t>510300C2102A05250</t>
    <phoneticPr fontId="4" type="noConversion"/>
  </si>
  <si>
    <t>300ETF购2021年2月5182A</t>
    <phoneticPr fontId="4" type="noConversion"/>
  </si>
  <si>
    <t>2021-02</t>
    <phoneticPr fontId="4" type="noConversion"/>
  </si>
  <si>
    <t>2021-02-24</t>
    <phoneticPr fontId="4" type="noConversion"/>
  </si>
  <si>
    <t>10003069</t>
    <phoneticPr fontId="4" type="noConversion"/>
  </si>
  <si>
    <t>300ETF购2021年2月5428A</t>
    <phoneticPr fontId="4" type="noConversion"/>
  </si>
  <si>
    <t>2021-02</t>
    <phoneticPr fontId="4" type="noConversion"/>
  </si>
  <si>
    <t>10003070</t>
    <phoneticPr fontId="4" type="noConversion"/>
  </si>
  <si>
    <t>510300C2102A05750</t>
    <phoneticPr fontId="4" type="noConversion"/>
  </si>
  <si>
    <t>300ETF购2021年2月5675A</t>
    <phoneticPr fontId="4" type="noConversion"/>
  </si>
  <si>
    <t>10003071</t>
    <phoneticPr fontId="4" type="noConversion"/>
  </si>
  <si>
    <t>510300C2102A06000</t>
    <phoneticPr fontId="4" type="noConversion"/>
  </si>
  <si>
    <t>300ETF购2021年2月5922A</t>
    <phoneticPr fontId="4" type="noConversion"/>
  </si>
  <si>
    <t>10003072</t>
    <phoneticPr fontId="4" type="noConversion"/>
  </si>
  <si>
    <t>510300P2102A04600</t>
    <phoneticPr fontId="4" type="noConversion"/>
  </si>
  <si>
    <t>300ETF沽2021年2月4540A</t>
    <phoneticPr fontId="4" type="noConversion"/>
  </si>
  <si>
    <t>510300P2102A04700</t>
    <phoneticPr fontId="4" type="noConversion"/>
  </si>
  <si>
    <t>2021-02-24</t>
    <phoneticPr fontId="4" type="noConversion"/>
  </si>
  <si>
    <t>10003074</t>
    <phoneticPr fontId="4" type="noConversion"/>
  </si>
  <si>
    <t>300ETF沽2021年2月4737A</t>
    <phoneticPr fontId="4" type="noConversion"/>
  </si>
  <si>
    <t>510300P2102A04900</t>
    <phoneticPr fontId="4" type="noConversion"/>
  </si>
  <si>
    <t>300ETF沽2021年2月4836A</t>
    <phoneticPr fontId="4" type="noConversion"/>
  </si>
  <si>
    <t>10003076</t>
    <phoneticPr fontId="4" type="noConversion"/>
  </si>
  <si>
    <t>510300P2102A05000</t>
    <phoneticPr fontId="4" type="noConversion"/>
  </si>
  <si>
    <t>300ETF沽2021年2月4935A</t>
    <phoneticPr fontId="4" type="noConversion"/>
  </si>
  <si>
    <t>10003077</t>
    <phoneticPr fontId="4" type="noConversion"/>
  </si>
  <si>
    <t>510300P2102A05250</t>
    <phoneticPr fontId="4" type="noConversion"/>
  </si>
  <si>
    <t>300ETF沽2021年2月5182A</t>
    <phoneticPr fontId="4" type="noConversion"/>
  </si>
  <si>
    <t>10003078</t>
    <phoneticPr fontId="4" type="noConversion"/>
  </si>
  <si>
    <t>510300P2102A05500</t>
    <phoneticPr fontId="4" type="noConversion"/>
  </si>
  <si>
    <t>300ETF沽2021年2月5428A</t>
    <phoneticPr fontId="4" type="noConversion"/>
  </si>
  <si>
    <t>10003079</t>
    <phoneticPr fontId="4" type="noConversion"/>
  </si>
  <si>
    <t>510300P2102A05750</t>
    <phoneticPr fontId="4" type="noConversion"/>
  </si>
  <si>
    <t>300ETF沽2021年2月5675A</t>
    <phoneticPr fontId="4" type="noConversion"/>
  </si>
  <si>
    <t>10003080</t>
    <phoneticPr fontId="4" type="noConversion"/>
  </si>
  <si>
    <t>510300P2102A06000</t>
    <phoneticPr fontId="4" type="noConversion"/>
  </si>
  <si>
    <t>300ETF沽2021年2月5922A</t>
    <phoneticPr fontId="4" type="noConversion"/>
  </si>
  <si>
    <t>10003081</t>
    <phoneticPr fontId="4" type="noConversion"/>
  </si>
  <si>
    <t>510300C2102A06250</t>
    <phoneticPr fontId="4" type="noConversion"/>
  </si>
  <si>
    <t>300ETF购2021年2月6169A</t>
    <phoneticPr fontId="4" type="noConversion"/>
  </si>
  <si>
    <t>2021-02</t>
    <phoneticPr fontId="4" type="noConversion"/>
  </si>
  <si>
    <t>10003082</t>
    <phoneticPr fontId="4" type="noConversion"/>
  </si>
  <si>
    <t>510300P2102A06250</t>
    <phoneticPr fontId="4" type="noConversion"/>
  </si>
  <si>
    <t>300ETF沽2021年2月6169A</t>
    <phoneticPr fontId="4" type="noConversion"/>
  </si>
  <si>
    <t>10003093</t>
    <phoneticPr fontId="4" type="noConversion"/>
  </si>
  <si>
    <t>510300C2101A06500</t>
    <phoneticPr fontId="4" type="noConversion"/>
  </si>
  <si>
    <t>300ETF购2021年1月6415A</t>
    <phoneticPr fontId="4" type="noConversion"/>
  </si>
  <si>
    <t>510300P2101A06500</t>
    <phoneticPr fontId="4" type="noConversion"/>
  </si>
  <si>
    <t>300ETF沽2021年1月6415A</t>
    <phoneticPr fontId="4" type="noConversion"/>
  </si>
  <si>
    <t>10003095</t>
    <phoneticPr fontId="4" type="noConversion"/>
  </si>
  <si>
    <t>510300C2102A06500</t>
    <phoneticPr fontId="4" type="noConversion"/>
  </si>
  <si>
    <t>300ETF购2021年2月6415A</t>
    <phoneticPr fontId="4" type="noConversion"/>
  </si>
  <si>
    <t>10003096</t>
    <phoneticPr fontId="4" type="noConversion"/>
  </si>
  <si>
    <t>300ETF沽2021年2月6415A</t>
    <phoneticPr fontId="4" type="noConversion"/>
  </si>
  <si>
    <t>10003097</t>
    <phoneticPr fontId="4" type="noConversion"/>
  </si>
  <si>
    <t>510300C2103A06500</t>
    <phoneticPr fontId="4" type="noConversion"/>
  </si>
  <si>
    <t>300ETF购3月6415A</t>
    <phoneticPr fontId="4" type="noConversion"/>
  </si>
  <si>
    <t>10003098</t>
    <phoneticPr fontId="4" type="noConversion"/>
  </si>
  <si>
    <t>510300P2103A06500</t>
    <phoneticPr fontId="4" type="noConversion"/>
  </si>
  <si>
    <t>300ETF沽3月6415A</t>
    <phoneticPr fontId="4" type="noConversion"/>
  </si>
  <si>
    <t>10003099</t>
    <phoneticPr fontId="4" type="noConversion"/>
  </si>
  <si>
    <t>510300C2106A06500</t>
    <phoneticPr fontId="4" type="noConversion"/>
  </si>
  <si>
    <t>300ETF购6月6415A</t>
    <phoneticPr fontId="4" type="noConversion"/>
  </si>
  <si>
    <t>10003100</t>
    <phoneticPr fontId="4" type="noConversion"/>
  </si>
  <si>
    <t>510300P2106A06500</t>
    <phoneticPr fontId="4" type="noConversion"/>
  </si>
  <si>
    <t>300ETF沽6月6415A</t>
    <phoneticPr fontId="4" type="noConversion"/>
  </si>
  <si>
    <t>10003117</t>
    <phoneticPr fontId="4" type="noConversion"/>
  </si>
  <si>
    <t>510300C2101A06750</t>
    <phoneticPr fontId="4" type="noConversion"/>
  </si>
  <si>
    <t>300ETF购2021年1月6662A</t>
    <phoneticPr fontId="4" type="noConversion"/>
  </si>
  <si>
    <t>10003118</t>
    <phoneticPr fontId="4" type="noConversion"/>
  </si>
  <si>
    <t>510300P2101A06750</t>
    <phoneticPr fontId="4" type="noConversion"/>
  </si>
  <si>
    <t>300ETF沽2021年1月6662A</t>
    <phoneticPr fontId="4" type="noConversion"/>
  </si>
  <si>
    <t>10003119</t>
    <phoneticPr fontId="4" type="noConversion"/>
  </si>
  <si>
    <t>510300C2102A06750</t>
    <phoneticPr fontId="4" type="noConversion"/>
  </si>
  <si>
    <t>300ETF购2021年2月6662A</t>
    <phoneticPr fontId="4" type="noConversion"/>
  </si>
  <si>
    <t>10003120</t>
    <phoneticPr fontId="4" type="noConversion"/>
  </si>
  <si>
    <t>300ETF沽2021年2月6662A</t>
    <phoneticPr fontId="4" type="noConversion"/>
  </si>
  <si>
    <t>10003121</t>
    <phoneticPr fontId="4" type="noConversion"/>
  </si>
  <si>
    <t>510300C2103A06750</t>
    <phoneticPr fontId="4" type="noConversion"/>
  </si>
  <si>
    <t>300ETF购3月6662A</t>
    <phoneticPr fontId="4" type="noConversion"/>
  </si>
  <si>
    <t>10003122</t>
    <phoneticPr fontId="4" type="noConversion"/>
  </si>
  <si>
    <t>510300P2103A06750</t>
    <phoneticPr fontId="4" type="noConversion"/>
  </si>
  <si>
    <t>300ETF沽3月6662A</t>
    <phoneticPr fontId="4" type="noConversion"/>
  </si>
  <si>
    <t>10003123</t>
    <phoneticPr fontId="4" type="noConversion"/>
  </si>
  <si>
    <t>510300C2106A06750</t>
    <phoneticPr fontId="4" type="noConversion"/>
  </si>
  <si>
    <t>300ETF购6月6662A</t>
    <phoneticPr fontId="4" type="noConversion"/>
  </si>
  <si>
    <t>10003124</t>
    <phoneticPr fontId="4" type="noConversion"/>
  </si>
  <si>
    <t>510300P2106A06750</t>
    <phoneticPr fontId="4" type="noConversion"/>
  </si>
  <si>
    <t>510300C2101M04800</t>
    <phoneticPr fontId="4" type="noConversion"/>
  </si>
  <si>
    <t>300ETF购2021年1月4800</t>
    <phoneticPr fontId="4" type="noConversion"/>
  </si>
  <si>
    <t>10003126</t>
    <phoneticPr fontId="4" type="noConversion"/>
  </si>
  <si>
    <t>510300C2101M04900</t>
    <phoneticPr fontId="4" type="noConversion"/>
  </si>
  <si>
    <t>300ETF购2021年1月4900</t>
    <phoneticPr fontId="4" type="noConversion"/>
  </si>
  <si>
    <t>10003127</t>
    <phoneticPr fontId="4" type="noConversion"/>
  </si>
  <si>
    <t>300ETF购2021年1月5000</t>
    <phoneticPr fontId="4" type="noConversion"/>
  </si>
  <si>
    <t>10003128</t>
    <phoneticPr fontId="4" type="noConversion"/>
  </si>
  <si>
    <t>510300C2101M05250</t>
    <phoneticPr fontId="4" type="noConversion"/>
  </si>
  <si>
    <t>300ETF购2021年1月5250</t>
    <phoneticPr fontId="4" type="noConversion"/>
  </si>
  <si>
    <t>10003129</t>
    <phoneticPr fontId="4" type="noConversion"/>
  </si>
  <si>
    <t>510300C2101M05500</t>
    <phoneticPr fontId="4" type="noConversion"/>
  </si>
  <si>
    <t>300ETF购2021年1月5500</t>
    <phoneticPr fontId="4" type="noConversion"/>
  </si>
  <si>
    <t>10003130</t>
    <phoneticPr fontId="4" type="noConversion"/>
  </si>
  <si>
    <t>510300C2101M05750</t>
    <phoneticPr fontId="4" type="noConversion"/>
  </si>
  <si>
    <t>300ETF购2021年1月5750</t>
    <phoneticPr fontId="4" type="noConversion"/>
  </si>
  <si>
    <t>10003131</t>
    <phoneticPr fontId="4" type="noConversion"/>
  </si>
  <si>
    <t>510300C2101M06000</t>
    <phoneticPr fontId="4" type="noConversion"/>
  </si>
  <si>
    <t>300ETF购2021年1月6000</t>
    <phoneticPr fontId="4" type="noConversion"/>
  </si>
  <si>
    <t>10003132</t>
    <phoneticPr fontId="4" type="noConversion"/>
  </si>
  <si>
    <t>510300C2101M06250</t>
    <phoneticPr fontId="4" type="noConversion"/>
  </si>
  <si>
    <t>300ETF购2021年1月6250</t>
    <phoneticPr fontId="4" type="noConversion"/>
  </si>
  <si>
    <t>2021-01-28</t>
    <phoneticPr fontId="4" type="noConversion"/>
  </si>
  <si>
    <t>10003133</t>
    <phoneticPr fontId="4" type="noConversion"/>
  </si>
  <si>
    <t>510300C2101M06500</t>
    <phoneticPr fontId="4" type="noConversion"/>
  </si>
  <si>
    <t>10003134</t>
    <phoneticPr fontId="4" type="noConversion"/>
  </si>
  <si>
    <t>510300P2101M04800</t>
    <phoneticPr fontId="4" type="noConversion"/>
  </si>
  <si>
    <t>2021-01-27</t>
    <phoneticPr fontId="4" type="noConversion"/>
  </si>
  <si>
    <t>10003135</t>
    <phoneticPr fontId="4" type="noConversion"/>
  </si>
  <si>
    <t>510300P2101M04900</t>
    <phoneticPr fontId="4" type="noConversion"/>
  </si>
  <si>
    <t>300ETF沽2021年1月4900</t>
    <phoneticPr fontId="4" type="noConversion"/>
  </si>
  <si>
    <t>10003136</t>
    <phoneticPr fontId="4" type="noConversion"/>
  </si>
  <si>
    <t>510300P2101M05000</t>
    <phoneticPr fontId="4" type="noConversion"/>
  </si>
  <si>
    <t>300ETF沽2021年1月5000</t>
    <phoneticPr fontId="4" type="noConversion"/>
  </si>
  <si>
    <t>10003137</t>
    <phoneticPr fontId="4" type="noConversion"/>
  </si>
  <si>
    <t>510300P2101M05250</t>
    <phoneticPr fontId="4" type="noConversion"/>
  </si>
  <si>
    <t>300ETF沽2021年1月5250</t>
    <phoneticPr fontId="4" type="noConversion"/>
  </si>
  <si>
    <t>10003138</t>
    <phoneticPr fontId="4" type="noConversion"/>
  </si>
  <si>
    <t>510300P2101M05500</t>
    <phoneticPr fontId="4" type="noConversion"/>
  </si>
  <si>
    <t>300ETF沽2021年1月5500</t>
    <phoneticPr fontId="4" type="noConversion"/>
  </si>
  <si>
    <t>10003139</t>
    <phoneticPr fontId="4" type="noConversion"/>
  </si>
  <si>
    <t>510300P2101M05750</t>
    <phoneticPr fontId="4" type="noConversion"/>
  </si>
  <si>
    <t>10003140</t>
    <phoneticPr fontId="4" type="noConversion"/>
  </si>
  <si>
    <t>510300P2101M06000</t>
    <phoneticPr fontId="4" type="noConversion"/>
  </si>
  <si>
    <t>300ETF沽2021年1月6000</t>
    <phoneticPr fontId="4" type="noConversion"/>
  </si>
  <si>
    <t>2021-01</t>
    <phoneticPr fontId="4" type="noConversion"/>
  </si>
  <si>
    <t>10003141</t>
    <phoneticPr fontId="4" type="noConversion"/>
  </si>
  <si>
    <t>510300P2101M06250</t>
    <phoneticPr fontId="4" type="noConversion"/>
  </si>
  <si>
    <t>300ETF沽2021年1月6250</t>
    <phoneticPr fontId="4" type="noConversion"/>
  </si>
  <si>
    <t>10003142</t>
    <phoneticPr fontId="4" type="noConversion"/>
  </si>
  <si>
    <t>510300P2101M06500</t>
    <phoneticPr fontId="4" type="noConversion"/>
  </si>
  <si>
    <t>300ETF沽2021年1月6500</t>
    <phoneticPr fontId="4" type="noConversion"/>
  </si>
  <si>
    <t>10003143</t>
    <phoneticPr fontId="4" type="noConversion"/>
  </si>
  <si>
    <t>510300C2102M04800</t>
    <phoneticPr fontId="4" type="noConversion"/>
  </si>
  <si>
    <t>10003144</t>
    <phoneticPr fontId="4" type="noConversion"/>
  </si>
  <si>
    <t>510300C2102M04900</t>
    <phoneticPr fontId="4" type="noConversion"/>
  </si>
  <si>
    <t>300ETF购2021年2月4900</t>
    <phoneticPr fontId="4" type="noConversion"/>
  </si>
  <si>
    <t>510300C2102M05000</t>
    <phoneticPr fontId="4" type="noConversion"/>
  </si>
  <si>
    <t>300ETF购2021年2月5000</t>
    <phoneticPr fontId="4" type="noConversion"/>
  </si>
  <si>
    <t>10003146</t>
    <phoneticPr fontId="4" type="noConversion"/>
  </si>
  <si>
    <t>510300C2102M05250</t>
    <phoneticPr fontId="4" type="noConversion"/>
  </si>
  <si>
    <t>300ETF购2021年2月5250</t>
    <phoneticPr fontId="4" type="noConversion"/>
  </si>
  <si>
    <t>510300C2102M05500</t>
    <phoneticPr fontId="4" type="noConversion"/>
  </si>
  <si>
    <t>300ETF购2021年2月5500</t>
    <phoneticPr fontId="4" type="noConversion"/>
  </si>
  <si>
    <t>10003148</t>
    <phoneticPr fontId="4" type="noConversion"/>
  </si>
  <si>
    <t>510300C2102M05750</t>
    <phoneticPr fontId="4" type="noConversion"/>
  </si>
  <si>
    <t>300ETF购2021年2月5750</t>
    <phoneticPr fontId="4" type="noConversion"/>
  </si>
  <si>
    <t>10003149</t>
    <phoneticPr fontId="4" type="noConversion"/>
  </si>
  <si>
    <t>510300C2102M06000</t>
    <phoneticPr fontId="4" type="noConversion"/>
  </si>
  <si>
    <t>300ETF购2021年2月6000</t>
    <phoneticPr fontId="4" type="noConversion"/>
  </si>
  <si>
    <t>10003150</t>
    <phoneticPr fontId="4" type="noConversion"/>
  </si>
  <si>
    <t>510300C2102M06250</t>
    <phoneticPr fontId="4" type="noConversion"/>
  </si>
  <si>
    <t>300ETF购2021年2月6250</t>
    <phoneticPr fontId="4" type="noConversion"/>
  </si>
  <si>
    <t>10003151</t>
    <phoneticPr fontId="4" type="noConversion"/>
  </si>
  <si>
    <t>510300C2102M06500</t>
    <phoneticPr fontId="4" type="noConversion"/>
  </si>
  <si>
    <t>300ETF购2021年2月6500</t>
    <phoneticPr fontId="4" type="noConversion"/>
  </si>
  <si>
    <t>510300P2102M04800</t>
    <phoneticPr fontId="4" type="noConversion"/>
  </si>
  <si>
    <t>300ETF沽2021年2月4800</t>
    <phoneticPr fontId="4" type="noConversion"/>
  </si>
  <si>
    <t>10003153</t>
    <phoneticPr fontId="4" type="noConversion"/>
  </si>
  <si>
    <t>300ETF沽2021年2月4900</t>
    <phoneticPr fontId="4" type="noConversion"/>
  </si>
  <si>
    <t>510300P2102M05000</t>
    <phoneticPr fontId="4" type="noConversion"/>
  </si>
  <si>
    <t>300ETF沽2021年2月5000</t>
    <phoneticPr fontId="4" type="noConversion"/>
  </si>
  <si>
    <t>10003155</t>
    <phoneticPr fontId="4" type="noConversion"/>
  </si>
  <si>
    <t>510300P2102M05250</t>
    <phoneticPr fontId="4" type="noConversion"/>
  </si>
  <si>
    <t>300ETF沽2021年2月5250</t>
    <phoneticPr fontId="4" type="noConversion"/>
  </si>
  <si>
    <t>10003156</t>
    <phoneticPr fontId="4" type="noConversion"/>
  </si>
  <si>
    <t>510300P2102M05500</t>
    <phoneticPr fontId="4" type="noConversion"/>
  </si>
  <si>
    <t>300ETF沽2021年2月5500</t>
    <phoneticPr fontId="4" type="noConversion"/>
  </si>
  <si>
    <t>10003157</t>
    <phoneticPr fontId="4" type="noConversion"/>
  </si>
  <si>
    <t>510300P2102M05750</t>
    <phoneticPr fontId="4" type="noConversion"/>
  </si>
  <si>
    <t>10003158</t>
    <phoneticPr fontId="4" type="noConversion"/>
  </si>
  <si>
    <t>510300P2102M06000</t>
    <phoneticPr fontId="4" type="noConversion"/>
  </si>
  <si>
    <t>300ETF沽2021年2月6000</t>
    <phoneticPr fontId="4" type="noConversion"/>
  </si>
  <si>
    <t>10003159</t>
    <phoneticPr fontId="4" type="noConversion"/>
  </si>
  <si>
    <t>510300P2102M06250</t>
    <phoneticPr fontId="4" type="noConversion"/>
  </si>
  <si>
    <t>300ETF沽2021年2月6250</t>
    <phoneticPr fontId="4" type="noConversion"/>
  </si>
  <si>
    <t>10003160</t>
    <phoneticPr fontId="4" type="noConversion"/>
  </si>
  <si>
    <t>510300P2102M06500</t>
    <phoneticPr fontId="4" type="noConversion"/>
  </si>
  <si>
    <t>300ETF沽2021年2月6500</t>
    <phoneticPr fontId="4" type="noConversion"/>
  </si>
  <si>
    <t>2021-02-24</t>
    <phoneticPr fontId="4" type="noConversion"/>
  </si>
  <si>
    <t>10003161</t>
    <phoneticPr fontId="4" type="noConversion"/>
  </si>
  <si>
    <t>510300C2103M04800</t>
    <phoneticPr fontId="4" type="noConversion"/>
  </si>
  <si>
    <t>300ETF购3月4800</t>
    <phoneticPr fontId="4" type="noConversion"/>
  </si>
  <si>
    <t>10003162</t>
    <phoneticPr fontId="4" type="noConversion"/>
  </si>
  <si>
    <t>510300C2103M04900</t>
    <phoneticPr fontId="4" type="noConversion"/>
  </si>
  <si>
    <t>300ETF购3月4900</t>
    <phoneticPr fontId="4" type="noConversion"/>
  </si>
  <si>
    <t>10003163</t>
    <phoneticPr fontId="4" type="noConversion"/>
  </si>
  <si>
    <t>510300C2103M05000</t>
    <phoneticPr fontId="4" type="noConversion"/>
  </si>
  <si>
    <t>300ETF购3月5000</t>
    <phoneticPr fontId="4" type="noConversion"/>
  </si>
  <si>
    <t>10003164</t>
    <phoneticPr fontId="4" type="noConversion"/>
  </si>
  <si>
    <t>300ETF购3月5250</t>
    <phoneticPr fontId="4" type="noConversion"/>
  </si>
  <si>
    <t>10003165</t>
    <phoneticPr fontId="4" type="noConversion"/>
  </si>
  <si>
    <t>510300C2103M05500</t>
    <phoneticPr fontId="4" type="noConversion"/>
  </si>
  <si>
    <t>300ETF购3月5500</t>
    <phoneticPr fontId="4" type="noConversion"/>
  </si>
  <si>
    <t>10003166</t>
    <phoneticPr fontId="4" type="noConversion"/>
  </si>
  <si>
    <t>510300C2103M05750</t>
    <phoneticPr fontId="4" type="noConversion"/>
  </si>
  <si>
    <t>300ETF购3月5750</t>
    <phoneticPr fontId="4" type="noConversion"/>
  </si>
  <si>
    <t>10003167</t>
    <phoneticPr fontId="4" type="noConversion"/>
  </si>
  <si>
    <t>510300C2103M06000</t>
    <phoneticPr fontId="4" type="noConversion"/>
  </si>
  <si>
    <t>10003168</t>
    <phoneticPr fontId="4" type="noConversion"/>
  </si>
  <si>
    <t>300ETF购3月6250</t>
    <phoneticPr fontId="4" type="noConversion"/>
  </si>
  <si>
    <t>10003169</t>
    <phoneticPr fontId="4" type="noConversion"/>
  </si>
  <si>
    <t>300ETF购3月6500</t>
    <phoneticPr fontId="4" type="noConversion"/>
  </si>
  <si>
    <t>10003170</t>
    <phoneticPr fontId="4" type="noConversion"/>
  </si>
  <si>
    <t>510300P2103M04800</t>
    <phoneticPr fontId="4" type="noConversion"/>
  </si>
  <si>
    <t>300ETF沽3月4800</t>
    <phoneticPr fontId="4" type="noConversion"/>
  </si>
  <si>
    <t>10003171</t>
    <phoneticPr fontId="4" type="noConversion"/>
  </si>
  <si>
    <t>510300P2103M04900</t>
    <phoneticPr fontId="4" type="noConversion"/>
  </si>
  <si>
    <t>10003172</t>
    <phoneticPr fontId="4" type="noConversion"/>
  </si>
  <si>
    <t>510300P2103M05000</t>
    <phoneticPr fontId="4" type="noConversion"/>
  </si>
  <si>
    <t>300ETF沽3月5000</t>
    <phoneticPr fontId="4" type="noConversion"/>
  </si>
  <si>
    <t>10003173</t>
    <phoneticPr fontId="4" type="noConversion"/>
  </si>
  <si>
    <t>300ETF沽3月5250</t>
    <phoneticPr fontId="4" type="noConversion"/>
  </si>
  <si>
    <t>10003174</t>
    <phoneticPr fontId="4" type="noConversion"/>
  </si>
  <si>
    <t>510300P2103M05500</t>
    <phoneticPr fontId="4" type="noConversion"/>
  </si>
  <si>
    <t>300ETF沽3月5500</t>
    <phoneticPr fontId="4" type="noConversion"/>
  </si>
  <si>
    <t>10003175</t>
    <phoneticPr fontId="4" type="noConversion"/>
  </si>
  <si>
    <t>510300P2103M05750</t>
    <phoneticPr fontId="4" type="noConversion"/>
  </si>
  <si>
    <t>10003176</t>
    <phoneticPr fontId="4" type="noConversion"/>
  </si>
  <si>
    <t>510300P2103M06000</t>
    <phoneticPr fontId="4" type="noConversion"/>
  </si>
  <si>
    <t>300ETF沽3月6000</t>
    <phoneticPr fontId="4" type="noConversion"/>
  </si>
  <si>
    <t>10003177</t>
    <phoneticPr fontId="4" type="noConversion"/>
  </si>
  <si>
    <t>510300P2103M06250</t>
    <phoneticPr fontId="4" type="noConversion"/>
  </si>
  <si>
    <t>300ETF沽3月6250</t>
    <phoneticPr fontId="4" type="noConversion"/>
  </si>
  <si>
    <t>510300P2103M06500</t>
    <phoneticPr fontId="4" type="noConversion"/>
  </si>
  <si>
    <t>300ETF沽3月6500</t>
    <phoneticPr fontId="4" type="noConversion"/>
  </si>
  <si>
    <t>510300C2106M04800</t>
    <phoneticPr fontId="4" type="noConversion"/>
  </si>
  <si>
    <t>300ETF购6月4800</t>
    <phoneticPr fontId="4" type="noConversion"/>
  </si>
  <si>
    <t>10003180</t>
    <phoneticPr fontId="4" type="noConversion"/>
  </si>
  <si>
    <t>510300C2106M04900</t>
    <phoneticPr fontId="4" type="noConversion"/>
  </si>
  <si>
    <t>300ETF购6月4900</t>
    <phoneticPr fontId="4" type="noConversion"/>
  </si>
  <si>
    <t>10003181</t>
    <phoneticPr fontId="4" type="noConversion"/>
  </si>
  <si>
    <t>510300C2106M05000</t>
    <phoneticPr fontId="4" type="noConversion"/>
  </si>
  <si>
    <t>300ETF购6月5000</t>
    <phoneticPr fontId="4" type="noConversion"/>
  </si>
  <si>
    <t>10003182</t>
    <phoneticPr fontId="4" type="noConversion"/>
  </si>
  <si>
    <t>510300C2106M05250</t>
    <phoneticPr fontId="4" type="noConversion"/>
  </si>
  <si>
    <t>300ETF购6月5250</t>
    <phoneticPr fontId="4" type="noConversion"/>
  </si>
  <si>
    <t>10003183</t>
    <phoneticPr fontId="4" type="noConversion"/>
  </si>
  <si>
    <t>300ETF购6月5500</t>
    <phoneticPr fontId="4" type="noConversion"/>
  </si>
  <si>
    <t>10003184</t>
    <phoneticPr fontId="4" type="noConversion"/>
  </si>
  <si>
    <t>510300C2106M05750</t>
    <phoneticPr fontId="4" type="noConversion"/>
  </si>
  <si>
    <t>300ETF购6月5750</t>
    <phoneticPr fontId="4" type="noConversion"/>
  </si>
  <si>
    <t>10003185</t>
    <phoneticPr fontId="4" type="noConversion"/>
  </si>
  <si>
    <t>510300C2106M06000</t>
    <phoneticPr fontId="4" type="noConversion"/>
  </si>
  <si>
    <t>300ETF购6月6000</t>
    <phoneticPr fontId="4" type="noConversion"/>
  </si>
  <si>
    <t>10003186</t>
    <phoneticPr fontId="4" type="noConversion"/>
  </si>
  <si>
    <t>510300C2106M06250</t>
    <phoneticPr fontId="4" type="noConversion"/>
  </si>
  <si>
    <t>300ETF购6月6250</t>
    <phoneticPr fontId="4" type="noConversion"/>
  </si>
  <si>
    <t>510300C2106M06500</t>
    <phoneticPr fontId="4" type="noConversion"/>
  </si>
  <si>
    <t>300ETF购6月6500</t>
    <phoneticPr fontId="4" type="noConversion"/>
  </si>
  <si>
    <t>10003188</t>
    <phoneticPr fontId="4" type="noConversion"/>
  </si>
  <si>
    <t>510300P2106M04800</t>
    <phoneticPr fontId="4" type="noConversion"/>
  </si>
  <si>
    <t>300ETF沽6月4800</t>
    <phoneticPr fontId="4" type="noConversion"/>
  </si>
  <si>
    <t>10003189</t>
    <phoneticPr fontId="4" type="noConversion"/>
  </si>
  <si>
    <t>510300P2106M04900</t>
    <phoneticPr fontId="4" type="noConversion"/>
  </si>
  <si>
    <t>300ETF沽6月4900</t>
    <phoneticPr fontId="4" type="noConversion"/>
  </si>
  <si>
    <t>10003190</t>
    <phoneticPr fontId="4" type="noConversion"/>
  </si>
  <si>
    <t>300ETF沽6月5000</t>
    <phoneticPr fontId="4" type="noConversion"/>
  </si>
  <si>
    <t>10003191</t>
    <phoneticPr fontId="4" type="noConversion"/>
  </si>
  <si>
    <t>510300P2106M05250</t>
    <phoneticPr fontId="4" type="noConversion"/>
  </si>
  <si>
    <t>10003192</t>
    <phoneticPr fontId="4" type="noConversion"/>
  </si>
  <si>
    <t>300ETF沽6月5500</t>
    <phoneticPr fontId="4" type="noConversion"/>
  </si>
  <si>
    <t>10003193</t>
    <phoneticPr fontId="4" type="noConversion"/>
  </si>
  <si>
    <t>510300P2106M05750</t>
    <phoneticPr fontId="4" type="noConversion"/>
  </si>
  <si>
    <t>300ETF沽6月5750</t>
    <phoneticPr fontId="4" type="noConversion"/>
  </si>
  <si>
    <t>10003194</t>
    <phoneticPr fontId="4" type="noConversion"/>
  </si>
  <si>
    <t>510300P2106M06000</t>
    <phoneticPr fontId="4" type="noConversion"/>
  </si>
  <si>
    <t>300ETF沽6月6000</t>
    <phoneticPr fontId="4" type="noConversion"/>
  </si>
  <si>
    <t>10003195</t>
    <phoneticPr fontId="4" type="noConversion"/>
  </si>
  <si>
    <t>510300P2106M06250</t>
    <phoneticPr fontId="4" type="noConversion"/>
  </si>
  <si>
    <t>300ETF沽6月6250</t>
    <phoneticPr fontId="4" type="noConversion"/>
  </si>
  <si>
    <t>510300P2106M06500</t>
    <phoneticPr fontId="4" type="noConversion"/>
  </si>
  <si>
    <t>300ETF沽6月6500</t>
    <phoneticPr fontId="4" type="noConversion"/>
  </si>
  <si>
    <t>10003197</t>
    <phoneticPr fontId="4" type="noConversion"/>
  </si>
  <si>
    <t>510300C2101M06750</t>
    <phoneticPr fontId="4" type="noConversion"/>
  </si>
  <si>
    <t>300ETF购2021年1月6750</t>
    <phoneticPr fontId="4" type="noConversion"/>
  </si>
  <si>
    <t>10003198</t>
    <phoneticPr fontId="4" type="noConversion"/>
  </si>
  <si>
    <t>510300P2101M06750</t>
    <phoneticPr fontId="4" type="noConversion"/>
  </si>
  <si>
    <t>300ETF沽2021年1月6750</t>
    <phoneticPr fontId="4" type="noConversion"/>
  </si>
  <si>
    <t>2021-01-28</t>
    <phoneticPr fontId="4" type="noConversion"/>
  </si>
  <si>
    <t>10003199</t>
    <phoneticPr fontId="4" type="noConversion"/>
  </si>
  <si>
    <t>510300C2102M06750</t>
    <phoneticPr fontId="4" type="noConversion"/>
  </si>
  <si>
    <t>300ETF购2021年2月6750</t>
    <phoneticPr fontId="4" type="noConversion"/>
  </si>
  <si>
    <t>10003200</t>
    <phoneticPr fontId="4" type="noConversion"/>
  </si>
  <si>
    <t>510300P2102M06750</t>
    <phoneticPr fontId="4" type="noConversion"/>
  </si>
  <si>
    <t>300ETF沽2021年2月6750</t>
    <phoneticPr fontId="4" type="noConversion"/>
  </si>
  <si>
    <t>510300C2103M06750</t>
    <phoneticPr fontId="4" type="noConversion"/>
  </si>
  <si>
    <t>300ETF购3月6750</t>
    <phoneticPr fontId="4" type="noConversion"/>
  </si>
  <si>
    <t>10003202</t>
    <phoneticPr fontId="4" type="noConversion"/>
  </si>
  <si>
    <t>510300P2103M06750</t>
    <phoneticPr fontId="4" type="noConversion"/>
  </si>
  <si>
    <t>300ETF沽3月6750</t>
    <phoneticPr fontId="4" type="noConversion"/>
  </si>
  <si>
    <t>10003203</t>
    <phoneticPr fontId="4" type="noConversion"/>
  </si>
  <si>
    <t>510300C2106M06750</t>
    <phoneticPr fontId="4" type="noConversion"/>
  </si>
  <si>
    <t>300ETF购6月6750</t>
    <phoneticPr fontId="4" type="noConversion"/>
  </si>
  <si>
    <t>10003204</t>
    <phoneticPr fontId="4" type="noConversion"/>
  </si>
  <si>
    <t>510300P2106M06750</t>
    <phoneticPr fontId="4" type="noConversion"/>
  </si>
  <si>
    <t>300ETF沽6月6750</t>
    <phoneticPr fontId="4" type="noConversion"/>
  </si>
  <si>
    <t>10003223</t>
    <phoneticPr fontId="4" type="noConversion"/>
  </si>
  <si>
    <t>510300C2109M04800</t>
    <phoneticPr fontId="4" type="noConversion"/>
  </si>
  <si>
    <t>300ETF购9月4800</t>
    <phoneticPr fontId="4" type="noConversion"/>
  </si>
  <si>
    <t>2021-09</t>
    <phoneticPr fontId="4" type="noConversion"/>
  </si>
  <si>
    <t>2021-09-22</t>
    <phoneticPr fontId="4" type="noConversion"/>
  </si>
  <si>
    <t>2021-09-23</t>
    <phoneticPr fontId="4" type="noConversion"/>
  </si>
  <si>
    <t>10003224</t>
    <phoneticPr fontId="4" type="noConversion"/>
  </si>
  <si>
    <t>510300C2109M04900</t>
    <phoneticPr fontId="4" type="noConversion"/>
  </si>
  <si>
    <t>300ETF购9月4900</t>
    <phoneticPr fontId="4" type="noConversion"/>
  </si>
  <si>
    <t>2021-09</t>
    <phoneticPr fontId="4" type="noConversion"/>
  </si>
  <si>
    <t>2021-09-23</t>
    <phoneticPr fontId="4" type="noConversion"/>
  </si>
  <si>
    <t>10003225</t>
    <phoneticPr fontId="4" type="noConversion"/>
  </si>
  <si>
    <t>510300C2109M05000</t>
    <phoneticPr fontId="4" type="noConversion"/>
  </si>
  <si>
    <t>300ETF购9月5000</t>
    <phoneticPr fontId="4" type="noConversion"/>
  </si>
  <si>
    <t>2021-09-22</t>
    <phoneticPr fontId="4" type="noConversion"/>
  </si>
  <si>
    <t>10003226</t>
    <phoneticPr fontId="4" type="noConversion"/>
  </si>
  <si>
    <t>510300C2109M05250</t>
    <phoneticPr fontId="4" type="noConversion"/>
  </si>
  <si>
    <t>2021-09-23</t>
    <phoneticPr fontId="4" type="noConversion"/>
  </si>
  <si>
    <t>10003227</t>
    <phoneticPr fontId="4" type="noConversion"/>
  </si>
  <si>
    <t>510300C2109M05500</t>
    <phoneticPr fontId="4" type="noConversion"/>
  </si>
  <si>
    <t>300ETF购9月5500</t>
    <phoneticPr fontId="4" type="noConversion"/>
  </si>
  <si>
    <t>2021-09-23</t>
    <phoneticPr fontId="4" type="noConversion"/>
  </si>
  <si>
    <t>510300C2109M05750</t>
    <phoneticPr fontId="4" type="noConversion"/>
  </si>
  <si>
    <t>300ETF购9月5750</t>
    <phoneticPr fontId="4" type="noConversion"/>
  </si>
  <si>
    <t>2021-09</t>
    <phoneticPr fontId="4" type="noConversion"/>
  </si>
  <si>
    <t>510300C2109M06000</t>
    <phoneticPr fontId="4" type="noConversion"/>
  </si>
  <si>
    <t>300ETF购9月6000</t>
    <phoneticPr fontId="4" type="noConversion"/>
  </si>
  <si>
    <t>2021-09-22</t>
    <phoneticPr fontId="4" type="noConversion"/>
  </si>
  <si>
    <t>10003230</t>
    <phoneticPr fontId="4" type="noConversion"/>
  </si>
  <si>
    <t>510300C2109M06250</t>
    <phoneticPr fontId="4" type="noConversion"/>
  </si>
  <si>
    <t>300ETF购9月6250</t>
    <phoneticPr fontId="4" type="noConversion"/>
  </si>
  <si>
    <t>10003231</t>
    <phoneticPr fontId="4" type="noConversion"/>
  </si>
  <si>
    <t>510300C2109M06500</t>
    <phoneticPr fontId="4" type="noConversion"/>
  </si>
  <si>
    <t>2021-09-22</t>
    <phoneticPr fontId="4" type="noConversion"/>
  </si>
  <si>
    <t>上市</t>
    <phoneticPr fontId="4" type="noConversion"/>
  </si>
  <si>
    <t>10003232</t>
    <phoneticPr fontId="4" type="noConversion"/>
  </si>
  <si>
    <t>510300P2109M04800</t>
    <phoneticPr fontId="4" type="noConversion"/>
  </si>
  <si>
    <t>300ETF沽9月4800</t>
    <phoneticPr fontId="4" type="noConversion"/>
  </si>
  <si>
    <t>2021-09</t>
    <phoneticPr fontId="4" type="noConversion"/>
  </si>
  <si>
    <t>2021-09-23</t>
    <phoneticPr fontId="4" type="noConversion"/>
  </si>
  <si>
    <t>10003233</t>
    <phoneticPr fontId="4" type="noConversion"/>
  </si>
  <si>
    <t>510300P2109M04900</t>
    <phoneticPr fontId="4" type="noConversion"/>
  </si>
  <si>
    <t>300ETF沽9月4900</t>
    <phoneticPr fontId="4" type="noConversion"/>
  </si>
  <si>
    <t>10003234</t>
    <phoneticPr fontId="4" type="noConversion"/>
  </si>
  <si>
    <t>510300P2109M05000</t>
    <phoneticPr fontId="4" type="noConversion"/>
  </si>
  <si>
    <t>300ETF沽9月5000</t>
    <phoneticPr fontId="4" type="noConversion"/>
  </si>
  <si>
    <t>10003235</t>
    <phoneticPr fontId="4" type="noConversion"/>
  </si>
  <si>
    <t>300ETF沽9月5250</t>
    <phoneticPr fontId="4" type="noConversion"/>
  </si>
  <si>
    <t>10003236</t>
    <phoneticPr fontId="4" type="noConversion"/>
  </si>
  <si>
    <t>510300P2109M05500</t>
    <phoneticPr fontId="4" type="noConversion"/>
  </si>
  <si>
    <t>300ETF沽9月5500</t>
    <phoneticPr fontId="4" type="noConversion"/>
  </si>
  <si>
    <t>510300P2109M05750</t>
    <phoneticPr fontId="4" type="noConversion"/>
  </si>
  <si>
    <t>300ETF沽9月5750</t>
    <phoneticPr fontId="4" type="noConversion"/>
  </si>
  <si>
    <t>10003238</t>
    <phoneticPr fontId="4" type="noConversion"/>
  </si>
  <si>
    <t>510300P2109M06000</t>
    <phoneticPr fontId="4" type="noConversion"/>
  </si>
  <si>
    <t>300ETF沽9月6000</t>
    <phoneticPr fontId="4" type="noConversion"/>
  </si>
  <si>
    <t>10003239</t>
    <phoneticPr fontId="4" type="noConversion"/>
  </si>
  <si>
    <t>510300P2109M06250</t>
    <phoneticPr fontId="4" type="noConversion"/>
  </si>
  <si>
    <t>300ETF沽9月6250</t>
    <phoneticPr fontId="4" type="noConversion"/>
  </si>
  <si>
    <t>10003240</t>
    <phoneticPr fontId="4" type="noConversion"/>
  </si>
  <si>
    <t>510300P2109M06500</t>
    <phoneticPr fontId="4" type="noConversion"/>
  </si>
  <si>
    <t>300ETF沽9月6500</t>
    <phoneticPr fontId="4" type="noConversion"/>
  </si>
  <si>
    <t>10003243</t>
    <phoneticPr fontId="4" type="noConversion"/>
  </si>
  <si>
    <t>300ETF购2021年2月4700</t>
    <phoneticPr fontId="4" type="noConversion"/>
  </si>
  <si>
    <t>10003244</t>
    <phoneticPr fontId="4" type="noConversion"/>
  </si>
  <si>
    <t>510300P2102M04700</t>
    <phoneticPr fontId="4" type="noConversion"/>
  </si>
  <si>
    <t>10003245</t>
    <phoneticPr fontId="4" type="noConversion"/>
  </si>
  <si>
    <t>510300C2103M04700</t>
    <phoneticPr fontId="4" type="noConversion"/>
  </si>
  <si>
    <t>300ETF购3月4700</t>
    <phoneticPr fontId="4" type="noConversion"/>
  </si>
  <si>
    <t>10003246</t>
    <phoneticPr fontId="4" type="noConversion"/>
  </si>
  <si>
    <t>510300P2103M04700</t>
    <phoneticPr fontId="4" type="noConversion"/>
  </si>
  <si>
    <t>300ETF沽3月4700</t>
    <phoneticPr fontId="4" type="noConversion"/>
  </si>
  <si>
    <t>10003247</t>
    <phoneticPr fontId="4" type="noConversion"/>
  </si>
  <si>
    <t>510300C2106M04700</t>
    <phoneticPr fontId="4" type="noConversion"/>
  </si>
  <si>
    <t>300ETF购6月4700</t>
    <phoneticPr fontId="4" type="noConversion"/>
  </si>
  <si>
    <t>10003248</t>
    <phoneticPr fontId="4" type="noConversion"/>
  </si>
  <si>
    <t>510300P2106M04700</t>
    <phoneticPr fontId="4" type="noConversion"/>
  </si>
  <si>
    <t>300ETF沽6月4700</t>
    <phoneticPr fontId="4" type="noConversion"/>
  </si>
  <si>
    <t>10003249</t>
    <phoneticPr fontId="4" type="noConversion"/>
  </si>
  <si>
    <t>510300C2109M04700</t>
    <phoneticPr fontId="4" type="noConversion"/>
  </si>
  <si>
    <t>10003250</t>
    <phoneticPr fontId="4" type="noConversion"/>
  </si>
  <si>
    <t>510300P2109M04700</t>
    <phoneticPr fontId="4" type="noConversion"/>
  </si>
  <si>
    <t>300ETF沽9月4700</t>
    <phoneticPr fontId="4" type="noConversion"/>
  </si>
  <si>
    <t>10003253</t>
    <phoneticPr fontId="4" type="noConversion"/>
  </si>
  <si>
    <t>510300C2109M06750</t>
    <phoneticPr fontId="4" type="noConversion"/>
  </si>
  <si>
    <t>300ETF购9月6750</t>
    <phoneticPr fontId="4" type="noConversion"/>
  </si>
  <si>
    <t>2021-09-22</t>
    <phoneticPr fontId="4" type="noConversion"/>
  </si>
  <si>
    <t>10003254</t>
    <phoneticPr fontId="4" type="noConversion"/>
  </si>
  <si>
    <t>510300P2109M06750</t>
    <phoneticPr fontId="4" type="noConversion"/>
  </si>
  <si>
    <t>300ETF沽9月6750</t>
    <phoneticPr fontId="4" type="noConversion"/>
  </si>
  <si>
    <t>10003281</t>
    <phoneticPr fontId="4" type="noConversion"/>
  </si>
  <si>
    <t>510300C2104M04800</t>
    <phoneticPr fontId="4" type="noConversion"/>
  </si>
  <si>
    <t>300ETF购4月4800</t>
    <phoneticPr fontId="4" type="noConversion"/>
  </si>
  <si>
    <t>2021-04</t>
    <phoneticPr fontId="4" type="noConversion"/>
  </si>
  <si>
    <t>2021-04-28</t>
    <phoneticPr fontId="4" type="noConversion"/>
  </si>
  <si>
    <t>10003282</t>
    <phoneticPr fontId="4" type="noConversion"/>
  </si>
  <si>
    <t>300ETF购4月4900</t>
    <phoneticPr fontId="4" type="noConversion"/>
  </si>
  <si>
    <t>2021-04</t>
    <phoneticPr fontId="4" type="noConversion"/>
  </si>
  <si>
    <t>2021-04-28</t>
    <phoneticPr fontId="4" type="noConversion"/>
  </si>
  <si>
    <t>2021-04-29</t>
    <phoneticPr fontId="4" type="noConversion"/>
  </si>
  <si>
    <t>10003283</t>
    <phoneticPr fontId="4" type="noConversion"/>
  </si>
  <si>
    <t>510300C2104M05000</t>
    <phoneticPr fontId="4" type="noConversion"/>
  </si>
  <si>
    <t>300ETF购4月5000</t>
    <phoneticPr fontId="4" type="noConversion"/>
  </si>
  <si>
    <t>2021-04</t>
    <phoneticPr fontId="4" type="noConversion"/>
  </si>
  <si>
    <t>2021-04-28</t>
    <phoneticPr fontId="4" type="noConversion"/>
  </si>
  <si>
    <t>2021-04-29</t>
    <phoneticPr fontId="4" type="noConversion"/>
  </si>
  <si>
    <t>510300C2104M05250</t>
    <phoneticPr fontId="4" type="noConversion"/>
  </si>
  <si>
    <t>300ETF购4月5250</t>
    <phoneticPr fontId="4" type="noConversion"/>
  </si>
  <si>
    <t>10003285</t>
    <phoneticPr fontId="4" type="noConversion"/>
  </si>
  <si>
    <t>510300C2104M05500</t>
    <phoneticPr fontId="4" type="noConversion"/>
  </si>
  <si>
    <t>300ETF购4月5500</t>
    <phoneticPr fontId="4" type="noConversion"/>
  </si>
  <si>
    <t>2021-04-29</t>
    <phoneticPr fontId="4" type="noConversion"/>
  </si>
  <si>
    <t>10003286</t>
    <phoneticPr fontId="4" type="noConversion"/>
  </si>
  <si>
    <t>510300C2104M05750</t>
    <phoneticPr fontId="4" type="noConversion"/>
  </si>
  <si>
    <t>300ETF购4月5750</t>
    <phoneticPr fontId="4" type="noConversion"/>
  </si>
  <si>
    <t>510300C2104M06000</t>
    <phoneticPr fontId="4" type="noConversion"/>
  </si>
  <si>
    <t>300ETF购4月6000</t>
    <phoneticPr fontId="4" type="noConversion"/>
  </si>
  <si>
    <t>10003288</t>
    <phoneticPr fontId="4" type="noConversion"/>
  </si>
  <si>
    <t>510300C2104M06250</t>
    <phoneticPr fontId="4" type="noConversion"/>
  </si>
  <si>
    <t>300ETF购4月6250</t>
    <phoneticPr fontId="4" type="noConversion"/>
  </si>
  <si>
    <t>10003289</t>
    <phoneticPr fontId="4" type="noConversion"/>
  </si>
  <si>
    <t>510300C2104M06500</t>
    <phoneticPr fontId="4" type="noConversion"/>
  </si>
  <si>
    <t>300ETF购4月6500</t>
    <phoneticPr fontId="4" type="noConversion"/>
  </si>
  <si>
    <t>10003290</t>
    <phoneticPr fontId="4" type="noConversion"/>
  </si>
  <si>
    <t>510300P2104M04800</t>
    <phoneticPr fontId="4" type="noConversion"/>
  </si>
  <si>
    <t>300ETF沽4月4800</t>
    <phoneticPr fontId="4" type="noConversion"/>
  </si>
  <si>
    <t>10003291</t>
    <phoneticPr fontId="4" type="noConversion"/>
  </si>
  <si>
    <t>510300P2104M04900</t>
    <phoneticPr fontId="4" type="noConversion"/>
  </si>
  <si>
    <t>300ETF沽4月4900</t>
    <phoneticPr fontId="4" type="noConversion"/>
  </si>
  <si>
    <t>2021-04</t>
    <phoneticPr fontId="4" type="noConversion"/>
  </si>
  <si>
    <t>2021-04-29</t>
    <phoneticPr fontId="4" type="noConversion"/>
  </si>
  <si>
    <t>510300P2104M05000</t>
    <phoneticPr fontId="4" type="noConversion"/>
  </si>
  <si>
    <t>2021-04-28</t>
    <phoneticPr fontId="4" type="noConversion"/>
  </si>
  <si>
    <t>10003293</t>
    <phoneticPr fontId="4" type="noConversion"/>
  </si>
  <si>
    <t>510300P2104M05250</t>
    <phoneticPr fontId="4" type="noConversion"/>
  </si>
  <si>
    <t>300ETF沽4月5250</t>
    <phoneticPr fontId="4" type="noConversion"/>
  </si>
  <si>
    <t>10003294</t>
    <phoneticPr fontId="4" type="noConversion"/>
  </si>
  <si>
    <t>510300P2104M05500</t>
    <phoneticPr fontId="4" type="noConversion"/>
  </si>
  <si>
    <t>300ETF沽4月5500</t>
    <phoneticPr fontId="4" type="noConversion"/>
  </si>
  <si>
    <t>10003295</t>
    <phoneticPr fontId="4" type="noConversion"/>
  </si>
  <si>
    <t>510300P2104M05750</t>
    <phoneticPr fontId="4" type="noConversion"/>
  </si>
  <si>
    <t>510300P2104M06000</t>
    <phoneticPr fontId="4" type="noConversion"/>
  </si>
  <si>
    <t>300ETF沽4月6000</t>
    <phoneticPr fontId="4" type="noConversion"/>
  </si>
  <si>
    <t>10003297</t>
    <phoneticPr fontId="4" type="noConversion"/>
  </si>
  <si>
    <t>510300P2104M06250</t>
    <phoneticPr fontId="4" type="noConversion"/>
  </si>
  <si>
    <t>300ETF沽4月6250</t>
    <phoneticPr fontId="4" type="noConversion"/>
  </si>
  <si>
    <t>10003298</t>
    <phoneticPr fontId="4" type="noConversion"/>
  </si>
  <si>
    <t>510300P2104M06500</t>
    <phoneticPr fontId="4" type="noConversion"/>
  </si>
  <si>
    <t>10003301</t>
    <phoneticPr fontId="4" type="noConversion"/>
  </si>
  <si>
    <t>510300C2104M04700</t>
    <phoneticPr fontId="4" type="noConversion"/>
  </si>
  <si>
    <t>300ETF购4月4700</t>
    <phoneticPr fontId="4" type="noConversion"/>
  </si>
  <si>
    <t>2021-04</t>
    <phoneticPr fontId="4" type="noConversion"/>
  </si>
  <si>
    <t>10003302</t>
    <phoneticPr fontId="4" type="noConversion"/>
  </si>
  <si>
    <t>510300P2104M04700</t>
    <phoneticPr fontId="4" type="noConversion"/>
  </si>
  <si>
    <t>159919.SZ</t>
    <phoneticPr fontId="4" type="noConversion"/>
  </si>
  <si>
    <t>50ETF购2021年2月3500</t>
    <phoneticPr fontId="4" type="noConversion"/>
  </si>
  <si>
    <t>50ETF沽2021年2月3100</t>
    <phoneticPr fontId="4" type="noConversion"/>
  </si>
  <si>
    <t>50ETF沽2021年2月4300</t>
    <phoneticPr fontId="4" type="noConversion"/>
  </si>
  <si>
    <t>10003251</t>
    <phoneticPr fontId="4" type="noConversion"/>
  </si>
  <si>
    <t>510050C2103M04400</t>
    <phoneticPr fontId="4" type="noConversion"/>
  </si>
  <si>
    <t>510050C2104M03400</t>
    <phoneticPr fontId="4" type="noConversion"/>
  </si>
  <si>
    <t>10003264</t>
    <phoneticPr fontId="4" type="noConversion"/>
  </si>
  <si>
    <t>510050C2104M04000</t>
    <phoneticPr fontId="4" type="noConversion"/>
  </si>
  <si>
    <t>10003271</t>
    <phoneticPr fontId="4" type="noConversion"/>
  </si>
  <si>
    <t>510050P2104M03700</t>
    <phoneticPr fontId="4" type="noConversion"/>
  </si>
  <si>
    <t>10003277</t>
    <phoneticPr fontId="4" type="noConversion"/>
  </si>
  <si>
    <t>10003300</t>
    <phoneticPr fontId="4" type="noConversion"/>
  </si>
  <si>
    <t>50ETF购2015年3月2200</t>
    <phoneticPr fontId="4" type="noConversion"/>
  </si>
  <si>
    <t>2015-03-26</t>
    <phoneticPr fontId="4" type="noConversion"/>
  </si>
  <si>
    <t>10000002</t>
    <phoneticPr fontId="4" type="noConversion"/>
  </si>
  <si>
    <t>50ETF购2015年3月2250</t>
    <phoneticPr fontId="4" type="noConversion"/>
  </si>
  <si>
    <t>10000007</t>
    <phoneticPr fontId="4" type="noConversion"/>
  </si>
  <si>
    <t>510050P1503M02250</t>
    <phoneticPr fontId="4" type="noConversion"/>
  </si>
  <si>
    <t>2015-04-23</t>
    <phoneticPr fontId="4" type="noConversion"/>
  </si>
  <si>
    <t>510050C1504M02350</t>
    <phoneticPr fontId="4" type="noConversion"/>
  </si>
  <si>
    <t>510050C1504M02400</t>
    <phoneticPr fontId="4" type="noConversion"/>
  </si>
  <si>
    <t>510050P1504M02200</t>
    <phoneticPr fontId="4" type="noConversion"/>
  </si>
  <si>
    <t>10000019</t>
    <phoneticPr fontId="4" type="noConversion"/>
  </si>
  <si>
    <t>510050P1504M02350</t>
    <phoneticPr fontId="4" type="noConversion"/>
  </si>
  <si>
    <t>510050P1504M02400</t>
    <phoneticPr fontId="4" type="noConversion"/>
  </si>
  <si>
    <t>50ETF沽2015年4月2400</t>
    <phoneticPr fontId="4" type="noConversion"/>
  </si>
  <si>
    <t>10000021</t>
    <phoneticPr fontId="4" type="noConversion"/>
  </si>
  <si>
    <t>2015-06-25</t>
    <phoneticPr fontId="4" type="noConversion"/>
  </si>
  <si>
    <t>10000023</t>
    <phoneticPr fontId="4" type="noConversion"/>
  </si>
  <si>
    <t>10000024</t>
    <phoneticPr fontId="4" type="noConversion"/>
  </si>
  <si>
    <t>50ETF购2015年6月2350</t>
    <phoneticPr fontId="4" type="noConversion"/>
  </si>
  <si>
    <t>10000027</t>
    <phoneticPr fontId="4" type="noConversion"/>
  </si>
  <si>
    <t>510050C1509M02200</t>
    <phoneticPr fontId="4" type="noConversion"/>
  </si>
  <si>
    <t>50ETF购2015年9月2300</t>
    <phoneticPr fontId="4" type="noConversion"/>
  </si>
  <si>
    <t>10000034</t>
    <phoneticPr fontId="4" type="noConversion"/>
  </si>
  <si>
    <t>50ETF购2015年9月2400</t>
    <phoneticPr fontId="4" type="noConversion"/>
  </si>
  <si>
    <t>510050P1509M02200</t>
    <phoneticPr fontId="4" type="noConversion"/>
  </si>
  <si>
    <t>50ETF沽2015年9月2200</t>
    <phoneticPr fontId="4" type="noConversion"/>
  </si>
  <si>
    <t>10000039</t>
    <phoneticPr fontId="4" type="noConversion"/>
  </si>
  <si>
    <t>510050P1509M02350</t>
    <phoneticPr fontId="4" type="noConversion"/>
  </si>
  <si>
    <t>50ETF沽2015年9月2400</t>
    <phoneticPr fontId="4" type="noConversion"/>
  </si>
  <si>
    <t>510050P1504M02450</t>
    <phoneticPr fontId="4" type="noConversion"/>
  </si>
  <si>
    <t>510050C1506M02450</t>
    <phoneticPr fontId="4" type="noConversion"/>
  </si>
  <si>
    <t>50ETF购2015年6月2450</t>
    <phoneticPr fontId="4" type="noConversion"/>
  </si>
  <si>
    <t>10000046</t>
    <phoneticPr fontId="4" type="noConversion"/>
  </si>
  <si>
    <t>10000047</t>
    <phoneticPr fontId="4" type="noConversion"/>
  </si>
  <si>
    <t>50ETF购2015年9月2450</t>
    <phoneticPr fontId="4" type="noConversion"/>
  </si>
  <si>
    <t>50ETF购2015年4月2500</t>
    <phoneticPr fontId="4" type="noConversion"/>
  </si>
  <si>
    <t>510050P1504M02500</t>
    <phoneticPr fontId="4" type="noConversion"/>
  </si>
  <si>
    <t>50ETF购2015年6月2500</t>
    <phoneticPr fontId="4" type="noConversion"/>
  </si>
  <si>
    <t>50ETF沽2015年6月2500</t>
    <phoneticPr fontId="4" type="noConversion"/>
  </si>
  <si>
    <t>50ETF购2015年3月2550</t>
    <phoneticPr fontId="4" type="noConversion"/>
  </si>
  <si>
    <t>10000058</t>
    <phoneticPr fontId="4" type="noConversion"/>
  </si>
  <si>
    <t>50ETF沽2015年3月2550</t>
    <phoneticPr fontId="4" type="noConversion"/>
  </si>
  <si>
    <t>10000060</t>
    <phoneticPr fontId="4" type="noConversion"/>
  </si>
  <si>
    <t>50ETF沽2015年4月2550</t>
    <phoneticPr fontId="4" type="noConversion"/>
  </si>
  <si>
    <t>10000062</t>
    <phoneticPr fontId="4" type="noConversion"/>
  </si>
  <si>
    <t>10000063</t>
    <phoneticPr fontId="4" type="noConversion"/>
  </si>
  <si>
    <t>50ETF沽2015年9月2550</t>
    <phoneticPr fontId="4" type="noConversion"/>
  </si>
  <si>
    <t>10000066</t>
    <phoneticPr fontId="4" type="noConversion"/>
  </si>
  <si>
    <t>50ETF沽2015年3月2600</t>
    <phoneticPr fontId="4" type="noConversion"/>
  </si>
  <si>
    <t>10000067</t>
    <phoneticPr fontId="4" type="noConversion"/>
  </si>
  <si>
    <t>510050P1506M02600</t>
    <phoneticPr fontId="4" type="noConversion"/>
  </si>
  <si>
    <t>10000073</t>
    <phoneticPr fontId="4" type="noConversion"/>
  </si>
  <si>
    <t>50ETF购2015年3月2650</t>
    <phoneticPr fontId="4" type="noConversion"/>
  </si>
  <si>
    <t>510050P1504M02650</t>
    <phoneticPr fontId="4" type="noConversion"/>
  </si>
  <si>
    <t>50ETF购2015年6月2650</t>
    <phoneticPr fontId="4" type="noConversion"/>
  </si>
  <si>
    <t>10000078</t>
    <phoneticPr fontId="4" type="noConversion"/>
  </si>
  <si>
    <t>50ETF沽2015年6月2650</t>
    <phoneticPr fontId="4" type="noConversion"/>
  </si>
  <si>
    <t>10000079</t>
    <phoneticPr fontId="4" type="noConversion"/>
  </si>
  <si>
    <t>510050C1509M02650</t>
    <phoneticPr fontId="4" type="noConversion"/>
  </si>
  <si>
    <t>50ETF购2015年9月2650</t>
    <phoneticPr fontId="4" type="noConversion"/>
  </si>
  <si>
    <t>50ETF沽2015年9月2650</t>
    <phoneticPr fontId="4" type="noConversion"/>
  </si>
  <si>
    <t>10000081</t>
    <phoneticPr fontId="4" type="noConversion"/>
  </si>
  <si>
    <t>50ETF购2015年4月2700</t>
    <phoneticPr fontId="4" type="noConversion"/>
  </si>
  <si>
    <t>10000084</t>
    <phoneticPr fontId="4" type="noConversion"/>
  </si>
  <si>
    <t>510050C1506M02700</t>
    <phoneticPr fontId="4" type="noConversion"/>
  </si>
  <si>
    <t>10000087</t>
    <phoneticPr fontId="4" type="noConversion"/>
  </si>
  <si>
    <t>510050C1509M02700</t>
    <phoneticPr fontId="4" type="noConversion"/>
  </si>
  <si>
    <t>50ETF购2015年9月2700</t>
    <phoneticPr fontId="4" type="noConversion"/>
  </si>
  <si>
    <t>10000088</t>
    <phoneticPr fontId="4" type="noConversion"/>
  </si>
  <si>
    <t>510050P1509M02700</t>
    <phoneticPr fontId="4" type="noConversion"/>
  </si>
  <si>
    <t>50ETF沽2015年9月2700</t>
    <phoneticPr fontId="4" type="noConversion"/>
  </si>
  <si>
    <t>10000089</t>
    <phoneticPr fontId="4" type="noConversion"/>
  </si>
  <si>
    <t>50ETF沽2015年3月2750</t>
    <phoneticPr fontId="4" type="noConversion"/>
  </si>
  <si>
    <t>510050P1504M02750</t>
    <phoneticPr fontId="4" type="noConversion"/>
  </si>
  <si>
    <t>10000093</t>
    <phoneticPr fontId="4" type="noConversion"/>
  </si>
  <si>
    <t>50ETF购2015年6月2750</t>
    <phoneticPr fontId="4" type="noConversion"/>
  </si>
  <si>
    <t>10000096</t>
    <phoneticPr fontId="4" type="noConversion"/>
  </si>
  <si>
    <t>510050P1503M02800</t>
    <phoneticPr fontId="4" type="noConversion"/>
  </si>
  <si>
    <t>50ETF购2015年6月2800</t>
    <phoneticPr fontId="4" type="noConversion"/>
  </si>
  <si>
    <t>10000102</t>
    <phoneticPr fontId="4" type="noConversion"/>
  </si>
  <si>
    <t>50ETF购2015年9月2800</t>
    <phoneticPr fontId="4" type="noConversion"/>
  </si>
  <si>
    <t>510050P1509M02800</t>
    <phoneticPr fontId="4" type="noConversion"/>
  </si>
  <si>
    <t>510050C1505M02500</t>
    <phoneticPr fontId="4" type="noConversion"/>
  </si>
  <si>
    <t>10000106</t>
    <phoneticPr fontId="4" type="noConversion"/>
  </si>
  <si>
    <t>510050C1505M02600</t>
    <phoneticPr fontId="4" type="noConversion"/>
  </si>
  <si>
    <t>50ETF购2015年5月2700</t>
    <phoneticPr fontId="4" type="noConversion"/>
  </si>
  <si>
    <t>510050P1505M02550</t>
    <phoneticPr fontId="4" type="noConversion"/>
  </si>
  <si>
    <t>10000112</t>
    <phoneticPr fontId="4" type="noConversion"/>
  </si>
  <si>
    <t>50ETF沽2015年5月2650</t>
    <phoneticPr fontId="4" type="noConversion"/>
  </si>
  <si>
    <t>10000115</t>
    <phoneticPr fontId="4" type="noConversion"/>
  </si>
  <si>
    <t>510050P1505M02750</t>
    <phoneticPr fontId="4" type="noConversion"/>
  </si>
  <si>
    <t>10000117</t>
    <phoneticPr fontId="4" type="noConversion"/>
  </si>
  <si>
    <t>510050P1505M02800</t>
    <phoneticPr fontId="4" type="noConversion"/>
  </si>
  <si>
    <t>50ETF沽2015年5月2800</t>
    <phoneticPr fontId="4" type="noConversion"/>
  </si>
  <si>
    <t>50ETF购2015年6月2850</t>
    <phoneticPr fontId="4" type="noConversion"/>
  </si>
  <si>
    <t>10000124</t>
    <phoneticPr fontId="4" type="noConversion"/>
  </si>
  <si>
    <t>510050P1504M02950</t>
    <phoneticPr fontId="4" type="noConversion"/>
  </si>
  <si>
    <t>50ETF购2015年5月2950</t>
    <phoneticPr fontId="4" type="noConversion"/>
  </si>
  <si>
    <t>510050P1505M02900</t>
    <phoneticPr fontId="4" type="noConversion"/>
  </si>
  <si>
    <t>510050C1506M02900</t>
    <phoneticPr fontId="4" type="noConversion"/>
  </si>
  <si>
    <t>10000137</t>
    <phoneticPr fontId="4" type="noConversion"/>
  </si>
  <si>
    <t>10000140</t>
    <phoneticPr fontId="4" type="noConversion"/>
  </si>
  <si>
    <t>510050C1509M02950</t>
    <phoneticPr fontId="4" type="noConversion"/>
  </si>
  <si>
    <t>50ETF购2015年4月3000</t>
    <phoneticPr fontId="4" type="noConversion"/>
  </si>
  <si>
    <t>50ETF沽2015年4月3000</t>
    <phoneticPr fontId="4" type="noConversion"/>
  </si>
  <si>
    <t>50ETF购2015年5月3000</t>
    <phoneticPr fontId="4" type="noConversion"/>
  </si>
  <si>
    <t>10000146</t>
    <phoneticPr fontId="4" type="noConversion"/>
  </si>
  <si>
    <t>10000147</t>
    <phoneticPr fontId="4" type="noConversion"/>
  </si>
  <si>
    <t>10000148</t>
    <phoneticPr fontId="4" type="noConversion"/>
  </si>
  <si>
    <t>50ETF沽2015年6月3000</t>
    <phoneticPr fontId="4" type="noConversion"/>
  </si>
  <si>
    <t>50ETF购2015年9月3000</t>
    <phoneticPr fontId="4" type="noConversion"/>
  </si>
  <si>
    <t>10000153</t>
    <phoneticPr fontId="4" type="noConversion"/>
  </si>
  <si>
    <t>510050C1505M03100</t>
    <phoneticPr fontId="4" type="noConversion"/>
  </si>
  <si>
    <t>50ETF购2015年6月3100</t>
    <phoneticPr fontId="4" type="noConversion"/>
  </si>
  <si>
    <t>50ETF沽2015年6月3100</t>
    <phoneticPr fontId="4" type="noConversion"/>
  </si>
  <si>
    <t>510050P1509M03100</t>
    <phoneticPr fontId="4" type="noConversion"/>
  </si>
  <si>
    <t>50ETF沽2015年4月3200</t>
    <phoneticPr fontId="4" type="noConversion"/>
  </si>
  <si>
    <t>10000161</t>
    <phoneticPr fontId="4" type="noConversion"/>
  </si>
  <si>
    <t>510050C1506M03200</t>
    <phoneticPr fontId="4" type="noConversion"/>
  </si>
  <si>
    <t>50ETF购2015年6月3200</t>
    <phoneticPr fontId="4" type="noConversion"/>
  </si>
  <si>
    <t>10000164</t>
    <phoneticPr fontId="4" type="noConversion"/>
  </si>
  <si>
    <t>510050P1506M03200</t>
    <phoneticPr fontId="4" type="noConversion"/>
  </si>
  <si>
    <t>510050C1509M03200</t>
    <phoneticPr fontId="4" type="noConversion"/>
  </si>
  <si>
    <t>50ETF购2015年9月3200</t>
    <phoneticPr fontId="4" type="noConversion"/>
  </si>
  <si>
    <t>10000166</t>
    <phoneticPr fontId="4" type="noConversion"/>
  </si>
  <si>
    <t>10000167</t>
    <phoneticPr fontId="4" type="noConversion"/>
  </si>
  <si>
    <t>510050C1504M03300</t>
    <phoneticPr fontId="4" type="noConversion"/>
  </si>
  <si>
    <t>10000169</t>
    <phoneticPr fontId="4" type="noConversion"/>
  </si>
  <si>
    <t>10000170</t>
    <phoneticPr fontId="4" type="noConversion"/>
  </si>
  <si>
    <t>50ETF沽2015年5月3300</t>
    <phoneticPr fontId="4" type="noConversion"/>
  </si>
  <si>
    <t>10000171</t>
    <phoneticPr fontId="4" type="noConversion"/>
  </si>
  <si>
    <t>510050C1506M03300</t>
    <phoneticPr fontId="4" type="noConversion"/>
  </si>
  <si>
    <t>510050P1509M03300</t>
    <phoneticPr fontId="4" type="noConversion"/>
  </si>
  <si>
    <t>50ETF沽2015年9月3300</t>
    <phoneticPr fontId="4" type="noConversion"/>
  </si>
  <si>
    <t>50ETF购2015年4月3400</t>
    <phoneticPr fontId="4" type="noConversion"/>
  </si>
  <si>
    <t>10000176</t>
    <phoneticPr fontId="4" type="noConversion"/>
  </si>
  <si>
    <t>510050P1504M03400</t>
    <phoneticPr fontId="4" type="noConversion"/>
  </si>
  <si>
    <t>10000180</t>
    <phoneticPr fontId="4" type="noConversion"/>
  </si>
  <si>
    <t>510050P1506M03400</t>
    <phoneticPr fontId="4" type="noConversion"/>
  </si>
  <si>
    <t>10000181</t>
    <phoneticPr fontId="4" type="noConversion"/>
  </si>
  <si>
    <t>50ETF沽2015年9月3400</t>
    <phoneticPr fontId="4" type="noConversion"/>
  </si>
  <si>
    <t>10000190</t>
    <phoneticPr fontId="4" type="noConversion"/>
  </si>
  <si>
    <t>10000194</t>
    <phoneticPr fontId="4" type="noConversion"/>
  </si>
  <si>
    <t>50ETF沽2015年5月3500</t>
    <phoneticPr fontId="4" type="noConversion"/>
  </si>
  <si>
    <t>50ETF购2015年6月3500</t>
    <phoneticPr fontId="4" type="noConversion"/>
  </si>
  <si>
    <t>510050C1509M03500</t>
    <phoneticPr fontId="4" type="noConversion"/>
  </si>
  <si>
    <t>50ETF购2015年9月3500</t>
    <phoneticPr fontId="4" type="noConversion"/>
  </si>
  <si>
    <t>50ETF购2015年12月3500</t>
    <phoneticPr fontId="4" type="noConversion"/>
  </si>
  <si>
    <t>50ETF沽2015年12月3500</t>
    <phoneticPr fontId="4" type="noConversion"/>
  </si>
  <si>
    <t>510050P1512M02900</t>
    <phoneticPr fontId="4" type="noConversion"/>
  </si>
  <si>
    <t>510050C1512M02850</t>
    <phoneticPr fontId="4" type="noConversion"/>
  </si>
  <si>
    <t>50ETF购2015年12月2850</t>
    <phoneticPr fontId="4" type="noConversion"/>
  </si>
  <si>
    <t>510050C1507M03100</t>
    <phoneticPr fontId="4" type="noConversion"/>
  </si>
  <si>
    <t>50ETF购2015年7月3100</t>
    <phoneticPr fontId="4" type="noConversion"/>
  </si>
  <si>
    <t>10000208</t>
    <phoneticPr fontId="4" type="noConversion"/>
  </si>
  <si>
    <t>510050C1507M03400</t>
    <phoneticPr fontId="4" type="noConversion"/>
  </si>
  <si>
    <t>10000212</t>
    <phoneticPr fontId="4" type="noConversion"/>
  </si>
  <si>
    <t>510050P1507M03100</t>
    <phoneticPr fontId="4" type="noConversion"/>
  </si>
  <si>
    <t>50ETF沽2015年7月3200</t>
    <phoneticPr fontId="4" type="noConversion"/>
  </si>
  <si>
    <t>10000215</t>
    <phoneticPr fontId="4" type="noConversion"/>
  </si>
  <si>
    <t>510050P1507M03400</t>
    <phoneticPr fontId="4" type="noConversion"/>
  </si>
  <si>
    <t>10000216</t>
    <phoneticPr fontId="4" type="noConversion"/>
  </si>
  <si>
    <t>510050P1507M03500</t>
    <phoneticPr fontId="4" type="noConversion"/>
  </si>
  <si>
    <t>50ETF购2015年7月2950</t>
    <phoneticPr fontId="4" type="noConversion"/>
  </si>
  <si>
    <t>10000218</t>
    <phoneticPr fontId="4" type="noConversion"/>
  </si>
  <si>
    <t>510050C1507M03000</t>
    <phoneticPr fontId="4" type="noConversion"/>
  </si>
  <si>
    <t>10000219</t>
    <phoneticPr fontId="4" type="noConversion"/>
  </si>
  <si>
    <t>510050P1507M02950</t>
    <phoneticPr fontId="4" type="noConversion"/>
  </si>
  <si>
    <t>10000220</t>
    <phoneticPr fontId="4" type="noConversion"/>
  </si>
  <si>
    <t>50ETF沽2015年7月3000</t>
    <phoneticPr fontId="4" type="noConversion"/>
  </si>
  <si>
    <t>10000221</t>
    <phoneticPr fontId="4" type="noConversion"/>
  </si>
  <si>
    <t>510050C1506M03600</t>
    <phoneticPr fontId="4" type="noConversion"/>
  </si>
  <si>
    <t>10000222</t>
    <phoneticPr fontId="4" type="noConversion"/>
  </si>
  <si>
    <t>50ETF购2015年9月3600</t>
    <phoneticPr fontId="4" type="noConversion"/>
  </si>
  <si>
    <t>510050P1509M03600</t>
    <phoneticPr fontId="4" type="noConversion"/>
  </si>
  <si>
    <t>50ETF沽2015年9月3600</t>
    <phoneticPr fontId="4" type="noConversion"/>
  </si>
  <si>
    <t>510050C1512M03600</t>
    <phoneticPr fontId="4" type="noConversion"/>
  </si>
  <si>
    <t>50ETF购2015年12月3600</t>
    <phoneticPr fontId="4" type="noConversion"/>
  </si>
  <si>
    <t>510050P1512M03600</t>
    <phoneticPr fontId="4" type="noConversion"/>
  </si>
  <si>
    <t>10000231</t>
    <phoneticPr fontId="4" type="noConversion"/>
  </si>
  <si>
    <t>510050C1507M02750</t>
    <phoneticPr fontId="4" type="noConversion"/>
  </si>
  <si>
    <t>510050C1507M02800</t>
    <phoneticPr fontId="4" type="noConversion"/>
  </si>
  <si>
    <t>510050C1507M02850</t>
    <phoneticPr fontId="4" type="noConversion"/>
  </si>
  <si>
    <t>510050P1507M02850</t>
    <phoneticPr fontId="4" type="noConversion"/>
  </si>
  <si>
    <t>50ETF沽2015年7月2850</t>
    <phoneticPr fontId="4" type="noConversion"/>
  </si>
  <si>
    <t>10000237</t>
    <phoneticPr fontId="4" type="noConversion"/>
  </si>
  <si>
    <t>510050C1512M02800</t>
    <phoneticPr fontId="4" type="noConversion"/>
  </si>
  <si>
    <t>50ETF购2015年12月2800</t>
    <phoneticPr fontId="4" type="noConversion"/>
  </si>
  <si>
    <t>10000239</t>
    <phoneticPr fontId="4" type="noConversion"/>
  </si>
  <si>
    <t>510050P1512M02750</t>
    <phoneticPr fontId="4" type="noConversion"/>
  </si>
  <si>
    <t>10000240</t>
    <phoneticPr fontId="4" type="noConversion"/>
  </si>
  <si>
    <t>2015-08-26</t>
    <phoneticPr fontId="4" type="noConversion"/>
  </si>
  <si>
    <t>50ETF购2015年8月2950</t>
    <phoneticPr fontId="4" type="noConversion"/>
  </si>
  <si>
    <t>510050C1508M03100</t>
    <phoneticPr fontId="4" type="noConversion"/>
  </si>
  <si>
    <t>50ETF沽2015年8月2900</t>
    <phoneticPr fontId="4" type="noConversion"/>
  </si>
  <si>
    <t>50ETF沽2015年8月2950</t>
    <phoneticPr fontId="4" type="noConversion"/>
  </si>
  <si>
    <t>50ETF沽2015年8月3000</t>
    <phoneticPr fontId="4" type="noConversion"/>
  </si>
  <si>
    <t>10000250</t>
    <phoneticPr fontId="4" type="noConversion"/>
  </si>
  <si>
    <t>10000251</t>
    <phoneticPr fontId="4" type="noConversion"/>
  </si>
  <si>
    <t>510050P1508M02850</t>
    <phoneticPr fontId="4" type="noConversion"/>
  </si>
  <si>
    <t>510050C1507M02650</t>
    <phoneticPr fontId="4" type="noConversion"/>
  </si>
  <si>
    <t>50ETF购2015年7月2700</t>
    <phoneticPr fontId="4" type="noConversion"/>
  </si>
  <si>
    <t>50ETF沽2015年7月2650</t>
    <phoneticPr fontId="4" type="noConversion"/>
  </si>
  <si>
    <t>510050C1508M02600</t>
    <phoneticPr fontId="4" type="noConversion"/>
  </si>
  <si>
    <t>50ETF购2015年8月2600</t>
    <phoneticPr fontId="4" type="noConversion"/>
  </si>
  <si>
    <t>50ETF购2015年8月2750</t>
    <phoneticPr fontId="4" type="noConversion"/>
  </si>
  <si>
    <t>10000265</t>
    <phoneticPr fontId="4" type="noConversion"/>
  </si>
  <si>
    <t>10000266</t>
    <phoneticPr fontId="4" type="noConversion"/>
  </si>
  <si>
    <t>50ETF沽2015年8月2650</t>
    <phoneticPr fontId="4" type="noConversion"/>
  </si>
  <si>
    <t>10000268</t>
    <phoneticPr fontId="4" type="noConversion"/>
  </si>
  <si>
    <t>510050C1512M02600</t>
    <phoneticPr fontId="4" type="noConversion"/>
  </si>
  <si>
    <t>50ETF购2015年12月2600</t>
    <phoneticPr fontId="4" type="noConversion"/>
  </si>
  <si>
    <t>10000270</t>
    <phoneticPr fontId="4" type="noConversion"/>
  </si>
  <si>
    <t>50ETF购2015年12月2650</t>
    <phoneticPr fontId="4" type="noConversion"/>
  </si>
  <si>
    <t>10000271</t>
    <phoneticPr fontId="4" type="noConversion"/>
  </si>
  <si>
    <t>510050C1507M02550</t>
    <phoneticPr fontId="4" type="noConversion"/>
  </si>
  <si>
    <t>510050P1508M02550</t>
    <phoneticPr fontId="4" type="noConversion"/>
  </si>
  <si>
    <t>10000280</t>
    <phoneticPr fontId="4" type="noConversion"/>
  </si>
  <si>
    <t>50ETF购2015年7月2500</t>
    <phoneticPr fontId="4" type="noConversion"/>
  </si>
  <si>
    <t>50ETF沽2015年7月2500</t>
    <phoneticPr fontId="4" type="noConversion"/>
  </si>
  <si>
    <t>10000285</t>
    <phoneticPr fontId="4" type="noConversion"/>
  </si>
  <si>
    <t>510050C1512M02500</t>
    <phoneticPr fontId="4" type="noConversion"/>
  </si>
  <si>
    <t>50ETF购2015年12月2500</t>
    <phoneticPr fontId="4" type="noConversion"/>
  </si>
  <si>
    <t>50ETF购2016年3月2700</t>
    <phoneticPr fontId="4" type="noConversion"/>
  </si>
  <si>
    <t>50ETF购2016年3月2750</t>
    <phoneticPr fontId="4" type="noConversion"/>
  </si>
  <si>
    <t>10000290</t>
    <phoneticPr fontId="4" type="noConversion"/>
  </si>
  <si>
    <t>510050C1603M02800</t>
    <phoneticPr fontId="4" type="noConversion"/>
  </si>
  <si>
    <t>510050P1603M02650</t>
    <phoneticPr fontId="4" type="noConversion"/>
  </si>
  <si>
    <t>50ETF沽2016年3月2650</t>
    <phoneticPr fontId="4" type="noConversion"/>
  </si>
  <si>
    <t>10000293</t>
    <phoneticPr fontId="4" type="noConversion"/>
  </si>
  <si>
    <t>510050P1603M02700</t>
    <phoneticPr fontId="4" type="noConversion"/>
  </si>
  <si>
    <t>10000297</t>
    <phoneticPr fontId="4" type="noConversion"/>
  </si>
  <si>
    <t>510050P1508M02450</t>
    <phoneticPr fontId="4" type="noConversion"/>
  </si>
  <si>
    <t>10000303</t>
    <phoneticPr fontId="4" type="noConversion"/>
  </si>
  <si>
    <t>10000304</t>
    <phoneticPr fontId="4" type="noConversion"/>
  </si>
  <si>
    <t>510050P1512M02400</t>
    <phoneticPr fontId="4" type="noConversion"/>
  </si>
  <si>
    <t>50ETF沽2015年12月2400</t>
    <phoneticPr fontId="4" type="noConversion"/>
  </si>
  <si>
    <t>10000306</t>
    <phoneticPr fontId="4" type="noConversion"/>
  </si>
  <si>
    <t>10000307</t>
    <phoneticPr fontId="4" type="noConversion"/>
  </si>
  <si>
    <t>50ETF购2016年3月2400</t>
    <phoneticPr fontId="4" type="noConversion"/>
  </si>
  <si>
    <t>10000308</t>
    <phoneticPr fontId="4" type="noConversion"/>
  </si>
  <si>
    <t>510050C1603M02500</t>
    <phoneticPr fontId="4" type="noConversion"/>
  </si>
  <si>
    <t>510050C1603M02550</t>
    <phoneticPr fontId="4" type="noConversion"/>
  </si>
  <si>
    <t>10000311</t>
    <phoneticPr fontId="4" type="noConversion"/>
  </si>
  <si>
    <t>10000314</t>
    <phoneticPr fontId="4" type="noConversion"/>
  </si>
  <si>
    <t>10000316</t>
    <phoneticPr fontId="4" type="noConversion"/>
  </si>
  <si>
    <t>510050C1508M02350</t>
    <phoneticPr fontId="4" type="noConversion"/>
  </si>
  <si>
    <t>50ETF购2015年8月2350</t>
    <phoneticPr fontId="4" type="noConversion"/>
  </si>
  <si>
    <t>510050P1508M02350</t>
    <phoneticPr fontId="4" type="noConversion"/>
  </si>
  <si>
    <t>50ETF购2015年12月2350</t>
    <phoneticPr fontId="4" type="noConversion"/>
  </si>
  <si>
    <t>10000320</t>
    <phoneticPr fontId="4" type="noConversion"/>
  </si>
  <si>
    <t>510050P1512M02350</t>
    <phoneticPr fontId="4" type="noConversion"/>
  </si>
  <si>
    <t>10000321</t>
    <phoneticPr fontId="4" type="noConversion"/>
  </si>
  <si>
    <t>50ETF购2016年3月2350</t>
    <phoneticPr fontId="4" type="noConversion"/>
  </si>
  <si>
    <t>10000322</t>
    <phoneticPr fontId="4" type="noConversion"/>
  </si>
  <si>
    <t>10000324</t>
    <phoneticPr fontId="4" type="noConversion"/>
  </si>
  <si>
    <t>10000325</t>
    <phoneticPr fontId="4" type="noConversion"/>
  </si>
  <si>
    <t>50ETF购2016年3月2300</t>
    <phoneticPr fontId="4" type="noConversion"/>
  </si>
  <si>
    <t>510050P1603M02300</t>
    <phoneticPr fontId="4" type="noConversion"/>
  </si>
  <si>
    <t>50ETF购2015年12月2250</t>
    <phoneticPr fontId="4" type="noConversion"/>
  </si>
  <si>
    <t>510050P1512M02250</t>
    <phoneticPr fontId="4" type="noConversion"/>
  </si>
  <si>
    <t>510050C1603M02250</t>
    <phoneticPr fontId="4" type="noConversion"/>
  </si>
  <si>
    <t>10000334</t>
    <phoneticPr fontId="4" type="noConversion"/>
  </si>
  <si>
    <t>510050C1508M02150</t>
    <phoneticPr fontId="4" type="noConversion"/>
  </si>
  <si>
    <t>50ETF购2015年8月2150</t>
    <phoneticPr fontId="4" type="noConversion"/>
  </si>
  <si>
    <t>510050P1508M02150</t>
    <phoneticPr fontId="4" type="noConversion"/>
  </si>
  <si>
    <t>50ETF沽2015年8月2150</t>
    <phoneticPr fontId="4" type="noConversion"/>
  </si>
  <si>
    <t>510050P1508M02200</t>
    <phoneticPr fontId="4" type="noConversion"/>
  </si>
  <si>
    <t>50ETF购2015年9月2150</t>
    <phoneticPr fontId="4" type="noConversion"/>
  </si>
  <si>
    <t>510050C1512M02150</t>
    <phoneticPr fontId="4" type="noConversion"/>
  </si>
  <si>
    <t>50ETF购2015年12月2200</t>
    <phoneticPr fontId="4" type="noConversion"/>
  </si>
  <si>
    <t>510050P1512M02150</t>
    <phoneticPr fontId="4" type="noConversion"/>
  </si>
  <si>
    <t>50ETF购2016年3月2150</t>
    <phoneticPr fontId="4" type="noConversion"/>
  </si>
  <si>
    <t>510050P1603M02150</t>
    <phoneticPr fontId="4" type="noConversion"/>
  </si>
  <si>
    <t>10000348</t>
    <phoneticPr fontId="4" type="noConversion"/>
  </si>
  <si>
    <t>10000349</t>
    <phoneticPr fontId="4" type="noConversion"/>
  </si>
  <si>
    <t>10000350</t>
    <phoneticPr fontId="4" type="noConversion"/>
  </si>
  <si>
    <t>10000351</t>
    <phoneticPr fontId="4" type="noConversion"/>
  </si>
  <si>
    <t>510050C1508M02100</t>
    <phoneticPr fontId="4" type="noConversion"/>
  </si>
  <si>
    <t>50ETF购2015年8月2100</t>
    <phoneticPr fontId="4" type="noConversion"/>
  </si>
  <si>
    <t>510050P1508M01950</t>
    <phoneticPr fontId="4" type="noConversion"/>
  </si>
  <si>
    <t>10000355</t>
    <phoneticPr fontId="4" type="noConversion"/>
  </si>
  <si>
    <t>510050P1508M02050</t>
    <phoneticPr fontId="4" type="noConversion"/>
  </si>
  <si>
    <t>510050P1508M02100</t>
    <phoneticPr fontId="4" type="noConversion"/>
  </si>
  <si>
    <t>50ETF购2015年9月1950</t>
    <phoneticPr fontId="4" type="noConversion"/>
  </si>
  <si>
    <t>510050C1509M02000</t>
    <phoneticPr fontId="4" type="noConversion"/>
  </si>
  <si>
    <t>50ETF购2015年9月2000</t>
    <phoneticPr fontId="4" type="noConversion"/>
  </si>
  <si>
    <t>10000359</t>
    <phoneticPr fontId="4" type="noConversion"/>
  </si>
  <si>
    <t>10000361</t>
    <phoneticPr fontId="4" type="noConversion"/>
  </si>
  <si>
    <t>10000362</t>
    <phoneticPr fontId="4" type="noConversion"/>
  </si>
  <si>
    <t>10000363</t>
    <phoneticPr fontId="4" type="noConversion"/>
  </si>
  <si>
    <t>510050C1512M02000</t>
    <phoneticPr fontId="4" type="noConversion"/>
  </si>
  <si>
    <t>50ETF购2015年12月2000</t>
    <phoneticPr fontId="4" type="noConversion"/>
  </si>
  <si>
    <t>510050C1512M02050</t>
    <phoneticPr fontId="4" type="noConversion"/>
  </si>
  <si>
    <t>510050C1512M02100</t>
    <phoneticPr fontId="4" type="noConversion"/>
  </si>
  <si>
    <t>50ETF购2015年12月2100</t>
    <phoneticPr fontId="4" type="noConversion"/>
  </si>
  <si>
    <t>50ETF沽2015年12月1950</t>
    <phoneticPr fontId="4" type="noConversion"/>
  </si>
  <si>
    <t>10000370</t>
    <phoneticPr fontId="4" type="noConversion"/>
  </si>
  <si>
    <t>50ETF购2016年3月2050</t>
    <phoneticPr fontId="4" type="noConversion"/>
  </si>
  <si>
    <t>50ETF购2016年3月2100</t>
    <phoneticPr fontId="4" type="noConversion"/>
  </si>
  <si>
    <t>510050P1603M01950</t>
    <phoneticPr fontId="4" type="noConversion"/>
  </si>
  <si>
    <t>10000378</t>
    <phoneticPr fontId="4" type="noConversion"/>
  </si>
  <si>
    <t>10000379</t>
    <phoneticPr fontId="4" type="noConversion"/>
  </si>
  <si>
    <t>510050P1603M02050</t>
    <phoneticPr fontId="4" type="noConversion"/>
  </si>
  <si>
    <t>50ETF购2015年8月1800</t>
    <phoneticPr fontId="4" type="noConversion"/>
  </si>
  <si>
    <t>50ETF购2015年8月1850</t>
    <phoneticPr fontId="4" type="noConversion"/>
  </si>
  <si>
    <t>510050C1508M01900</t>
    <phoneticPr fontId="4" type="noConversion"/>
  </si>
  <si>
    <t>50ETF购2015年8月1900</t>
    <phoneticPr fontId="4" type="noConversion"/>
  </si>
  <si>
    <t>510050P1508M01800</t>
    <phoneticPr fontId="4" type="noConversion"/>
  </si>
  <si>
    <t>50ETF沽2015年8月1800</t>
    <phoneticPr fontId="4" type="noConversion"/>
  </si>
  <si>
    <t>10000385</t>
    <phoneticPr fontId="4" type="noConversion"/>
  </si>
  <si>
    <t>50ETF沽2015年8月1850</t>
    <phoneticPr fontId="4" type="noConversion"/>
  </si>
  <si>
    <t>10000387</t>
    <phoneticPr fontId="4" type="noConversion"/>
  </si>
  <si>
    <t>10000388</t>
    <phoneticPr fontId="4" type="noConversion"/>
  </si>
  <si>
    <t>510050C1509M01850</t>
    <phoneticPr fontId="4" type="noConversion"/>
  </si>
  <si>
    <t>10000390</t>
    <phoneticPr fontId="4" type="noConversion"/>
  </si>
  <si>
    <t>50ETF沽2015年9月1800</t>
    <phoneticPr fontId="4" type="noConversion"/>
  </si>
  <si>
    <t>10000391</t>
    <phoneticPr fontId="4" type="noConversion"/>
  </si>
  <si>
    <t>510050C1512M01800</t>
    <phoneticPr fontId="4" type="noConversion"/>
  </si>
  <si>
    <t>10000394</t>
    <phoneticPr fontId="4" type="noConversion"/>
  </si>
  <si>
    <t>510050C1512M01900</t>
    <phoneticPr fontId="4" type="noConversion"/>
  </si>
  <si>
    <t>10000396</t>
    <phoneticPr fontId="4" type="noConversion"/>
  </si>
  <si>
    <t>510050P1512M01850</t>
    <phoneticPr fontId="4" type="noConversion"/>
  </si>
  <si>
    <t>510050P1512M01900</t>
    <phoneticPr fontId="4" type="noConversion"/>
  </si>
  <si>
    <t>50ETF购2016年3月1850</t>
    <phoneticPr fontId="4" type="noConversion"/>
  </si>
  <si>
    <t>510050P1603M01900</t>
    <phoneticPr fontId="4" type="noConversion"/>
  </si>
  <si>
    <t>510050C1510M01850</t>
    <phoneticPr fontId="4" type="noConversion"/>
  </si>
  <si>
    <t>2015-10</t>
    <phoneticPr fontId="4" type="noConversion"/>
  </si>
  <si>
    <t>10000408</t>
    <phoneticPr fontId="4" type="noConversion"/>
  </si>
  <si>
    <t>510050C1510M02000</t>
    <phoneticPr fontId="4" type="noConversion"/>
  </si>
  <si>
    <t>510050P1510M01850</t>
    <phoneticPr fontId="4" type="noConversion"/>
  </si>
  <si>
    <t>10000413</t>
    <phoneticPr fontId="4" type="noConversion"/>
  </si>
  <si>
    <t>10000414</t>
    <phoneticPr fontId="4" type="noConversion"/>
  </si>
  <si>
    <t>510050P1510M02050</t>
    <phoneticPr fontId="4" type="noConversion"/>
  </si>
  <si>
    <t>510050C1510M02100</t>
    <phoneticPr fontId="4" type="noConversion"/>
  </si>
  <si>
    <t>50ETF购2015年10月2150</t>
    <phoneticPr fontId="4" type="noConversion"/>
  </si>
  <si>
    <t>10000417</t>
    <phoneticPr fontId="4" type="noConversion"/>
  </si>
  <si>
    <t>50ETF沽2015年10月2100</t>
    <phoneticPr fontId="4" type="noConversion"/>
  </si>
  <si>
    <t>50ETF沽2015年10月2150</t>
    <phoneticPr fontId="4" type="noConversion"/>
  </si>
  <si>
    <t>510050P1510M02200</t>
    <phoneticPr fontId="4" type="noConversion"/>
  </si>
  <si>
    <t>50ETF购2015年10月2250</t>
    <phoneticPr fontId="4" type="noConversion"/>
  </si>
  <si>
    <t>10000424</t>
    <phoneticPr fontId="4" type="noConversion"/>
  </si>
  <si>
    <t>510050C1510M02350</t>
    <phoneticPr fontId="4" type="noConversion"/>
  </si>
  <si>
    <t>10000426</t>
    <phoneticPr fontId="4" type="noConversion"/>
  </si>
  <si>
    <t>50ETF沽2015年10月2350</t>
    <phoneticPr fontId="4" type="noConversion"/>
  </si>
  <si>
    <t>510050C1511M02100</t>
    <phoneticPr fontId="4" type="noConversion"/>
  </si>
  <si>
    <t>50ETF购2015年11月2250</t>
    <phoneticPr fontId="4" type="noConversion"/>
  </si>
  <si>
    <t>10000432</t>
    <phoneticPr fontId="4" type="noConversion"/>
  </si>
  <si>
    <t>510050P1511M02200</t>
    <phoneticPr fontId="4" type="noConversion"/>
  </si>
  <si>
    <t>50ETF沽2015年11月2250</t>
    <phoneticPr fontId="4" type="noConversion"/>
  </si>
  <si>
    <t>510050P1511M02300</t>
    <phoneticPr fontId="4" type="noConversion"/>
  </si>
  <si>
    <t>10000437</t>
    <phoneticPr fontId="4" type="noConversion"/>
  </si>
  <si>
    <t>50ETF购2015年11月2050</t>
    <phoneticPr fontId="4" type="noConversion"/>
  </si>
  <si>
    <t>10000440</t>
    <phoneticPr fontId="4" type="noConversion"/>
  </si>
  <si>
    <t>510050C1511M02350</t>
    <phoneticPr fontId="4" type="noConversion"/>
  </si>
  <si>
    <t>50ETF购2015年11月2350</t>
    <phoneticPr fontId="4" type="noConversion"/>
  </si>
  <si>
    <t>50ETF沽2015年11月2350</t>
    <phoneticPr fontId="4" type="noConversion"/>
  </si>
  <si>
    <t>510050C1510M02450</t>
    <phoneticPr fontId="4" type="noConversion"/>
  </si>
  <si>
    <t>50ETF沽2015年11月2450</t>
    <phoneticPr fontId="4" type="noConversion"/>
  </si>
  <si>
    <t>2016-06-22</t>
    <phoneticPr fontId="4" type="noConversion"/>
  </si>
  <si>
    <t>10000450</t>
    <phoneticPr fontId="4" type="noConversion"/>
  </si>
  <si>
    <t>50ETF购2016年6月2250</t>
    <phoneticPr fontId="4" type="noConversion"/>
  </si>
  <si>
    <t>510050C1606M02350</t>
    <phoneticPr fontId="4" type="noConversion"/>
  </si>
  <si>
    <t>50ETF购2016年6月2350</t>
    <phoneticPr fontId="4" type="noConversion"/>
  </si>
  <si>
    <t>10000453</t>
    <phoneticPr fontId="4" type="noConversion"/>
  </si>
  <si>
    <t>50ETF购2016年6月2400</t>
    <phoneticPr fontId="4" type="noConversion"/>
  </si>
  <si>
    <t>10000456</t>
    <phoneticPr fontId="4" type="noConversion"/>
  </si>
  <si>
    <t>510050P1606M02350</t>
    <phoneticPr fontId="4" type="noConversion"/>
  </si>
  <si>
    <t>50ETF沽2016年6月2400</t>
    <phoneticPr fontId="4" type="noConversion"/>
  </si>
  <si>
    <t>10000459</t>
    <phoneticPr fontId="4" type="noConversion"/>
  </si>
  <si>
    <t>50ETF购2016年6月2150</t>
    <phoneticPr fontId="4" type="noConversion"/>
  </si>
  <si>
    <t>50ETF沽2016年6月2150</t>
    <phoneticPr fontId="4" type="noConversion"/>
  </si>
  <si>
    <t>10000462</t>
    <phoneticPr fontId="4" type="noConversion"/>
  </si>
  <si>
    <t>10000463</t>
    <phoneticPr fontId="4" type="noConversion"/>
  </si>
  <si>
    <t>510050C1606M02450</t>
    <phoneticPr fontId="4" type="noConversion"/>
  </si>
  <si>
    <t>50ETF购2016年6月2450</t>
    <phoneticPr fontId="4" type="noConversion"/>
  </si>
  <si>
    <t>10000464</t>
    <phoneticPr fontId="4" type="noConversion"/>
  </si>
  <si>
    <t>510050P1606M02450</t>
    <phoneticPr fontId="4" type="noConversion"/>
  </si>
  <si>
    <t>50ETF沽2016年6月2500</t>
    <phoneticPr fontId="4" type="noConversion"/>
  </si>
  <si>
    <t>510050C1511M02550</t>
    <phoneticPr fontId="4" type="noConversion"/>
  </si>
  <si>
    <t>510050C1606M02550</t>
    <phoneticPr fontId="4" type="noConversion"/>
  </si>
  <si>
    <t>50ETF购2016年6月2550</t>
    <phoneticPr fontId="4" type="noConversion"/>
  </si>
  <si>
    <t>10000470</t>
    <phoneticPr fontId="4" type="noConversion"/>
  </si>
  <si>
    <t>10000473</t>
    <phoneticPr fontId="4" type="noConversion"/>
  </si>
  <si>
    <t>510050C1606M02600</t>
    <phoneticPr fontId="4" type="noConversion"/>
  </si>
  <si>
    <t>50ETF购2016年6月2600</t>
    <phoneticPr fontId="4" type="noConversion"/>
  </si>
  <si>
    <t>50ETF沽2016年6月2600</t>
    <phoneticPr fontId="4" type="noConversion"/>
  </si>
  <si>
    <t>10000479</t>
    <phoneticPr fontId="4" type="noConversion"/>
  </si>
  <si>
    <t>50ETF购2016年1月2350</t>
    <phoneticPr fontId="4" type="noConversion"/>
  </si>
  <si>
    <t>2016-01-28</t>
    <phoneticPr fontId="4" type="noConversion"/>
  </si>
  <si>
    <t>10000480</t>
    <phoneticPr fontId="4" type="noConversion"/>
  </si>
  <si>
    <t>10000481</t>
    <phoneticPr fontId="4" type="noConversion"/>
  </si>
  <si>
    <t>510050C1601M02500</t>
    <phoneticPr fontId="4" type="noConversion"/>
  </si>
  <si>
    <t>10000484</t>
    <phoneticPr fontId="4" type="noConversion"/>
  </si>
  <si>
    <t>510050P1601M02350</t>
    <phoneticPr fontId="4" type="noConversion"/>
  </si>
  <si>
    <t>10000487</t>
    <phoneticPr fontId="4" type="noConversion"/>
  </si>
  <si>
    <t>10000488</t>
    <phoneticPr fontId="4" type="noConversion"/>
  </si>
  <si>
    <t>50ETF购2016年1月2200</t>
    <phoneticPr fontId="4" type="noConversion"/>
  </si>
  <si>
    <t>10000490</t>
    <phoneticPr fontId="4" type="noConversion"/>
  </si>
  <si>
    <t>50ETF购2016年1月2250</t>
    <phoneticPr fontId="4" type="noConversion"/>
  </si>
  <si>
    <t>50ETF购2016年1月2300</t>
    <phoneticPr fontId="4" type="noConversion"/>
  </si>
  <si>
    <t>10000493</t>
    <phoneticPr fontId="4" type="noConversion"/>
  </si>
  <si>
    <t>10000496</t>
    <phoneticPr fontId="4" type="noConversion"/>
  </si>
  <si>
    <t>510050P1601M02600</t>
    <phoneticPr fontId="4" type="noConversion"/>
  </si>
  <si>
    <t>510050C1602M02500</t>
    <phoneticPr fontId="4" type="noConversion"/>
  </si>
  <si>
    <t>50ETF购2016年2月2500</t>
    <phoneticPr fontId="4" type="noConversion"/>
  </si>
  <si>
    <t>10000502</t>
    <phoneticPr fontId="4" type="noConversion"/>
  </si>
  <si>
    <t>510050P1602M02400</t>
    <phoneticPr fontId="4" type="noConversion"/>
  </si>
  <si>
    <t>510050P1602M02450</t>
    <phoneticPr fontId="4" type="noConversion"/>
  </si>
  <si>
    <t>510050P1602M02500</t>
    <phoneticPr fontId="4" type="noConversion"/>
  </si>
  <si>
    <t>50ETF沽2016年2月2500</t>
    <phoneticPr fontId="4" type="noConversion"/>
  </si>
  <si>
    <t>50ETF沽2016年2月2600</t>
    <phoneticPr fontId="4" type="noConversion"/>
  </si>
  <si>
    <t>10000507</t>
    <phoneticPr fontId="4" type="noConversion"/>
  </si>
  <si>
    <t>510050C1602M02350</t>
    <phoneticPr fontId="4" type="noConversion"/>
  </si>
  <si>
    <t>50ETF购2016年2月2350</t>
    <phoneticPr fontId="4" type="noConversion"/>
  </si>
  <si>
    <t>10000509</t>
    <phoneticPr fontId="4" type="noConversion"/>
  </si>
  <si>
    <t>10000510</t>
    <phoneticPr fontId="4" type="noConversion"/>
  </si>
  <si>
    <t>510050P1602M02350</t>
    <phoneticPr fontId="4" type="noConversion"/>
  </si>
  <si>
    <t>510050C1602M02200</t>
    <phoneticPr fontId="4" type="noConversion"/>
  </si>
  <si>
    <t>10000512</t>
    <phoneticPr fontId="4" type="noConversion"/>
  </si>
  <si>
    <t>510050C1602M02250</t>
    <phoneticPr fontId="4" type="noConversion"/>
  </si>
  <si>
    <t>50ETF沽2016年2月2200</t>
    <phoneticPr fontId="4" type="noConversion"/>
  </si>
  <si>
    <t>510050P1602M02250</t>
    <phoneticPr fontId="4" type="noConversion"/>
  </si>
  <si>
    <t>50ETF购2016年1月2100</t>
    <phoneticPr fontId="4" type="noConversion"/>
  </si>
  <si>
    <t>510050C1601M02150</t>
    <phoneticPr fontId="4" type="noConversion"/>
  </si>
  <si>
    <t>50ETF购2016年1月2150</t>
    <phoneticPr fontId="4" type="noConversion"/>
  </si>
  <si>
    <t>10000517</t>
    <phoneticPr fontId="4" type="noConversion"/>
  </si>
  <si>
    <t>510050P1601M02100</t>
    <phoneticPr fontId="4" type="noConversion"/>
  </si>
  <si>
    <t>10000518</t>
    <phoneticPr fontId="4" type="noConversion"/>
  </si>
  <si>
    <t>50ETF沽2016年1月2150</t>
    <phoneticPr fontId="4" type="noConversion"/>
  </si>
  <si>
    <t>10000519</t>
    <phoneticPr fontId="4" type="noConversion"/>
  </si>
  <si>
    <t>510050C1602M02100</t>
    <phoneticPr fontId="4" type="noConversion"/>
  </si>
  <si>
    <t>50ETF购2016年2月2100</t>
    <phoneticPr fontId="4" type="noConversion"/>
  </si>
  <si>
    <t>10000520</t>
    <phoneticPr fontId="4" type="noConversion"/>
  </si>
  <si>
    <t>510050C1602M02150</t>
    <phoneticPr fontId="4" type="noConversion"/>
  </si>
  <si>
    <t>10000521</t>
    <phoneticPr fontId="4" type="noConversion"/>
  </si>
  <si>
    <t>510050P1602M02100</t>
    <phoneticPr fontId="4" type="noConversion"/>
  </si>
  <si>
    <t>10000523</t>
    <phoneticPr fontId="4" type="noConversion"/>
  </si>
  <si>
    <t>510050C1606M02100</t>
    <phoneticPr fontId="4" type="noConversion"/>
  </si>
  <si>
    <t>510050C1601M02050</t>
    <phoneticPr fontId="4" type="noConversion"/>
  </si>
  <si>
    <t>50ETF购2016年1月2050</t>
    <phoneticPr fontId="4" type="noConversion"/>
  </si>
  <si>
    <t>50ETF沽2016年2月2050</t>
    <phoneticPr fontId="4" type="noConversion"/>
  </si>
  <si>
    <t>10000529</t>
    <phoneticPr fontId="4" type="noConversion"/>
  </si>
  <si>
    <t>10000530</t>
    <phoneticPr fontId="4" type="noConversion"/>
  </si>
  <si>
    <t>50ETF沽2016年6月2050</t>
    <phoneticPr fontId="4" type="noConversion"/>
  </si>
  <si>
    <t>10000531</t>
    <phoneticPr fontId="4" type="noConversion"/>
  </si>
  <si>
    <t>10000534</t>
    <phoneticPr fontId="4" type="noConversion"/>
  </si>
  <si>
    <t>10000537</t>
    <phoneticPr fontId="4" type="noConversion"/>
  </si>
  <si>
    <t>50ETF沽2016年1月1950</t>
    <phoneticPr fontId="4" type="noConversion"/>
  </si>
  <si>
    <t>10000539</t>
    <phoneticPr fontId="4" type="noConversion"/>
  </si>
  <si>
    <t>10000540</t>
    <phoneticPr fontId="4" type="noConversion"/>
  </si>
  <si>
    <t>510050P1602M01950</t>
    <phoneticPr fontId="4" type="noConversion"/>
  </si>
  <si>
    <t>510050C1606M01950</t>
    <phoneticPr fontId="4" type="noConversion"/>
  </si>
  <si>
    <t>10000542</t>
    <phoneticPr fontId="4" type="noConversion"/>
  </si>
  <si>
    <t>510050P1601M01850</t>
    <phoneticPr fontId="4" type="noConversion"/>
  </si>
  <si>
    <t>50ETF沽2016年1月1850</t>
    <phoneticPr fontId="4" type="noConversion"/>
  </si>
  <si>
    <t>10000546</t>
    <phoneticPr fontId="4" type="noConversion"/>
  </si>
  <si>
    <t>510050P1601M01900</t>
    <phoneticPr fontId="4" type="noConversion"/>
  </si>
  <si>
    <t>10000547</t>
    <phoneticPr fontId="4" type="noConversion"/>
  </si>
  <si>
    <t>50ETF购2016年2月1850</t>
    <phoneticPr fontId="4" type="noConversion"/>
  </si>
  <si>
    <t>10000548</t>
    <phoneticPr fontId="4" type="noConversion"/>
  </si>
  <si>
    <t>510050P1602M01850</t>
    <phoneticPr fontId="4" type="noConversion"/>
  </si>
  <si>
    <t>10000550</t>
    <phoneticPr fontId="4" type="noConversion"/>
  </si>
  <si>
    <t>510050P1602M01900</t>
    <phoneticPr fontId="4" type="noConversion"/>
  </si>
  <si>
    <t>50ETF购2016年6月1850</t>
    <phoneticPr fontId="4" type="noConversion"/>
  </si>
  <si>
    <t>10000552</t>
    <phoneticPr fontId="4" type="noConversion"/>
  </si>
  <si>
    <t>50ETF购2016年6月1900</t>
    <phoneticPr fontId="4" type="noConversion"/>
  </si>
  <si>
    <t>10000553</t>
    <phoneticPr fontId="4" type="noConversion"/>
  </si>
  <si>
    <t>510050P1606M01850</t>
    <phoneticPr fontId="4" type="noConversion"/>
  </si>
  <si>
    <t>10000554</t>
    <phoneticPr fontId="4" type="noConversion"/>
  </si>
  <si>
    <t>50ETF购2016年9月1900</t>
    <phoneticPr fontId="4" type="noConversion"/>
  </si>
  <si>
    <t>510050C1609M02050</t>
    <phoneticPr fontId="4" type="noConversion"/>
  </si>
  <si>
    <t>510050P1609M01850</t>
    <phoneticPr fontId="4" type="noConversion"/>
  </si>
  <si>
    <t>50ETF沽2016年9月1850</t>
    <phoneticPr fontId="4" type="noConversion"/>
  </si>
  <si>
    <t>50ETF沽2016年9月1900</t>
    <phoneticPr fontId="4" type="noConversion"/>
  </si>
  <si>
    <t>10000564</t>
    <phoneticPr fontId="4" type="noConversion"/>
  </si>
  <si>
    <t>10000565</t>
    <phoneticPr fontId="4" type="noConversion"/>
  </si>
  <si>
    <t>50ETF购2016年2月1800</t>
    <phoneticPr fontId="4" type="noConversion"/>
  </si>
  <si>
    <t>510050P1602M01800</t>
    <phoneticPr fontId="4" type="noConversion"/>
  </si>
  <si>
    <t>50ETF沽2016年2月1800</t>
    <phoneticPr fontId="4" type="noConversion"/>
  </si>
  <si>
    <t>50ETF沽2016年6月1800</t>
    <phoneticPr fontId="4" type="noConversion"/>
  </si>
  <si>
    <t>10000570</t>
    <phoneticPr fontId="4" type="noConversion"/>
  </si>
  <si>
    <t>50ETF购2016年9月2100</t>
    <phoneticPr fontId="4" type="noConversion"/>
  </si>
  <si>
    <t>510050P1609M02100</t>
    <phoneticPr fontId="4" type="noConversion"/>
  </si>
  <si>
    <t>510050C1609M02150</t>
    <phoneticPr fontId="4" type="noConversion"/>
  </si>
  <si>
    <t>10000577</t>
    <phoneticPr fontId="4" type="noConversion"/>
  </si>
  <si>
    <t>510050C1604M02050</t>
    <phoneticPr fontId="4" type="noConversion"/>
  </si>
  <si>
    <t>50ETF购2016年4月2050</t>
    <phoneticPr fontId="4" type="noConversion"/>
  </si>
  <si>
    <t>10000578</t>
    <phoneticPr fontId="4" type="noConversion"/>
  </si>
  <si>
    <t>10000579</t>
    <phoneticPr fontId="4" type="noConversion"/>
  </si>
  <si>
    <t>10000580</t>
    <phoneticPr fontId="4" type="noConversion"/>
  </si>
  <si>
    <t>510050P1604M02000</t>
    <phoneticPr fontId="4" type="noConversion"/>
  </si>
  <si>
    <t>510050P1604M02050</t>
    <phoneticPr fontId="4" type="noConversion"/>
  </si>
  <si>
    <t>50ETF沽2016年4月2050</t>
    <phoneticPr fontId="4" type="noConversion"/>
  </si>
  <si>
    <t>510050P1604M02100</t>
    <phoneticPr fontId="4" type="noConversion"/>
  </si>
  <si>
    <t>10000584</t>
    <phoneticPr fontId="4" type="noConversion"/>
  </si>
  <si>
    <t>510050P1604M02150</t>
    <phoneticPr fontId="4" type="noConversion"/>
  </si>
  <si>
    <t>50ETF沽2016年4月2150</t>
    <phoneticPr fontId="4" type="noConversion"/>
  </si>
  <si>
    <t>10000585</t>
    <phoneticPr fontId="4" type="noConversion"/>
  </si>
  <si>
    <t>510050C1604M01850</t>
    <phoneticPr fontId="4" type="noConversion"/>
  </si>
  <si>
    <t>50ETF购2016年4月1850</t>
    <phoneticPr fontId="4" type="noConversion"/>
  </si>
  <si>
    <t>10000586</t>
    <phoneticPr fontId="4" type="noConversion"/>
  </si>
  <si>
    <t>510050C1604M01900</t>
    <phoneticPr fontId="4" type="noConversion"/>
  </si>
  <si>
    <t>10000588</t>
    <phoneticPr fontId="4" type="noConversion"/>
  </si>
  <si>
    <t>510050P1604M01900</t>
    <phoneticPr fontId="4" type="noConversion"/>
  </si>
  <si>
    <t>50ETF购2016年4月2200</t>
    <phoneticPr fontId="4" type="noConversion"/>
  </si>
  <si>
    <t>50ETF沽2016年4月2200</t>
    <phoneticPr fontId="4" type="noConversion"/>
  </si>
  <si>
    <t>510050C1609M02200</t>
    <phoneticPr fontId="4" type="noConversion"/>
  </si>
  <si>
    <t>510050C1604M02250</t>
    <phoneticPr fontId="4" type="noConversion"/>
  </si>
  <si>
    <t>50ETF购2016年4月2250</t>
    <phoneticPr fontId="4" type="noConversion"/>
  </si>
  <si>
    <t>10000594</t>
    <phoneticPr fontId="4" type="noConversion"/>
  </si>
  <si>
    <t>510050C1609M02250</t>
    <phoneticPr fontId="4" type="noConversion"/>
  </si>
  <si>
    <t>510050C1604M02300</t>
    <phoneticPr fontId="4" type="noConversion"/>
  </si>
  <si>
    <t>50ETF购2016年4月2300</t>
    <phoneticPr fontId="4" type="noConversion"/>
  </si>
  <si>
    <t>50ETF沽2016年4月2300</t>
    <phoneticPr fontId="4" type="noConversion"/>
  </si>
  <si>
    <t>510050C1609M02300</t>
    <phoneticPr fontId="4" type="noConversion"/>
  </si>
  <si>
    <t>510050P1609M02300</t>
    <phoneticPr fontId="4" type="noConversion"/>
  </si>
  <si>
    <t>50ETF沽2016年9月2300</t>
    <phoneticPr fontId="4" type="noConversion"/>
  </si>
  <si>
    <t>10000601</t>
    <phoneticPr fontId="4" type="noConversion"/>
  </si>
  <si>
    <t>510050C1605M02050</t>
    <phoneticPr fontId="4" type="noConversion"/>
  </si>
  <si>
    <t>50ETF购2016年5月2150</t>
    <phoneticPr fontId="4" type="noConversion"/>
  </si>
  <si>
    <t>10000604</t>
    <phoneticPr fontId="4" type="noConversion"/>
  </si>
  <si>
    <t>50ETF购2016年5月2200</t>
    <phoneticPr fontId="4" type="noConversion"/>
  </si>
  <si>
    <t>510050C1605M02250</t>
    <phoneticPr fontId="4" type="noConversion"/>
  </si>
  <si>
    <t>10000606</t>
    <phoneticPr fontId="4" type="noConversion"/>
  </si>
  <si>
    <t>10000607</t>
    <phoneticPr fontId="4" type="noConversion"/>
  </si>
  <si>
    <t>510050P1605M02100</t>
    <phoneticPr fontId="4" type="noConversion"/>
  </si>
  <si>
    <t>10000609</t>
    <phoneticPr fontId="4" type="noConversion"/>
  </si>
  <si>
    <t>510050P1605M02200</t>
    <phoneticPr fontId="4" type="noConversion"/>
  </si>
  <si>
    <t>50ETF沽2016年5月2200</t>
    <phoneticPr fontId="4" type="noConversion"/>
  </si>
  <si>
    <t>510050P1605M02250</t>
    <phoneticPr fontId="4" type="noConversion"/>
  </si>
  <si>
    <t>510050P1605M02000</t>
    <phoneticPr fontId="4" type="noConversion"/>
  </si>
  <si>
    <t>10000613</t>
    <phoneticPr fontId="4" type="noConversion"/>
  </si>
  <si>
    <t>50ETF购2016年12月2055A</t>
    <phoneticPr fontId="4" type="noConversion"/>
  </si>
  <si>
    <t>10000617</t>
    <phoneticPr fontId="4" type="noConversion"/>
  </si>
  <si>
    <t>50ETF购2016年12月2104A</t>
    <phoneticPr fontId="4" type="noConversion"/>
  </si>
  <si>
    <t>50ETF沽2016年12月2006A</t>
    <phoneticPr fontId="4" type="noConversion"/>
  </si>
  <si>
    <t>50ETF沽2016年12月2055A</t>
    <phoneticPr fontId="4" type="noConversion"/>
  </si>
  <si>
    <t>10000622</t>
    <phoneticPr fontId="4" type="noConversion"/>
  </si>
  <si>
    <t>510050P1612A02150</t>
    <phoneticPr fontId="4" type="noConversion"/>
  </si>
  <si>
    <t>510050P1612A02200</t>
    <phoneticPr fontId="4" type="noConversion"/>
  </si>
  <si>
    <t>50ETF沽2016年12月2202A</t>
    <phoneticPr fontId="4" type="noConversion"/>
  </si>
  <si>
    <t>10000625</t>
    <phoneticPr fontId="4" type="noConversion"/>
  </si>
  <si>
    <t>510050C1612A02000</t>
    <phoneticPr fontId="4" type="noConversion"/>
  </si>
  <si>
    <t>50ETF购2016年12月1957A</t>
    <phoneticPr fontId="4" type="noConversion"/>
  </si>
  <si>
    <t>10000626</t>
    <phoneticPr fontId="4" type="noConversion"/>
  </si>
  <si>
    <t>50ETF购2016年5月1950</t>
    <phoneticPr fontId="4" type="noConversion"/>
  </si>
  <si>
    <t>510050C1612A01950</t>
    <phoneticPr fontId="4" type="noConversion"/>
  </si>
  <si>
    <t>510050P1612A01950</t>
    <phoneticPr fontId="4" type="noConversion"/>
  </si>
  <si>
    <t>510050C1607M02000</t>
    <phoneticPr fontId="4" type="noConversion"/>
  </si>
  <si>
    <t>10000633</t>
    <phoneticPr fontId="4" type="noConversion"/>
  </si>
  <si>
    <t>510050C1607M02100</t>
    <phoneticPr fontId="4" type="noConversion"/>
  </si>
  <si>
    <t>50ETF购2016年7月2150</t>
    <phoneticPr fontId="4" type="noConversion"/>
  </si>
  <si>
    <t>50ETF沽2016年7月2050</t>
    <phoneticPr fontId="4" type="noConversion"/>
  </si>
  <si>
    <t>10000639</t>
    <phoneticPr fontId="4" type="noConversion"/>
  </si>
  <si>
    <t>50ETF沽2016年7月2100</t>
    <phoneticPr fontId="4" type="noConversion"/>
  </si>
  <si>
    <t>10000640</t>
    <phoneticPr fontId="4" type="noConversion"/>
  </si>
  <si>
    <t>510050P1607M02150</t>
    <phoneticPr fontId="4" type="noConversion"/>
  </si>
  <si>
    <t>510050C1607M02200</t>
    <phoneticPr fontId="4" type="noConversion"/>
  </si>
  <si>
    <t>10000642</t>
    <phoneticPr fontId="4" type="noConversion"/>
  </si>
  <si>
    <t>510050C1607M02250</t>
    <phoneticPr fontId="4" type="noConversion"/>
  </si>
  <si>
    <t>510050P1607M02250</t>
    <phoneticPr fontId="4" type="noConversion"/>
  </si>
  <si>
    <t>2016-08-24</t>
    <phoneticPr fontId="4" type="noConversion"/>
  </si>
  <si>
    <t>10000646</t>
    <phoneticPr fontId="4" type="noConversion"/>
  </si>
  <si>
    <t>10000647</t>
    <phoneticPr fontId="4" type="noConversion"/>
  </si>
  <si>
    <t>510050C1608M02100</t>
    <phoneticPr fontId="4" type="noConversion"/>
  </si>
  <si>
    <t>510050C1608M02150</t>
    <phoneticPr fontId="4" type="noConversion"/>
  </si>
  <si>
    <t>10000650</t>
    <phoneticPr fontId="4" type="noConversion"/>
  </si>
  <si>
    <t>50ETF沽2016年8月2050</t>
    <phoneticPr fontId="4" type="noConversion"/>
  </si>
  <si>
    <t>510050P1608M02200</t>
    <phoneticPr fontId="4" type="noConversion"/>
  </si>
  <si>
    <t>10000655</t>
    <phoneticPr fontId="4" type="noConversion"/>
  </si>
  <si>
    <t>50ETF购2016年8月2250</t>
    <phoneticPr fontId="4" type="noConversion"/>
  </si>
  <si>
    <t>510050P1608M02300</t>
    <phoneticPr fontId="4" type="noConversion"/>
  </si>
  <si>
    <t>50ETF沽2016年8月2300</t>
    <phoneticPr fontId="4" type="noConversion"/>
  </si>
  <si>
    <t>510050C1612A02300</t>
    <phoneticPr fontId="4" type="noConversion"/>
  </si>
  <si>
    <t>50ETF购2016年12月2250A</t>
    <phoneticPr fontId="4" type="noConversion"/>
  </si>
  <si>
    <t>10000662</t>
    <phoneticPr fontId="4" type="noConversion"/>
  </si>
  <si>
    <t>510050C1607M02350</t>
    <phoneticPr fontId="4" type="noConversion"/>
  </si>
  <si>
    <t>10000664</t>
    <phoneticPr fontId="4" type="noConversion"/>
  </si>
  <si>
    <t>50ETF沽2016年7月2350</t>
    <phoneticPr fontId="4" type="noConversion"/>
  </si>
  <si>
    <t>10000665</t>
    <phoneticPr fontId="4" type="noConversion"/>
  </si>
  <si>
    <t>510050C1608M02350</t>
    <phoneticPr fontId="4" type="noConversion"/>
  </si>
  <si>
    <t>50ETF购2016年8月2350</t>
    <phoneticPr fontId="4" type="noConversion"/>
  </si>
  <si>
    <t>10000666</t>
    <phoneticPr fontId="4" type="noConversion"/>
  </si>
  <si>
    <t>510050P1608M02350</t>
    <phoneticPr fontId="4" type="noConversion"/>
  </si>
  <si>
    <t>50ETF购2016年9月2350</t>
    <phoneticPr fontId="4" type="noConversion"/>
  </si>
  <si>
    <t>10000670</t>
    <phoneticPr fontId="4" type="noConversion"/>
  </si>
  <si>
    <t>510050P1612A02350</t>
    <phoneticPr fontId="4" type="noConversion"/>
  </si>
  <si>
    <t>10000671</t>
    <phoneticPr fontId="4" type="noConversion"/>
  </si>
  <si>
    <t>510050C1703A02100</t>
    <phoneticPr fontId="4" type="noConversion"/>
  </si>
  <si>
    <t>2017-03</t>
    <phoneticPr fontId="4" type="noConversion"/>
  </si>
  <si>
    <t>2017-03-22</t>
    <phoneticPr fontId="4" type="noConversion"/>
  </si>
  <si>
    <t>510050C1703A02150</t>
    <phoneticPr fontId="4" type="noConversion"/>
  </si>
  <si>
    <t>50ETF购2017年3月2104A</t>
    <phoneticPr fontId="4" type="noConversion"/>
  </si>
  <si>
    <t>10000673</t>
    <phoneticPr fontId="4" type="noConversion"/>
  </si>
  <si>
    <t>510050C1703A02250</t>
    <phoneticPr fontId="4" type="noConversion"/>
  </si>
  <si>
    <t>10000675</t>
    <phoneticPr fontId="4" type="noConversion"/>
  </si>
  <si>
    <t>510050C1703A02300</t>
    <phoneticPr fontId="4" type="noConversion"/>
  </si>
  <si>
    <t>50ETF沽2017年3月2055A</t>
    <phoneticPr fontId="4" type="noConversion"/>
  </si>
  <si>
    <t>10000677</t>
    <phoneticPr fontId="4" type="noConversion"/>
  </si>
  <si>
    <t>510050P1703A02150</t>
    <phoneticPr fontId="4" type="noConversion"/>
  </si>
  <si>
    <t>50ETF沽2017年3月2104A</t>
    <phoneticPr fontId="4" type="noConversion"/>
  </si>
  <si>
    <t>10000678</t>
    <phoneticPr fontId="4" type="noConversion"/>
  </si>
  <si>
    <t>50ETF沽2017年3月2153A</t>
    <phoneticPr fontId="4" type="noConversion"/>
  </si>
  <si>
    <t>510050P1703A02300</t>
    <phoneticPr fontId="4" type="noConversion"/>
  </si>
  <si>
    <t>50ETF沽2017年3月2250A</t>
    <phoneticPr fontId="4" type="noConversion"/>
  </si>
  <si>
    <t>50ETF购2017年3月2299A</t>
    <phoneticPr fontId="4" type="noConversion"/>
  </si>
  <si>
    <t>10000682</t>
    <phoneticPr fontId="4" type="noConversion"/>
  </si>
  <si>
    <t>10000683</t>
    <phoneticPr fontId="4" type="noConversion"/>
  </si>
  <si>
    <t>10000686</t>
    <phoneticPr fontId="4" type="noConversion"/>
  </si>
  <si>
    <t>510050C1609M02400</t>
    <phoneticPr fontId="4" type="noConversion"/>
  </si>
  <si>
    <t>50ETF沽2016年9月2450</t>
    <phoneticPr fontId="4" type="noConversion"/>
  </si>
  <si>
    <t>10000691</t>
    <phoneticPr fontId="4" type="noConversion"/>
  </si>
  <si>
    <t>50ETF购2016年12月2348A</t>
    <phoneticPr fontId="4" type="noConversion"/>
  </si>
  <si>
    <t>510050C1612A02450</t>
    <phoneticPr fontId="4" type="noConversion"/>
  </si>
  <si>
    <t>510050P1612A02400</t>
    <phoneticPr fontId="4" type="noConversion"/>
  </si>
  <si>
    <t>50ETF沽2016年12月2348A</t>
    <phoneticPr fontId="4" type="noConversion"/>
  </si>
  <si>
    <t>50ETF购2017年3月2397A</t>
    <phoneticPr fontId="4" type="noConversion"/>
  </si>
  <si>
    <t>10000697</t>
    <phoneticPr fontId="4" type="noConversion"/>
  </si>
  <si>
    <t>50ETF沽2017年3月2348A</t>
    <phoneticPr fontId="4" type="noConversion"/>
  </si>
  <si>
    <t>510050P1703A02450</t>
    <phoneticPr fontId="4" type="noConversion"/>
  </si>
  <si>
    <t>50ETF沽2017年3月2397A</t>
    <phoneticPr fontId="4" type="noConversion"/>
  </si>
  <si>
    <t>510050C1610M02200</t>
    <phoneticPr fontId="4" type="noConversion"/>
  </si>
  <si>
    <t>10000701</t>
    <phoneticPr fontId="4" type="noConversion"/>
  </si>
  <si>
    <t>50ETF购2016年10月2300</t>
    <phoneticPr fontId="4" type="noConversion"/>
  </si>
  <si>
    <t>10000702</t>
    <phoneticPr fontId="4" type="noConversion"/>
  </si>
  <si>
    <t>510050C1610M02350</t>
    <phoneticPr fontId="4" type="noConversion"/>
  </si>
  <si>
    <t>50ETF购2016年10月2400</t>
    <phoneticPr fontId="4" type="noConversion"/>
  </si>
  <si>
    <t>510050P1610M02250</t>
    <phoneticPr fontId="4" type="noConversion"/>
  </si>
  <si>
    <t>50ETF沽2016年10月2300</t>
    <phoneticPr fontId="4" type="noConversion"/>
  </si>
  <si>
    <t>50ETF沽2016年10月2400</t>
    <phoneticPr fontId="4" type="noConversion"/>
  </si>
  <si>
    <t>510050C1610M02100</t>
    <phoneticPr fontId="4" type="noConversion"/>
  </si>
  <si>
    <t>10000712</t>
    <phoneticPr fontId="4" type="noConversion"/>
  </si>
  <si>
    <t>510050P1610M02100</t>
    <phoneticPr fontId="4" type="noConversion"/>
  </si>
  <si>
    <t>10000713</t>
    <phoneticPr fontId="4" type="noConversion"/>
  </si>
  <si>
    <t>50ETF购2016年11月2100</t>
    <phoneticPr fontId="4" type="noConversion"/>
  </si>
  <si>
    <t>510050C1611M02150</t>
    <phoneticPr fontId="4" type="noConversion"/>
  </si>
  <si>
    <t>510050C1611M02250</t>
    <phoneticPr fontId="4" type="noConversion"/>
  </si>
  <si>
    <t>10000717</t>
    <phoneticPr fontId="4" type="noConversion"/>
  </si>
  <si>
    <t>10000719</t>
    <phoneticPr fontId="4" type="noConversion"/>
  </si>
  <si>
    <t>50ETF沽2016年11月2150</t>
    <phoneticPr fontId="4" type="noConversion"/>
  </si>
  <si>
    <t>510050P1611M02200</t>
    <phoneticPr fontId="4" type="noConversion"/>
  </si>
  <si>
    <t>10000721</t>
    <phoneticPr fontId="4" type="noConversion"/>
  </si>
  <si>
    <t>50ETF沽2016年11月2250</t>
    <phoneticPr fontId="4" type="noConversion"/>
  </si>
  <si>
    <t>50ETF沽2016年11月2300</t>
    <phoneticPr fontId="4" type="noConversion"/>
  </si>
  <si>
    <t>510050C1611M02350</t>
    <phoneticPr fontId="4" type="noConversion"/>
  </si>
  <si>
    <t>50ETF购2016年11月2350</t>
    <phoneticPr fontId="4" type="noConversion"/>
  </si>
  <si>
    <t>10000725</t>
    <phoneticPr fontId="4" type="noConversion"/>
  </si>
  <si>
    <t>10000727</t>
    <phoneticPr fontId="4" type="noConversion"/>
  </si>
  <si>
    <t>2017-06-29</t>
    <phoneticPr fontId="4" type="noConversion"/>
  </si>
  <si>
    <t>510050C1706A02250</t>
    <phoneticPr fontId="4" type="noConversion"/>
  </si>
  <si>
    <t>50ETF购2017年6月2202A</t>
    <phoneticPr fontId="4" type="noConversion"/>
  </si>
  <si>
    <t>510050C1706A02300</t>
    <phoneticPr fontId="4" type="noConversion"/>
  </si>
  <si>
    <t>10000730</t>
    <phoneticPr fontId="4" type="noConversion"/>
  </si>
  <si>
    <t>10000733</t>
    <phoneticPr fontId="4" type="noConversion"/>
  </si>
  <si>
    <t>510050P1706A02250</t>
    <phoneticPr fontId="4" type="noConversion"/>
  </si>
  <si>
    <t>10000734</t>
    <phoneticPr fontId="4" type="noConversion"/>
  </si>
  <si>
    <t>510050P1706A02350</t>
    <phoneticPr fontId="4" type="noConversion"/>
  </si>
  <si>
    <t>50ETF沽2017年6月2299A</t>
    <phoneticPr fontId="4" type="noConversion"/>
  </si>
  <si>
    <t>510050C1611M02450</t>
    <phoneticPr fontId="4" type="noConversion"/>
  </si>
  <si>
    <t>10000738</t>
    <phoneticPr fontId="4" type="noConversion"/>
  </si>
  <si>
    <t>10000739</t>
    <phoneticPr fontId="4" type="noConversion"/>
  </si>
  <si>
    <t>50ETF购2017年6月2397A</t>
    <phoneticPr fontId="4" type="noConversion"/>
  </si>
  <si>
    <t>50ETF沽2017年6月2397A</t>
    <phoneticPr fontId="4" type="noConversion"/>
  </si>
  <si>
    <t>510050P1611M02500</t>
    <phoneticPr fontId="4" type="noConversion"/>
  </si>
  <si>
    <t>510050C1612A02500</t>
    <phoneticPr fontId="4" type="noConversion"/>
  </si>
  <si>
    <t>50ETF沽2016年12月2446A</t>
    <phoneticPr fontId="4" type="noConversion"/>
  </si>
  <si>
    <t>50ETF购2017年3月2446A</t>
    <phoneticPr fontId="4" type="noConversion"/>
  </si>
  <si>
    <t>510050P1703A02500</t>
    <phoneticPr fontId="4" type="noConversion"/>
  </si>
  <si>
    <t>50ETF沽2017年3月2446A</t>
    <phoneticPr fontId="4" type="noConversion"/>
  </si>
  <si>
    <t>50ETF购2017年6月2446A</t>
    <phoneticPr fontId="4" type="noConversion"/>
  </si>
  <si>
    <t>50ETF沽2017年6月2446A</t>
    <phoneticPr fontId="4" type="noConversion"/>
  </si>
  <si>
    <t>10000750</t>
    <phoneticPr fontId="4" type="noConversion"/>
  </si>
  <si>
    <t>50ETF购2017年1月2299A</t>
    <phoneticPr fontId="4" type="noConversion"/>
  </si>
  <si>
    <t>510050C1701A02400</t>
    <phoneticPr fontId="4" type="noConversion"/>
  </si>
  <si>
    <t>510050C1701A02450</t>
    <phoneticPr fontId="4" type="noConversion"/>
  </si>
  <si>
    <t>510050C1701A02500</t>
    <phoneticPr fontId="4" type="noConversion"/>
  </si>
  <si>
    <t>50ETF购2017年1月2446A</t>
    <phoneticPr fontId="4" type="noConversion"/>
  </si>
  <si>
    <t>50ETF沽2017年1月2397A</t>
    <phoneticPr fontId="4" type="noConversion"/>
  </si>
  <si>
    <t>10000759</t>
    <phoneticPr fontId="4" type="noConversion"/>
  </si>
  <si>
    <t>510050P1612A02550</t>
    <phoneticPr fontId="4" type="noConversion"/>
  </si>
  <si>
    <t>10000761</t>
    <phoneticPr fontId="4" type="noConversion"/>
  </si>
  <si>
    <t>10000762</t>
    <phoneticPr fontId="4" type="noConversion"/>
  </si>
  <si>
    <t>50ETF沽2017年1月2495A</t>
    <phoneticPr fontId="4" type="noConversion"/>
  </si>
  <si>
    <t>510050C1703A02550</t>
    <phoneticPr fontId="4" type="noConversion"/>
  </si>
  <si>
    <t>50ETF购2017年3月2495A</t>
    <phoneticPr fontId="4" type="noConversion"/>
  </si>
  <si>
    <t>510050P1706A02550</t>
    <phoneticPr fontId="4" type="noConversion"/>
  </si>
  <si>
    <t>50ETF沽2017年6月2495A</t>
    <phoneticPr fontId="4" type="noConversion"/>
  </si>
  <si>
    <t>510050C1612M02300</t>
    <phoneticPr fontId="4" type="noConversion"/>
  </si>
  <si>
    <t>10000769</t>
    <phoneticPr fontId="4" type="noConversion"/>
  </si>
  <si>
    <t>50ETF购2016年12月2400</t>
    <phoneticPr fontId="4" type="noConversion"/>
  </si>
  <si>
    <t>10000770</t>
    <phoneticPr fontId="4" type="noConversion"/>
  </si>
  <si>
    <t>50ETF购2016年12月2450</t>
    <phoneticPr fontId="4" type="noConversion"/>
  </si>
  <si>
    <t>10000773</t>
    <phoneticPr fontId="4" type="noConversion"/>
  </si>
  <si>
    <t>510050P1612M02400</t>
    <phoneticPr fontId="4" type="noConversion"/>
  </si>
  <si>
    <t>10000775</t>
    <phoneticPr fontId="4" type="noConversion"/>
  </si>
  <si>
    <t>510050P1612M02500</t>
    <phoneticPr fontId="4" type="noConversion"/>
  </si>
  <si>
    <t>10000778</t>
    <phoneticPr fontId="4" type="noConversion"/>
  </si>
  <si>
    <t>50ETF购2017年1月2350</t>
    <phoneticPr fontId="4" type="noConversion"/>
  </si>
  <si>
    <t>510050C1701M02450</t>
    <phoneticPr fontId="4" type="noConversion"/>
  </si>
  <si>
    <t>50ETF购2017年1月2450</t>
    <phoneticPr fontId="4" type="noConversion"/>
  </si>
  <si>
    <t>510050C1701M02500</t>
    <phoneticPr fontId="4" type="noConversion"/>
  </si>
  <si>
    <t>10000782</t>
    <phoneticPr fontId="4" type="noConversion"/>
  </si>
  <si>
    <t>50ETF沽2017年1月2300</t>
    <phoneticPr fontId="4" type="noConversion"/>
  </si>
  <si>
    <t>10000783</t>
    <phoneticPr fontId="4" type="noConversion"/>
  </si>
  <si>
    <t>50ETF沽2017年1月2350</t>
    <phoneticPr fontId="4" type="noConversion"/>
  </si>
  <si>
    <t>10000784</t>
    <phoneticPr fontId="4" type="noConversion"/>
  </si>
  <si>
    <t>510050P1701M02400</t>
    <phoneticPr fontId="4" type="noConversion"/>
  </si>
  <si>
    <t>10000785</t>
    <phoneticPr fontId="4" type="noConversion"/>
  </si>
  <si>
    <t>510050P1701M02450</t>
    <phoneticPr fontId="4" type="noConversion"/>
  </si>
  <si>
    <t>510050P1701M02500</t>
    <phoneticPr fontId="4" type="noConversion"/>
  </si>
  <si>
    <t>510050C1703M02300</t>
    <phoneticPr fontId="4" type="noConversion"/>
  </si>
  <si>
    <t>50ETF购2017年3月2300</t>
    <phoneticPr fontId="4" type="noConversion"/>
  </si>
  <si>
    <t>510050C1703M02350</t>
    <phoneticPr fontId="4" type="noConversion"/>
  </si>
  <si>
    <t>10000789</t>
    <phoneticPr fontId="4" type="noConversion"/>
  </si>
  <si>
    <t>10000792</t>
    <phoneticPr fontId="4" type="noConversion"/>
  </si>
  <si>
    <t>510050P1703M02300</t>
    <phoneticPr fontId="4" type="noConversion"/>
  </si>
  <si>
    <t>50ETF沽2017年3月2300</t>
    <phoneticPr fontId="4" type="noConversion"/>
  </si>
  <si>
    <t>10000794</t>
    <phoneticPr fontId="4" type="noConversion"/>
  </si>
  <si>
    <t>50ETF沽2017年3月2400</t>
    <phoneticPr fontId="4" type="noConversion"/>
  </si>
  <si>
    <t>10000795</t>
    <phoneticPr fontId="4" type="noConversion"/>
  </si>
  <si>
    <t>510050C1706M02350</t>
    <phoneticPr fontId="4" type="noConversion"/>
  </si>
  <si>
    <t>10000799</t>
    <phoneticPr fontId="4" type="noConversion"/>
  </si>
  <si>
    <t>510050C1706M02400</t>
    <phoneticPr fontId="4" type="noConversion"/>
  </si>
  <si>
    <t>510050C1706M02450</t>
    <phoneticPr fontId="4" type="noConversion"/>
  </si>
  <si>
    <t>10000801</t>
    <phoneticPr fontId="4" type="noConversion"/>
  </si>
  <si>
    <t>510050P1706M02400</t>
    <phoneticPr fontId="4" type="noConversion"/>
  </si>
  <si>
    <t>50ETF沽2017年6月2450</t>
    <phoneticPr fontId="4" type="noConversion"/>
  </si>
  <si>
    <t>10000806</t>
    <phoneticPr fontId="4" type="noConversion"/>
  </si>
  <si>
    <t>510050C1701M02550</t>
    <phoneticPr fontId="4" type="noConversion"/>
  </si>
  <si>
    <t>50ETF购2017年1月2550</t>
    <phoneticPr fontId="4" type="noConversion"/>
  </si>
  <si>
    <t>10000810</t>
    <phoneticPr fontId="4" type="noConversion"/>
  </si>
  <si>
    <t>50ETF购2017年3月2550</t>
    <phoneticPr fontId="4" type="noConversion"/>
  </si>
  <si>
    <t>510050P1703M02550</t>
    <phoneticPr fontId="4" type="noConversion"/>
  </si>
  <si>
    <t>50ETF沽2017年3月2550</t>
    <phoneticPr fontId="4" type="noConversion"/>
  </si>
  <si>
    <t>510050C1706M02550</t>
    <phoneticPr fontId="4" type="noConversion"/>
  </si>
  <si>
    <t>10000814</t>
    <phoneticPr fontId="4" type="noConversion"/>
  </si>
  <si>
    <t>510050P1706M02550</t>
    <phoneticPr fontId="4" type="noConversion"/>
  </si>
  <si>
    <t>510050C1701M02250</t>
    <phoneticPr fontId="4" type="noConversion"/>
  </si>
  <si>
    <t>50ETF购2017年1月2250</t>
    <phoneticPr fontId="4" type="noConversion"/>
  </si>
  <si>
    <t>10000818</t>
    <phoneticPr fontId="4" type="noConversion"/>
  </si>
  <si>
    <t>510050P1701M02250</t>
    <phoneticPr fontId="4" type="noConversion"/>
  </si>
  <si>
    <t>50ETF沽2017年1月2250</t>
    <phoneticPr fontId="4" type="noConversion"/>
  </si>
  <si>
    <t>10000819</t>
    <phoneticPr fontId="4" type="noConversion"/>
  </si>
  <si>
    <t>10000820</t>
    <phoneticPr fontId="4" type="noConversion"/>
  </si>
  <si>
    <t>10000821</t>
    <phoneticPr fontId="4" type="noConversion"/>
  </si>
  <si>
    <t>10000823</t>
    <phoneticPr fontId="4" type="noConversion"/>
  </si>
  <si>
    <t>510050C1612M02200</t>
    <phoneticPr fontId="4" type="noConversion"/>
  </si>
  <si>
    <t>50ETF沽2016年12月2200</t>
    <phoneticPr fontId="4" type="noConversion"/>
  </si>
  <si>
    <t>510050P1703M02200</t>
    <phoneticPr fontId="4" type="noConversion"/>
  </si>
  <si>
    <t>50ETF购2017年2月2200</t>
    <phoneticPr fontId="4" type="noConversion"/>
  </si>
  <si>
    <t>2017-02-22</t>
    <phoneticPr fontId="4" type="noConversion"/>
  </si>
  <si>
    <t>2017-02-23</t>
    <phoneticPr fontId="4" type="noConversion"/>
  </si>
  <si>
    <t>10000833</t>
    <phoneticPr fontId="4" type="noConversion"/>
  </si>
  <si>
    <t>50ETF购2017年2月2350</t>
    <phoneticPr fontId="4" type="noConversion"/>
  </si>
  <si>
    <t>10000835</t>
    <phoneticPr fontId="4" type="noConversion"/>
  </si>
  <si>
    <t>50ETF购2017年2月2400</t>
    <phoneticPr fontId="4" type="noConversion"/>
  </si>
  <si>
    <t>50ETF沽2017年2月2200</t>
    <phoneticPr fontId="4" type="noConversion"/>
  </si>
  <si>
    <t>50ETF沽2017年2月2250</t>
    <phoneticPr fontId="4" type="noConversion"/>
  </si>
  <si>
    <t>50ETF沽2017年2月2300</t>
    <phoneticPr fontId="4" type="noConversion"/>
  </si>
  <si>
    <t>50ETF沽2017年2月2350</t>
    <phoneticPr fontId="4" type="noConversion"/>
  </si>
  <si>
    <t>510050P1702M02400</t>
    <phoneticPr fontId="4" type="noConversion"/>
  </si>
  <si>
    <t>510050C1709M02300</t>
    <phoneticPr fontId="4" type="noConversion"/>
  </si>
  <si>
    <t>50ETF购2017年9月2300</t>
    <phoneticPr fontId="4" type="noConversion"/>
  </si>
  <si>
    <t>510050C1709M02400</t>
    <phoneticPr fontId="4" type="noConversion"/>
  </si>
  <si>
    <t>510050C1709M02450</t>
    <phoneticPr fontId="4" type="noConversion"/>
  </si>
  <si>
    <t>50ETF购2017年9月2450</t>
    <phoneticPr fontId="4" type="noConversion"/>
  </si>
  <si>
    <t>50ETF沽2017年9月2300</t>
    <phoneticPr fontId="4" type="noConversion"/>
  </si>
  <si>
    <t>50ETF沽2017年9月2350</t>
    <phoneticPr fontId="4" type="noConversion"/>
  </si>
  <si>
    <t>50ETF沽2017年9月2400</t>
    <phoneticPr fontId="4" type="noConversion"/>
  </si>
  <si>
    <t>10000853</t>
    <phoneticPr fontId="4" type="noConversion"/>
  </si>
  <si>
    <t>510050C1702M02500</t>
    <phoneticPr fontId="4" type="noConversion"/>
  </si>
  <si>
    <t>510050P1702M02500</t>
    <phoneticPr fontId="4" type="noConversion"/>
  </si>
  <si>
    <t>50ETF沽2017年2月2500</t>
    <phoneticPr fontId="4" type="noConversion"/>
  </si>
  <si>
    <t>50ETF购2017年4月2300</t>
    <phoneticPr fontId="4" type="noConversion"/>
  </si>
  <si>
    <t>2017-04</t>
    <phoneticPr fontId="4" type="noConversion"/>
  </si>
  <si>
    <t>10000860</t>
    <phoneticPr fontId="4" type="noConversion"/>
  </si>
  <si>
    <t>50ETF购2017年4月2450</t>
    <phoneticPr fontId="4" type="noConversion"/>
  </si>
  <si>
    <t>10000861</t>
    <phoneticPr fontId="4" type="noConversion"/>
  </si>
  <si>
    <t>10000862</t>
    <phoneticPr fontId="4" type="noConversion"/>
  </si>
  <si>
    <t>510050P1704M02350</t>
    <phoneticPr fontId="4" type="noConversion"/>
  </si>
  <si>
    <t>10000864</t>
    <phoneticPr fontId="4" type="noConversion"/>
  </si>
  <si>
    <t>510050P1704M02450</t>
    <phoneticPr fontId="4" type="noConversion"/>
  </si>
  <si>
    <t>50ETF沽2017年4月2450</t>
    <phoneticPr fontId="4" type="noConversion"/>
  </si>
  <si>
    <t>50ETF沽2017年4月2500</t>
    <phoneticPr fontId="4" type="noConversion"/>
  </si>
  <si>
    <t>10000867</t>
    <phoneticPr fontId="4" type="noConversion"/>
  </si>
  <si>
    <t>10000868</t>
    <phoneticPr fontId="4" type="noConversion"/>
  </si>
  <si>
    <t>510050C1705M02250</t>
    <phoneticPr fontId="4" type="noConversion"/>
  </si>
  <si>
    <t>2017-05-24</t>
    <phoneticPr fontId="4" type="noConversion"/>
  </si>
  <si>
    <t>50ETF购2017年5月2350</t>
    <phoneticPr fontId="4" type="noConversion"/>
  </si>
  <si>
    <t>10000872</t>
    <phoneticPr fontId="4" type="noConversion"/>
  </si>
  <si>
    <t>50ETF沽2017年5月2250</t>
    <phoneticPr fontId="4" type="noConversion"/>
  </si>
  <si>
    <t>10000875</t>
    <phoneticPr fontId="4" type="noConversion"/>
  </si>
  <si>
    <t>50ETF沽2017年5月2300</t>
    <phoneticPr fontId="4" type="noConversion"/>
  </si>
  <si>
    <t>10000876</t>
    <phoneticPr fontId="4" type="noConversion"/>
  </si>
  <si>
    <t>50ETF沽2017年5月2350</t>
    <phoneticPr fontId="4" type="noConversion"/>
  </si>
  <si>
    <t>50ETF沽2017年5月2400</t>
    <phoneticPr fontId="4" type="noConversion"/>
  </si>
  <si>
    <t>510050C1705M02500</t>
    <phoneticPr fontId="4" type="noConversion"/>
  </si>
  <si>
    <t>510050P1705M02500</t>
    <phoneticPr fontId="4" type="noConversion"/>
  </si>
  <si>
    <t>10000881</t>
    <phoneticPr fontId="4" type="noConversion"/>
  </si>
  <si>
    <t>50ETF购2017年4月2200</t>
    <phoneticPr fontId="4" type="noConversion"/>
  </si>
  <si>
    <t>510050C1705M02200</t>
    <phoneticPr fontId="4" type="noConversion"/>
  </si>
  <si>
    <t>10000886</t>
    <phoneticPr fontId="4" type="noConversion"/>
  </si>
  <si>
    <t>510050C1712A02250</t>
    <phoneticPr fontId="4" type="noConversion"/>
  </si>
  <si>
    <t>2017-12-27</t>
    <phoneticPr fontId="4" type="noConversion"/>
  </si>
  <si>
    <t>10000888</t>
    <phoneticPr fontId="4" type="noConversion"/>
  </si>
  <si>
    <t>510050C1712A02450</t>
    <phoneticPr fontId="4" type="noConversion"/>
  </si>
  <si>
    <t>50ETF沽2017年12月2356A</t>
    <phoneticPr fontId="4" type="noConversion"/>
  </si>
  <si>
    <t>10000898</t>
    <phoneticPr fontId="4" type="noConversion"/>
  </si>
  <si>
    <t>510050C1712A02500</t>
    <phoneticPr fontId="4" type="noConversion"/>
  </si>
  <si>
    <t>50ETF购2017年12月2455A</t>
    <phoneticPr fontId="4" type="noConversion"/>
  </si>
  <si>
    <t>2017-07-26</t>
    <phoneticPr fontId="4" type="noConversion"/>
  </si>
  <si>
    <t>10000902</t>
    <phoneticPr fontId="4" type="noConversion"/>
  </si>
  <si>
    <t>50ETF购2017年7月2400</t>
    <phoneticPr fontId="4" type="noConversion"/>
  </si>
  <si>
    <t>510050C1707M02450</t>
    <phoneticPr fontId="4" type="noConversion"/>
  </si>
  <si>
    <t>50ETF购2017年7月2500</t>
    <phoneticPr fontId="4" type="noConversion"/>
  </si>
  <si>
    <t>510050P1707M02500</t>
    <phoneticPr fontId="4" type="noConversion"/>
  </si>
  <si>
    <t>510050P1707M02550</t>
    <phoneticPr fontId="4" type="noConversion"/>
  </si>
  <si>
    <t>50ETF沽2017年9月2550</t>
    <phoneticPr fontId="4" type="noConversion"/>
  </si>
  <si>
    <t>50ETF购2017年12月2504A</t>
    <phoneticPr fontId="4" type="noConversion"/>
  </si>
  <si>
    <t>10000916</t>
    <phoneticPr fontId="4" type="noConversion"/>
  </si>
  <si>
    <t>50ETF购2017年6月2600</t>
    <phoneticPr fontId="4" type="noConversion"/>
  </si>
  <si>
    <t>510050C1707M02600</t>
    <phoneticPr fontId="4" type="noConversion"/>
  </si>
  <si>
    <t>10000925</t>
    <phoneticPr fontId="4" type="noConversion"/>
  </si>
  <si>
    <t>10000926</t>
    <phoneticPr fontId="4" type="noConversion"/>
  </si>
  <si>
    <t>50ETF购2017年8月2450</t>
    <phoneticPr fontId="4" type="noConversion"/>
  </si>
  <si>
    <t>50ETF沽2017年8月2500</t>
    <phoneticPr fontId="4" type="noConversion"/>
  </si>
  <si>
    <t>10000942</t>
    <phoneticPr fontId="4" type="noConversion"/>
  </si>
  <si>
    <t>510050C1708M02400</t>
    <phoneticPr fontId="4" type="noConversion"/>
  </si>
  <si>
    <t>10000945</t>
    <phoneticPr fontId="4" type="noConversion"/>
  </si>
  <si>
    <t>510050P1707M02700</t>
    <phoneticPr fontId="4" type="noConversion"/>
  </si>
  <si>
    <t>10000947</t>
    <phoneticPr fontId="4" type="noConversion"/>
  </si>
  <si>
    <t>510050P1709M02700</t>
    <phoneticPr fontId="4" type="noConversion"/>
  </si>
  <si>
    <t>10000951</t>
    <phoneticPr fontId="4" type="noConversion"/>
  </si>
  <si>
    <t>510050C1707M02750</t>
    <phoneticPr fontId="4" type="noConversion"/>
  </si>
  <si>
    <t>510050P1707M02750</t>
    <phoneticPr fontId="4" type="noConversion"/>
  </si>
  <si>
    <t>50ETF沽2017年7月2750</t>
    <phoneticPr fontId="4" type="noConversion"/>
  </si>
  <si>
    <t>10000961</t>
    <phoneticPr fontId="4" type="noConversion"/>
  </si>
  <si>
    <t>510050C1707M02800</t>
    <phoneticPr fontId="4" type="noConversion"/>
  </si>
  <si>
    <t>50ETF沽2017年8月2800</t>
    <phoneticPr fontId="4" type="noConversion"/>
  </si>
  <si>
    <t>510050P1709M02800</t>
    <phoneticPr fontId="4" type="noConversion"/>
  </si>
  <si>
    <t>2018-03</t>
    <phoneticPr fontId="4" type="noConversion"/>
  </si>
  <si>
    <t>510050C1803A02750</t>
    <phoneticPr fontId="4" type="noConversion"/>
  </si>
  <si>
    <t>50ETF购2018年3月2749A</t>
    <phoneticPr fontId="4" type="noConversion"/>
  </si>
  <si>
    <t>10000974</t>
    <phoneticPr fontId="4" type="noConversion"/>
  </si>
  <si>
    <t>10000975</t>
    <phoneticPr fontId="4" type="noConversion"/>
  </si>
  <si>
    <t>50ETF沽2018年3月2602A</t>
    <phoneticPr fontId="4" type="noConversion"/>
  </si>
  <si>
    <t>50ETF沽2018年3月2700A</t>
    <phoneticPr fontId="4" type="noConversion"/>
  </si>
  <si>
    <t>10000978</t>
    <phoneticPr fontId="4" type="noConversion"/>
  </si>
  <si>
    <t>10000982</t>
    <phoneticPr fontId="4" type="noConversion"/>
  </si>
  <si>
    <t>510050C1803A02850</t>
    <phoneticPr fontId="4" type="noConversion"/>
  </si>
  <si>
    <t>510050P1803A02550</t>
    <phoneticPr fontId="4" type="noConversion"/>
  </si>
  <si>
    <t>2017-10-25</t>
    <phoneticPr fontId="4" type="noConversion"/>
  </si>
  <si>
    <t>510050C1710M02700</t>
    <phoneticPr fontId="4" type="noConversion"/>
  </si>
  <si>
    <t>10000994</t>
    <phoneticPr fontId="4" type="noConversion"/>
  </si>
  <si>
    <t>510050C1710M02750</t>
    <phoneticPr fontId="4" type="noConversion"/>
  </si>
  <si>
    <t>510050P1710M02600</t>
    <phoneticPr fontId="4" type="noConversion"/>
  </si>
  <si>
    <t>10000997</t>
    <phoneticPr fontId="4" type="noConversion"/>
  </si>
  <si>
    <t>50ETF沽2017年10月2700</t>
    <phoneticPr fontId="4" type="noConversion"/>
  </si>
  <si>
    <t>10000999</t>
    <phoneticPr fontId="4" type="noConversion"/>
  </si>
  <si>
    <t>510050C1709M02900</t>
    <phoneticPr fontId="4" type="noConversion"/>
  </si>
  <si>
    <t>10001004</t>
    <phoneticPr fontId="4" type="noConversion"/>
  </si>
  <si>
    <t>50ETF沽2017年9月2900</t>
    <phoneticPr fontId="4" type="noConversion"/>
  </si>
  <si>
    <t>50ETF购2017年10月2900</t>
    <phoneticPr fontId="4" type="noConversion"/>
  </si>
  <si>
    <t>10001007</t>
    <phoneticPr fontId="4" type="noConversion"/>
  </si>
  <si>
    <t>50ETF购2017年12月2847A</t>
    <phoneticPr fontId="4" type="noConversion"/>
  </si>
  <si>
    <t>510050P1712A02900</t>
    <phoneticPr fontId="4" type="noConversion"/>
  </si>
  <si>
    <t>510050C1803A02900</t>
    <phoneticPr fontId="4" type="noConversion"/>
  </si>
  <si>
    <t>50ETF购2018年3月2847A</t>
    <phoneticPr fontId="4" type="noConversion"/>
  </si>
  <si>
    <t>10001012</t>
    <phoneticPr fontId="4" type="noConversion"/>
  </si>
  <si>
    <t>510050C1711M02750</t>
    <phoneticPr fontId="4" type="noConversion"/>
  </si>
  <si>
    <t>50ETF购2017年11月2750</t>
    <phoneticPr fontId="4" type="noConversion"/>
  </si>
  <si>
    <t>510050P1711M02800</t>
    <phoneticPr fontId="4" type="noConversion"/>
  </si>
  <si>
    <t>50ETF购2017年11月2850</t>
    <phoneticPr fontId="4" type="noConversion"/>
  </si>
  <si>
    <t>510050P1711M02900</t>
    <phoneticPr fontId="4" type="noConversion"/>
  </si>
  <si>
    <t>510050C1806A02700</t>
    <phoneticPr fontId="4" type="noConversion"/>
  </si>
  <si>
    <t>2018-06</t>
    <phoneticPr fontId="4" type="noConversion"/>
  </si>
  <si>
    <t>10001027</t>
    <phoneticPr fontId="4" type="noConversion"/>
  </si>
  <si>
    <t>510050C1806A02800</t>
    <phoneticPr fontId="4" type="noConversion"/>
  </si>
  <si>
    <t>10001030</t>
    <phoneticPr fontId="4" type="noConversion"/>
  </si>
  <si>
    <t>510050P1806A02750</t>
    <phoneticPr fontId="4" type="noConversion"/>
  </si>
  <si>
    <t>50ETF沽2018年6月2847A</t>
    <phoneticPr fontId="4" type="noConversion"/>
  </si>
  <si>
    <t>510050C1712A02950</t>
    <phoneticPr fontId="4" type="noConversion"/>
  </si>
  <si>
    <t>10001041</t>
    <phoneticPr fontId="4" type="noConversion"/>
  </si>
  <si>
    <t>10001042</t>
    <phoneticPr fontId="4" type="noConversion"/>
  </si>
  <si>
    <t>50ETF沽2018年6月2896A</t>
    <phoneticPr fontId="4" type="noConversion"/>
  </si>
  <si>
    <t>510050C1711M03000</t>
    <phoneticPr fontId="4" type="noConversion"/>
  </si>
  <si>
    <t>50ETF购2017年12月2946A</t>
    <phoneticPr fontId="4" type="noConversion"/>
  </si>
  <si>
    <t>510050P1803A03000</t>
    <phoneticPr fontId="4" type="noConversion"/>
  </si>
  <si>
    <t>510050C1711M03100</t>
    <phoneticPr fontId="4" type="noConversion"/>
  </si>
  <si>
    <t>10001052</t>
    <phoneticPr fontId="4" type="noConversion"/>
  </si>
  <si>
    <t>10001053</t>
    <phoneticPr fontId="4" type="noConversion"/>
  </si>
  <si>
    <t>10001054</t>
    <phoneticPr fontId="4" type="noConversion"/>
  </si>
  <si>
    <t>510050P1712A03100</t>
    <phoneticPr fontId="4" type="noConversion"/>
  </si>
  <si>
    <t>50ETF购2018年3月3044A</t>
    <phoneticPr fontId="4" type="noConversion"/>
  </si>
  <si>
    <t>50ETF沽2017年11月3200</t>
    <phoneticPr fontId="4" type="noConversion"/>
  </si>
  <si>
    <t>510050C1712A03200</t>
    <phoneticPr fontId="4" type="noConversion"/>
  </si>
  <si>
    <t>510050P1712A03200</t>
    <phoneticPr fontId="4" type="noConversion"/>
  </si>
  <si>
    <t>510050C1803A03200</t>
    <phoneticPr fontId="4" type="noConversion"/>
  </si>
  <si>
    <t>10001064</t>
    <phoneticPr fontId="4" type="noConversion"/>
  </si>
  <si>
    <t>510050C1801A03200</t>
    <phoneticPr fontId="4" type="noConversion"/>
  </si>
  <si>
    <t>510050C1801A03300</t>
    <phoneticPr fontId="4" type="noConversion"/>
  </si>
  <si>
    <t>10001078</t>
    <phoneticPr fontId="4" type="noConversion"/>
  </si>
  <si>
    <t>10001079</t>
    <phoneticPr fontId="4" type="noConversion"/>
  </si>
  <si>
    <t>10001082</t>
    <phoneticPr fontId="4" type="noConversion"/>
  </si>
  <si>
    <t>510050P1801A03300</t>
    <phoneticPr fontId="4" type="noConversion"/>
  </si>
  <si>
    <t>510050C1801A02900</t>
    <phoneticPr fontId="4" type="noConversion"/>
  </si>
  <si>
    <t>510050C1712M02900</t>
    <phoneticPr fontId="4" type="noConversion"/>
  </si>
  <si>
    <t>10001092</t>
    <phoneticPr fontId="4" type="noConversion"/>
  </si>
  <si>
    <t>50ETF沽2017年12月2900</t>
    <phoneticPr fontId="4" type="noConversion"/>
  </si>
  <si>
    <t>10001093</t>
    <phoneticPr fontId="4" type="noConversion"/>
  </si>
  <si>
    <t>50ETF购2018年1月2900</t>
    <phoneticPr fontId="4" type="noConversion"/>
  </si>
  <si>
    <t>10001099</t>
    <phoneticPr fontId="4" type="noConversion"/>
  </si>
  <si>
    <t>50ETF沽2018年1月2900</t>
    <phoneticPr fontId="4" type="noConversion"/>
  </si>
  <si>
    <t>10001105</t>
    <phoneticPr fontId="4" type="noConversion"/>
  </si>
  <si>
    <t>50ETF购2018年3月2850</t>
    <phoneticPr fontId="4" type="noConversion"/>
  </si>
  <si>
    <t>10001107</t>
    <phoneticPr fontId="4" type="noConversion"/>
  </si>
  <si>
    <t>50ETF购2018年3月2900</t>
    <phoneticPr fontId="4" type="noConversion"/>
  </si>
  <si>
    <t>50ETF购2018年3月3000</t>
    <phoneticPr fontId="4" type="noConversion"/>
  </si>
  <si>
    <t>50ETF沽2018年3月2800</t>
    <phoneticPr fontId="4" type="noConversion"/>
  </si>
  <si>
    <t>10001113</t>
    <phoneticPr fontId="4" type="noConversion"/>
  </si>
  <si>
    <t>10001114</t>
    <phoneticPr fontId="4" type="noConversion"/>
  </si>
  <si>
    <t>510050P1803M03000</t>
    <phoneticPr fontId="4" type="noConversion"/>
  </si>
  <si>
    <t>510050C1806M02850</t>
    <phoneticPr fontId="4" type="noConversion"/>
  </si>
  <si>
    <t>10001117</t>
    <phoneticPr fontId="4" type="noConversion"/>
  </si>
  <si>
    <t>510050C1806M03000</t>
    <phoneticPr fontId="4" type="noConversion"/>
  </si>
  <si>
    <t>50ETF沽2018年6月2800</t>
    <phoneticPr fontId="4" type="noConversion"/>
  </si>
  <si>
    <t>10001121</t>
    <phoneticPr fontId="4" type="noConversion"/>
  </si>
  <si>
    <t>10001124</t>
    <phoneticPr fontId="4" type="noConversion"/>
  </si>
  <si>
    <t>510050C1712M02750</t>
    <phoneticPr fontId="4" type="noConversion"/>
  </si>
  <si>
    <t>50ETF购2018年1月2750</t>
    <phoneticPr fontId="4" type="noConversion"/>
  </si>
  <si>
    <t>10001128</t>
    <phoneticPr fontId="4" type="noConversion"/>
  </si>
  <si>
    <t>510050P1803M02750</t>
    <phoneticPr fontId="4" type="noConversion"/>
  </si>
  <si>
    <t>50ETF沽2018年3月2750</t>
    <phoneticPr fontId="4" type="noConversion"/>
  </si>
  <si>
    <t>50ETF沽2018年6月2750</t>
    <phoneticPr fontId="4" type="noConversion"/>
  </si>
  <si>
    <t>10001134</t>
    <phoneticPr fontId="4" type="noConversion"/>
  </si>
  <si>
    <t>10001135</t>
    <phoneticPr fontId="4" type="noConversion"/>
  </si>
  <si>
    <t>10001138</t>
    <phoneticPr fontId="4" type="noConversion"/>
  </si>
  <si>
    <t>50ETF沽2018年3月2700</t>
    <phoneticPr fontId="4" type="noConversion"/>
  </si>
  <si>
    <t>10001139</t>
    <phoneticPr fontId="4" type="noConversion"/>
  </si>
  <si>
    <t>50ETF沽2018年6月2700</t>
    <phoneticPr fontId="4" type="noConversion"/>
  </si>
  <si>
    <t>10001141</t>
    <phoneticPr fontId="4" type="noConversion"/>
  </si>
  <si>
    <t>50ETF购2018年2月2800</t>
    <phoneticPr fontId="4" type="noConversion"/>
  </si>
  <si>
    <t>510050C1802M02900</t>
    <phoneticPr fontId="4" type="noConversion"/>
  </si>
  <si>
    <t>510050P1802M02850</t>
    <phoneticPr fontId="4" type="noConversion"/>
  </si>
  <si>
    <t>10001150</t>
    <phoneticPr fontId="4" type="noConversion"/>
  </si>
  <si>
    <t>50ETF沽2018年2月2950</t>
    <phoneticPr fontId="4" type="noConversion"/>
  </si>
  <si>
    <t>50ETF购2018年1月3100</t>
    <phoneticPr fontId="4" type="noConversion"/>
  </si>
  <si>
    <t>10001154</t>
    <phoneticPr fontId="4" type="noConversion"/>
  </si>
  <si>
    <t>50ETF沽2018年1月3100</t>
    <phoneticPr fontId="4" type="noConversion"/>
  </si>
  <si>
    <t>50ETF购2018年2月2650</t>
    <phoneticPr fontId="4" type="noConversion"/>
  </si>
  <si>
    <t>510050C1802M02700</t>
    <phoneticPr fontId="4" type="noConversion"/>
  </si>
  <si>
    <t>50ETF购2018年2月2700</t>
    <phoneticPr fontId="4" type="noConversion"/>
  </si>
  <si>
    <t>510050C1802M03100</t>
    <phoneticPr fontId="4" type="noConversion"/>
  </si>
  <si>
    <t>50ETF沽2018年2月3100</t>
    <phoneticPr fontId="4" type="noConversion"/>
  </si>
  <si>
    <t>510050C1803M02650</t>
    <phoneticPr fontId="4" type="noConversion"/>
  </si>
  <si>
    <t>510050P1803M02650</t>
    <phoneticPr fontId="4" type="noConversion"/>
  </si>
  <si>
    <t>10001173</t>
    <phoneticPr fontId="4" type="noConversion"/>
  </si>
  <si>
    <t>510050C1802M03200</t>
    <phoneticPr fontId="4" type="noConversion"/>
  </si>
  <si>
    <t>510050P1803M03200</t>
    <phoneticPr fontId="4" type="noConversion"/>
  </si>
  <si>
    <t>510050C1806M03200</t>
    <phoneticPr fontId="4" type="noConversion"/>
  </si>
  <si>
    <t>50ETF购2018年6月3200</t>
    <phoneticPr fontId="4" type="noConversion"/>
  </si>
  <si>
    <t>510050P1806M03200</t>
    <phoneticPr fontId="4" type="noConversion"/>
  </si>
  <si>
    <t>50ETF沽2018年6月3200</t>
    <phoneticPr fontId="4" type="noConversion"/>
  </si>
  <si>
    <t>10001179</t>
    <phoneticPr fontId="4" type="noConversion"/>
  </si>
  <si>
    <t>10001180</t>
    <phoneticPr fontId="4" type="noConversion"/>
  </si>
  <si>
    <t>50ETF沽2018年1月3300</t>
    <phoneticPr fontId="4" type="noConversion"/>
  </si>
  <si>
    <t>510050P1806M03300</t>
    <phoneticPr fontId="4" type="noConversion"/>
  </si>
  <si>
    <t>50ETF沽2018年6月3300</t>
    <phoneticPr fontId="4" type="noConversion"/>
  </si>
  <si>
    <t>10001187</t>
    <phoneticPr fontId="4" type="noConversion"/>
  </si>
  <si>
    <t>510050P1801M03400</t>
    <phoneticPr fontId="4" type="noConversion"/>
  </si>
  <si>
    <t>10001189</t>
    <phoneticPr fontId="4" type="noConversion"/>
  </si>
  <si>
    <t>50ETF沽2018年2月3400</t>
    <phoneticPr fontId="4" type="noConversion"/>
  </si>
  <si>
    <t>510050C1803M03400</t>
    <phoneticPr fontId="4" type="noConversion"/>
  </si>
  <si>
    <t>10001193</t>
    <phoneticPr fontId="4" type="noConversion"/>
  </si>
  <si>
    <t>510050C1806M03400</t>
    <phoneticPr fontId="4" type="noConversion"/>
  </si>
  <si>
    <t>50ETF购2018年6月3400</t>
    <phoneticPr fontId="4" type="noConversion"/>
  </si>
  <si>
    <t>510050P1801M03500</t>
    <phoneticPr fontId="4" type="noConversion"/>
  </si>
  <si>
    <t>510050C1802M03500</t>
    <phoneticPr fontId="4" type="noConversion"/>
  </si>
  <si>
    <t>510050P1802M03500</t>
    <phoneticPr fontId="4" type="noConversion"/>
  </si>
  <si>
    <t>50ETF购2018年3月3500</t>
    <phoneticPr fontId="4" type="noConversion"/>
  </si>
  <si>
    <t>50ETF购2018年6月3500</t>
    <phoneticPr fontId="4" type="noConversion"/>
  </si>
  <si>
    <t>50ETF沽2018年6月3500</t>
    <phoneticPr fontId="4" type="noConversion"/>
  </si>
  <si>
    <t>510050C1801M03600</t>
    <phoneticPr fontId="4" type="noConversion"/>
  </si>
  <si>
    <t>50ETF购2018年1月3600</t>
    <phoneticPr fontId="4" type="noConversion"/>
  </si>
  <si>
    <t>510050P1801M03600</t>
    <phoneticPr fontId="4" type="noConversion"/>
  </si>
  <si>
    <t>10001207</t>
    <phoneticPr fontId="4" type="noConversion"/>
  </si>
  <si>
    <t>10001210</t>
    <phoneticPr fontId="4" type="noConversion"/>
  </si>
  <si>
    <t>2018-09</t>
    <phoneticPr fontId="4" type="noConversion"/>
  </si>
  <si>
    <t>2018-09-26</t>
    <phoneticPr fontId="4" type="noConversion"/>
  </si>
  <si>
    <t>10001212</t>
    <phoneticPr fontId="4" type="noConversion"/>
  </si>
  <si>
    <t>510050C1809M02950</t>
    <phoneticPr fontId="4" type="noConversion"/>
  </si>
  <si>
    <t>50ETF购2018年9月2950</t>
    <phoneticPr fontId="4" type="noConversion"/>
  </si>
  <si>
    <t>50ETF购2018年9月3000</t>
    <phoneticPr fontId="4" type="noConversion"/>
  </si>
  <si>
    <t>10001214</t>
    <phoneticPr fontId="4" type="noConversion"/>
  </si>
  <si>
    <t>50ETF购2018年9月3100</t>
    <phoneticPr fontId="4" type="noConversion"/>
  </si>
  <si>
    <t>510050C1809M03500</t>
    <phoneticPr fontId="4" type="noConversion"/>
  </si>
  <si>
    <t>10001219</t>
    <phoneticPr fontId="4" type="noConversion"/>
  </si>
  <si>
    <t>50ETF购2018年9月3600</t>
    <phoneticPr fontId="4" type="noConversion"/>
  </si>
  <si>
    <t>10001220</t>
    <phoneticPr fontId="4" type="noConversion"/>
  </si>
  <si>
    <t>10001222</t>
    <phoneticPr fontId="4" type="noConversion"/>
  </si>
  <si>
    <t>510050P1809M03200</t>
    <phoneticPr fontId="4" type="noConversion"/>
  </si>
  <si>
    <t>10001226</t>
    <phoneticPr fontId="4" type="noConversion"/>
  </si>
  <si>
    <t>10001227</t>
    <phoneticPr fontId="4" type="noConversion"/>
  </si>
  <si>
    <t>10001229</t>
    <phoneticPr fontId="4" type="noConversion"/>
  </si>
  <si>
    <t>50ETF购2018年9月2800</t>
    <phoneticPr fontId="4" type="noConversion"/>
  </si>
  <si>
    <t>510050C1803M02600</t>
    <phoneticPr fontId="4" type="noConversion"/>
  </si>
  <si>
    <t>10001238</t>
    <phoneticPr fontId="4" type="noConversion"/>
  </si>
  <si>
    <t>50ETF购2018年6月2600</t>
    <phoneticPr fontId="4" type="noConversion"/>
  </si>
  <si>
    <t>10001240</t>
    <phoneticPr fontId="4" type="noConversion"/>
  </si>
  <si>
    <t>50ETF购2018年9月2700</t>
    <phoneticPr fontId="4" type="noConversion"/>
  </si>
  <si>
    <t>510050P1809M02600</t>
    <phoneticPr fontId="4" type="noConversion"/>
  </si>
  <si>
    <t>10001245</t>
    <phoneticPr fontId="4" type="noConversion"/>
  </si>
  <si>
    <t>10001247</t>
    <phoneticPr fontId="4" type="noConversion"/>
  </si>
  <si>
    <t>50ETF购2018年4月2800</t>
    <phoneticPr fontId="4" type="noConversion"/>
  </si>
  <si>
    <t>510050C1804M02850</t>
    <phoneticPr fontId="4" type="noConversion"/>
  </si>
  <si>
    <t>510050C1804M02950</t>
    <phoneticPr fontId="4" type="noConversion"/>
  </si>
  <si>
    <t>10001254</t>
    <phoneticPr fontId="4" type="noConversion"/>
  </si>
  <si>
    <t>50ETF购2018年4月3000</t>
    <phoneticPr fontId="4" type="noConversion"/>
  </si>
  <si>
    <t>50ETF沽2018年4月2650</t>
    <phoneticPr fontId="4" type="noConversion"/>
  </si>
  <si>
    <t>50ETF沽2018年4月2700</t>
    <phoneticPr fontId="4" type="noConversion"/>
  </si>
  <si>
    <t>10001258</t>
    <phoneticPr fontId="4" type="noConversion"/>
  </si>
  <si>
    <t>50ETF沽2018年4月2600</t>
    <phoneticPr fontId="4" type="noConversion"/>
  </si>
  <si>
    <t>510050P1803M02550</t>
    <phoneticPr fontId="4" type="noConversion"/>
  </si>
  <si>
    <t>510050C1804M02550</t>
    <phoneticPr fontId="4" type="noConversion"/>
  </si>
  <si>
    <t>510050P1804M02550</t>
    <phoneticPr fontId="4" type="noConversion"/>
  </si>
  <si>
    <t>510050C1806M02550</t>
    <phoneticPr fontId="4" type="noConversion"/>
  </si>
  <si>
    <t>510050P1806M02550</t>
    <phoneticPr fontId="4" type="noConversion"/>
  </si>
  <si>
    <t>510050C1809M02550</t>
    <phoneticPr fontId="4" type="noConversion"/>
  </si>
  <si>
    <t>510050C1804M02500</t>
    <phoneticPr fontId="4" type="noConversion"/>
  </si>
  <si>
    <t>510050P1806M02500</t>
    <phoneticPr fontId="4" type="noConversion"/>
  </si>
  <si>
    <t>510050C1805M02550</t>
    <phoneticPr fontId="4" type="noConversion"/>
  </si>
  <si>
    <t>510050C1805M02600</t>
    <phoneticPr fontId="4" type="noConversion"/>
  </si>
  <si>
    <t>510050C1805M02700</t>
    <phoneticPr fontId="4" type="noConversion"/>
  </si>
  <si>
    <t>510050C1805M02800</t>
    <phoneticPr fontId="4" type="noConversion"/>
  </si>
  <si>
    <t>50ETF沽2018年5月2500</t>
    <phoneticPr fontId="4" type="noConversion"/>
  </si>
  <si>
    <t>10001294</t>
    <phoneticPr fontId="4" type="noConversion"/>
  </si>
  <si>
    <t>50ETF沽2018年5月2700</t>
    <phoneticPr fontId="4" type="noConversion"/>
  </si>
  <si>
    <t>510050P1805M02800</t>
    <phoneticPr fontId="4" type="noConversion"/>
  </si>
  <si>
    <t>50ETF沽2018年5月2800</t>
    <phoneticPr fontId="4" type="noConversion"/>
  </si>
  <si>
    <t>510050P1805M02850</t>
    <phoneticPr fontId="4" type="noConversion"/>
  </si>
  <si>
    <t>510050P1805M02900</t>
    <phoneticPr fontId="4" type="noConversion"/>
  </si>
  <si>
    <t>50ETF沽2018年5月3000</t>
    <phoneticPr fontId="4" type="noConversion"/>
  </si>
  <si>
    <t>510050C1804M02450</t>
    <phoneticPr fontId="4" type="noConversion"/>
  </si>
  <si>
    <t>10001307</t>
    <phoneticPr fontId="4" type="noConversion"/>
  </si>
  <si>
    <t>10001311</t>
    <phoneticPr fontId="4" type="noConversion"/>
  </si>
  <si>
    <t>510050C1809M02450</t>
    <phoneticPr fontId="4" type="noConversion"/>
  </si>
  <si>
    <t>10001313</t>
    <phoneticPr fontId="4" type="noConversion"/>
  </si>
  <si>
    <t>2018-12-27</t>
    <phoneticPr fontId="4" type="noConversion"/>
  </si>
  <si>
    <t>10001317</t>
    <phoneticPr fontId="4" type="noConversion"/>
  </si>
  <si>
    <t>510050C1812A02750</t>
    <phoneticPr fontId="4" type="noConversion"/>
  </si>
  <si>
    <t>50ETF购2018年12月2843A</t>
    <phoneticPr fontId="4" type="noConversion"/>
  </si>
  <si>
    <t>50ETF沽2018年12月2500A</t>
    <phoneticPr fontId="4" type="noConversion"/>
  </si>
  <si>
    <t>50ETF沽2018年12月2549A</t>
    <phoneticPr fontId="4" type="noConversion"/>
  </si>
  <si>
    <t>50ETF沽2018年12月2647A</t>
    <phoneticPr fontId="4" type="noConversion"/>
  </si>
  <si>
    <t>10001327</t>
    <phoneticPr fontId="4" type="noConversion"/>
  </si>
  <si>
    <t>510050P1812A02750</t>
    <phoneticPr fontId="4" type="noConversion"/>
  </si>
  <si>
    <t>10001329</t>
    <phoneticPr fontId="4" type="noConversion"/>
  </si>
  <si>
    <t>10001330</t>
    <phoneticPr fontId="4" type="noConversion"/>
  </si>
  <si>
    <t>510050P1812A02900</t>
    <phoneticPr fontId="4" type="noConversion"/>
  </si>
  <si>
    <t>510050C1812A02450</t>
    <phoneticPr fontId="4" type="noConversion"/>
  </si>
  <si>
    <t>50ETF购2018年12月2401A</t>
    <phoneticPr fontId="4" type="noConversion"/>
  </si>
  <si>
    <t>10001334</t>
    <phoneticPr fontId="4" type="noConversion"/>
  </si>
  <si>
    <t>2018-07-26</t>
    <phoneticPr fontId="4" type="noConversion"/>
  </si>
  <si>
    <t>10001336</t>
    <phoneticPr fontId="4" type="noConversion"/>
  </si>
  <si>
    <t>510050C1807M02500</t>
    <phoneticPr fontId="4" type="noConversion"/>
  </si>
  <si>
    <t>10001338</t>
    <phoneticPr fontId="4" type="noConversion"/>
  </si>
  <si>
    <t>50ETF购2018年7月2600</t>
    <phoneticPr fontId="4" type="noConversion"/>
  </si>
  <si>
    <t>10001343</t>
    <phoneticPr fontId="4" type="noConversion"/>
  </si>
  <si>
    <t>510050P1807M02850</t>
    <phoneticPr fontId="4" type="noConversion"/>
  </si>
  <si>
    <t>50ETF购2018年6月2400</t>
    <phoneticPr fontId="4" type="noConversion"/>
  </si>
  <si>
    <t>10001357</t>
    <phoneticPr fontId="4" type="noConversion"/>
  </si>
  <si>
    <t>510050P1809M02400</t>
    <phoneticPr fontId="4" type="noConversion"/>
  </si>
  <si>
    <t>50ETF沽2018年9月2400</t>
    <phoneticPr fontId="4" type="noConversion"/>
  </si>
  <si>
    <t>50ETF购2018年12月2352A</t>
    <phoneticPr fontId="4" type="noConversion"/>
  </si>
  <si>
    <t>10001363</t>
    <phoneticPr fontId="4" type="noConversion"/>
  </si>
  <si>
    <t>510050C1807M02350</t>
    <phoneticPr fontId="4" type="noConversion"/>
  </si>
  <si>
    <t>50ETF沽2018年7月2350</t>
    <phoneticPr fontId="4" type="noConversion"/>
  </si>
  <si>
    <t>50ETF购2018年12月2303A</t>
    <phoneticPr fontId="4" type="noConversion"/>
  </si>
  <si>
    <t>10001372</t>
    <phoneticPr fontId="4" type="noConversion"/>
  </si>
  <si>
    <t>510050P1806M02300</t>
    <phoneticPr fontId="4" type="noConversion"/>
  </si>
  <si>
    <t>50ETF沽2018年6月2300</t>
    <phoneticPr fontId="4" type="noConversion"/>
  </si>
  <si>
    <t>510050C1807M02300</t>
    <phoneticPr fontId="4" type="noConversion"/>
  </si>
  <si>
    <t>50ETF沽2018年9月2300</t>
    <phoneticPr fontId="4" type="noConversion"/>
  </si>
  <si>
    <t>50ETF购2018年12月2254A</t>
    <phoneticPr fontId="4" type="noConversion"/>
  </si>
  <si>
    <t>510050C1807M02250</t>
    <phoneticPr fontId="4" type="noConversion"/>
  </si>
  <si>
    <t>50ETF沽2018年7月2250</t>
    <phoneticPr fontId="4" type="noConversion"/>
  </si>
  <si>
    <t>50ETF购2018年9月2250</t>
    <phoneticPr fontId="4" type="noConversion"/>
  </si>
  <si>
    <t>10001383</t>
    <phoneticPr fontId="4" type="noConversion"/>
  </si>
  <si>
    <t>50ETF购2018年12月2205A</t>
    <phoneticPr fontId="4" type="noConversion"/>
  </si>
  <si>
    <t>50ETF沽2018年12月2205A</t>
    <phoneticPr fontId="4" type="noConversion"/>
  </si>
  <si>
    <t>510050C1808M02250</t>
    <phoneticPr fontId="4" type="noConversion"/>
  </si>
  <si>
    <t>10001387</t>
    <phoneticPr fontId="4" type="noConversion"/>
  </si>
  <si>
    <t>10001388</t>
    <phoneticPr fontId="4" type="noConversion"/>
  </si>
  <si>
    <t>50ETF购2018年8月2400</t>
    <phoneticPr fontId="4" type="noConversion"/>
  </si>
  <si>
    <t>50ETF购2018年8月2450</t>
    <phoneticPr fontId="4" type="noConversion"/>
  </si>
  <si>
    <t>510050C1808M02500</t>
    <phoneticPr fontId="4" type="noConversion"/>
  </si>
  <si>
    <t>50ETF购2018年8月2500</t>
    <phoneticPr fontId="4" type="noConversion"/>
  </si>
  <si>
    <t>10001392</t>
    <phoneticPr fontId="4" type="noConversion"/>
  </si>
  <si>
    <t>50ETF沽2018年8月2300</t>
    <phoneticPr fontId="4" type="noConversion"/>
  </si>
  <si>
    <t>510050C1808M02700</t>
    <phoneticPr fontId="4" type="noConversion"/>
  </si>
  <si>
    <t>50ETF购2018年8月2700</t>
    <phoneticPr fontId="4" type="noConversion"/>
  </si>
  <si>
    <t>510050P1808M02700</t>
    <phoneticPr fontId="4" type="noConversion"/>
  </si>
  <si>
    <t>510050C1808M02200</t>
    <phoneticPr fontId="4" type="noConversion"/>
  </si>
  <si>
    <t>50ETF沽2018年8月2200</t>
    <phoneticPr fontId="4" type="noConversion"/>
  </si>
  <si>
    <t>50ETF购2018年9月2200</t>
    <phoneticPr fontId="4" type="noConversion"/>
  </si>
  <si>
    <t>10001410</t>
    <phoneticPr fontId="4" type="noConversion"/>
  </si>
  <si>
    <t>50ETF沽2018年9月2200</t>
    <phoneticPr fontId="4" type="noConversion"/>
  </si>
  <si>
    <t>50ETF购2018年8月2750</t>
    <phoneticPr fontId="4" type="noConversion"/>
  </si>
  <si>
    <t>510050C1808M02800</t>
    <phoneticPr fontId="4" type="noConversion"/>
  </si>
  <si>
    <t>50ETF沽2018年8月2800</t>
    <phoneticPr fontId="4" type="noConversion"/>
  </si>
  <si>
    <t>2019-03-27</t>
    <phoneticPr fontId="4" type="noConversion"/>
  </si>
  <si>
    <t>510050C1903A02550</t>
    <phoneticPr fontId="4" type="noConversion"/>
  </si>
  <si>
    <t>50ETF购2019年3月2745A</t>
    <phoneticPr fontId="4" type="noConversion"/>
  </si>
  <si>
    <t>10001426</t>
    <phoneticPr fontId="4" type="noConversion"/>
  </si>
  <si>
    <t>510050P1903A02650</t>
    <phoneticPr fontId="4" type="noConversion"/>
  </si>
  <si>
    <t>510050P1903A02750</t>
    <phoneticPr fontId="4" type="noConversion"/>
  </si>
  <si>
    <t>10001436</t>
    <phoneticPr fontId="4" type="noConversion"/>
  </si>
  <si>
    <t>510050P1903A02250</t>
    <phoneticPr fontId="4" type="noConversion"/>
  </si>
  <si>
    <t>50ETF沽2019年3月2205A</t>
    <phoneticPr fontId="4" type="noConversion"/>
  </si>
  <si>
    <t>10001441</t>
    <phoneticPr fontId="4" type="noConversion"/>
  </si>
  <si>
    <t>50ETF购2019年3月2156A</t>
    <phoneticPr fontId="4" type="noConversion"/>
  </si>
  <si>
    <t>50ETF购2018年10月2350</t>
    <phoneticPr fontId="4" type="noConversion"/>
  </si>
  <si>
    <t>10001445</t>
    <phoneticPr fontId="4" type="noConversion"/>
  </si>
  <si>
    <t>510050C1810M02400</t>
    <phoneticPr fontId="4" type="noConversion"/>
  </si>
  <si>
    <t>50ETF购2018年10月2400</t>
    <phoneticPr fontId="4" type="noConversion"/>
  </si>
  <si>
    <t>510050C1810M02500</t>
    <phoneticPr fontId="4" type="noConversion"/>
  </si>
  <si>
    <t>510050C1810M02550</t>
    <phoneticPr fontId="4" type="noConversion"/>
  </si>
  <si>
    <t>510050P1810M02350</t>
    <phoneticPr fontId="4" type="noConversion"/>
  </si>
  <si>
    <t>10001458</t>
    <phoneticPr fontId="4" type="noConversion"/>
  </si>
  <si>
    <t>510050P1810M02700</t>
    <phoneticPr fontId="4" type="noConversion"/>
  </si>
  <si>
    <t>510050C1810M02750</t>
    <phoneticPr fontId="4" type="noConversion"/>
  </si>
  <si>
    <t>50ETF购2018年10月2250</t>
    <phoneticPr fontId="4" type="noConversion"/>
  </si>
  <si>
    <t>10001465</t>
    <phoneticPr fontId="4" type="noConversion"/>
  </si>
  <si>
    <t>50ETF购2018年10月2800</t>
    <phoneticPr fontId="4" type="noConversion"/>
  </si>
  <si>
    <t>10001468</t>
    <phoneticPr fontId="4" type="noConversion"/>
  </si>
  <si>
    <t>510050P1810M02850</t>
    <phoneticPr fontId="4" type="noConversion"/>
  </si>
  <si>
    <t>50ETF沽2018年10月2850</t>
    <phoneticPr fontId="4" type="noConversion"/>
  </si>
  <si>
    <t>50ETF购2019年3月2794A</t>
    <phoneticPr fontId="4" type="noConversion"/>
  </si>
  <si>
    <t>510050C1811M02500</t>
    <phoneticPr fontId="4" type="noConversion"/>
  </si>
  <si>
    <t>10001476</t>
    <phoneticPr fontId="4" type="noConversion"/>
  </si>
  <si>
    <t>10001479</t>
    <phoneticPr fontId="4" type="noConversion"/>
  </si>
  <si>
    <t>10001481</t>
    <phoneticPr fontId="4" type="noConversion"/>
  </si>
  <si>
    <t>510050P1811M02600</t>
    <phoneticPr fontId="4" type="noConversion"/>
  </si>
  <si>
    <t>510050P1811M02650</t>
    <phoneticPr fontId="4" type="noConversion"/>
  </si>
  <si>
    <t>50ETF沽2018年11月2700</t>
    <phoneticPr fontId="4" type="noConversion"/>
  </si>
  <si>
    <t>510050P1811M02750</t>
    <phoneticPr fontId="4" type="noConversion"/>
  </si>
  <si>
    <t>50ETF沽2018年11月2750</t>
    <phoneticPr fontId="4" type="noConversion"/>
  </si>
  <si>
    <t>10001489</t>
    <phoneticPr fontId="4" type="noConversion"/>
  </si>
  <si>
    <t>510050C1811M02350</t>
    <phoneticPr fontId="4" type="noConversion"/>
  </si>
  <si>
    <t>10001491</t>
    <phoneticPr fontId="4" type="noConversion"/>
  </si>
  <si>
    <t>510050P1811M02400</t>
    <phoneticPr fontId="4" type="noConversion"/>
  </si>
  <si>
    <t>510050C1811M02250</t>
    <phoneticPr fontId="4" type="noConversion"/>
  </si>
  <si>
    <t>510050P1811M02300</t>
    <phoneticPr fontId="4" type="noConversion"/>
  </si>
  <si>
    <t>50ETF沽2018年11月2300</t>
    <phoneticPr fontId="4" type="noConversion"/>
  </si>
  <si>
    <t>50ETF购2018年10月2200</t>
    <phoneticPr fontId="4" type="noConversion"/>
  </si>
  <si>
    <t>50ETF购2018年11月2200</t>
    <phoneticPr fontId="4" type="noConversion"/>
  </si>
  <si>
    <t>50ETF购2019年6月2401A</t>
    <phoneticPr fontId="4" type="noConversion"/>
  </si>
  <si>
    <t>510050C1906A02500</t>
    <phoneticPr fontId="4" type="noConversion"/>
  </si>
  <si>
    <t>10001507</t>
    <phoneticPr fontId="4" type="noConversion"/>
  </si>
  <si>
    <t>50ETF购2019年6月2647A</t>
    <phoneticPr fontId="4" type="noConversion"/>
  </si>
  <si>
    <t>10001509</t>
    <phoneticPr fontId="4" type="noConversion"/>
  </si>
  <si>
    <t>510050P1906A02400</t>
    <phoneticPr fontId="4" type="noConversion"/>
  </si>
  <si>
    <t>50ETF沽2019年6月2401A</t>
    <phoneticPr fontId="4" type="noConversion"/>
  </si>
  <si>
    <t>10001517</t>
    <phoneticPr fontId="4" type="noConversion"/>
  </si>
  <si>
    <t>510050P1906A02750</t>
    <phoneticPr fontId="4" type="noConversion"/>
  </si>
  <si>
    <t>10001519</t>
    <phoneticPr fontId="4" type="noConversion"/>
  </si>
  <si>
    <t>50ETF沽2019年6月2254A</t>
    <phoneticPr fontId="4" type="noConversion"/>
  </si>
  <si>
    <t>510050C1906A02250</t>
    <phoneticPr fontId="4" type="noConversion"/>
  </si>
  <si>
    <t>10001522</t>
    <phoneticPr fontId="4" type="noConversion"/>
  </si>
  <si>
    <t>10001524</t>
    <phoneticPr fontId="4" type="noConversion"/>
  </si>
  <si>
    <t>2019-01</t>
    <phoneticPr fontId="4" type="noConversion"/>
  </si>
  <si>
    <t>2019-01-24</t>
    <phoneticPr fontId="4" type="noConversion"/>
  </si>
  <si>
    <t>510050C1901A02400</t>
    <phoneticPr fontId="4" type="noConversion"/>
  </si>
  <si>
    <t>50ETF购2019年1月2352A</t>
    <phoneticPr fontId="4" type="noConversion"/>
  </si>
  <si>
    <t>510050C1901A02650</t>
    <phoneticPr fontId="4" type="noConversion"/>
  </si>
  <si>
    <t>50ETF购2019年1月2598A</t>
    <phoneticPr fontId="4" type="noConversion"/>
  </si>
  <si>
    <t>10001541</t>
    <phoneticPr fontId="4" type="noConversion"/>
  </si>
  <si>
    <t>510050C1812M02250</t>
    <phoneticPr fontId="4" type="noConversion"/>
  </si>
  <si>
    <t>510050C1812M02350</t>
    <phoneticPr fontId="4" type="noConversion"/>
  </si>
  <si>
    <t>10001546</t>
    <phoneticPr fontId="4" type="noConversion"/>
  </si>
  <si>
    <t>50ETF购2018年12月2450</t>
    <phoneticPr fontId="4" type="noConversion"/>
  </si>
  <si>
    <t>10001548</t>
    <phoneticPr fontId="4" type="noConversion"/>
  </si>
  <si>
    <t>50ETF购2018年12月2550</t>
    <phoneticPr fontId="4" type="noConversion"/>
  </si>
  <si>
    <t>50ETF购2018年12月2600</t>
    <phoneticPr fontId="4" type="noConversion"/>
  </si>
  <si>
    <t>510050P1812M02250</t>
    <phoneticPr fontId="4" type="noConversion"/>
  </si>
  <si>
    <t>50ETF沽2018年12月2300</t>
    <phoneticPr fontId="4" type="noConversion"/>
  </si>
  <si>
    <t>10001559</t>
    <phoneticPr fontId="4" type="noConversion"/>
  </si>
  <si>
    <t>50ETF沽2018年12月2600</t>
    <phoneticPr fontId="4" type="noConversion"/>
  </si>
  <si>
    <t>510050P1812M02650</t>
    <phoneticPr fontId="4" type="noConversion"/>
  </si>
  <si>
    <t>50ETF沽2018年12月2650</t>
    <phoneticPr fontId="4" type="noConversion"/>
  </si>
  <si>
    <t>10001562</t>
    <phoneticPr fontId="4" type="noConversion"/>
  </si>
  <si>
    <t>50ETF购2019年1月2300</t>
    <phoneticPr fontId="4" type="noConversion"/>
  </si>
  <si>
    <t>510050C1901M02400</t>
    <phoneticPr fontId="4" type="noConversion"/>
  </si>
  <si>
    <t>10001566</t>
    <phoneticPr fontId="4" type="noConversion"/>
  </si>
  <si>
    <t>510050C1901M02550</t>
    <phoneticPr fontId="4" type="noConversion"/>
  </si>
  <si>
    <t>50ETF购2019年1月2650</t>
    <phoneticPr fontId="4" type="noConversion"/>
  </si>
  <si>
    <t>10001573</t>
    <phoneticPr fontId="4" type="noConversion"/>
  </si>
  <si>
    <t>50ETF沽2019年1月2500</t>
    <phoneticPr fontId="4" type="noConversion"/>
  </si>
  <si>
    <t>10001578</t>
    <phoneticPr fontId="4" type="noConversion"/>
  </si>
  <si>
    <t>510050P1901M02650</t>
    <phoneticPr fontId="4" type="noConversion"/>
  </si>
  <si>
    <t>510050C1903M02350</t>
    <phoneticPr fontId="4" type="noConversion"/>
  </si>
  <si>
    <t>50ETF购2019年3月2350</t>
    <phoneticPr fontId="4" type="noConversion"/>
  </si>
  <si>
    <t>510050C1903M02450</t>
    <phoneticPr fontId="4" type="noConversion"/>
  </si>
  <si>
    <t>510050C1903M02500</t>
    <phoneticPr fontId="4" type="noConversion"/>
  </si>
  <si>
    <t>510050C1903M02550</t>
    <phoneticPr fontId="4" type="noConversion"/>
  </si>
  <si>
    <t>50ETF购2019年3月2550</t>
    <phoneticPr fontId="4" type="noConversion"/>
  </si>
  <si>
    <t>510050C1903M02650</t>
    <phoneticPr fontId="4" type="noConversion"/>
  </si>
  <si>
    <t>50ETF购2019年3月2650</t>
    <phoneticPr fontId="4" type="noConversion"/>
  </si>
  <si>
    <t>10001590</t>
    <phoneticPr fontId="4" type="noConversion"/>
  </si>
  <si>
    <t>50ETF沽2019年3月2400</t>
    <phoneticPr fontId="4" type="noConversion"/>
  </si>
  <si>
    <t>510050P1903M02550</t>
    <phoneticPr fontId="4" type="noConversion"/>
  </si>
  <si>
    <t>50ETF沽2019年3月2550</t>
    <phoneticPr fontId="4" type="noConversion"/>
  </si>
  <si>
    <t>10001595</t>
    <phoneticPr fontId="4" type="noConversion"/>
  </si>
  <si>
    <t>50ETF沽2019年3月2600</t>
    <phoneticPr fontId="4" type="noConversion"/>
  </si>
  <si>
    <t>50ETF沽2019年3月2650</t>
    <phoneticPr fontId="4" type="noConversion"/>
  </si>
  <si>
    <t>10001597</t>
    <phoneticPr fontId="4" type="noConversion"/>
  </si>
  <si>
    <t>50ETF购2019年6月2400</t>
    <phoneticPr fontId="4" type="noConversion"/>
  </si>
  <si>
    <t>10001601</t>
    <phoneticPr fontId="4" type="noConversion"/>
  </si>
  <si>
    <t>50ETF购2019年6月2600</t>
    <phoneticPr fontId="4" type="noConversion"/>
  </si>
  <si>
    <t>510050C1906M02650</t>
    <phoneticPr fontId="4" type="noConversion"/>
  </si>
  <si>
    <t>50ETF沽2019年6月2350</t>
    <phoneticPr fontId="4" type="noConversion"/>
  </si>
  <si>
    <t>10001611</t>
    <phoneticPr fontId="4" type="noConversion"/>
  </si>
  <si>
    <t>50ETF沽2019年6月2500</t>
    <phoneticPr fontId="4" type="noConversion"/>
  </si>
  <si>
    <t>10001612</t>
    <phoneticPr fontId="4" type="noConversion"/>
  </si>
  <si>
    <t>510050P1906M02550</t>
    <phoneticPr fontId="4" type="noConversion"/>
  </si>
  <si>
    <t>510050P1906M02600</t>
    <phoneticPr fontId="4" type="noConversion"/>
  </si>
  <si>
    <t>510050P1906M02650</t>
    <phoneticPr fontId="4" type="noConversion"/>
  </si>
  <si>
    <t>510050C1812M02700</t>
    <phoneticPr fontId="4" type="noConversion"/>
  </si>
  <si>
    <t>10001621</t>
    <phoneticPr fontId="4" type="noConversion"/>
  </si>
  <si>
    <t>50ETF沽2019年6月2700</t>
    <phoneticPr fontId="4" type="noConversion"/>
  </si>
  <si>
    <t>510050C1901M02200</t>
    <phoneticPr fontId="4" type="noConversion"/>
  </si>
  <si>
    <t>10001626</t>
    <phoneticPr fontId="4" type="noConversion"/>
  </si>
  <si>
    <t>510050P1901M02200</t>
    <phoneticPr fontId="4" type="noConversion"/>
  </si>
  <si>
    <t>50ETF沽2019年1月2200</t>
    <phoneticPr fontId="4" type="noConversion"/>
  </si>
  <si>
    <t>10001627</t>
    <phoneticPr fontId="4" type="noConversion"/>
  </si>
  <si>
    <t>10001629</t>
    <phoneticPr fontId="4" type="noConversion"/>
  </si>
  <si>
    <t>10001640</t>
    <phoneticPr fontId="4" type="noConversion"/>
  </si>
  <si>
    <t>50ETF沽2018年12月2100</t>
    <phoneticPr fontId="4" type="noConversion"/>
  </si>
  <si>
    <t>10001642</t>
    <phoneticPr fontId="4" type="noConversion"/>
  </si>
  <si>
    <t>50ETF沽2019年1月2100</t>
    <phoneticPr fontId="4" type="noConversion"/>
  </si>
  <si>
    <t>50ETF购2019年3月2100</t>
    <phoneticPr fontId="4" type="noConversion"/>
  </si>
  <si>
    <t>510050P1903M02100</t>
    <phoneticPr fontId="4" type="noConversion"/>
  </si>
  <si>
    <t>510050C1906M02100</t>
    <phoneticPr fontId="4" type="noConversion"/>
  </si>
  <si>
    <t>510050P1906M02100</t>
    <phoneticPr fontId="4" type="noConversion"/>
  </si>
  <si>
    <t>50ETF购2019年2月2100</t>
    <phoneticPr fontId="4" type="noConversion"/>
  </si>
  <si>
    <t>2019-02-27</t>
    <phoneticPr fontId="4" type="noConversion"/>
  </si>
  <si>
    <t>510050C1902M02150</t>
    <phoneticPr fontId="4" type="noConversion"/>
  </si>
  <si>
    <t>10001650</t>
    <phoneticPr fontId="4" type="noConversion"/>
  </si>
  <si>
    <t>510050C1902M02250</t>
    <phoneticPr fontId="4" type="noConversion"/>
  </si>
  <si>
    <t>50ETF购2019年2月2300</t>
    <phoneticPr fontId="4" type="noConversion"/>
  </si>
  <si>
    <t>10001652</t>
    <phoneticPr fontId="4" type="noConversion"/>
  </si>
  <si>
    <t>50ETF购2019年2月2450</t>
    <phoneticPr fontId="4" type="noConversion"/>
  </si>
  <si>
    <t>10001662</t>
    <phoneticPr fontId="4" type="noConversion"/>
  </si>
  <si>
    <t>50ETF沽2019年2月2400</t>
    <phoneticPr fontId="4" type="noConversion"/>
  </si>
  <si>
    <t>50ETF沽2019年2月2450</t>
    <phoneticPr fontId="4" type="noConversion"/>
  </si>
  <si>
    <t>510050C1901M02050</t>
    <phoneticPr fontId="4" type="noConversion"/>
  </si>
  <si>
    <t>10001667</t>
    <phoneticPr fontId="4" type="noConversion"/>
  </si>
  <si>
    <t>10001668</t>
    <phoneticPr fontId="4" type="noConversion"/>
  </si>
  <si>
    <t>10001671</t>
    <phoneticPr fontId="4" type="noConversion"/>
  </si>
  <si>
    <t>510050C1906M02050</t>
    <phoneticPr fontId="4" type="noConversion"/>
  </si>
  <si>
    <t>10001672</t>
    <phoneticPr fontId="4" type="noConversion"/>
  </si>
  <si>
    <t>10001673</t>
    <phoneticPr fontId="4" type="noConversion"/>
  </si>
  <si>
    <t>10001677</t>
    <phoneticPr fontId="4" type="noConversion"/>
  </si>
  <si>
    <t>510050C1909M02200</t>
    <phoneticPr fontId="4" type="noConversion"/>
  </si>
  <si>
    <t>2019-09</t>
    <phoneticPr fontId="4" type="noConversion"/>
  </si>
  <si>
    <t>510050C1909M02350</t>
    <phoneticPr fontId="4" type="noConversion"/>
  </si>
  <si>
    <t>510050C1909M02400</t>
    <phoneticPr fontId="4" type="noConversion"/>
  </si>
  <si>
    <t>510050C1909M02450</t>
    <phoneticPr fontId="4" type="noConversion"/>
  </si>
  <si>
    <t>10001683</t>
    <phoneticPr fontId="4" type="noConversion"/>
  </si>
  <si>
    <t>50ETF购2019年9月2500</t>
    <phoneticPr fontId="4" type="noConversion"/>
  </si>
  <si>
    <t>10001687</t>
    <phoneticPr fontId="4" type="noConversion"/>
  </si>
  <si>
    <t>50ETF沽2019年9月2250</t>
    <phoneticPr fontId="4" type="noConversion"/>
  </si>
  <si>
    <t>10001688</t>
    <phoneticPr fontId="4" type="noConversion"/>
  </si>
  <si>
    <t>50ETF沽2019年9月2400</t>
    <phoneticPr fontId="4" type="noConversion"/>
  </si>
  <si>
    <t>50ETF沽2019年9月2450</t>
    <phoneticPr fontId="4" type="noConversion"/>
  </si>
  <si>
    <t>10001693</t>
    <phoneticPr fontId="4" type="noConversion"/>
  </si>
  <si>
    <t>510050P1909M02600</t>
    <phoneticPr fontId="4" type="noConversion"/>
  </si>
  <si>
    <t>50ETF沽2019年9月2600</t>
    <phoneticPr fontId="4" type="noConversion"/>
  </si>
  <si>
    <t>10001696</t>
    <phoneticPr fontId="4" type="noConversion"/>
  </si>
  <si>
    <t>510050P1909M02650</t>
    <phoneticPr fontId="4" type="noConversion"/>
  </si>
  <si>
    <t>50ETF购2019年9月2700</t>
    <phoneticPr fontId="4" type="noConversion"/>
  </si>
  <si>
    <t>10001704</t>
    <phoneticPr fontId="4" type="noConversion"/>
  </si>
  <si>
    <t>50ETF沽2019年6月2750</t>
    <phoneticPr fontId="4" type="noConversion"/>
  </si>
  <si>
    <t>510050P1902M02800</t>
    <phoneticPr fontId="4" type="noConversion"/>
  </si>
  <si>
    <t>10001714</t>
    <phoneticPr fontId="4" type="noConversion"/>
  </si>
  <si>
    <t>510050C1906M02800</t>
    <phoneticPr fontId="4" type="noConversion"/>
  </si>
  <si>
    <t>510050P1906M02800</t>
    <phoneticPr fontId="4" type="noConversion"/>
  </si>
  <si>
    <t>10001717</t>
    <phoneticPr fontId="4" type="noConversion"/>
  </si>
  <si>
    <t>510050C1902M02850</t>
    <phoneticPr fontId="4" type="noConversion"/>
  </si>
  <si>
    <t>510050C1902M02900</t>
    <phoneticPr fontId="4" type="noConversion"/>
  </si>
  <si>
    <t>510050C1902M02950</t>
    <phoneticPr fontId="4" type="noConversion"/>
  </si>
  <si>
    <t>50ETF购2019年2月2950</t>
    <phoneticPr fontId="4" type="noConversion"/>
  </si>
  <si>
    <t>10001722</t>
    <phoneticPr fontId="4" type="noConversion"/>
  </si>
  <si>
    <t>10001723</t>
    <phoneticPr fontId="4" type="noConversion"/>
  </si>
  <si>
    <t>510050C1903M02850</t>
    <phoneticPr fontId="4" type="noConversion"/>
  </si>
  <si>
    <t>50ETF购2019年3月2850</t>
    <phoneticPr fontId="4" type="noConversion"/>
  </si>
  <si>
    <t>10001728</t>
    <phoneticPr fontId="4" type="noConversion"/>
  </si>
  <si>
    <t>510050C1903M02900</t>
    <phoneticPr fontId="4" type="noConversion"/>
  </si>
  <si>
    <t>10001729</t>
    <phoneticPr fontId="4" type="noConversion"/>
  </si>
  <si>
    <t>50ETF购2019年3月3000</t>
    <phoneticPr fontId="4" type="noConversion"/>
  </si>
  <si>
    <t>10001731</t>
    <phoneticPr fontId="4" type="noConversion"/>
  </si>
  <si>
    <t>510050P1903M03000</t>
    <phoneticPr fontId="4" type="noConversion"/>
  </si>
  <si>
    <t>510050C1906M02850</t>
    <phoneticPr fontId="4" type="noConversion"/>
  </si>
  <si>
    <t>50ETF购2019年6月2850</t>
    <phoneticPr fontId="4" type="noConversion"/>
  </si>
  <si>
    <t>50ETF购2019年6月2900</t>
    <phoneticPr fontId="4" type="noConversion"/>
  </si>
  <si>
    <t>50ETF购2019年6月2950</t>
    <phoneticPr fontId="4" type="noConversion"/>
  </si>
  <si>
    <t>510050P1906M02850</t>
    <phoneticPr fontId="4" type="noConversion"/>
  </si>
  <si>
    <t>10001745</t>
    <phoneticPr fontId="4" type="noConversion"/>
  </si>
  <si>
    <t>10001748</t>
    <phoneticPr fontId="4" type="noConversion"/>
  </si>
  <si>
    <t>510050P1909M02900</t>
    <phoneticPr fontId="4" type="noConversion"/>
  </si>
  <si>
    <t>510050P1909M02950</t>
    <phoneticPr fontId="4" type="noConversion"/>
  </si>
  <si>
    <t>2019-04-24</t>
    <phoneticPr fontId="4" type="noConversion"/>
  </si>
  <si>
    <t>510050C1904M02600</t>
    <phoneticPr fontId="4" type="noConversion"/>
  </si>
  <si>
    <t>510050C1904M02650</t>
    <phoneticPr fontId="4" type="noConversion"/>
  </si>
  <si>
    <t>10001756</t>
    <phoneticPr fontId="4" type="noConversion"/>
  </si>
  <si>
    <t>50ETF购2019年4月2850</t>
    <phoneticPr fontId="4" type="noConversion"/>
  </si>
  <si>
    <t>10001760</t>
    <phoneticPr fontId="4" type="noConversion"/>
  </si>
  <si>
    <t>10001763</t>
    <phoneticPr fontId="4" type="noConversion"/>
  </si>
  <si>
    <t>10001764</t>
    <phoneticPr fontId="4" type="noConversion"/>
  </si>
  <si>
    <t>10001766</t>
    <phoneticPr fontId="4" type="noConversion"/>
  </si>
  <si>
    <t>50ETF沽2019年4月2850</t>
    <phoneticPr fontId="4" type="noConversion"/>
  </si>
  <si>
    <t>10001769</t>
    <phoneticPr fontId="4" type="noConversion"/>
  </si>
  <si>
    <t>510050P1904M03000</t>
    <phoneticPr fontId="4" type="noConversion"/>
  </si>
  <si>
    <t>50ETF沽2019年4月3000</t>
    <phoneticPr fontId="4" type="noConversion"/>
  </si>
  <si>
    <t>10001771</t>
    <phoneticPr fontId="4" type="noConversion"/>
  </si>
  <si>
    <t>50ETF购2019年5月2500</t>
    <phoneticPr fontId="4" type="noConversion"/>
  </si>
  <si>
    <t>10001774</t>
    <phoneticPr fontId="4" type="noConversion"/>
  </si>
  <si>
    <t>50ETF购2019年5月2550</t>
    <phoneticPr fontId="4" type="noConversion"/>
  </si>
  <si>
    <t>10001776</t>
    <phoneticPr fontId="4" type="noConversion"/>
  </si>
  <si>
    <t>510050C1905M02700</t>
    <phoneticPr fontId="4" type="noConversion"/>
  </si>
  <si>
    <t>50ETF购2019年5月2700</t>
    <phoneticPr fontId="4" type="noConversion"/>
  </si>
  <si>
    <t>10001781</t>
    <phoneticPr fontId="4" type="noConversion"/>
  </si>
  <si>
    <t>510050C1905M02900</t>
    <phoneticPr fontId="4" type="noConversion"/>
  </si>
  <si>
    <t>50ETF购2019年5月2900</t>
    <phoneticPr fontId="4" type="noConversion"/>
  </si>
  <si>
    <t>510050P1905M02500</t>
    <phoneticPr fontId="4" type="noConversion"/>
  </si>
  <si>
    <t>510050P1905M02550</t>
    <phoneticPr fontId="4" type="noConversion"/>
  </si>
  <si>
    <t>50ETF沽2019年5月2550</t>
    <phoneticPr fontId="4" type="noConversion"/>
  </si>
  <si>
    <t>10001784</t>
    <phoneticPr fontId="4" type="noConversion"/>
  </si>
  <si>
    <t>510050P1905M02600</t>
    <phoneticPr fontId="4" type="noConversion"/>
  </si>
  <si>
    <t>10001785</t>
    <phoneticPr fontId="4" type="noConversion"/>
  </si>
  <si>
    <t>50ETF沽2019年5月2650</t>
    <phoneticPr fontId="4" type="noConversion"/>
  </si>
  <si>
    <t>50ETF沽2019年5月2750</t>
    <phoneticPr fontId="4" type="noConversion"/>
  </si>
  <si>
    <t>510050P1905M02900</t>
    <phoneticPr fontId="4" type="noConversion"/>
  </si>
  <si>
    <t>510050C1905M02950</t>
    <phoneticPr fontId="4" type="noConversion"/>
  </si>
  <si>
    <t>10001793</t>
    <phoneticPr fontId="4" type="noConversion"/>
  </si>
  <si>
    <t>10001794</t>
    <phoneticPr fontId="4" type="noConversion"/>
  </si>
  <si>
    <t>10001795</t>
    <phoneticPr fontId="4" type="noConversion"/>
  </si>
  <si>
    <t>50ETF购2019年4月3100</t>
    <phoneticPr fontId="4" type="noConversion"/>
  </si>
  <si>
    <t>10001796</t>
    <phoneticPr fontId="4" type="noConversion"/>
  </si>
  <si>
    <t>50ETF沽2019年4月3100</t>
    <phoneticPr fontId="4" type="noConversion"/>
  </si>
  <si>
    <t>10001798</t>
    <phoneticPr fontId="4" type="noConversion"/>
  </si>
  <si>
    <t>50ETF购2019年9月3100</t>
    <phoneticPr fontId="4" type="noConversion"/>
  </si>
  <si>
    <t>10001802</t>
    <phoneticPr fontId="4" type="noConversion"/>
  </si>
  <si>
    <t>510050P1909M03100</t>
    <phoneticPr fontId="4" type="noConversion"/>
  </si>
  <si>
    <t>510050C1904M03200</t>
    <phoneticPr fontId="4" type="noConversion"/>
  </si>
  <si>
    <t>10001804</t>
    <phoneticPr fontId="4" type="noConversion"/>
  </si>
  <si>
    <t>510050P1904M03200</t>
    <phoneticPr fontId="4" type="noConversion"/>
  </si>
  <si>
    <t>10001805</t>
    <phoneticPr fontId="4" type="noConversion"/>
  </si>
  <si>
    <t>510050P1905M03200</t>
    <phoneticPr fontId="4" type="noConversion"/>
  </si>
  <si>
    <t>50ETF沽2019年5月3200</t>
    <phoneticPr fontId="4" type="noConversion"/>
  </si>
  <si>
    <t>510050C1906M03200</t>
    <phoneticPr fontId="4" type="noConversion"/>
  </si>
  <si>
    <t>50ETF购2019年6月3200</t>
    <phoneticPr fontId="4" type="noConversion"/>
  </si>
  <si>
    <t>10001808</t>
    <phoneticPr fontId="4" type="noConversion"/>
  </si>
  <si>
    <t>50ETF沽2019年6月3200</t>
    <phoneticPr fontId="4" type="noConversion"/>
  </si>
  <si>
    <t>50ETF购2019年4月3300</t>
    <phoneticPr fontId="4" type="noConversion"/>
  </si>
  <si>
    <t>10001812</t>
    <phoneticPr fontId="4" type="noConversion"/>
  </si>
  <si>
    <t>50ETF沽2019年4月3300</t>
    <phoneticPr fontId="4" type="noConversion"/>
  </si>
  <si>
    <t>510050P1906M03300</t>
    <phoneticPr fontId="4" type="noConversion"/>
  </si>
  <si>
    <t>10001818</t>
    <phoneticPr fontId="4" type="noConversion"/>
  </si>
  <si>
    <t>50ETF购2019年4月3400</t>
    <phoneticPr fontId="4" type="noConversion"/>
  </si>
  <si>
    <t>10001820</t>
    <phoneticPr fontId="4" type="noConversion"/>
  </si>
  <si>
    <t>50ETF沽2019年4月3400</t>
    <phoneticPr fontId="4" type="noConversion"/>
  </si>
  <si>
    <t>10001821</t>
    <phoneticPr fontId="4" type="noConversion"/>
  </si>
  <si>
    <t>510050C1905M03400</t>
    <phoneticPr fontId="4" type="noConversion"/>
  </si>
  <si>
    <t>10001822</t>
    <phoneticPr fontId="4" type="noConversion"/>
  </si>
  <si>
    <t>510050P1906M03400</t>
    <phoneticPr fontId="4" type="noConversion"/>
  </si>
  <si>
    <t>10001825</t>
    <phoneticPr fontId="4" type="noConversion"/>
  </si>
  <si>
    <t>50ETF沽2019年9月3400</t>
    <phoneticPr fontId="4" type="noConversion"/>
  </si>
  <si>
    <t>510050C1912A02750</t>
    <phoneticPr fontId="4" type="noConversion"/>
  </si>
  <si>
    <t>2019-12-25</t>
    <phoneticPr fontId="4" type="noConversion"/>
  </si>
  <si>
    <t>50ETF购2019年12月2804A</t>
    <phoneticPr fontId="4" type="noConversion"/>
  </si>
  <si>
    <t>10001830</t>
    <phoneticPr fontId="4" type="noConversion"/>
  </si>
  <si>
    <t>50ETF购2019年12月2903A</t>
    <phoneticPr fontId="4" type="noConversion"/>
  </si>
  <si>
    <t>510050C1912A03100</t>
    <phoneticPr fontId="4" type="noConversion"/>
  </si>
  <si>
    <t>10001835</t>
    <phoneticPr fontId="4" type="noConversion"/>
  </si>
  <si>
    <t>510050P1912A02750</t>
    <phoneticPr fontId="4" type="noConversion"/>
  </si>
  <si>
    <t>510050P1912A02900</t>
    <phoneticPr fontId="4" type="noConversion"/>
  </si>
  <si>
    <t>50ETF沽2019年12月2853A</t>
    <phoneticPr fontId="4" type="noConversion"/>
  </si>
  <si>
    <t>10001840</t>
    <phoneticPr fontId="4" type="noConversion"/>
  </si>
  <si>
    <t>510050P1912A03100</t>
    <phoneticPr fontId="4" type="noConversion"/>
  </si>
  <si>
    <t>50ETF购2019年12月2657A</t>
    <phoneticPr fontId="4" type="noConversion"/>
  </si>
  <si>
    <t>10001846</t>
    <phoneticPr fontId="4" type="noConversion"/>
  </si>
  <si>
    <t>510050C1912A02650</t>
    <phoneticPr fontId="4" type="noConversion"/>
  </si>
  <si>
    <t>10001851</t>
    <phoneticPr fontId="4" type="noConversion"/>
  </si>
  <si>
    <t>50ETF沽2019年12月2509A</t>
    <phoneticPr fontId="4" type="noConversion"/>
  </si>
  <si>
    <t>10001853</t>
    <phoneticPr fontId="4" type="noConversion"/>
  </si>
  <si>
    <t>10001854</t>
    <phoneticPr fontId="4" type="noConversion"/>
  </si>
  <si>
    <t>2019-07-24</t>
    <phoneticPr fontId="4" type="noConversion"/>
  </si>
  <si>
    <t>50ETF购2019年7月2600</t>
    <phoneticPr fontId="4" type="noConversion"/>
  </si>
  <si>
    <t>10001862</t>
    <phoneticPr fontId="4" type="noConversion"/>
  </si>
  <si>
    <t>50ETF沽2019年7月2500</t>
    <phoneticPr fontId="4" type="noConversion"/>
  </si>
  <si>
    <t>10001867</t>
    <phoneticPr fontId="4" type="noConversion"/>
  </si>
  <si>
    <t>50ETF沽2019年7月2750</t>
    <phoneticPr fontId="4" type="noConversion"/>
  </si>
  <si>
    <t>10001872</t>
    <phoneticPr fontId="4" type="noConversion"/>
  </si>
  <si>
    <t>510050P1907M02900</t>
    <phoneticPr fontId="4" type="noConversion"/>
  </si>
  <si>
    <t>10001873</t>
    <phoneticPr fontId="4" type="noConversion"/>
  </si>
  <si>
    <t>50ETF沽2019年7月2950</t>
    <phoneticPr fontId="4" type="noConversion"/>
  </si>
  <si>
    <t>510050P1907M03000</t>
    <phoneticPr fontId="4" type="noConversion"/>
  </si>
  <si>
    <t>10001877</t>
    <phoneticPr fontId="4" type="noConversion"/>
  </si>
  <si>
    <t>10001882</t>
    <phoneticPr fontId="4" type="noConversion"/>
  </si>
  <si>
    <t>510050P1907M03300</t>
    <phoneticPr fontId="4" type="noConversion"/>
  </si>
  <si>
    <t>10001883</t>
    <phoneticPr fontId="4" type="noConversion"/>
  </si>
  <si>
    <t>510050C1908M02700</t>
    <phoneticPr fontId="4" type="noConversion"/>
  </si>
  <si>
    <t>2019-08-29</t>
    <phoneticPr fontId="4" type="noConversion"/>
  </si>
  <si>
    <t>510050C1908M02950</t>
    <phoneticPr fontId="4" type="noConversion"/>
  </si>
  <si>
    <t>10001890</t>
    <phoneticPr fontId="4" type="noConversion"/>
  </si>
  <si>
    <t>50ETF沽2019年8月2700</t>
    <phoneticPr fontId="4" type="noConversion"/>
  </si>
  <si>
    <t>10001895</t>
    <phoneticPr fontId="4" type="noConversion"/>
  </si>
  <si>
    <t>50ETF沽2019年8月2850</t>
    <phoneticPr fontId="4" type="noConversion"/>
  </si>
  <si>
    <t>50ETF沽2019年8月3200</t>
    <phoneticPr fontId="4" type="noConversion"/>
  </si>
  <si>
    <t>510050C1907M03400</t>
    <phoneticPr fontId="4" type="noConversion"/>
  </si>
  <si>
    <t>50ETF沽2019年7月3400</t>
    <phoneticPr fontId="4" type="noConversion"/>
  </si>
  <si>
    <t>50ETF购2019年8月3400</t>
    <phoneticPr fontId="4" type="noConversion"/>
  </si>
  <si>
    <t>510050C1912A03400</t>
    <phoneticPr fontId="4" type="noConversion"/>
  </si>
  <si>
    <t>50ETF沽2019年12月3345A</t>
    <phoneticPr fontId="4" type="noConversion"/>
  </si>
  <si>
    <t>10001909</t>
    <phoneticPr fontId="4" type="noConversion"/>
  </si>
  <si>
    <t>50ETF购2020年3月2804A</t>
    <phoneticPr fontId="4" type="noConversion"/>
  </si>
  <si>
    <t>10001914</t>
    <phoneticPr fontId="4" type="noConversion"/>
  </si>
  <si>
    <t>10001915</t>
    <phoneticPr fontId="4" type="noConversion"/>
  </si>
  <si>
    <t>50ETF购2020年3月3247A</t>
    <phoneticPr fontId="4" type="noConversion"/>
  </si>
  <si>
    <t>10001920</t>
    <phoneticPr fontId="4" type="noConversion"/>
  </si>
  <si>
    <t>510050P2003A02900</t>
    <phoneticPr fontId="4" type="noConversion"/>
  </si>
  <si>
    <t>10001922</t>
    <phoneticPr fontId="4" type="noConversion"/>
  </si>
  <si>
    <t>10001924</t>
    <phoneticPr fontId="4" type="noConversion"/>
  </si>
  <si>
    <t>10001925</t>
    <phoneticPr fontId="4" type="noConversion"/>
  </si>
  <si>
    <t>10001927</t>
    <phoneticPr fontId="4" type="noConversion"/>
  </si>
  <si>
    <t>50ETF购2020年3月3345A</t>
    <phoneticPr fontId="4" type="noConversion"/>
  </si>
  <si>
    <t>510050P2003A03400</t>
    <phoneticPr fontId="4" type="noConversion"/>
  </si>
  <si>
    <t>510050C2003A02650</t>
    <phoneticPr fontId="4" type="noConversion"/>
  </si>
  <si>
    <t>50ETF沽2020年3月2607A</t>
    <phoneticPr fontId="4" type="noConversion"/>
  </si>
  <si>
    <t>10001935</t>
    <phoneticPr fontId="4" type="noConversion"/>
  </si>
  <si>
    <t>510050C1908M02600</t>
    <phoneticPr fontId="4" type="noConversion"/>
  </si>
  <si>
    <t>510050P2003A02600</t>
    <phoneticPr fontId="4" type="noConversion"/>
  </si>
  <si>
    <t>10001939</t>
    <phoneticPr fontId="4" type="noConversion"/>
  </si>
  <si>
    <t>2019-10-23</t>
    <phoneticPr fontId="4" type="noConversion"/>
  </si>
  <si>
    <t>510050C1910M02750</t>
    <phoneticPr fontId="4" type="noConversion"/>
  </si>
  <si>
    <t>510050C1910M02900</t>
    <phoneticPr fontId="4" type="noConversion"/>
  </si>
  <si>
    <t>50ETF购2019年10月2900</t>
    <phoneticPr fontId="4" type="noConversion"/>
  </si>
  <si>
    <t>10001945</t>
    <phoneticPr fontId="4" type="noConversion"/>
  </si>
  <si>
    <t>510050C1910M03100</t>
    <phoneticPr fontId="4" type="noConversion"/>
  </si>
  <si>
    <t>10001947</t>
    <phoneticPr fontId="4" type="noConversion"/>
  </si>
  <si>
    <t>510050P1910M02700</t>
    <phoneticPr fontId="4" type="noConversion"/>
  </si>
  <si>
    <t>510050P1910M02750</t>
    <phoneticPr fontId="4" type="noConversion"/>
  </si>
  <si>
    <t>510050P1910M02800</t>
    <phoneticPr fontId="4" type="noConversion"/>
  </si>
  <si>
    <t>50ETF沽2019年10月2800</t>
    <phoneticPr fontId="4" type="noConversion"/>
  </si>
  <si>
    <t>510050P1910M02850</t>
    <phoneticPr fontId="4" type="noConversion"/>
  </si>
  <si>
    <t>10001952</t>
    <phoneticPr fontId="4" type="noConversion"/>
  </si>
  <si>
    <t>510050P1910M02950</t>
    <phoneticPr fontId="4" type="noConversion"/>
  </si>
  <si>
    <t>510050C1910M03300</t>
    <phoneticPr fontId="4" type="noConversion"/>
  </si>
  <si>
    <t>510050C1911M02900</t>
    <phoneticPr fontId="4" type="noConversion"/>
  </si>
  <si>
    <t>50ETF购2019年11月2900</t>
    <phoneticPr fontId="4" type="noConversion"/>
  </si>
  <si>
    <t>510050C1911M03400</t>
    <phoneticPr fontId="4" type="noConversion"/>
  </si>
  <si>
    <t>50ETF沽2019年11月2800</t>
    <phoneticPr fontId="4" type="noConversion"/>
  </si>
  <si>
    <t>10001971</t>
    <phoneticPr fontId="4" type="noConversion"/>
  </si>
  <si>
    <t>50ETF沽2019年11月2850</t>
    <phoneticPr fontId="4" type="noConversion"/>
  </si>
  <si>
    <t>510050P1911M02950</t>
    <phoneticPr fontId="4" type="noConversion"/>
  </si>
  <si>
    <t>10001974</t>
    <phoneticPr fontId="4" type="noConversion"/>
  </si>
  <si>
    <t>50ETF沽2019年11月3200</t>
    <phoneticPr fontId="4" type="noConversion"/>
  </si>
  <si>
    <t>510050P1911M03400</t>
    <phoneticPr fontId="4" type="noConversion"/>
  </si>
  <si>
    <t>510050C1911M02750</t>
    <phoneticPr fontId="4" type="noConversion"/>
  </si>
  <si>
    <t>50ETF购2019年11月2750</t>
    <phoneticPr fontId="4" type="noConversion"/>
  </si>
  <si>
    <t>10001983</t>
    <phoneticPr fontId="4" type="noConversion"/>
  </si>
  <si>
    <t>10001985</t>
    <phoneticPr fontId="4" type="noConversion"/>
  </si>
  <si>
    <t>50ETF沽2020年3月3444A</t>
    <phoneticPr fontId="4" type="noConversion"/>
  </si>
  <si>
    <t>10001989</t>
    <phoneticPr fontId="4" type="noConversion"/>
  </si>
  <si>
    <t>50ETF购2020年6月2755A</t>
    <phoneticPr fontId="4" type="noConversion"/>
  </si>
  <si>
    <t>510050C2006A02950</t>
    <phoneticPr fontId="4" type="noConversion"/>
  </si>
  <si>
    <t>510050C2006A03000</t>
    <phoneticPr fontId="4" type="noConversion"/>
  </si>
  <si>
    <t>510050C2006A03300</t>
    <phoneticPr fontId="4" type="noConversion"/>
  </si>
  <si>
    <t>510050C2006A03400</t>
    <phoneticPr fontId="4" type="noConversion"/>
  </si>
  <si>
    <t>10002001</t>
    <phoneticPr fontId="4" type="noConversion"/>
  </si>
  <si>
    <t>10002002</t>
    <phoneticPr fontId="4" type="noConversion"/>
  </si>
  <si>
    <t>510050P2006A03200</t>
    <phoneticPr fontId="4" type="noConversion"/>
  </si>
  <si>
    <t>510050C2006A03500</t>
    <phoneticPr fontId="4" type="noConversion"/>
  </si>
  <si>
    <t>50ETF购2020年6月2706A</t>
    <phoneticPr fontId="4" type="noConversion"/>
  </si>
  <si>
    <t>510050P2006A02750</t>
    <phoneticPr fontId="4" type="noConversion"/>
  </si>
  <si>
    <t>50ETF购2020年1月2804A</t>
    <phoneticPr fontId="4" type="noConversion"/>
  </si>
  <si>
    <t>50ETF购2020年1月2853A</t>
    <phoneticPr fontId="4" type="noConversion"/>
  </si>
  <si>
    <t>10002014</t>
    <phoneticPr fontId="4" type="noConversion"/>
  </si>
  <si>
    <t>50ETF购2020年1月3149A</t>
    <phoneticPr fontId="4" type="noConversion"/>
  </si>
  <si>
    <t>510050C2001A03400</t>
    <phoneticPr fontId="4" type="noConversion"/>
  </si>
  <si>
    <t>10002022</t>
    <phoneticPr fontId="4" type="noConversion"/>
  </si>
  <si>
    <t>510050P2001A02950</t>
    <phoneticPr fontId="4" type="noConversion"/>
  </si>
  <si>
    <t>10002024</t>
    <phoneticPr fontId="4" type="noConversion"/>
  </si>
  <si>
    <t>10002025</t>
    <phoneticPr fontId="4" type="noConversion"/>
  </si>
  <si>
    <t>10002029</t>
    <phoneticPr fontId="4" type="noConversion"/>
  </si>
  <si>
    <t>510050C1912M02800</t>
    <phoneticPr fontId="4" type="noConversion"/>
  </si>
  <si>
    <t>10002033</t>
    <phoneticPr fontId="4" type="noConversion"/>
  </si>
  <si>
    <t>10002034</t>
    <phoneticPr fontId="4" type="noConversion"/>
  </si>
  <si>
    <t>50ETF购2019年12月3100</t>
    <phoneticPr fontId="4" type="noConversion"/>
  </si>
  <si>
    <t>50ETF沽2019年12月2750</t>
    <phoneticPr fontId="4" type="noConversion"/>
  </si>
  <si>
    <t>510050P1912M02800</t>
    <phoneticPr fontId="4" type="noConversion"/>
  </si>
  <si>
    <t>510050P1912M02950</t>
    <phoneticPr fontId="4" type="noConversion"/>
  </si>
  <si>
    <t>510050C2001M02750</t>
    <phoneticPr fontId="4" type="noConversion"/>
  </si>
  <si>
    <t>510050C2001M02850</t>
    <phoneticPr fontId="4" type="noConversion"/>
  </si>
  <si>
    <t>50ETF购2020年1月2900</t>
    <phoneticPr fontId="4" type="noConversion"/>
  </si>
  <si>
    <t>10002059</t>
    <phoneticPr fontId="4" type="noConversion"/>
  </si>
  <si>
    <t>510050P2001M03000</t>
    <phoneticPr fontId="4" type="noConversion"/>
  </si>
  <si>
    <t>10002066</t>
    <phoneticPr fontId="4" type="noConversion"/>
  </si>
  <si>
    <t>510050C2003M02900</t>
    <phoneticPr fontId="4" type="noConversion"/>
  </si>
  <si>
    <t>50ETF购2020年3月2950</t>
    <phoneticPr fontId="4" type="noConversion"/>
  </si>
  <si>
    <t>50ETF购2020年3月3100</t>
    <phoneticPr fontId="4" type="noConversion"/>
  </si>
  <si>
    <t>510050P2003M02850</t>
    <phoneticPr fontId="4" type="noConversion"/>
  </si>
  <si>
    <t>10002080</t>
    <phoneticPr fontId="4" type="noConversion"/>
  </si>
  <si>
    <t>50ETF沽2020年3月3000</t>
    <phoneticPr fontId="4" type="noConversion"/>
  </si>
  <si>
    <t>10002082</t>
    <phoneticPr fontId="4" type="noConversion"/>
  </si>
  <si>
    <t>50ETF沽2020年3月3200</t>
    <phoneticPr fontId="4" type="noConversion"/>
  </si>
  <si>
    <t>50ETF购2020年6月2700</t>
    <phoneticPr fontId="4" type="noConversion"/>
  </si>
  <si>
    <t>10002087</t>
    <phoneticPr fontId="4" type="noConversion"/>
  </si>
  <si>
    <t>50ETF购2020年6月2900</t>
    <phoneticPr fontId="4" type="noConversion"/>
  </si>
  <si>
    <t>10002088</t>
    <phoneticPr fontId="4" type="noConversion"/>
  </si>
  <si>
    <t>510050C2006M02950</t>
    <phoneticPr fontId="4" type="noConversion"/>
  </si>
  <si>
    <t>510050C2006M03100</t>
    <phoneticPr fontId="4" type="noConversion"/>
  </si>
  <si>
    <t>10002093</t>
    <phoneticPr fontId="4" type="noConversion"/>
  </si>
  <si>
    <t>510050P2001M03300</t>
    <phoneticPr fontId="4" type="noConversion"/>
  </si>
  <si>
    <t>510050C2006M03300</t>
    <phoneticPr fontId="4" type="noConversion"/>
  </si>
  <si>
    <t>10002108</t>
    <phoneticPr fontId="4" type="noConversion"/>
  </si>
  <si>
    <t>50ETF购2019年12月3400</t>
    <phoneticPr fontId="4" type="noConversion"/>
  </si>
  <si>
    <t>510050P1912M03400</t>
    <phoneticPr fontId="4" type="noConversion"/>
  </si>
  <si>
    <t>10002111</t>
    <phoneticPr fontId="4" type="noConversion"/>
  </si>
  <si>
    <t>10002112</t>
    <phoneticPr fontId="4" type="noConversion"/>
  </si>
  <si>
    <t>510050P2001M03400</t>
    <phoneticPr fontId="4" type="noConversion"/>
  </si>
  <si>
    <t>510050C2003M03400</t>
    <phoneticPr fontId="4" type="noConversion"/>
  </si>
  <si>
    <t>50ETF购2020年3月3400</t>
    <phoneticPr fontId="4" type="noConversion"/>
  </si>
  <si>
    <t>50ETF购2020年6月3400</t>
    <phoneticPr fontId="4" type="noConversion"/>
  </si>
  <si>
    <t>510050C2002M02800</t>
    <phoneticPr fontId="4" type="noConversion"/>
  </si>
  <si>
    <t>510050C2002M02850</t>
    <phoneticPr fontId="4" type="noConversion"/>
  </si>
  <si>
    <t>10002193</t>
    <phoneticPr fontId="4" type="noConversion"/>
  </si>
  <si>
    <t>510050C2002M03100</t>
    <phoneticPr fontId="4" type="noConversion"/>
  </si>
  <si>
    <t>50ETF购2020年2月3100</t>
    <phoneticPr fontId="4" type="noConversion"/>
  </si>
  <si>
    <t>10002196</t>
    <phoneticPr fontId="4" type="noConversion"/>
  </si>
  <si>
    <t>50ETF沽2020年2月2800</t>
    <phoneticPr fontId="4" type="noConversion"/>
  </si>
  <si>
    <t>510050P2002M02850</t>
    <phoneticPr fontId="4" type="noConversion"/>
  </si>
  <si>
    <t>50ETF沽2020年2月2850</t>
    <phoneticPr fontId="4" type="noConversion"/>
  </si>
  <si>
    <t>10002200</t>
    <phoneticPr fontId="4" type="noConversion"/>
  </si>
  <si>
    <t>50ETF沽2020年2月3000</t>
    <phoneticPr fontId="4" type="noConversion"/>
  </si>
  <si>
    <t>510050C2002M03500</t>
    <phoneticPr fontId="4" type="noConversion"/>
  </si>
  <si>
    <t>10002212</t>
    <phoneticPr fontId="4" type="noConversion"/>
  </si>
  <si>
    <t>510050C2006M03500</t>
    <phoneticPr fontId="4" type="noConversion"/>
  </si>
  <si>
    <t>50ETF沽2020年6月3500</t>
    <phoneticPr fontId="4" type="noConversion"/>
  </si>
  <si>
    <t>10002232</t>
    <phoneticPr fontId="4" type="noConversion"/>
  </si>
  <si>
    <t>50ETF购2020年9月2850</t>
    <phoneticPr fontId="4" type="noConversion"/>
  </si>
  <si>
    <t>10002236</t>
    <phoneticPr fontId="4" type="noConversion"/>
  </si>
  <si>
    <t>50ETF购2020年9月3400</t>
    <phoneticPr fontId="4" type="noConversion"/>
  </si>
  <si>
    <t>510050P2009M02950</t>
    <phoneticPr fontId="4" type="noConversion"/>
  </si>
  <si>
    <t>10002244</t>
    <phoneticPr fontId="4" type="noConversion"/>
  </si>
  <si>
    <t>10002245</t>
    <phoneticPr fontId="4" type="noConversion"/>
  </si>
  <si>
    <t>50ETF沽2020年9月3100</t>
    <phoneticPr fontId="4" type="noConversion"/>
  </si>
  <si>
    <t>50ETF购2020年2月2750</t>
    <phoneticPr fontId="4" type="noConversion"/>
  </si>
  <si>
    <t>50ETF购2020年9月2750</t>
    <phoneticPr fontId="4" type="noConversion"/>
  </si>
  <si>
    <t>510050C2002M02500</t>
    <phoneticPr fontId="4" type="noConversion"/>
  </si>
  <si>
    <t>50ETF购2020年2月2500</t>
    <phoneticPr fontId="4" type="noConversion"/>
  </si>
  <si>
    <t>10002275</t>
    <phoneticPr fontId="4" type="noConversion"/>
  </si>
  <si>
    <t>510050P2002M02600</t>
    <phoneticPr fontId="4" type="noConversion"/>
  </si>
  <si>
    <t>50ETF沽2020年2月2700</t>
    <phoneticPr fontId="4" type="noConversion"/>
  </si>
  <si>
    <t>50ETF购2020年3月2550</t>
    <phoneticPr fontId="4" type="noConversion"/>
  </si>
  <si>
    <t>510050P2003M02500</t>
    <phoneticPr fontId="4" type="noConversion"/>
  </si>
  <si>
    <t>510050P2003M02650</t>
    <phoneticPr fontId="4" type="noConversion"/>
  </si>
  <si>
    <t>50ETF沽2020年3月2650</t>
    <phoneticPr fontId="4" type="noConversion"/>
  </si>
  <si>
    <t>510050C2006M02550</t>
    <phoneticPr fontId="4" type="noConversion"/>
  </si>
  <si>
    <t>50ETF购2020年6月2600</t>
    <phoneticPr fontId="4" type="noConversion"/>
  </si>
  <si>
    <t>10002295</t>
    <phoneticPr fontId="4" type="noConversion"/>
  </si>
  <si>
    <t>510050P2006M02500</t>
    <phoneticPr fontId="4" type="noConversion"/>
  </si>
  <si>
    <t>50ETF沽2020年6月2550</t>
    <phoneticPr fontId="4" type="noConversion"/>
  </si>
  <si>
    <t>50ETF购2020年9月2600</t>
    <phoneticPr fontId="4" type="noConversion"/>
  </si>
  <si>
    <t>50ETF购2020年9月2650</t>
    <phoneticPr fontId="4" type="noConversion"/>
  </si>
  <si>
    <t>10002304</t>
    <phoneticPr fontId="4" type="noConversion"/>
  </si>
  <si>
    <t>10002333</t>
    <phoneticPr fontId="4" type="noConversion"/>
  </si>
  <si>
    <t>10002334</t>
    <phoneticPr fontId="4" type="noConversion"/>
  </si>
  <si>
    <t>510050C2004M02750</t>
    <phoneticPr fontId="4" type="noConversion"/>
  </si>
  <si>
    <t>10002336</t>
    <phoneticPr fontId="4" type="noConversion"/>
  </si>
  <si>
    <t>50ETF购2020年4月2850</t>
    <phoneticPr fontId="4" type="noConversion"/>
  </si>
  <si>
    <t>10002338</t>
    <phoneticPr fontId="4" type="noConversion"/>
  </si>
  <si>
    <t>10002342</t>
    <phoneticPr fontId="4" type="noConversion"/>
  </si>
  <si>
    <t>50ETF沽2020年4月2750</t>
    <phoneticPr fontId="4" type="noConversion"/>
  </si>
  <si>
    <t>50ETF沽2020年4月2800</t>
    <phoneticPr fontId="4" type="noConversion"/>
  </si>
  <si>
    <t>50ETF沽2020年4月2900</t>
    <phoneticPr fontId="4" type="noConversion"/>
  </si>
  <si>
    <t>10002348</t>
    <phoneticPr fontId="4" type="noConversion"/>
  </si>
  <si>
    <t>510050P2004M03100</t>
    <phoneticPr fontId="4" type="noConversion"/>
  </si>
  <si>
    <t>510050P2004M03200</t>
    <phoneticPr fontId="4" type="noConversion"/>
  </si>
  <si>
    <t>510050C2004M02600</t>
    <phoneticPr fontId="4" type="noConversion"/>
  </si>
  <si>
    <t>10002372</t>
    <phoneticPr fontId="4" type="noConversion"/>
  </si>
  <si>
    <t>50ETF沽2020年4月2650</t>
    <phoneticPr fontId="4" type="noConversion"/>
  </si>
  <si>
    <t>10002377</t>
    <phoneticPr fontId="4" type="noConversion"/>
  </si>
  <si>
    <t>510050P2004M03400</t>
    <phoneticPr fontId="4" type="noConversion"/>
  </si>
  <si>
    <t>50ETF沽2020年4月3400</t>
    <phoneticPr fontId="4" type="noConversion"/>
  </si>
  <si>
    <t>10002386</t>
    <phoneticPr fontId="4" type="noConversion"/>
  </si>
  <si>
    <t>510050C2004M02550</t>
    <phoneticPr fontId="4" type="noConversion"/>
  </si>
  <si>
    <t>10002393</t>
    <phoneticPr fontId="4" type="noConversion"/>
  </si>
  <si>
    <t>50ETF购2020年3月2450</t>
    <phoneticPr fontId="4" type="noConversion"/>
  </si>
  <si>
    <t>10002395</t>
    <phoneticPr fontId="4" type="noConversion"/>
  </si>
  <si>
    <t>50ETF沽2020年3月2450</t>
    <phoneticPr fontId="4" type="noConversion"/>
  </si>
  <si>
    <t>510050C2004M02400</t>
    <phoneticPr fontId="4" type="noConversion"/>
  </si>
  <si>
    <t>50ETF购2020年4月2400</t>
    <phoneticPr fontId="4" type="noConversion"/>
  </si>
  <si>
    <t>510050C2004M02450</t>
    <phoneticPr fontId="4" type="noConversion"/>
  </si>
  <si>
    <t>510050P2006M02400</t>
    <phoneticPr fontId="4" type="noConversion"/>
  </si>
  <si>
    <t>10002405</t>
    <phoneticPr fontId="4" type="noConversion"/>
  </si>
  <si>
    <t>50ETF购2020年9月2400</t>
    <phoneticPr fontId="4" type="noConversion"/>
  </si>
  <si>
    <t>10002406</t>
    <phoneticPr fontId="4" type="noConversion"/>
  </si>
  <si>
    <t>510050C2009M02450</t>
    <phoneticPr fontId="4" type="noConversion"/>
  </si>
  <si>
    <t>10002417</t>
    <phoneticPr fontId="4" type="noConversion"/>
  </si>
  <si>
    <t>50ETF沽2020年3月2350</t>
    <phoneticPr fontId="4" type="noConversion"/>
  </si>
  <si>
    <t>510050P2004M02350</t>
    <phoneticPr fontId="4" type="noConversion"/>
  </si>
  <si>
    <t>50ETF沽2020年4月2350</t>
    <phoneticPr fontId="4" type="noConversion"/>
  </si>
  <si>
    <t>510050C2006M02350</t>
    <phoneticPr fontId="4" type="noConversion"/>
  </si>
  <si>
    <t>10002424</t>
    <phoneticPr fontId="4" type="noConversion"/>
  </si>
  <si>
    <t>510050P2009M02350</t>
    <phoneticPr fontId="4" type="noConversion"/>
  </si>
  <si>
    <t>50ETF沽2020年9月2350</t>
    <phoneticPr fontId="4" type="noConversion"/>
  </si>
  <si>
    <t>10002435</t>
    <phoneticPr fontId="4" type="noConversion"/>
  </si>
  <si>
    <t>10002436</t>
    <phoneticPr fontId="4" type="noConversion"/>
  </si>
  <si>
    <t>510050C2005M02750</t>
    <phoneticPr fontId="4" type="noConversion"/>
  </si>
  <si>
    <t>10002439</t>
    <phoneticPr fontId="4" type="noConversion"/>
  </si>
  <si>
    <t>10002440</t>
    <phoneticPr fontId="4" type="noConversion"/>
  </si>
  <si>
    <t>50ETF沽2020年5月2500</t>
    <phoneticPr fontId="4" type="noConversion"/>
  </si>
  <si>
    <t>510050P2005M02550</t>
    <phoneticPr fontId="4" type="noConversion"/>
  </si>
  <si>
    <t>10002445</t>
    <phoneticPr fontId="4" type="noConversion"/>
  </si>
  <si>
    <t>510050P2005M02650</t>
    <phoneticPr fontId="4" type="noConversion"/>
  </si>
  <si>
    <t>10002447</t>
    <phoneticPr fontId="4" type="noConversion"/>
  </si>
  <si>
    <t>50ETF沽2020年5月2800</t>
    <phoneticPr fontId="4" type="noConversion"/>
  </si>
  <si>
    <t>10002449</t>
    <phoneticPr fontId="4" type="noConversion"/>
  </si>
  <si>
    <t>10002469</t>
    <phoneticPr fontId="4" type="noConversion"/>
  </si>
  <si>
    <t>50ETF购2020年5月2450</t>
    <phoneticPr fontId="4" type="noConversion"/>
  </si>
  <si>
    <t>10002471</t>
    <phoneticPr fontId="4" type="noConversion"/>
  </si>
  <si>
    <t>510050P2005M02950</t>
    <phoneticPr fontId="4" type="noConversion"/>
  </si>
  <si>
    <t>50ETF沽2020年5月2950</t>
    <phoneticPr fontId="4" type="noConversion"/>
  </si>
  <si>
    <t>10002475</t>
    <phoneticPr fontId="4" type="noConversion"/>
  </si>
  <si>
    <t>510050P2005M03000</t>
    <phoneticPr fontId="4" type="noConversion"/>
  </si>
  <si>
    <t>510050C2012A02600</t>
    <phoneticPr fontId="4" type="noConversion"/>
  </si>
  <si>
    <t>50ETF购2020年12月2612A</t>
    <phoneticPr fontId="4" type="noConversion"/>
  </si>
  <si>
    <t>50ETF购2020年12月2760A</t>
    <phoneticPr fontId="4" type="noConversion"/>
  </si>
  <si>
    <t>10002483</t>
    <phoneticPr fontId="4" type="noConversion"/>
  </si>
  <si>
    <t>10002484</t>
    <phoneticPr fontId="4" type="noConversion"/>
  </si>
  <si>
    <t>10002485</t>
    <phoneticPr fontId="4" type="noConversion"/>
  </si>
  <si>
    <t>510050C2012A03000</t>
    <phoneticPr fontId="4" type="noConversion"/>
  </si>
  <si>
    <t>10002487</t>
    <phoneticPr fontId="4" type="noConversion"/>
  </si>
  <si>
    <t>10002489</t>
    <phoneticPr fontId="4" type="noConversion"/>
  </si>
  <si>
    <t>10002492</t>
    <phoneticPr fontId="4" type="noConversion"/>
  </si>
  <si>
    <t>10002493</t>
    <phoneticPr fontId="4" type="noConversion"/>
  </si>
  <si>
    <t>50ETF沽2020年12月2908A</t>
    <phoneticPr fontId="4" type="noConversion"/>
  </si>
  <si>
    <t>10002515</t>
    <phoneticPr fontId="4" type="noConversion"/>
  </si>
  <si>
    <t>50ETF购2020年12月3056A</t>
    <phoneticPr fontId="4" type="noConversion"/>
  </si>
  <si>
    <t>10002527</t>
    <phoneticPr fontId="4" type="noConversion"/>
  </si>
  <si>
    <t>10002528</t>
    <phoneticPr fontId="4" type="noConversion"/>
  </si>
  <si>
    <t>50ETF购2020年7月2950</t>
    <phoneticPr fontId="4" type="noConversion"/>
  </si>
  <si>
    <t>510050P2007M02600</t>
    <phoneticPr fontId="4" type="noConversion"/>
  </si>
  <si>
    <t>510050P2007M02700</t>
    <phoneticPr fontId="4" type="noConversion"/>
  </si>
  <si>
    <t>50ETF沽2020年7月2700</t>
    <phoneticPr fontId="4" type="noConversion"/>
  </si>
  <si>
    <t>510050P2007M02750</t>
    <phoneticPr fontId="4" type="noConversion"/>
  </si>
  <si>
    <t>10002540</t>
    <phoneticPr fontId="4" type="noConversion"/>
  </si>
  <si>
    <t>50ETF沽2020年7月2900</t>
    <phoneticPr fontId="4" type="noConversion"/>
  </si>
  <si>
    <t>50ETF购2020年7月3200</t>
    <phoneticPr fontId="4" type="noConversion"/>
  </si>
  <si>
    <t>50ETF沽2020年12月3154A</t>
    <phoneticPr fontId="4" type="noConversion"/>
  </si>
  <si>
    <t>50ETF购2020年7月3300</t>
    <phoneticPr fontId="4" type="noConversion"/>
  </si>
  <si>
    <t>510050C2012A03300</t>
    <phoneticPr fontId="4" type="noConversion"/>
  </si>
  <si>
    <t>50ETF购2020年8月2800</t>
    <phoneticPr fontId="4" type="noConversion"/>
  </si>
  <si>
    <t>510050C2008M02900</t>
    <phoneticPr fontId="4" type="noConversion"/>
  </si>
  <si>
    <t>50ETF购2020年8月2950</t>
    <phoneticPr fontId="4" type="noConversion"/>
  </si>
  <si>
    <t>50ETF购2020年8月3200</t>
    <phoneticPr fontId="4" type="noConversion"/>
  </si>
  <si>
    <t>50ETF购2020年8月3300</t>
    <phoneticPr fontId="4" type="noConversion"/>
  </si>
  <si>
    <t>10002596</t>
    <phoneticPr fontId="4" type="noConversion"/>
  </si>
  <si>
    <t>10002597</t>
    <phoneticPr fontId="4" type="noConversion"/>
  </si>
  <si>
    <t>50ETF沽2020年8月2900</t>
    <phoneticPr fontId="4" type="noConversion"/>
  </si>
  <si>
    <t>510050P2008M03000</t>
    <phoneticPr fontId="4" type="noConversion"/>
  </si>
  <si>
    <t>510050P2008M03200</t>
    <phoneticPr fontId="4" type="noConversion"/>
  </si>
  <si>
    <t>50ETF沽2020年8月3300</t>
    <phoneticPr fontId="4" type="noConversion"/>
  </si>
  <si>
    <t>510050C2007M03400</t>
    <phoneticPr fontId="4" type="noConversion"/>
  </si>
  <si>
    <t>10002625</t>
    <phoneticPr fontId="4" type="noConversion"/>
  </si>
  <si>
    <t>50ETF沽2020年8月3400</t>
    <phoneticPr fontId="4" type="noConversion"/>
  </si>
  <si>
    <t>50ETF购2020年7月3500</t>
    <phoneticPr fontId="4" type="noConversion"/>
  </si>
  <si>
    <t>50ETF购2020年8月3500</t>
    <phoneticPr fontId="4" type="noConversion"/>
  </si>
  <si>
    <t>50ETF沽2020年8月3500</t>
    <phoneticPr fontId="4" type="noConversion"/>
  </si>
  <si>
    <t>510050C2009M03500</t>
    <phoneticPr fontId="4" type="noConversion"/>
  </si>
  <si>
    <t>50ETF购2020年9月3500</t>
    <phoneticPr fontId="4" type="noConversion"/>
  </si>
  <si>
    <t>50ETF沽2020年9月3500</t>
    <phoneticPr fontId="4" type="noConversion"/>
  </si>
  <si>
    <t>10002644</t>
    <phoneticPr fontId="4" type="noConversion"/>
  </si>
  <si>
    <t>10002654</t>
    <phoneticPr fontId="4" type="noConversion"/>
  </si>
  <si>
    <t>10002676</t>
    <phoneticPr fontId="4" type="noConversion"/>
  </si>
  <si>
    <t>510050C2008M03800</t>
    <phoneticPr fontId="4" type="noConversion"/>
  </si>
  <si>
    <t>510050P2008M03900</t>
    <phoneticPr fontId="4" type="noConversion"/>
  </si>
  <si>
    <t>10002684</t>
    <phoneticPr fontId="4" type="noConversion"/>
  </si>
  <si>
    <t>10002685</t>
    <phoneticPr fontId="4" type="noConversion"/>
  </si>
  <si>
    <t>10002691</t>
    <phoneticPr fontId="4" type="noConversion"/>
  </si>
  <si>
    <t>50ETF沽2020年12月3746A</t>
    <phoneticPr fontId="4" type="noConversion"/>
  </si>
  <si>
    <t>510050P2012A03900</t>
    <phoneticPr fontId="4" type="noConversion"/>
  </si>
  <si>
    <t>510050C2103A02950</t>
    <phoneticPr fontId="4" type="noConversion"/>
  </si>
  <si>
    <t>510050C2103A03400</t>
    <phoneticPr fontId="4" type="noConversion"/>
  </si>
  <si>
    <t>10002735</t>
    <phoneticPr fontId="4" type="noConversion"/>
  </si>
  <si>
    <t>510050P2103A03300</t>
    <phoneticPr fontId="4" type="noConversion"/>
  </si>
  <si>
    <t>510050P2103A03400</t>
    <phoneticPr fontId="4" type="noConversion"/>
  </si>
  <si>
    <t>510050C2103A02900</t>
    <phoneticPr fontId="4" type="noConversion"/>
  </si>
  <si>
    <t>10002762</t>
    <phoneticPr fontId="4" type="noConversion"/>
  </si>
  <si>
    <t>510050P2103A02900</t>
    <phoneticPr fontId="4" type="noConversion"/>
  </si>
  <si>
    <t>510050C2010M02950</t>
    <phoneticPr fontId="4" type="noConversion"/>
  </si>
  <si>
    <t>510050C2010M03000</t>
    <phoneticPr fontId="4" type="noConversion"/>
  </si>
  <si>
    <t>50ETF购2020年10月3000</t>
    <phoneticPr fontId="4" type="noConversion"/>
  </si>
  <si>
    <t>10002775</t>
    <phoneticPr fontId="4" type="noConversion"/>
  </si>
  <si>
    <t>50ETF购2020年10月3300</t>
    <phoneticPr fontId="4" type="noConversion"/>
  </si>
  <si>
    <t>510050C2010M03700</t>
    <phoneticPr fontId="4" type="noConversion"/>
  </si>
  <si>
    <t>50ETF购2020年10月3700</t>
    <phoneticPr fontId="4" type="noConversion"/>
  </si>
  <si>
    <t>10002780</t>
    <phoneticPr fontId="4" type="noConversion"/>
  </si>
  <si>
    <t>510050P2010M02950</t>
    <phoneticPr fontId="4" type="noConversion"/>
  </si>
  <si>
    <t>50ETF沽2020年10月3000</t>
    <phoneticPr fontId="4" type="noConversion"/>
  </si>
  <si>
    <t>10002784</t>
    <phoneticPr fontId="4" type="noConversion"/>
  </si>
  <si>
    <t>50ETF沽2020年10月3400</t>
    <phoneticPr fontId="4" type="noConversion"/>
  </si>
  <si>
    <t>50ETF沽2020年10月3600</t>
    <phoneticPr fontId="4" type="noConversion"/>
  </si>
  <si>
    <t>10002788</t>
    <phoneticPr fontId="4" type="noConversion"/>
  </si>
  <si>
    <t>50ETF购2020年10月3800</t>
    <phoneticPr fontId="4" type="noConversion"/>
  </si>
  <si>
    <t>10002815</t>
    <phoneticPr fontId="4" type="noConversion"/>
  </si>
  <si>
    <t>510050C2011M03000</t>
    <phoneticPr fontId="4" type="noConversion"/>
  </si>
  <si>
    <t>510050C2011M03200</t>
    <phoneticPr fontId="4" type="noConversion"/>
  </si>
  <si>
    <t>50ETF购2020年11月3200</t>
    <phoneticPr fontId="4" type="noConversion"/>
  </si>
  <si>
    <t>510050C2011M03300</t>
    <phoneticPr fontId="4" type="noConversion"/>
  </si>
  <si>
    <t>50ETF购2020年11月3300</t>
    <phoneticPr fontId="4" type="noConversion"/>
  </si>
  <si>
    <t>50ETF购2020年11月3700</t>
    <phoneticPr fontId="4" type="noConversion"/>
  </si>
  <si>
    <t>510050P2011M02950</t>
    <phoneticPr fontId="4" type="noConversion"/>
  </si>
  <si>
    <t>10002826</t>
    <phoneticPr fontId="4" type="noConversion"/>
  </si>
  <si>
    <t>50ETF沽2020年11月3100</t>
    <phoneticPr fontId="4" type="noConversion"/>
  </si>
  <si>
    <t>50ETF沽2020年11月3300</t>
    <phoneticPr fontId="4" type="noConversion"/>
  </si>
  <si>
    <t>510050P2011M03400</t>
    <phoneticPr fontId="4" type="noConversion"/>
  </si>
  <si>
    <t>10002830</t>
    <phoneticPr fontId="4" type="noConversion"/>
  </si>
  <si>
    <t>510050P2011M03500</t>
    <phoneticPr fontId="4" type="noConversion"/>
  </si>
  <si>
    <t>50ETF沽2020年11月3500</t>
    <phoneticPr fontId="4" type="noConversion"/>
  </si>
  <si>
    <t>510050P2011M03600</t>
    <phoneticPr fontId="4" type="noConversion"/>
  </si>
  <si>
    <t>50ETF沽2020年11月3600</t>
    <phoneticPr fontId="4" type="noConversion"/>
  </si>
  <si>
    <t>510050P2011M03700</t>
    <phoneticPr fontId="4" type="noConversion"/>
  </si>
  <si>
    <t>510050P2011M03800</t>
    <phoneticPr fontId="4" type="noConversion"/>
  </si>
  <si>
    <t>510050C2106A03300</t>
    <phoneticPr fontId="4" type="noConversion"/>
  </si>
  <si>
    <t>10002863</t>
    <phoneticPr fontId="4" type="noConversion"/>
  </si>
  <si>
    <t>10002864</t>
    <phoneticPr fontId="4" type="noConversion"/>
  </si>
  <si>
    <t>510050C2106A03500</t>
    <phoneticPr fontId="4" type="noConversion"/>
  </si>
  <si>
    <t>510050C2106A03700</t>
    <phoneticPr fontId="4" type="noConversion"/>
  </si>
  <si>
    <t>10002870</t>
    <phoneticPr fontId="4" type="noConversion"/>
  </si>
  <si>
    <t>10002871</t>
    <phoneticPr fontId="4" type="noConversion"/>
  </si>
  <si>
    <t>10002872</t>
    <phoneticPr fontId="4" type="noConversion"/>
  </si>
  <si>
    <t>10002874</t>
    <phoneticPr fontId="4" type="noConversion"/>
  </si>
  <si>
    <t>10002907</t>
    <phoneticPr fontId="4" type="noConversion"/>
  </si>
  <si>
    <t>510050P2011M03900</t>
    <phoneticPr fontId="4" type="noConversion"/>
  </si>
  <si>
    <t>50ETF沽2020年11月3900</t>
    <phoneticPr fontId="4" type="noConversion"/>
  </si>
  <si>
    <t>510050C2101A03200</t>
    <phoneticPr fontId="4" type="noConversion"/>
  </si>
  <si>
    <t>510050C2101A03300</t>
    <phoneticPr fontId="4" type="noConversion"/>
  </si>
  <si>
    <t>10002916</t>
    <phoneticPr fontId="4" type="noConversion"/>
  </si>
  <si>
    <t>10002917</t>
    <phoneticPr fontId="4" type="noConversion"/>
  </si>
  <si>
    <t>10002919</t>
    <phoneticPr fontId="4" type="noConversion"/>
  </si>
  <si>
    <t>510050C2101A03900</t>
    <phoneticPr fontId="4" type="noConversion"/>
  </si>
  <si>
    <t>50ETF沽2021年1月3154A</t>
    <phoneticPr fontId="4" type="noConversion"/>
  </si>
  <si>
    <t>50ETF沽2021年1月3450A</t>
    <phoneticPr fontId="4" type="noConversion"/>
  </si>
  <si>
    <t>510050P2101A03600</t>
    <phoneticPr fontId="4" type="noConversion"/>
  </si>
  <si>
    <t>10002949</t>
    <phoneticPr fontId="4" type="noConversion"/>
  </si>
  <si>
    <t>50ETF购2020年12月3300</t>
    <phoneticPr fontId="4" type="noConversion"/>
  </si>
  <si>
    <t>10002954</t>
    <phoneticPr fontId="4" type="noConversion"/>
  </si>
  <si>
    <t>10002957</t>
    <phoneticPr fontId="4" type="noConversion"/>
  </si>
  <si>
    <t>50ETF沽2020年12月3100</t>
    <phoneticPr fontId="4" type="noConversion"/>
  </si>
  <si>
    <t>10002959</t>
    <phoneticPr fontId="4" type="noConversion"/>
  </si>
  <si>
    <t>10002963</t>
    <phoneticPr fontId="4" type="noConversion"/>
  </si>
  <si>
    <t>510050P2012M03600</t>
    <phoneticPr fontId="4" type="noConversion"/>
  </si>
  <si>
    <t>50ETF沽2020年12月3700</t>
    <phoneticPr fontId="4" type="noConversion"/>
  </si>
  <si>
    <t>10002967</t>
    <phoneticPr fontId="4" type="noConversion"/>
  </si>
  <si>
    <t>510050C2101M03200</t>
    <phoneticPr fontId="4" type="noConversion"/>
  </si>
  <si>
    <t>510050C2101M03300</t>
    <phoneticPr fontId="4" type="noConversion"/>
  </si>
  <si>
    <t>510050C2101M03500</t>
    <phoneticPr fontId="4" type="noConversion"/>
  </si>
  <si>
    <t>50ETF购2021年1月3500</t>
    <phoneticPr fontId="4" type="noConversion"/>
  </si>
  <si>
    <t>510050C2101M03800</t>
    <phoneticPr fontId="4" type="noConversion"/>
  </si>
  <si>
    <t>10002976</t>
    <phoneticPr fontId="4" type="noConversion"/>
  </si>
  <si>
    <t>510050P2101M03300</t>
    <phoneticPr fontId="4" type="noConversion"/>
  </si>
  <si>
    <t>10002979</t>
    <phoneticPr fontId="4" type="noConversion"/>
  </si>
  <si>
    <t>510050P2101M03400</t>
    <phoneticPr fontId="4" type="noConversion"/>
  </si>
  <si>
    <t>510050P2101M03600</t>
    <phoneticPr fontId="4" type="noConversion"/>
  </si>
  <si>
    <t>50ETF沽2021年1月3800</t>
    <phoneticPr fontId="4" type="noConversion"/>
  </si>
  <si>
    <t>510050P2101M03900</t>
    <phoneticPr fontId="4" type="noConversion"/>
  </si>
  <si>
    <t>50ETF沽2021年1月3900</t>
    <phoneticPr fontId="4" type="noConversion"/>
  </si>
  <si>
    <t>10002985</t>
    <phoneticPr fontId="4" type="noConversion"/>
  </si>
  <si>
    <t>510050C2103M03200</t>
    <phoneticPr fontId="4" type="noConversion"/>
  </si>
  <si>
    <t>510050C2103M03300</t>
    <phoneticPr fontId="4" type="noConversion"/>
  </si>
  <si>
    <t>10002994</t>
    <phoneticPr fontId="4" type="noConversion"/>
  </si>
  <si>
    <t>510050P2103M03300</t>
    <phoneticPr fontId="4" type="noConversion"/>
  </si>
  <si>
    <t>10002999</t>
    <phoneticPr fontId="4" type="noConversion"/>
  </si>
  <si>
    <t>510050C2106M03500</t>
    <phoneticPr fontId="4" type="noConversion"/>
  </si>
  <si>
    <t>510050C2106M03600</t>
    <phoneticPr fontId="4" type="noConversion"/>
  </si>
  <si>
    <t>510050C2106M03700</t>
    <phoneticPr fontId="4" type="noConversion"/>
  </si>
  <si>
    <t>510050C2106M03900</t>
    <phoneticPr fontId="4" type="noConversion"/>
  </si>
  <si>
    <t>510050P2106M03300</t>
    <phoneticPr fontId="4" type="noConversion"/>
  </si>
  <si>
    <t>10003015</t>
    <phoneticPr fontId="4" type="noConversion"/>
  </si>
  <si>
    <t>10003016</t>
    <phoneticPr fontId="4" type="noConversion"/>
  </si>
  <si>
    <t>10003017</t>
    <phoneticPr fontId="4" type="noConversion"/>
  </si>
  <si>
    <t>10003018</t>
    <phoneticPr fontId="4" type="noConversion"/>
  </si>
  <si>
    <t>10003019</t>
    <phoneticPr fontId="4" type="noConversion"/>
  </si>
  <si>
    <t>10003021</t>
    <phoneticPr fontId="4" type="noConversion"/>
  </si>
  <si>
    <t>50ETF购2020年12月4000</t>
    <phoneticPr fontId="4" type="noConversion"/>
  </si>
  <si>
    <t>10003023</t>
    <phoneticPr fontId="4" type="noConversion"/>
  </si>
  <si>
    <t>10003025</t>
    <phoneticPr fontId="4" type="noConversion"/>
  </si>
  <si>
    <t>50ETF购2020年12月3000</t>
    <phoneticPr fontId="4" type="noConversion"/>
  </si>
  <si>
    <t>510050P2103M03000</t>
    <phoneticPr fontId="4" type="noConversion"/>
  </si>
  <si>
    <t>510050C2106M03000</t>
    <phoneticPr fontId="4" type="noConversion"/>
  </si>
  <si>
    <t>10003049</t>
    <phoneticPr fontId="4" type="noConversion"/>
  </si>
  <si>
    <t>510050C2102M03500</t>
    <phoneticPr fontId="4" type="noConversion"/>
  </si>
  <si>
    <t>10003052</t>
    <phoneticPr fontId="4" type="noConversion"/>
  </si>
  <si>
    <t>510050C2102M03800</t>
    <phoneticPr fontId="4" type="noConversion"/>
  </si>
  <si>
    <t>510050C2102M03900</t>
    <phoneticPr fontId="4" type="noConversion"/>
  </si>
  <si>
    <t>50ETF购2021年2月3900</t>
    <phoneticPr fontId="4" type="noConversion"/>
  </si>
  <si>
    <t>510050P2102M03300</t>
    <phoneticPr fontId="4" type="noConversion"/>
  </si>
  <si>
    <t>50ETF沽2021年2月3300</t>
    <phoneticPr fontId="4" type="noConversion"/>
  </si>
  <si>
    <t>510050P2102M03400</t>
    <phoneticPr fontId="4" type="noConversion"/>
  </si>
  <si>
    <t>50ETF沽2021年2月3500</t>
    <phoneticPr fontId="4" type="noConversion"/>
  </si>
  <si>
    <t>10003059</t>
    <phoneticPr fontId="4" type="noConversion"/>
  </si>
  <si>
    <t>50ETF沽2021年2月3800</t>
    <phoneticPr fontId="4" type="noConversion"/>
  </si>
  <si>
    <t>510050P2102M04000</t>
    <phoneticPr fontId="4" type="noConversion"/>
  </si>
  <si>
    <t>10003087</t>
    <phoneticPr fontId="4" type="noConversion"/>
  </si>
  <si>
    <t>50ETF沽2021年1月4200</t>
    <phoneticPr fontId="4" type="noConversion"/>
  </si>
  <si>
    <t>10003104</t>
    <phoneticPr fontId="4" type="noConversion"/>
  </si>
  <si>
    <t>510050P2101M04300</t>
    <phoneticPr fontId="4" type="noConversion"/>
  </si>
  <si>
    <t>50ETF沽2021年1月4300</t>
    <phoneticPr fontId="4" type="noConversion"/>
  </si>
  <si>
    <t>10003112</t>
    <phoneticPr fontId="4" type="noConversion"/>
  </si>
  <si>
    <t>510050P2103M04300</t>
    <phoneticPr fontId="4" type="noConversion"/>
  </si>
  <si>
    <t>510050C2109M03400</t>
    <phoneticPr fontId="4" type="noConversion"/>
  </si>
  <si>
    <t>510050C2109M03500</t>
    <phoneticPr fontId="4" type="noConversion"/>
  </si>
  <si>
    <t>10003210</t>
    <phoneticPr fontId="4" type="noConversion"/>
  </si>
  <si>
    <t>510050C2109M04100</t>
    <phoneticPr fontId="4" type="noConversion"/>
  </si>
  <si>
    <t>10003213</t>
    <phoneticPr fontId="4" type="noConversion"/>
  </si>
  <si>
    <t>10003215</t>
    <phoneticPr fontId="4" type="noConversion"/>
  </si>
  <si>
    <t>10003217</t>
    <phoneticPr fontId="4" type="noConversion"/>
  </si>
  <si>
    <t>50ETF沽9月3700</t>
    <phoneticPr fontId="4" type="noConversion"/>
  </si>
  <si>
    <t>10003218</t>
    <phoneticPr fontId="4" type="noConversion"/>
  </si>
  <si>
    <t>10003219</t>
    <phoneticPr fontId="4" type="noConversion"/>
  </si>
  <si>
    <t>10003220</t>
    <phoneticPr fontId="4" type="noConversion"/>
  </si>
  <si>
    <t>10003221</t>
    <phoneticPr fontId="4" type="noConversion"/>
  </si>
  <si>
    <t>50ETF沽9月4100</t>
    <phoneticPr fontId="4" type="noConversion"/>
  </si>
  <si>
    <t>510050C2109M03300</t>
    <phoneticPr fontId="4" type="noConversion"/>
  </si>
  <si>
    <t>50ETF购9月3300</t>
    <phoneticPr fontId="4" type="noConversion"/>
  </si>
  <si>
    <t>510050C2109M04300</t>
    <phoneticPr fontId="4" type="noConversion"/>
  </si>
  <si>
    <t>10003252</t>
    <phoneticPr fontId="4" type="noConversion"/>
  </si>
  <si>
    <t>510050P2109M04300</t>
    <phoneticPr fontId="4" type="noConversion"/>
  </si>
  <si>
    <t>10003256</t>
    <phoneticPr fontId="4" type="noConversion"/>
  </si>
  <si>
    <t>510050P2102M04400</t>
    <phoneticPr fontId="4" type="noConversion"/>
  </si>
  <si>
    <t>10003258</t>
    <phoneticPr fontId="4" type="noConversion"/>
  </si>
  <si>
    <t>510050P2109M04400</t>
    <phoneticPr fontId="4" type="noConversion"/>
  </si>
  <si>
    <t>50ETF沽9月4400</t>
    <phoneticPr fontId="4" type="noConversion"/>
  </si>
  <si>
    <t>510050C2104M03500</t>
    <phoneticPr fontId="4" type="noConversion"/>
  </si>
  <si>
    <t>10003266</t>
    <phoneticPr fontId="4" type="noConversion"/>
  </si>
  <si>
    <t>510050C2104M03700</t>
    <phoneticPr fontId="4" type="noConversion"/>
  </si>
  <si>
    <t>510050C2104M04200</t>
    <phoneticPr fontId="4" type="noConversion"/>
  </si>
  <si>
    <t>510050P2104M03400</t>
    <phoneticPr fontId="4" type="noConversion"/>
  </si>
  <si>
    <t>510050P2104M03800</t>
    <phoneticPr fontId="4" type="noConversion"/>
  </si>
  <si>
    <t>10003279</t>
    <phoneticPr fontId="4" type="noConversion"/>
  </si>
  <si>
    <t>510050P2104M04100</t>
    <phoneticPr fontId="4" type="noConversion"/>
  </si>
  <si>
    <t>10003280</t>
    <phoneticPr fontId="4" type="noConversion"/>
  </si>
  <si>
    <t>50ETF沽9月3200</t>
    <phoneticPr fontId="4" type="noConversion"/>
  </si>
  <si>
    <t>Syn_Spot</t>
    <phoneticPr fontId="4" type="noConversion"/>
  </si>
  <si>
    <t>2106M0</t>
    <phoneticPr fontId="4" type="noConversion"/>
  </si>
  <si>
    <t>2021-05</t>
    <phoneticPr fontId="4" type="noConversion"/>
  </si>
  <si>
    <t>2021-05-26</t>
    <phoneticPr fontId="4" type="noConversion"/>
  </si>
  <si>
    <t>50ETF购2021年3月2908A</t>
    <phoneticPr fontId="4" type="noConversion"/>
  </si>
  <si>
    <t>50ETF购2021年3月2957A</t>
    <phoneticPr fontId="4" type="noConversion"/>
  </si>
  <si>
    <t>50ETF购2021年3月3056A</t>
    <phoneticPr fontId="4" type="noConversion"/>
  </si>
  <si>
    <t>50ETF购2021年3月3253A</t>
    <phoneticPr fontId="4" type="noConversion"/>
  </si>
  <si>
    <t>50ETF购2021年3月3351A</t>
    <phoneticPr fontId="4" type="noConversion"/>
  </si>
  <si>
    <t>50ETF购2021年3月3450A</t>
    <phoneticPr fontId="4" type="noConversion"/>
  </si>
  <si>
    <t>50ETF购2021年3月3647A</t>
    <phoneticPr fontId="4" type="noConversion"/>
  </si>
  <si>
    <t>50ETF沽2021年3月3056A</t>
    <phoneticPr fontId="4" type="noConversion"/>
  </si>
  <si>
    <t>50ETF沽2021年3月3253A</t>
    <phoneticPr fontId="4" type="noConversion"/>
  </si>
  <si>
    <t>50ETF沽2021年3月3450A</t>
    <phoneticPr fontId="4" type="noConversion"/>
  </si>
  <si>
    <t>50ETF沽2021年3月3549A</t>
    <phoneticPr fontId="4" type="noConversion"/>
  </si>
  <si>
    <t>50ETF购2021年3月2859A</t>
    <phoneticPr fontId="4" type="noConversion"/>
  </si>
  <si>
    <t>50ETF沽2021年3月2859A</t>
    <phoneticPr fontId="4" type="noConversion"/>
  </si>
  <si>
    <t>50ETF沽2021年3月3746A</t>
    <phoneticPr fontId="4" type="noConversion"/>
  </si>
  <si>
    <t>50ETF购2021年3月3844A</t>
    <phoneticPr fontId="4" type="noConversion"/>
  </si>
  <si>
    <t>50ETF购2021年3月3100</t>
    <phoneticPr fontId="4" type="noConversion"/>
  </si>
  <si>
    <t>50ETF购2021年3月3200</t>
    <phoneticPr fontId="4" type="noConversion"/>
  </si>
  <si>
    <t>50ETF购2021年3月4000</t>
    <phoneticPr fontId="4" type="noConversion"/>
  </si>
  <si>
    <t>50ETF购2021年3月3000</t>
    <phoneticPr fontId="4" type="noConversion"/>
  </si>
  <si>
    <t>50ETF沽2021年3月3000</t>
    <phoneticPr fontId="4" type="noConversion"/>
  </si>
  <si>
    <t>50ETF沽2021年3月4200</t>
    <phoneticPr fontId="4" type="noConversion"/>
  </si>
  <si>
    <t>50ETF购2021年3月4400</t>
    <phoneticPr fontId="4" type="noConversion"/>
  </si>
  <si>
    <t>50ETF沽2021年3月4400</t>
    <phoneticPr fontId="4" type="noConversion"/>
  </si>
  <si>
    <t>10003315</t>
    <phoneticPr fontId="4" type="noConversion"/>
  </si>
  <si>
    <t>510050C2104M03100</t>
    <phoneticPr fontId="4" type="noConversion"/>
  </si>
  <si>
    <t>10003316</t>
    <phoneticPr fontId="4" type="noConversion"/>
  </si>
  <si>
    <t>510050P2104M03100</t>
    <phoneticPr fontId="4" type="noConversion"/>
  </si>
  <si>
    <t>50ETF购9月3100</t>
    <phoneticPr fontId="4" type="noConversion"/>
  </si>
  <si>
    <t>10003325</t>
    <phoneticPr fontId="4" type="noConversion"/>
  </si>
  <si>
    <t>510050C2105M03100</t>
    <phoneticPr fontId="4" type="noConversion"/>
  </si>
  <si>
    <t>510050C2105M03200</t>
    <phoneticPr fontId="4" type="noConversion"/>
  </si>
  <si>
    <t>10003329</t>
    <phoneticPr fontId="4" type="noConversion"/>
  </si>
  <si>
    <t>10003331</t>
    <phoneticPr fontId="4" type="noConversion"/>
  </si>
  <si>
    <t>10003332</t>
    <phoneticPr fontId="4" type="noConversion"/>
  </si>
  <si>
    <t>510050C2105M03800</t>
    <phoneticPr fontId="4" type="noConversion"/>
  </si>
  <si>
    <t>10003334</t>
    <phoneticPr fontId="4" type="noConversion"/>
  </si>
  <si>
    <t>10003335</t>
    <phoneticPr fontId="4" type="noConversion"/>
  </si>
  <si>
    <t>10003337</t>
    <phoneticPr fontId="4" type="noConversion"/>
  </si>
  <si>
    <t>510050P2105M03500</t>
    <phoneticPr fontId="4" type="noConversion"/>
  </si>
  <si>
    <t>510050P2105M03700</t>
    <phoneticPr fontId="4" type="noConversion"/>
  </si>
  <si>
    <t>510050P2105M03800</t>
    <phoneticPr fontId="4" type="noConversion"/>
  </si>
  <si>
    <t>510050C2105M04000</t>
    <phoneticPr fontId="4" type="noConversion"/>
  </si>
  <si>
    <t>10003364</t>
    <phoneticPr fontId="4" type="noConversion"/>
  </si>
  <si>
    <t>300ETF购2020年1月4100</t>
    <phoneticPr fontId="4" type="noConversion"/>
  </si>
  <si>
    <t>300ETF购2020年1月4200</t>
    <phoneticPr fontId="4" type="noConversion"/>
  </si>
  <si>
    <t>300ETF沽2020年1月3900</t>
    <phoneticPr fontId="4" type="noConversion"/>
  </si>
  <si>
    <t>300ETF购2020年2月3600</t>
    <phoneticPr fontId="4" type="noConversion"/>
  </si>
  <si>
    <t>510300C2002M03800</t>
    <phoneticPr fontId="4" type="noConversion"/>
  </si>
  <si>
    <t>10002139</t>
    <phoneticPr fontId="4" type="noConversion"/>
  </si>
  <si>
    <t>300ETF购2020年2月4200</t>
    <phoneticPr fontId="4" type="noConversion"/>
  </si>
  <si>
    <t>510300P2002M03800</t>
    <phoneticPr fontId="4" type="noConversion"/>
  </si>
  <si>
    <t>510300P2002M03900</t>
    <phoneticPr fontId="4" type="noConversion"/>
  </si>
  <si>
    <t>510300P2003M03700</t>
    <phoneticPr fontId="4" type="noConversion"/>
  </si>
  <si>
    <t>10002180</t>
    <phoneticPr fontId="4" type="noConversion"/>
  </si>
  <si>
    <t>300ETF沽2020年6月3700</t>
    <phoneticPr fontId="4" type="noConversion"/>
  </si>
  <si>
    <t>300ETF沽2020年6月4400</t>
    <phoneticPr fontId="4" type="noConversion"/>
  </si>
  <si>
    <t>510300P2003M04500</t>
    <phoneticPr fontId="4" type="noConversion"/>
  </si>
  <si>
    <t>10002226</t>
    <phoneticPr fontId="4" type="noConversion"/>
  </si>
  <si>
    <t>510300P2002M04600</t>
    <phoneticPr fontId="4" type="noConversion"/>
  </si>
  <si>
    <t>10002250</t>
    <phoneticPr fontId="4" type="noConversion"/>
  </si>
  <si>
    <t>300ETF购2020年9月4400</t>
    <phoneticPr fontId="4" type="noConversion"/>
  </si>
  <si>
    <t>510300P2009M04100</t>
    <phoneticPr fontId="4" type="noConversion"/>
  </si>
  <si>
    <t>10002311</t>
    <phoneticPr fontId="4" type="noConversion"/>
  </si>
  <si>
    <t>300ETF购2020年2月3500</t>
    <phoneticPr fontId="4" type="noConversion"/>
  </si>
  <si>
    <t>510300P2002M03500</t>
    <phoneticPr fontId="4" type="noConversion"/>
  </si>
  <si>
    <t>510300P2003M03300</t>
    <phoneticPr fontId="4" type="noConversion"/>
  </si>
  <si>
    <t>510300P2006M03300</t>
    <phoneticPr fontId="4" type="noConversion"/>
  </si>
  <si>
    <t>300ETF沽2020年6月3300</t>
    <phoneticPr fontId="4" type="noConversion"/>
  </si>
  <si>
    <t>300ETF购2020年3月3100</t>
    <phoneticPr fontId="4" type="noConversion"/>
  </si>
  <si>
    <t>300ETF购2020年9月3100</t>
    <phoneticPr fontId="4" type="noConversion"/>
  </si>
  <si>
    <t>300ETF购2020年12月4000</t>
    <phoneticPr fontId="4" type="noConversion"/>
  </si>
  <si>
    <t>300ETF沽2020年5月4300</t>
    <phoneticPr fontId="4" type="noConversion"/>
  </si>
  <si>
    <t>300ETF沽2020年12月4300</t>
    <phoneticPr fontId="4" type="noConversion"/>
  </si>
  <si>
    <t>300ETF沽2020年7月4600</t>
    <phoneticPr fontId="4" type="noConversion"/>
  </si>
  <si>
    <t>10002605</t>
    <phoneticPr fontId="4" type="noConversion"/>
  </si>
  <si>
    <t>300ETF购2020年8月4500</t>
    <phoneticPr fontId="4" type="noConversion"/>
  </si>
  <si>
    <t>10002611</t>
    <phoneticPr fontId="4" type="noConversion"/>
  </si>
  <si>
    <t>10002618</t>
    <phoneticPr fontId="4" type="noConversion"/>
  </si>
  <si>
    <t>10002667</t>
    <phoneticPr fontId="4" type="noConversion"/>
  </si>
  <si>
    <t>510300P2008M05500</t>
    <phoneticPr fontId="4" type="noConversion"/>
  </si>
  <si>
    <t>510300C2012M05250</t>
    <phoneticPr fontId="4" type="noConversion"/>
  </si>
  <si>
    <t>510300P2012M05000</t>
    <phoneticPr fontId="4" type="noConversion"/>
  </si>
  <si>
    <t>300ETF沽2020年12月5500</t>
    <phoneticPr fontId="4" type="noConversion"/>
  </si>
  <si>
    <t>10002723</t>
    <phoneticPr fontId="4" type="noConversion"/>
  </si>
  <si>
    <t>300ETF购2021年3月4441A</t>
    <phoneticPr fontId="4" type="noConversion"/>
  </si>
  <si>
    <t>300ETF购2021年3月4639A</t>
    <phoneticPr fontId="4" type="noConversion"/>
  </si>
  <si>
    <t>300ETF购2021年3月4935A</t>
    <phoneticPr fontId="4" type="noConversion"/>
  </si>
  <si>
    <t>300ETF沽2021年3月4639A</t>
    <phoneticPr fontId="4" type="noConversion"/>
  </si>
  <si>
    <t>300ETF沽2021年3月4737A</t>
    <phoneticPr fontId="4" type="noConversion"/>
  </si>
  <si>
    <t>300ETF沽2021年3月4836A</t>
    <phoneticPr fontId="4" type="noConversion"/>
  </si>
  <si>
    <t>300ETF沽2021年3月4935A</t>
    <phoneticPr fontId="4" type="noConversion"/>
  </si>
  <si>
    <t>300ETF沽2021年3月5428A</t>
    <phoneticPr fontId="4" type="noConversion"/>
  </si>
  <si>
    <t>300ETF沽2021年3月4145A</t>
    <phoneticPr fontId="4" type="noConversion"/>
  </si>
  <si>
    <t>300ETF购2021年3月5675A</t>
    <phoneticPr fontId="4" type="noConversion"/>
  </si>
  <si>
    <t>300ETF沽2020年10月5000</t>
    <phoneticPr fontId="4" type="noConversion"/>
  </si>
  <si>
    <t>10002836</t>
    <phoneticPr fontId="4" type="noConversion"/>
  </si>
  <si>
    <t>510300C2011M04600</t>
    <phoneticPr fontId="4" type="noConversion"/>
  </si>
  <si>
    <t>10002845</t>
    <phoneticPr fontId="4" type="noConversion"/>
  </si>
  <si>
    <t>10002846</t>
    <phoneticPr fontId="4" type="noConversion"/>
  </si>
  <si>
    <t>300ETF沽2020年11月5250</t>
    <phoneticPr fontId="4" type="noConversion"/>
  </si>
  <si>
    <t>510300C2106A04400</t>
    <phoneticPr fontId="4" type="noConversion"/>
  </si>
  <si>
    <t>300ETF购2021年6月4540A</t>
    <phoneticPr fontId="4" type="noConversion"/>
  </si>
  <si>
    <t>300ETF购2021年6月4737A</t>
    <phoneticPr fontId="4" type="noConversion"/>
  </si>
  <si>
    <t>300ETF购2021年6月4935A</t>
    <phoneticPr fontId="4" type="noConversion"/>
  </si>
  <si>
    <t>300ETF购2021年6月5428A</t>
    <phoneticPr fontId="4" type="noConversion"/>
  </si>
  <si>
    <t>300ETF沽2021年6月4343A</t>
    <phoneticPr fontId="4" type="noConversion"/>
  </si>
  <si>
    <t>300ETF沽2021年6月4540A</t>
    <phoneticPr fontId="4" type="noConversion"/>
  </si>
  <si>
    <t>10002889</t>
    <phoneticPr fontId="4" type="noConversion"/>
  </si>
  <si>
    <t>510300P2106A04700</t>
    <phoneticPr fontId="4" type="noConversion"/>
  </si>
  <si>
    <t>300ETF沽2021年6月4737A</t>
    <phoneticPr fontId="4" type="noConversion"/>
  </si>
  <si>
    <t>300ETF沽2021年6月4836A</t>
    <phoneticPr fontId="4" type="noConversion"/>
  </si>
  <si>
    <t>300ETF沽2021年6月4935A</t>
    <phoneticPr fontId="4" type="noConversion"/>
  </si>
  <si>
    <t>300ETF沽2021年6月5428A</t>
    <phoneticPr fontId="4" type="noConversion"/>
  </si>
  <si>
    <t>300ETF沽2021年6月5675A</t>
    <phoneticPr fontId="4" type="noConversion"/>
  </si>
  <si>
    <t>10002901</t>
    <phoneticPr fontId="4" type="noConversion"/>
  </si>
  <si>
    <t>10002902</t>
    <phoneticPr fontId="4" type="noConversion"/>
  </si>
  <si>
    <t>300ETF购2021年3月5922A</t>
    <phoneticPr fontId="4" type="noConversion"/>
  </si>
  <si>
    <t>10002904</t>
    <phoneticPr fontId="4" type="noConversion"/>
  </si>
  <si>
    <t>510300P2103A06000</t>
    <phoneticPr fontId="4" type="noConversion"/>
  </si>
  <si>
    <t>300ETF沽2021年3月5922A</t>
    <phoneticPr fontId="4" type="noConversion"/>
  </si>
  <si>
    <t>300ETF沽2021年6月5922A</t>
    <phoneticPr fontId="4" type="noConversion"/>
  </si>
  <si>
    <t>510300C2101A04600</t>
    <phoneticPr fontId="4" type="noConversion"/>
  </si>
  <si>
    <t>510300C2101A04800</t>
    <phoneticPr fontId="4" type="noConversion"/>
  </si>
  <si>
    <t>300ETF沽2021年1月5428A</t>
    <phoneticPr fontId="4" type="noConversion"/>
  </si>
  <si>
    <t>10002947</t>
    <phoneticPr fontId="4" type="noConversion"/>
  </si>
  <si>
    <t>300ETF沽2021年3月6169A</t>
    <phoneticPr fontId="4" type="noConversion"/>
  </si>
  <si>
    <t>300ETF购2021年6月6169A</t>
    <phoneticPr fontId="4" type="noConversion"/>
  </si>
  <si>
    <t>10003066</t>
    <phoneticPr fontId="4" type="noConversion"/>
  </si>
  <si>
    <t>510300P2102A04800</t>
    <phoneticPr fontId="4" type="noConversion"/>
  </si>
  <si>
    <t>10003079</t>
    <phoneticPr fontId="4" type="noConversion"/>
  </si>
  <si>
    <t>10003094</t>
    <phoneticPr fontId="4" type="noConversion"/>
  </si>
  <si>
    <t>510300C2102A06500</t>
    <phoneticPr fontId="4" type="noConversion"/>
  </si>
  <si>
    <t>510300P2102A06500</t>
    <phoneticPr fontId="4" type="noConversion"/>
  </si>
  <si>
    <t>300ETF购2021年3月6415A</t>
    <phoneticPr fontId="4" type="noConversion"/>
  </si>
  <si>
    <t>510300P2102A06750</t>
    <phoneticPr fontId="4" type="noConversion"/>
  </si>
  <si>
    <t>300ETF购2021年3月6662A</t>
    <phoneticPr fontId="4" type="noConversion"/>
  </si>
  <si>
    <t>300ETF购2021年6月6662A</t>
    <phoneticPr fontId="4" type="noConversion"/>
  </si>
  <si>
    <t>10003125</t>
    <phoneticPr fontId="4" type="noConversion"/>
  </si>
  <si>
    <t>510300C2101M06000</t>
    <phoneticPr fontId="4" type="noConversion"/>
  </si>
  <si>
    <t>300ETF购2021年1月6500</t>
    <phoneticPr fontId="4" type="noConversion"/>
  </si>
  <si>
    <t>10003135</t>
    <phoneticPr fontId="4" type="noConversion"/>
  </si>
  <si>
    <t>510300P2101M04900</t>
    <phoneticPr fontId="4" type="noConversion"/>
  </si>
  <si>
    <t>300ETF沽2021年1月6250</t>
    <phoneticPr fontId="4" type="noConversion"/>
  </si>
  <si>
    <t>10003142</t>
    <phoneticPr fontId="4" type="noConversion"/>
  </si>
  <si>
    <t>10003145</t>
    <phoneticPr fontId="4" type="noConversion"/>
  </si>
  <si>
    <t>510300C2102M05750</t>
    <phoneticPr fontId="4" type="noConversion"/>
  </si>
  <si>
    <t>10003152</t>
    <phoneticPr fontId="4" type="noConversion"/>
  </si>
  <si>
    <t>510300P2102M04900</t>
    <phoneticPr fontId="4" type="noConversion"/>
  </si>
  <si>
    <t>300ETF购2021年3月5000</t>
    <phoneticPr fontId="4" type="noConversion"/>
  </si>
  <si>
    <t>300ETF购2021年3月5500</t>
    <phoneticPr fontId="4" type="noConversion"/>
  </si>
  <si>
    <t>510300C2103M06250</t>
    <phoneticPr fontId="4" type="noConversion"/>
  </si>
  <si>
    <t>300ETF购2021年3月6250</t>
    <phoneticPr fontId="4" type="noConversion"/>
  </si>
  <si>
    <t>300ETF购2021年3月6500</t>
    <phoneticPr fontId="4" type="noConversion"/>
  </si>
  <si>
    <t>300ETF沽2021年3月5000</t>
    <phoneticPr fontId="4" type="noConversion"/>
  </si>
  <si>
    <t>510300P2103M05250</t>
    <phoneticPr fontId="4" type="noConversion"/>
  </si>
  <si>
    <t>10003178</t>
    <phoneticPr fontId="4" type="noConversion"/>
  </si>
  <si>
    <t>300ETF沽2021年3月6500</t>
    <phoneticPr fontId="4" type="noConversion"/>
  </si>
  <si>
    <t>300ETF购2021年6月4900</t>
    <phoneticPr fontId="4" type="noConversion"/>
  </si>
  <si>
    <t>300ETF购2021年6月5500</t>
    <phoneticPr fontId="4" type="noConversion"/>
  </si>
  <si>
    <t>300ETF购2021年6月6250</t>
    <phoneticPr fontId="4" type="noConversion"/>
  </si>
  <si>
    <t>10003187</t>
    <phoneticPr fontId="4" type="noConversion"/>
  </si>
  <si>
    <t>300ETF沽2021年6月4900</t>
    <phoneticPr fontId="4" type="noConversion"/>
  </si>
  <si>
    <t>300ETF沽2021年6月5250</t>
    <phoneticPr fontId="4" type="noConversion"/>
  </si>
  <si>
    <t>300ETF沽2021年6月6000</t>
    <phoneticPr fontId="4" type="noConversion"/>
  </si>
  <si>
    <t>10003195</t>
    <phoneticPr fontId="4" type="noConversion"/>
  </si>
  <si>
    <t>510300P2106M06250</t>
    <phoneticPr fontId="4" type="noConversion"/>
  </si>
  <si>
    <t>510300C2103M06750</t>
    <phoneticPr fontId="4" type="noConversion"/>
  </si>
  <si>
    <t>300ETF购2021年3月6750</t>
    <phoneticPr fontId="4" type="noConversion"/>
  </si>
  <si>
    <t>10003225</t>
    <phoneticPr fontId="4" type="noConversion"/>
  </si>
  <si>
    <t>300ETF购9月6250</t>
    <phoneticPr fontId="4" type="noConversion"/>
  </si>
  <si>
    <t>10003246</t>
    <phoneticPr fontId="4" type="noConversion"/>
  </si>
  <si>
    <t>300ETF沽2021年3月4700</t>
    <phoneticPr fontId="4" type="noConversion"/>
  </si>
  <si>
    <t>300ETF购2021年6月4700</t>
    <phoneticPr fontId="4" type="noConversion"/>
  </si>
  <si>
    <t>300ETF沽2021年6月4700</t>
    <phoneticPr fontId="4" type="noConversion"/>
  </si>
  <si>
    <t>300ETF购2021年4月6000</t>
    <phoneticPr fontId="4" type="noConversion"/>
  </si>
  <si>
    <t>300ETF沽2021年4月5000</t>
    <phoneticPr fontId="4" type="noConversion"/>
  </si>
  <si>
    <t>300ETF沽2021年4月5250</t>
    <phoneticPr fontId="4" type="noConversion"/>
  </si>
  <si>
    <t>300ETF沽2021年4月5750</t>
    <phoneticPr fontId="4" type="noConversion"/>
  </si>
  <si>
    <t>300ETF沽2021年4月6000</t>
    <phoneticPr fontId="4" type="noConversion"/>
  </si>
  <si>
    <t>300ETF购2021年4月4700</t>
    <phoneticPr fontId="4" type="noConversion"/>
  </si>
  <si>
    <t>10003307</t>
    <phoneticPr fontId="4" type="noConversion"/>
  </si>
  <si>
    <t>510300C2103M04600</t>
    <phoneticPr fontId="4" type="noConversion"/>
  </si>
  <si>
    <t>300ETF购2021年3月4600</t>
    <phoneticPr fontId="4" type="noConversion"/>
  </si>
  <si>
    <t>10003308</t>
    <phoneticPr fontId="4" type="noConversion"/>
  </si>
  <si>
    <t>510300P2103M04600</t>
    <phoneticPr fontId="4" type="noConversion"/>
  </si>
  <si>
    <t>10003309</t>
    <phoneticPr fontId="4" type="noConversion"/>
  </si>
  <si>
    <t>300ETF购2021年4月4600</t>
    <phoneticPr fontId="4" type="noConversion"/>
  </si>
  <si>
    <t>10003310</t>
    <phoneticPr fontId="4" type="noConversion"/>
  </si>
  <si>
    <t>510300P2104M04600</t>
    <phoneticPr fontId="4" type="noConversion"/>
  </si>
  <si>
    <t>10003311</t>
    <phoneticPr fontId="4" type="noConversion"/>
  </si>
  <si>
    <t>510300C2106M04600</t>
    <phoneticPr fontId="4" type="noConversion"/>
  </si>
  <si>
    <t>510300P2106M04600</t>
    <phoneticPr fontId="4" type="noConversion"/>
  </si>
  <si>
    <t>300ETF沽2021年6月4600</t>
    <phoneticPr fontId="4" type="noConversion"/>
  </si>
  <si>
    <t>300ETF购9月4600</t>
    <phoneticPr fontId="4" type="noConversion"/>
  </si>
  <si>
    <t>300ETF沽9月4600</t>
    <phoneticPr fontId="4" type="noConversion"/>
  </si>
  <si>
    <t>510300C2104M04500</t>
    <phoneticPr fontId="4" type="noConversion"/>
  </si>
  <si>
    <t>510300P2104M04500</t>
    <phoneticPr fontId="4" type="noConversion"/>
  </si>
  <si>
    <t>300ETF沽2021年4月4500</t>
    <phoneticPr fontId="4" type="noConversion"/>
  </si>
  <si>
    <t>10003321</t>
    <phoneticPr fontId="4" type="noConversion"/>
  </si>
  <si>
    <t>510300C2106M04500</t>
    <phoneticPr fontId="4" type="noConversion"/>
  </si>
  <si>
    <t>300ETF购2021年6月4500</t>
    <phoneticPr fontId="4" type="noConversion"/>
  </si>
  <si>
    <t>10003322</t>
    <phoneticPr fontId="4" type="noConversion"/>
  </si>
  <si>
    <t>510300P2106M04500</t>
    <phoneticPr fontId="4" type="noConversion"/>
  </si>
  <si>
    <t>10003343</t>
    <phoneticPr fontId="4" type="noConversion"/>
  </si>
  <si>
    <t>2021-05-27</t>
    <phoneticPr fontId="4" type="noConversion"/>
  </si>
  <si>
    <t>510300C2105M04600</t>
    <phoneticPr fontId="4" type="noConversion"/>
  </si>
  <si>
    <t>10003345</t>
    <phoneticPr fontId="4" type="noConversion"/>
  </si>
  <si>
    <t>510300C2105M04700</t>
    <phoneticPr fontId="4" type="noConversion"/>
  </si>
  <si>
    <t>510300C2105M04900</t>
    <phoneticPr fontId="4" type="noConversion"/>
  </si>
  <si>
    <t>10003349</t>
    <phoneticPr fontId="4" type="noConversion"/>
  </si>
  <si>
    <t>300ETF购2021年5月5250</t>
    <phoneticPr fontId="4" type="noConversion"/>
  </si>
  <si>
    <t>10003350</t>
    <phoneticPr fontId="4" type="noConversion"/>
  </si>
  <si>
    <t>510300C2105M05500</t>
    <phoneticPr fontId="4" type="noConversion"/>
  </si>
  <si>
    <t>10003351</t>
    <phoneticPr fontId="4" type="noConversion"/>
  </si>
  <si>
    <t>510300C2105M05750</t>
    <phoneticPr fontId="4" type="noConversion"/>
  </si>
  <si>
    <t>300ETF购2021年5月5750</t>
    <phoneticPr fontId="4" type="noConversion"/>
  </si>
  <si>
    <t>10003352</t>
    <phoneticPr fontId="4" type="noConversion"/>
  </si>
  <si>
    <t>510300P2105M04500</t>
    <phoneticPr fontId="4" type="noConversion"/>
  </si>
  <si>
    <t>300ETF沽2021年5月4500</t>
    <phoneticPr fontId="4" type="noConversion"/>
  </si>
  <si>
    <t>300ETF沽2021年5月4600</t>
    <phoneticPr fontId="4" type="noConversion"/>
  </si>
  <si>
    <t>300ETF沽2021年5月4700</t>
    <phoneticPr fontId="4" type="noConversion"/>
  </si>
  <si>
    <t>510300P2105M04800</t>
    <phoneticPr fontId="4" type="noConversion"/>
  </si>
  <si>
    <t>10003356</t>
    <phoneticPr fontId="4" type="noConversion"/>
  </si>
  <si>
    <t>510300P2105M04900</t>
    <phoneticPr fontId="4" type="noConversion"/>
  </si>
  <si>
    <t>510300P2105M05000</t>
    <phoneticPr fontId="4" type="noConversion"/>
  </si>
  <si>
    <t>510300P2105M05250</t>
    <phoneticPr fontId="4" type="noConversion"/>
  </si>
  <si>
    <t>10003360</t>
    <phoneticPr fontId="4" type="noConversion"/>
  </si>
  <si>
    <t>510300P2105M05750</t>
    <phoneticPr fontId="4" type="noConversion"/>
  </si>
  <si>
    <t>300ETF沽2021年5月5750</t>
    <phoneticPr fontId="4" type="noConversion"/>
  </si>
  <si>
    <t>510300C2105M06000</t>
    <phoneticPr fontId="4" type="noConversion"/>
  </si>
  <si>
    <t>300ETF购2021年5月6000</t>
    <phoneticPr fontId="4" type="noConversion"/>
  </si>
  <si>
    <t>10003362</t>
    <phoneticPr fontId="4" type="noConversion"/>
  </si>
  <si>
    <t>10003365</t>
    <phoneticPr fontId="4" type="noConversion"/>
  </si>
  <si>
    <t>10003366</t>
    <phoneticPr fontId="4" type="noConversion"/>
  </si>
  <si>
    <t>510300P2105M06250</t>
    <phoneticPr fontId="4" type="noConversion"/>
  </si>
  <si>
    <t>300ETF沽2021年5月6250</t>
    <phoneticPr fontId="4" type="noConversion"/>
  </si>
  <si>
    <t>300ETF购12月4700</t>
    <phoneticPr fontId="4" type="noConversion"/>
  </si>
  <si>
    <t>2021-12-22</t>
    <phoneticPr fontId="4" type="noConversion"/>
  </si>
  <si>
    <t>10003392</t>
    <phoneticPr fontId="4" type="noConversion"/>
  </si>
  <si>
    <t>510300C2112M04800</t>
    <phoneticPr fontId="4" type="noConversion"/>
  </si>
  <si>
    <t>300ETF购12月4800</t>
    <phoneticPr fontId="4" type="noConversion"/>
  </si>
  <si>
    <t>10003393</t>
    <phoneticPr fontId="4" type="noConversion"/>
  </si>
  <si>
    <t>510300C2112M04900</t>
    <phoneticPr fontId="4" type="noConversion"/>
  </si>
  <si>
    <t>300ETF购12月5000</t>
    <phoneticPr fontId="4" type="noConversion"/>
  </si>
  <si>
    <t>10003395</t>
    <phoneticPr fontId="4" type="noConversion"/>
  </si>
  <si>
    <t>510300C2112M05250</t>
    <phoneticPr fontId="4" type="noConversion"/>
  </si>
  <si>
    <t>300ETF购12月5250</t>
    <phoneticPr fontId="4" type="noConversion"/>
  </si>
  <si>
    <t>300ETF购12月5750</t>
    <phoneticPr fontId="4" type="noConversion"/>
  </si>
  <si>
    <t>10003398</t>
    <phoneticPr fontId="4" type="noConversion"/>
  </si>
  <si>
    <t>10003399</t>
    <phoneticPr fontId="4" type="noConversion"/>
  </si>
  <si>
    <t>300ETF沽12月4700</t>
    <phoneticPr fontId="4" type="noConversion"/>
  </si>
  <si>
    <t>10003401</t>
    <phoneticPr fontId="4" type="noConversion"/>
  </si>
  <si>
    <t>510300P2112M04800</t>
    <phoneticPr fontId="4" type="noConversion"/>
  </si>
  <si>
    <t>300ETF沽12月4800</t>
    <phoneticPr fontId="4" type="noConversion"/>
  </si>
  <si>
    <t>10003402</t>
    <phoneticPr fontId="4" type="noConversion"/>
  </si>
  <si>
    <t>300ETF沽12月5000</t>
    <phoneticPr fontId="4" type="noConversion"/>
  </si>
  <si>
    <t>10003404</t>
    <phoneticPr fontId="4" type="noConversion"/>
  </si>
  <si>
    <t>510300P2112M05250</t>
    <phoneticPr fontId="4" type="noConversion"/>
  </si>
  <si>
    <t>10003405</t>
    <phoneticPr fontId="4" type="noConversion"/>
  </si>
  <si>
    <t>510300P2112M05500</t>
    <phoneticPr fontId="4" type="noConversion"/>
  </si>
  <si>
    <t>510300P2112M05750</t>
    <phoneticPr fontId="4" type="noConversion"/>
  </si>
  <si>
    <t>10003407</t>
    <phoneticPr fontId="4" type="noConversion"/>
  </si>
  <si>
    <t>510300P2112M06000</t>
    <phoneticPr fontId="4" type="noConversion"/>
  </si>
  <si>
    <t>300ETF沽12月6000</t>
    <phoneticPr fontId="4" type="noConversion"/>
  </si>
  <si>
    <t>300ETF沽12月6250</t>
    <phoneticPr fontId="4" type="noConversion"/>
  </si>
  <si>
    <t>510300C2112M04600</t>
    <phoneticPr fontId="4" type="noConversion"/>
  </si>
  <si>
    <t>300ETF购12月4600</t>
    <phoneticPr fontId="4" type="noConversion"/>
  </si>
  <si>
    <t>510300P2112M04600</t>
    <phoneticPr fontId="4" type="noConversion"/>
  </si>
  <si>
    <t>300ETF购7月4700</t>
    <phoneticPr fontId="4" type="noConversion"/>
  </si>
  <si>
    <t>2021-07</t>
    <phoneticPr fontId="4" type="noConversion"/>
  </si>
  <si>
    <t>2021-07-28</t>
    <phoneticPr fontId="4" type="noConversion"/>
  </si>
  <si>
    <t>2021-07-29</t>
    <phoneticPr fontId="4" type="noConversion"/>
  </si>
  <si>
    <t>10003434</t>
    <phoneticPr fontId="4" type="noConversion"/>
  </si>
  <si>
    <t>510300C2107M04800</t>
    <phoneticPr fontId="4" type="noConversion"/>
  </si>
  <si>
    <t>300ETF购7月4900</t>
    <phoneticPr fontId="4" type="noConversion"/>
  </si>
  <si>
    <t>10003436</t>
    <phoneticPr fontId="4" type="noConversion"/>
  </si>
  <si>
    <t>510300C2107M05000</t>
    <phoneticPr fontId="4" type="noConversion"/>
  </si>
  <si>
    <t>10003437</t>
    <phoneticPr fontId="4" type="noConversion"/>
  </si>
  <si>
    <t>510300C2107M05250</t>
    <phoneticPr fontId="4" type="noConversion"/>
  </si>
  <si>
    <t>300ETF购7月5250</t>
    <phoneticPr fontId="4" type="noConversion"/>
  </si>
  <si>
    <t>300ETF购7月5750</t>
    <phoneticPr fontId="4" type="noConversion"/>
  </si>
  <si>
    <t>510300C2107M06250</t>
    <phoneticPr fontId="4" type="noConversion"/>
  </si>
  <si>
    <t>300ETF购7月6250</t>
    <phoneticPr fontId="4" type="noConversion"/>
  </si>
  <si>
    <t>510300P2107M04700</t>
    <phoneticPr fontId="4" type="noConversion"/>
  </si>
  <si>
    <t>10003444</t>
    <phoneticPr fontId="4" type="noConversion"/>
  </si>
  <si>
    <t>510300P2107M04900</t>
    <phoneticPr fontId="4" type="noConversion"/>
  </si>
  <si>
    <t>300ETF沽7月4900</t>
    <phoneticPr fontId="4" type="noConversion"/>
  </si>
  <si>
    <t>10003445</t>
    <phoneticPr fontId="4" type="noConversion"/>
  </si>
  <si>
    <t>510300P2107M05000</t>
    <phoneticPr fontId="4" type="noConversion"/>
  </si>
  <si>
    <t>510300P2107M05500</t>
    <phoneticPr fontId="4" type="noConversion"/>
  </si>
  <si>
    <t>510300P2107M06250</t>
    <phoneticPr fontId="4" type="noConversion"/>
  </si>
  <si>
    <t>10003457</t>
    <phoneticPr fontId="4" type="noConversion"/>
  </si>
  <si>
    <t>300ETF购7月4600</t>
    <phoneticPr fontId="4" type="noConversion"/>
  </si>
  <si>
    <t>300ETF沽7月4600</t>
    <phoneticPr fontId="4" type="noConversion"/>
  </si>
  <si>
    <t>2021-08</t>
    <phoneticPr fontId="4" type="noConversion"/>
  </si>
  <si>
    <t>2021-08-25</t>
    <phoneticPr fontId="4" type="noConversion"/>
  </si>
  <si>
    <t>2021-08-26</t>
    <phoneticPr fontId="4" type="noConversion"/>
  </si>
  <si>
    <t>10003480</t>
    <phoneticPr fontId="4" type="noConversion"/>
  </si>
  <si>
    <t>510300C2108M04800</t>
    <phoneticPr fontId="4" type="noConversion"/>
  </si>
  <si>
    <t>10003481</t>
    <phoneticPr fontId="4" type="noConversion"/>
  </si>
  <si>
    <t>510300C2108M04900</t>
    <phoneticPr fontId="4" type="noConversion"/>
  </si>
  <si>
    <t>10003483</t>
    <phoneticPr fontId="4" type="noConversion"/>
  </si>
  <si>
    <t>510300C2108M05250</t>
    <phoneticPr fontId="4" type="noConversion"/>
  </si>
  <si>
    <t>300ETF购8月5250</t>
    <phoneticPr fontId="4" type="noConversion"/>
  </si>
  <si>
    <t>10003486</t>
    <phoneticPr fontId="4" type="noConversion"/>
  </si>
  <si>
    <t>510300C2108M06000</t>
    <phoneticPr fontId="4" type="noConversion"/>
  </si>
  <si>
    <t>10003487</t>
    <phoneticPr fontId="4" type="noConversion"/>
  </si>
  <si>
    <t>510300C2108M06250</t>
    <phoneticPr fontId="4" type="noConversion"/>
  </si>
  <si>
    <t>510300P2108M04700</t>
    <phoneticPr fontId="4" type="noConversion"/>
  </si>
  <si>
    <t>300ETF沽8月4700</t>
    <phoneticPr fontId="4" type="noConversion"/>
  </si>
  <si>
    <t>10003489</t>
    <phoneticPr fontId="4" type="noConversion"/>
  </si>
  <si>
    <t>300ETF沽8月4900</t>
    <phoneticPr fontId="4" type="noConversion"/>
  </si>
  <si>
    <t>300ETF沽8月5000</t>
    <phoneticPr fontId="4" type="noConversion"/>
  </si>
  <si>
    <t>10003492</t>
    <phoneticPr fontId="4" type="noConversion"/>
  </si>
  <si>
    <t>300ETF沽8月5250</t>
    <phoneticPr fontId="4" type="noConversion"/>
  </si>
  <si>
    <t>10003494</t>
    <phoneticPr fontId="4" type="noConversion"/>
  </si>
  <si>
    <t>300ETF沽8月5750</t>
    <phoneticPr fontId="4" type="noConversion"/>
  </si>
  <si>
    <t>10003495</t>
    <phoneticPr fontId="4" type="noConversion"/>
  </si>
  <si>
    <t>510300P2108M06000</t>
    <phoneticPr fontId="4" type="noConversion"/>
  </si>
  <si>
    <t>300ETF沽8月6000</t>
    <phoneticPr fontId="4" type="noConversion"/>
  </si>
  <si>
    <t>2015-03-25</t>
    <phoneticPr fontId="4" type="noConversion"/>
  </si>
  <si>
    <t>510050.SH</t>
    <phoneticPr fontId="4" type="noConversion"/>
  </si>
  <si>
    <t>2015-03</t>
    <phoneticPr fontId="4" type="noConversion"/>
  </si>
  <si>
    <t>50ETF购2015年3月2400</t>
    <phoneticPr fontId="4" type="noConversion"/>
  </si>
  <si>
    <t>510050P1503M02200</t>
    <phoneticPr fontId="4" type="noConversion"/>
  </si>
  <si>
    <t>50ETF沽2015年3月2200</t>
    <phoneticPr fontId="4" type="noConversion"/>
  </si>
  <si>
    <t>50ETF沽2015年3月2300</t>
    <phoneticPr fontId="4" type="noConversion"/>
  </si>
  <si>
    <t>10000009</t>
    <phoneticPr fontId="4" type="noConversion"/>
  </si>
  <si>
    <t>510050P1503M02350</t>
    <phoneticPr fontId="4" type="noConversion"/>
  </si>
  <si>
    <t>510050P1503M02400</t>
    <phoneticPr fontId="4" type="noConversion"/>
  </si>
  <si>
    <t>10000011</t>
    <phoneticPr fontId="4" type="noConversion"/>
  </si>
  <si>
    <t>50ETF购2015年4月2200</t>
    <phoneticPr fontId="4" type="noConversion"/>
  </si>
  <si>
    <t>2015-04</t>
    <phoneticPr fontId="4" type="noConversion"/>
  </si>
  <si>
    <t>510050C1504M02300</t>
    <phoneticPr fontId="4" type="noConversion"/>
  </si>
  <si>
    <t>50ETF购2015年4月2300</t>
    <phoneticPr fontId="4" type="noConversion"/>
  </si>
  <si>
    <t>50ETF购2015年4月2350</t>
    <phoneticPr fontId="4" type="noConversion"/>
  </si>
  <si>
    <t>50ETF购2015年4月2400</t>
    <phoneticPr fontId="4" type="noConversion"/>
  </si>
  <si>
    <t>50ETF沽2015年4月2200</t>
    <phoneticPr fontId="4" type="noConversion"/>
  </si>
  <si>
    <t>510050P1504M02250</t>
    <phoneticPr fontId="4" type="noConversion"/>
  </si>
  <si>
    <t>50ETF沽2015年4月2250</t>
    <phoneticPr fontId="4" type="noConversion"/>
  </si>
  <si>
    <t>2015-04-22</t>
    <phoneticPr fontId="4" type="noConversion"/>
  </si>
  <si>
    <t>10000018</t>
    <phoneticPr fontId="4" type="noConversion"/>
  </si>
  <si>
    <t>50ETF购2015年6月2200</t>
    <phoneticPr fontId="4" type="noConversion"/>
  </si>
  <si>
    <t>2015-06-24</t>
    <phoneticPr fontId="4" type="noConversion"/>
  </si>
  <si>
    <t>10000022</t>
    <phoneticPr fontId="4" type="noConversion"/>
  </si>
  <si>
    <t>510050C1506M02250</t>
    <phoneticPr fontId="4" type="noConversion"/>
  </si>
  <si>
    <t>50ETF购2015年6月2250</t>
    <phoneticPr fontId="4" type="noConversion"/>
  </si>
  <si>
    <t>510050P1506M02200</t>
    <phoneticPr fontId="4" type="noConversion"/>
  </si>
  <si>
    <t>50ETF沽2015年6月2200</t>
    <phoneticPr fontId="4" type="noConversion"/>
  </si>
  <si>
    <t>510050P1506M02300</t>
    <phoneticPr fontId="4" type="noConversion"/>
  </si>
  <si>
    <t>510050P1506M02400</t>
    <phoneticPr fontId="4" type="noConversion"/>
  </si>
  <si>
    <t>10000031</t>
    <phoneticPr fontId="4" type="noConversion"/>
  </si>
  <si>
    <t>2015-09</t>
    <phoneticPr fontId="4" type="noConversion"/>
  </si>
  <si>
    <t>50ETF购2015年9月2250</t>
    <phoneticPr fontId="4" type="noConversion"/>
  </si>
  <si>
    <t>510050C1509M02350</t>
    <phoneticPr fontId="4" type="noConversion"/>
  </si>
  <si>
    <t>510050P1509M02250</t>
    <phoneticPr fontId="4" type="noConversion"/>
  </si>
  <si>
    <t>50ETF沽2015年9月2250</t>
    <phoneticPr fontId="4" type="noConversion"/>
  </si>
  <si>
    <t>2015-09-23</t>
    <phoneticPr fontId="4" type="noConversion"/>
  </si>
  <si>
    <t>50ETF沽2015年9月2300</t>
    <phoneticPr fontId="4" type="noConversion"/>
  </si>
  <si>
    <t>50ETF购2015年3月2450</t>
    <phoneticPr fontId="4" type="noConversion"/>
  </si>
  <si>
    <t>10000043</t>
    <phoneticPr fontId="4" type="noConversion"/>
  </si>
  <si>
    <t>510050C1504M02450</t>
    <phoneticPr fontId="4" type="noConversion"/>
  </si>
  <si>
    <t>50ETF购2015年4月2450</t>
    <phoneticPr fontId="4" type="noConversion"/>
  </si>
  <si>
    <t>10000045</t>
    <phoneticPr fontId="4" type="noConversion"/>
  </si>
  <si>
    <t>50ETF沽2015年6月2450</t>
    <phoneticPr fontId="4" type="noConversion"/>
  </si>
  <si>
    <t>510050C1509M02450</t>
    <phoneticPr fontId="4" type="noConversion"/>
  </si>
  <si>
    <t>10000048</t>
    <phoneticPr fontId="4" type="noConversion"/>
  </si>
  <si>
    <t>510050P1509M02450</t>
    <phoneticPr fontId="4" type="noConversion"/>
  </si>
  <si>
    <t>510050C1503M02500</t>
    <phoneticPr fontId="4" type="noConversion"/>
  </si>
  <si>
    <t>10000050</t>
    <phoneticPr fontId="4" type="noConversion"/>
  </si>
  <si>
    <t>510050P1503M02500</t>
    <phoneticPr fontId="4" type="noConversion"/>
  </si>
  <si>
    <t>10000052</t>
    <phoneticPr fontId="4" type="noConversion"/>
  </si>
  <si>
    <t>50ETF沽2015年4月2500</t>
    <phoneticPr fontId="4" type="noConversion"/>
  </si>
  <si>
    <t>10000053</t>
    <phoneticPr fontId="4" type="noConversion"/>
  </si>
  <si>
    <t>10000054</t>
    <phoneticPr fontId="4" type="noConversion"/>
  </si>
  <si>
    <t>10000055</t>
    <phoneticPr fontId="4" type="noConversion"/>
  </si>
  <si>
    <t>2015-09-24</t>
    <phoneticPr fontId="4" type="noConversion"/>
  </si>
  <si>
    <t>10000057</t>
    <phoneticPr fontId="4" type="noConversion"/>
  </si>
  <si>
    <t>510050C1504M02550</t>
    <phoneticPr fontId="4" type="noConversion"/>
  </si>
  <si>
    <t>50ETF购2015年4月2550</t>
    <phoneticPr fontId="4" type="noConversion"/>
  </si>
  <si>
    <t>510050P1504M02550</t>
    <phoneticPr fontId="4" type="noConversion"/>
  </si>
  <si>
    <t>510050C1506M02550</t>
    <phoneticPr fontId="4" type="noConversion"/>
  </si>
  <si>
    <t>50ETF沽2015年6月2550</t>
    <phoneticPr fontId="4" type="noConversion"/>
  </si>
  <si>
    <t>2015-06</t>
    <phoneticPr fontId="4" type="noConversion"/>
  </si>
  <si>
    <t>50ETF购2015年9月2550</t>
    <phoneticPr fontId="4" type="noConversion"/>
  </si>
  <si>
    <t>510050P1509M02550</t>
    <phoneticPr fontId="4" type="noConversion"/>
  </si>
  <si>
    <t>50ETF购2015年3月2600</t>
    <phoneticPr fontId="4" type="noConversion"/>
  </si>
  <si>
    <t>510050P1503M02600</t>
    <phoneticPr fontId="4" type="noConversion"/>
  </si>
  <si>
    <t>10000068</t>
    <phoneticPr fontId="4" type="noConversion"/>
  </si>
  <si>
    <t>10000069</t>
    <phoneticPr fontId="4" type="noConversion"/>
  </si>
  <si>
    <t>10000070</t>
    <phoneticPr fontId="4" type="noConversion"/>
  </si>
  <si>
    <t>510050C1503M02650</t>
    <phoneticPr fontId="4" type="noConversion"/>
  </si>
  <si>
    <t>510050P1503M02650</t>
    <phoneticPr fontId="4" type="noConversion"/>
  </si>
  <si>
    <t>10000075</t>
    <phoneticPr fontId="4" type="noConversion"/>
  </si>
  <si>
    <t>510050C1504M02650</t>
    <phoneticPr fontId="4" type="noConversion"/>
  </si>
  <si>
    <t>50ETF购2015年4月2650</t>
    <phoneticPr fontId="4" type="noConversion"/>
  </si>
  <si>
    <t>10000077</t>
    <phoneticPr fontId="4" type="noConversion"/>
  </si>
  <si>
    <t>10000080</t>
    <phoneticPr fontId="4" type="noConversion"/>
  </si>
  <si>
    <t>510050C1503M02700</t>
    <phoneticPr fontId="4" type="noConversion"/>
  </si>
  <si>
    <t>50ETF购2015年3月2700</t>
    <phoneticPr fontId="4" type="noConversion"/>
  </si>
  <si>
    <t>510050P1503M02700</t>
    <phoneticPr fontId="4" type="noConversion"/>
  </si>
  <si>
    <t>10000083</t>
    <phoneticPr fontId="4" type="noConversion"/>
  </si>
  <si>
    <t>50ETF购2015年3月2750</t>
    <phoneticPr fontId="4" type="noConversion"/>
  </si>
  <si>
    <t>510050P1503M02750</t>
    <phoneticPr fontId="4" type="noConversion"/>
  </si>
  <si>
    <t>10000091</t>
    <phoneticPr fontId="4" type="noConversion"/>
  </si>
  <si>
    <t>510050C1504M02750</t>
    <phoneticPr fontId="4" type="noConversion"/>
  </si>
  <si>
    <t>50ETF沽2015年4月2750</t>
    <phoneticPr fontId="4" type="noConversion"/>
  </si>
  <si>
    <t>510050C1506M02750</t>
    <phoneticPr fontId="4" type="noConversion"/>
  </si>
  <si>
    <t>10000098</t>
    <phoneticPr fontId="4" type="noConversion"/>
  </si>
  <si>
    <t>50ETF沽2015年3月2800</t>
    <phoneticPr fontId="4" type="noConversion"/>
  </si>
  <si>
    <t>510050C1504M02800</t>
    <phoneticPr fontId="4" type="noConversion"/>
  </si>
  <si>
    <t>50ETF购2015年4月2800</t>
    <phoneticPr fontId="4" type="noConversion"/>
  </si>
  <si>
    <t>10000100</t>
    <phoneticPr fontId="4" type="noConversion"/>
  </si>
  <si>
    <t>510050C1509M02800</t>
    <phoneticPr fontId="4" type="noConversion"/>
  </si>
  <si>
    <t>2015-05</t>
    <phoneticPr fontId="4" type="noConversion"/>
  </si>
  <si>
    <t>2015-05-27</t>
    <phoneticPr fontId="4" type="noConversion"/>
  </si>
  <si>
    <t>2015-05-28</t>
    <phoneticPr fontId="4" type="noConversion"/>
  </si>
  <si>
    <t>510050C1505M02550</t>
    <phoneticPr fontId="4" type="noConversion"/>
  </si>
  <si>
    <t>50ETF购2015年5月2600</t>
    <phoneticPr fontId="4" type="noConversion"/>
  </si>
  <si>
    <t>50ETF购2015年5月2650</t>
    <phoneticPr fontId="4" type="noConversion"/>
  </si>
  <si>
    <t>50ETF沽2015年5月2500</t>
    <phoneticPr fontId="4" type="noConversion"/>
  </si>
  <si>
    <t>50ETF沽2015年5月2550</t>
    <phoneticPr fontId="4" type="noConversion"/>
  </si>
  <si>
    <t>510050P1505M02600</t>
    <phoneticPr fontId="4" type="noConversion"/>
  </si>
  <si>
    <t>10000114</t>
    <phoneticPr fontId="4" type="noConversion"/>
  </si>
  <si>
    <t>510050P1505M02700</t>
    <phoneticPr fontId="4" type="noConversion"/>
  </si>
  <si>
    <t>50ETF购2015年4月2850</t>
    <phoneticPr fontId="4" type="noConversion"/>
  </si>
  <si>
    <t>50ETF沽2015年4月2850</t>
    <phoneticPr fontId="4" type="noConversion"/>
  </si>
  <si>
    <t>10000119</t>
    <phoneticPr fontId="4" type="noConversion"/>
  </si>
  <si>
    <t>50ETF沽2015年9月2850</t>
    <phoneticPr fontId="4" type="noConversion"/>
  </si>
  <si>
    <t>10000128</t>
    <phoneticPr fontId="4" type="noConversion"/>
  </si>
  <si>
    <t>50ETF沽2015年4月2900</t>
    <phoneticPr fontId="4" type="noConversion"/>
  </si>
  <si>
    <t>10000130</t>
    <phoneticPr fontId="4" type="noConversion"/>
  </si>
  <si>
    <t>10000131</t>
    <phoneticPr fontId="4" type="noConversion"/>
  </si>
  <si>
    <t>50ETF购2015年5月2900</t>
    <phoneticPr fontId="4" type="noConversion"/>
  </si>
  <si>
    <t>10000133</t>
    <phoneticPr fontId="4" type="noConversion"/>
  </si>
  <si>
    <t>10000136</t>
    <phoneticPr fontId="4" type="noConversion"/>
  </si>
  <si>
    <t>10000138</t>
    <phoneticPr fontId="4" type="noConversion"/>
  </si>
  <si>
    <t>510050P1509M02950</t>
    <phoneticPr fontId="4" type="noConversion"/>
  </si>
  <si>
    <t>10000144</t>
    <phoneticPr fontId="4" type="noConversion"/>
  </si>
  <si>
    <t>10000145</t>
    <phoneticPr fontId="4" type="noConversion"/>
  </si>
  <si>
    <t>510050C1506M03000</t>
    <phoneticPr fontId="4" type="noConversion"/>
  </si>
  <si>
    <t>510050C1509M03000</t>
    <phoneticPr fontId="4" type="noConversion"/>
  </si>
  <si>
    <t>10000150</t>
    <phoneticPr fontId="4" type="noConversion"/>
  </si>
  <si>
    <t>510050P1509M03000</t>
    <phoneticPr fontId="4" type="noConversion"/>
  </si>
  <si>
    <t>10000151</t>
    <phoneticPr fontId="4" type="noConversion"/>
  </si>
  <si>
    <t>510050P1504M03100</t>
    <phoneticPr fontId="4" type="noConversion"/>
  </si>
  <si>
    <t>510050C1505M03200</t>
    <phoneticPr fontId="4" type="noConversion"/>
  </si>
  <si>
    <t>510050P1505M03200</t>
    <phoneticPr fontId="4" type="noConversion"/>
  </si>
  <si>
    <t>10000165</t>
    <phoneticPr fontId="4" type="noConversion"/>
  </si>
  <si>
    <t>10000168</t>
    <phoneticPr fontId="4" type="noConversion"/>
  </si>
  <si>
    <t>510050C1505M03300</t>
    <phoneticPr fontId="4" type="noConversion"/>
  </si>
  <si>
    <t>510050P1505M03300</t>
    <phoneticPr fontId="4" type="noConversion"/>
  </si>
  <si>
    <t>50ETF购2015年6月3300</t>
    <phoneticPr fontId="4" type="noConversion"/>
  </si>
  <si>
    <t>10000172</t>
    <phoneticPr fontId="4" type="noConversion"/>
  </si>
  <si>
    <t>510050P1506M03300</t>
    <phoneticPr fontId="4" type="noConversion"/>
  </si>
  <si>
    <t>10000174</t>
    <phoneticPr fontId="4" type="noConversion"/>
  </si>
  <si>
    <t>510050C1505M03400</t>
    <phoneticPr fontId="4" type="noConversion"/>
  </si>
  <si>
    <t>50ETF购2015年5月3400</t>
    <phoneticPr fontId="4" type="noConversion"/>
  </si>
  <si>
    <t>50ETF沽2015年5月3400</t>
    <phoneticPr fontId="4" type="noConversion"/>
  </si>
  <si>
    <t>510050C1506M03400</t>
    <phoneticPr fontId="4" type="noConversion"/>
  </si>
  <si>
    <t>510050C1512M03000</t>
    <phoneticPr fontId="4" type="noConversion"/>
  </si>
  <si>
    <t>10000184</t>
    <phoneticPr fontId="4" type="noConversion"/>
  </si>
  <si>
    <t>510050C1512M03100</t>
    <phoneticPr fontId="4" type="noConversion"/>
  </si>
  <si>
    <t>510050C1512M03200</t>
    <phoneticPr fontId="4" type="noConversion"/>
  </si>
  <si>
    <t>10000187</t>
    <phoneticPr fontId="4" type="noConversion"/>
  </si>
  <si>
    <t>510050C1512M03400</t>
    <phoneticPr fontId="4" type="noConversion"/>
  </si>
  <si>
    <t>50ETF沽2015年12月3000</t>
    <phoneticPr fontId="4" type="noConversion"/>
  </si>
  <si>
    <t>2015-12-23</t>
    <phoneticPr fontId="4" type="noConversion"/>
  </si>
  <si>
    <t>510050P1512M03100</t>
    <phoneticPr fontId="4" type="noConversion"/>
  </si>
  <si>
    <t>510050P1512M03200</t>
    <phoneticPr fontId="4" type="noConversion"/>
  </si>
  <si>
    <t>50ETF沽2015年12月3200</t>
    <phoneticPr fontId="4" type="noConversion"/>
  </si>
  <si>
    <t>10000191</t>
    <phoneticPr fontId="4" type="noConversion"/>
  </si>
  <si>
    <t>510050P1512M03400</t>
    <phoneticPr fontId="4" type="noConversion"/>
  </si>
  <si>
    <t>50ETF沽2015年12月3400</t>
    <phoneticPr fontId="4" type="noConversion"/>
  </si>
  <si>
    <t>510050C1505M03500</t>
    <phoneticPr fontId="4" type="noConversion"/>
  </si>
  <si>
    <t>50ETF购2015年5月3500</t>
    <phoneticPr fontId="4" type="noConversion"/>
  </si>
  <si>
    <t>50ETF沽2015年6月3500</t>
    <phoneticPr fontId="4" type="noConversion"/>
  </si>
  <si>
    <t>10000197</t>
    <phoneticPr fontId="4" type="noConversion"/>
  </si>
  <si>
    <t>510050P1509M03500</t>
    <phoneticPr fontId="4" type="noConversion"/>
  </si>
  <si>
    <t>50ETF沽2015年9月3500</t>
    <phoneticPr fontId="4" type="noConversion"/>
  </si>
  <si>
    <t>10000201</t>
    <phoneticPr fontId="4" type="noConversion"/>
  </si>
  <si>
    <t>510050P1512M02950</t>
    <phoneticPr fontId="4" type="noConversion"/>
  </si>
  <si>
    <t>10000203</t>
    <phoneticPr fontId="4" type="noConversion"/>
  </si>
  <si>
    <t>10000204</t>
    <phoneticPr fontId="4" type="noConversion"/>
  </si>
  <si>
    <t>10000205</t>
    <phoneticPr fontId="4" type="noConversion"/>
  </si>
  <si>
    <t>50ETF沽2015年12月2850</t>
    <phoneticPr fontId="4" type="noConversion"/>
  </si>
  <si>
    <t>2015-12-24</t>
    <phoneticPr fontId="4" type="noConversion"/>
  </si>
  <si>
    <t>10000207</t>
    <phoneticPr fontId="4" type="noConversion"/>
  </si>
  <si>
    <t>2015-07</t>
    <phoneticPr fontId="4" type="noConversion"/>
  </si>
  <si>
    <t>510050C1507M03200</t>
    <phoneticPr fontId="4" type="noConversion"/>
  </si>
  <si>
    <t>50ETF购2015年7月3200</t>
    <phoneticPr fontId="4" type="noConversion"/>
  </si>
  <si>
    <t>10000211</t>
    <phoneticPr fontId="4" type="noConversion"/>
  </si>
  <si>
    <t>510050P1507M03200</t>
    <phoneticPr fontId="4" type="noConversion"/>
  </si>
  <si>
    <t>510050P1507M03300</t>
    <phoneticPr fontId="4" type="noConversion"/>
  </si>
  <si>
    <t>50ETF沽2015年7月3400</t>
    <phoneticPr fontId="4" type="noConversion"/>
  </si>
  <si>
    <t>10000217</t>
    <phoneticPr fontId="4" type="noConversion"/>
  </si>
  <si>
    <t>510050P1507M03000</t>
    <phoneticPr fontId="4" type="noConversion"/>
  </si>
  <si>
    <t>10000223</t>
    <phoneticPr fontId="4" type="noConversion"/>
  </si>
  <si>
    <t>10000224</t>
    <phoneticPr fontId="4" type="noConversion"/>
  </si>
  <si>
    <t>510050P1507M03600</t>
    <phoneticPr fontId="4" type="noConversion"/>
  </si>
  <si>
    <t>50ETF沽2015年7月3600</t>
    <phoneticPr fontId="4" type="noConversion"/>
  </si>
  <si>
    <t>510050C1509M03600</t>
    <phoneticPr fontId="4" type="noConversion"/>
  </si>
  <si>
    <t>10000226</t>
    <phoneticPr fontId="4" type="noConversion"/>
  </si>
  <si>
    <t>10000227</t>
    <phoneticPr fontId="4" type="noConversion"/>
  </si>
  <si>
    <t>10000228</t>
    <phoneticPr fontId="4" type="noConversion"/>
  </si>
  <si>
    <t>50ETF购2015年7月2900</t>
    <phoneticPr fontId="4" type="noConversion"/>
  </si>
  <si>
    <t>10000230</t>
    <phoneticPr fontId="4" type="noConversion"/>
  </si>
  <si>
    <t>10000234</t>
    <phoneticPr fontId="4" type="noConversion"/>
  </si>
  <si>
    <t>510050P1507M02750</t>
    <phoneticPr fontId="4" type="noConversion"/>
  </si>
  <si>
    <t>10000235</t>
    <phoneticPr fontId="4" type="noConversion"/>
  </si>
  <si>
    <t>510050C1512M02750</t>
    <phoneticPr fontId="4" type="noConversion"/>
  </si>
  <si>
    <t>510050P1512M02800</t>
    <phoneticPr fontId="4" type="noConversion"/>
  </si>
  <si>
    <t>50ETF沽2015年12月2800</t>
    <phoneticPr fontId="4" type="noConversion"/>
  </si>
  <si>
    <t>510050C1508M02900</t>
    <phoneticPr fontId="4" type="noConversion"/>
  </si>
  <si>
    <t>2015-08-27</t>
    <phoneticPr fontId="4" type="noConversion"/>
  </si>
  <si>
    <t>10000245</t>
    <phoneticPr fontId="4" type="noConversion"/>
  </si>
  <si>
    <t>10000246</t>
    <phoneticPr fontId="4" type="noConversion"/>
  </si>
  <si>
    <t>510050P1508M02900</t>
    <phoneticPr fontId="4" type="noConversion"/>
  </si>
  <si>
    <t>10000247</t>
    <phoneticPr fontId="4" type="noConversion"/>
  </si>
  <si>
    <t>510050P1508M02950</t>
    <phoneticPr fontId="4" type="noConversion"/>
  </si>
  <si>
    <t>10000248</t>
    <phoneticPr fontId="4" type="noConversion"/>
  </si>
  <si>
    <t>50ETF购2015年8月2800</t>
    <phoneticPr fontId="4" type="noConversion"/>
  </si>
  <si>
    <t>10000252</t>
    <phoneticPr fontId="4" type="noConversion"/>
  </si>
  <si>
    <t>50ETF沽2015年8月2800</t>
    <phoneticPr fontId="4" type="noConversion"/>
  </si>
  <si>
    <t>10000254</t>
    <phoneticPr fontId="4" type="noConversion"/>
  </si>
  <si>
    <t>10000258</t>
    <phoneticPr fontId="4" type="noConversion"/>
  </si>
  <si>
    <t>510050P1507M02600</t>
    <phoneticPr fontId="4" type="noConversion"/>
  </si>
  <si>
    <t>50ETF沽2015年7月2600</t>
    <phoneticPr fontId="4" type="noConversion"/>
  </si>
  <si>
    <t>510050P1507M02650</t>
    <phoneticPr fontId="4" type="noConversion"/>
  </si>
  <si>
    <t>10000260</t>
    <phoneticPr fontId="4" type="noConversion"/>
  </si>
  <si>
    <t>10000264</t>
    <phoneticPr fontId="4" type="noConversion"/>
  </si>
  <si>
    <t>2015-08</t>
    <phoneticPr fontId="4" type="noConversion"/>
  </si>
  <si>
    <t>50ETF沽2015年8月2600</t>
    <phoneticPr fontId="4" type="noConversion"/>
  </si>
  <si>
    <t>510050P1508M02650</t>
    <phoneticPr fontId="4" type="noConversion"/>
  </si>
  <si>
    <t>510050P1508M02700</t>
    <phoneticPr fontId="4" type="noConversion"/>
  </si>
  <si>
    <t>50ETF沽2015年8月2700</t>
    <phoneticPr fontId="4" type="noConversion"/>
  </si>
  <si>
    <t>510050P1508M02750</t>
    <phoneticPr fontId="4" type="noConversion"/>
  </si>
  <si>
    <t>50ETF沽2015年8月2750</t>
    <phoneticPr fontId="4" type="noConversion"/>
  </si>
  <si>
    <t>10000269</t>
    <phoneticPr fontId="4" type="noConversion"/>
  </si>
  <si>
    <t>50ETF购2015年12月2700</t>
    <phoneticPr fontId="4" type="noConversion"/>
  </si>
  <si>
    <t>510050P1512M02600</t>
    <phoneticPr fontId="4" type="noConversion"/>
  </si>
  <si>
    <t>50ETF沽2015年12月2600</t>
    <phoneticPr fontId="4" type="noConversion"/>
  </si>
  <si>
    <t>50ETF沽2015年12月2650</t>
    <phoneticPr fontId="4" type="noConversion"/>
  </si>
  <si>
    <t>510050P1512M02700</t>
    <phoneticPr fontId="4" type="noConversion"/>
  </si>
  <si>
    <t>10000276</t>
    <phoneticPr fontId="4" type="noConversion"/>
  </si>
  <si>
    <t>510050P1507M02550</t>
    <phoneticPr fontId="4" type="noConversion"/>
  </si>
  <si>
    <t>50ETF沽2015年8月2550</t>
    <phoneticPr fontId="4" type="noConversion"/>
  </si>
  <si>
    <t>510050P1512M02550</t>
    <phoneticPr fontId="4" type="noConversion"/>
  </si>
  <si>
    <t>10000284</t>
    <phoneticPr fontId="4" type="noConversion"/>
  </si>
  <si>
    <t>50ETF沽2015年8月2500</t>
    <phoneticPr fontId="4" type="noConversion"/>
  </si>
  <si>
    <t>10000287</t>
    <phoneticPr fontId="4" type="noConversion"/>
  </si>
  <si>
    <t>50ETF购2016年3月2650</t>
    <phoneticPr fontId="4" type="noConversion"/>
  </si>
  <si>
    <t>2016-03</t>
    <phoneticPr fontId="4" type="noConversion"/>
  </si>
  <si>
    <t>2016-03-23</t>
    <phoneticPr fontId="4" type="noConversion"/>
  </si>
  <si>
    <t>10000289</t>
    <phoneticPr fontId="4" type="noConversion"/>
  </si>
  <si>
    <t>510050C1603M02750</t>
    <phoneticPr fontId="4" type="noConversion"/>
  </si>
  <si>
    <t>2016-03-24</t>
    <phoneticPr fontId="4" type="noConversion"/>
  </si>
  <si>
    <t>50ETF购2016年3月2800</t>
    <phoneticPr fontId="4" type="noConversion"/>
  </si>
  <si>
    <t>10000291</t>
    <phoneticPr fontId="4" type="noConversion"/>
  </si>
  <si>
    <t>510050C1603M02850</t>
    <phoneticPr fontId="4" type="noConversion"/>
  </si>
  <si>
    <t>50ETF购2016年3月2850</t>
    <phoneticPr fontId="4" type="noConversion"/>
  </si>
  <si>
    <t>10000292</t>
    <phoneticPr fontId="4" type="noConversion"/>
  </si>
  <si>
    <t>510050P1603M02750</t>
    <phoneticPr fontId="4" type="noConversion"/>
  </si>
  <si>
    <t>510050P1603M02900</t>
    <phoneticPr fontId="4" type="noConversion"/>
  </si>
  <si>
    <t>50ETF沽2016年3月2900</t>
    <phoneticPr fontId="4" type="noConversion"/>
  </si>
  <si>
    <t>10000299</t>
    <phoneticPr fontId="4" type="noConversion"/>
  </si>
  <si>
    <t>10000300</t>
    <phoneticPr fontId="4" type="noConversion"/>
  </si>
  <si>
    <t>510050C1508M02450</t>
    <phoneticPr fontId="4" type="noConversion"/>
  </si>
  <si>
    <t>10000302</t>
    <phoneticPr fontId="4" type="noConversion"/>
  </si>
  <si>
    <t>50ETF购2015年12月2400</t>
    <phoneticPr fontId="4" type="noConversion"/>
  </si>
  <si>
    <t>510050C1512M02450</t>
    <phoneticPr fontId="4" type="noConversion"/>
  </si>
  <si>
    <t>50ETF购2015年12月2450</t>
    <phoneticPr fontId="4" type="noConversion"/>
  </si>
  <si>
    <t>510050P1512M02450</t>
    <phoneticPr fontId="4" type="noConversion"/>
  </si>
  <si>
    <t>10000309</t>
    <phoneticPr fontId="4" type="noConversion"/>
  </si>
  <si>
    <t>50ETF购2016年3月2500</t>
    <phoneticPr fontId="4" type="noConversion"/>
  </si>
  <si>
    <t>50ETF购2016年3月2550</t>
    <phoneticPr fontId="4" type="noConversion"/>
  </si>
  <si>
    <t>50ETF购2016年3月2600</t>
    <phoneticPr fontId="4" type="noConversion"/>
  </si>
  <si>
    <t>510050P1603M02400</t>
    <phoneticPr fontId="4" type="noConversion"/>
  </si>
  <si>
    <t>50ETF沽2016年3月2400</t>
    <phoneticPr fontId="4" type="noConversion"/>
  </si>
  <si>
    <t>50ETF沽2016年3月2450</t>
    <phoneticPr fontId="4" type="noConversion"/>
  </si>
  <si>
    <t>510050P1603M02500</t>
    <phoneticPr fontId="4" type="noConversion"/>
  </si>
  <si>
    <t>50ETF沽2016年3月2500</t>
    <phoneticPr fontId="4" type="noConversion"/>
  </si>
  <si>
    <t>510050P1603M02550</t>
    <phoneticPr fontId="4" type="noConversion"/>
  </si>
  <si>
    <t>50ETF沽2016年3月2600</t>
    <phoneticPr fontId="4" type="noConversion"/>
  </si>
  <si>
    <t>50ETF沽2015年8月2350</t>
    <phoneticPr fontId="4" type="noConversion"/>
  </si>
  <si>
    <t>510050P1603M02350</t>
    <phoneticPr fontId="4" type="noConversion"/>
  </si>
  <si>
    <t>50ETF购2015年8月2300</t>
    <phoneticPr fontId="4" type="noConversion"/>
  </si>
  <si>
    <t>50ETF沽2015年12月2300</t>
    <phoneticPr fontId="4" type="noConversion"/>
  </si>
  <si>
    <t>510050C1603M02300</t>
    <phoneticPr fontId="4" type="noConversion"/>
  </si>
  <si>
    <t>10000329</t>
    <phoneticPr fontId="4" type="noConversion"/>
  </si>
  <si>
    <t>50ETF沽2015年8月2250</t>
    <phoneticPr fontId="4" type="noConversion"/>
  </si>
  <si>
    <t>10000337</t>
    <phoneticPr fontId="4" type="noConversion"/>
  </si>
  <si>
    <t>10000338</t>
    <phoneticPr fontId="4" type="noConversion"/>
  </si>
  <si>
    <t>10000339</t>
    <phoneticPr fontId="4" type="noConversion"/>
  </si>
  <si>
    <t>510050C1509M02150</t>
    <phoneticPr fontId="4" type="noConversion"/>
  </si>
  <si>
    <t>10000340</t>
    <phoneticPr fontId="4" type="noConversion"/>
  </si>
  <si>
    <t>510050P1509M02150</t>
    <phoneticPr fontId="4" type="noConversion"/>
  </si>
  <si>
    <t>50ETF沽2016年3月2200</t>
    <phoneticPr fontId="4" type="noConversion"/>
  </si>
  <si>
    <t>510050C1508M02050</t>
    <phoneticPr fontId="4" type="noConversion"/>
  </si>
  <si>
    <t>50ETF沽2015年8月2000</t>
    <phoneticPr fontId="4" type="noConversion"/>
  </si>
  <si>
    <t>50ETF沽2015年8月2100</t>
    <phoneticPr fontId="4" type="noConversion"/>
  </si>
  <si>
    <t>10000357</t>
    <phoneticPr fontId="4" type="noConversion"/>
  </si>
  <si>
    <t>10000358</t>
    <phoneticPr fontId="4" type="noConversion"/>
  </si>
  <si>
    <t>510050C1509M02050</t>
    <phoneticPr fontId="4" type="noConversion"/>
  </si>
  <si>
    <t>510050P1509M02000</t>
    <phoneticPr fontId="4" type="noConversion"/>
  </si>
  <si>
    <t>50ETF沽2015年9月2100</t>
    <phoneticPr fontId="4" type="noConversion"/>
  </si>
  <si>
    <t>510050C1512M01950</t>
    <phoneticPr fontId="4" type="noConversion"/>
  </si>
  <si>
    <t>50ETF购2015年12月1950</t>
    <phoneticPr fontId="4" type="noConversion"/>
  </si>
  <si>
    <t>10000368</t>
    <phoneticPr fontId="4" type="noConversion"/>
  </si>
  <si>
    <t>10000373</t>
    <phoneticPr fontId="4" type="noConversion"/>
  </si>
  <si>
    <t>510050C1603M02050</t>
    <phoneticPr fontId="4" type="noConversion"/>
  </si>
  <si>
    <t>10000376</t>
    <phoneticPr fontId="4" type="noConversion"/>
  </si>
  <si>
    <t>50ETF沽2016年3月2000</t>
    <phoneticPr fontId="4" type="noConversion"/>
  </si>
  <si>
    <t>50ETF沽2016年3月2100</t>
    <phoneticPr fontId="4" type="noConversion"/>
  </si>
  <si>
    <t>10000381</t>
    <phoneticPr fontId="4" type="noConversion"/>
  </si>
  <si>
    <t>510050C1508M01800</t>
    <phoneticPr fontId="4" type="noConversion"/>
  </si>
  <si>
    <t>10000382</t>
    <phoneticPr fontId="4" type="noConversion"/>
  </si>
  <si>
    <t>510050P1509M01800</t>
    <phoneticPr fontId="4" type="noConversion"/>
  </si>
  <si>
    <t>50ETF沽2015年9月1900</t>
    <phoneticPr fontId="4" type="noConversion"/>
  </si>
  <si>
    <t>10000393</t>
    <phoneticPr fontId="4" type="noConversion"/>
  </si>
  <si>
    <t>50ETF购2015年12月1800</t>
    <phoneticPr fontId="4" type="noConversion"/>
  </si>
  <si>
    <t>510050C1512M01850</t>
    <phoneticPr fontId="4" type="noConversion"/>
  </si>
  <si>
    <t>10000395</t>
    <phoneticPr fontId="4" type="noConversion"/>
  </si>
  <si>
    <t>10000397</t>
    <phoneticPr fontId="4" type="noConversion"/>
  </si>
  <si>
    <t>50ETF沽2015年12月1900</t>
    <phoneticPr fontId="4" type="noConversion"/>
  </si>
  <si>
    <t>10000399</t>
    <phoneticPr fontId="4" type="noConversion"/>
  </si>
  <si>
    <t>510050C1603M01800</t>
    <phoneticPr fontId="4" type="noConversion"/>
  </si>
  <si>
    <t>50ETF购2016年3月1800</t>
    <phoneticPr fontId="4" type="noConversion"/>
  </si>
  <si>
    <t>10000402</t>
    <phoneticPr fontId="4" type="noConversion"/>
  </si>
  <si>
    <t>10000403</t>
    <phoneticPr fontId="4" type="noConversion"/>
  </si>
  <si>
    <t>510050P1603M01850</t>
    <phoneticPr fontId="4" type="noConversion"/>
  </si>
  <si>
    <t>50ETF沽2016年3月1850</t>
    <phoneticPr fontId="4" type="noConversion"/>
  </si>
  <si>
    <t>10000405</t>
    <phoneticPr fontId="4" type="noConversion"/>
  </si>
  <si>
    <t>510050C1510M01900</t>
    <phoneticPr fontId="4" type="noConversion"/>
  </si>
  <si>
    <t>50ETF购2015年10月1900</t>
    <phoneticPr fontId="4" type="noConversion"/>
  </si>
  <si>
    <t>510050C1510M01950</t>
    <phoneticPr fontId="4" type="noConversion"/>
  </si>
  <si>
    <t>2015-10-28</t>
    <phoneticPr fontId="4" type="noConversion"/>
  </si>
  <si>
    <t>510050C1510M02050</t>
    <phoneticPr fontId="4" type="noConversion"/>
  </si>
  <si>
    <t>10000411</t>
    <phoneticPr fontId="4" type="noConversion"/>
  </si>
  <si>
    <t>510050P1510M01900</t>
    <phoneticPr fontId="4" type="noConversion"/>
  </si>
  <si>
    <t>2015-10-29</t>
    <phoneticPr fontId="4" type="noConversion"/>
  </si>
  <si>
    <t>50ETF购2015年10月2200</t>
    <phoneticPr fontId="4" type="noConversion"/>
  </si>
  <si>
    <t>510050P1510M02150</t>
    <phoneticPr fontId="4" type="noConversion"/>
  </si>
  <si>
    <t>10000420</t>
    <phoneticPr fontId="4" type="noConversion"/>
  </si>
  <si>
    <t>50ETF沽2015年10月2200</t>
    <phoneticPr fontId="4" type="noConversion"/>
  </si>
  <si>
    <t>510050C1510M02250</t>
    <phoneticPr fontId="4" type="noConversion"/>
  </si>
  <si>
    <t>10000422</t>
    <phoneticPr fontId="4" type="noConversion"/>
  </si>
  <si>
    <t>10000423</t>
    <phoneticPr fontId="4" type="noConversion"/>
  </si>
  <si>
    <t>10000425</t>
    <phoneticPr fontId="4" type="noConversion"/>
  </si>
  <si>
    <t>10000427</t>
    <phoneticPr fontId="4" type="noConversion"/>
  </si>
  <si>
    <t>10000428</t>
    <phoneticPr fontId="4" type="noConversion"/>
  </si>
  <si>
    <t>2015-11</t>
    <phoneticPr fontId="4" type="noConversion"/>
  </si>
  <si>
    <t>50ETF购2015年11月2300</t>
    <phoneticPr fontId="4" type="noConversion"/>
  </si>
  <si>
    <t>510050P1511M02100</t>
    <phoneticPr fontId="4" type="noConversion"/>
  </si>
  <si>
    <t>2015-11-26</t>
    <phoneticPr fontId="4" type="noConversion"/>
  </si>
  <si>
    <t>10000438</t>
    <phoneticPr fontId="4" type="noConversion"/>
  </si>
  <si>
    <t>510050P1511M02050</t>
    <phoneticPr fontId="4" type="noConversion"/>
  </si>
  <si>
    <t>50ETF沽2015年11月2050</t>
    <phoneticPr fontId="4" type="noConversion"/>
  </si>
  <si>
    <t>10000439</t>
    <phoneticPr fontId="4" type="noConversion"/>
  </si>
  <si>
    <t>510050C1510M02400</t>
    <phoneticPr fontId="4" type="noConversion"/>
  </si>
  <si>
    <t>50ETF沽2015年10月2400</t>
    <phoneticPr fontId="4" type="noConversion"/>
  </si>
  <si>
    <t>510050C1511M02400</t>
    <phoneticPr fontId="4" type="noConversion"/>
  </si>
  <si>
    <t>50ETF购2015年11月2400</t>
    <phoneticPr fontId="4" type="noConversion"/>
  </si>
  <si>
    <t>10000443</t>
    <phoneticPr fontId="4" type="noConversion"/>
  </si>
  <si>
    <t>10000444</t>
    <phoneticPr fontId="4" type="noConversion"/>
  </si>
  <si>
    <t>50ETF购2015年10月2450</t>
    <phoneticPr fontId="4" type="noConversion"/>
  </si>
  <si>
    <t>50ETF沽2015年10月2450</t>
    <phoneticPr fontId="4" type="noConversion"/>
  </si>
  <si>
    <t>510050C1511M02450</t>
    <phoneticPr fontId="4" type="noConversion"/>
  </si>
  <si>
    <t>50ETF购2015年11月2450</t>
    <phoneticPr fontId="4" type="noConversion"/>
  </si>
  <si>
    <t>510050P1511M02450</t>
    <phoneticPr fontId="4" type="noConversion"/>
  </si>
  <si>
    <t>510050C1606M02200</t>
    <phoneticPr fontId="4" type="noConversion"/>
  </si>
  <si>
    <t>2016-06-23</t>
    <phoneticPr fontId="4" type="noConversion"/>
  </si>
  <si>
    <t>50ETF购2016年6月2300</t>
    <phoneticPr fontId="4" type="noConversion"/>
  </si>
  <si>
    <t>510050C1606M02400</t>
    <phoneticPr fontId="4" type="noConversion"/>
  </si>
  <si>
    <t>10000454</t>
    <phoneticPr fontId="4" type="noConversion"/>
  </si>
  <si>
    <t>510050P1606M02200</t>
    <phoneticPr fontId="4" type="noConversion"/>
  </si>
  <si>
    <t>50ETF沽2016年6月2200</t>
    <phoneticPr fontId="4" type="noConversion"/>
  </si>
  <si>
    <t>2016-06</t>
    <phoneticPr fontId="4" type="noConversion"/>
  </si>
  <si>
    <t>50ETF沽2016年6月2300</t>
    <phoneticPr fontId="4" type="noConversion"/>
  </si>
  <si>
    <t>510050P1606M02400</t>
    <phoneticPr fontId="4" type="noConversion"/>
  </si>
  <si>
    <t>10000460</t>
    <phoneticPr fontId="4" type="noConversion"/>
  </si>
  <si>
    <t>510050P1511M02500</t>
    <phoneticPr fontId="4" type="noConversion"/>
  </si>
  <si>
    <t>10000465</t>
    <phoneticPr fontId="4" type="noConversion"/>
  </si>
  <si>
    <t>10000469</t>
    <phoneticPr fontId="4" type="noConversion"/>
  </si>
  <si>
    <t>10000471</t>
    <phoneticPr fontId="4" type="noConversion"/>
  </si>
  <si>
    <t>510050P1511M02600</t>
    <phoneticPr fontId="4" type="noConversion"/>
  </si>
  <si>
    <t>50ETF沽2015年11月2600</t>
    <phoneticPr fontId="4" type="noConversion"/>
  </si>
  <si>
    <t>510050P1606M02600</t>
    <phoneticPr fontId="4" type="noConversion"/>
  </si>
  <si>
    <t>510050P1511M02650</t>
    <phoneticPr fontId="4" type="noConversion"/>
  </si>
  <si>
    <t>50ETF沽2015年11月2650</t>
    <phoneticPr fontId="4" type="noConversion"/>
  </si>
  <si>
    <t>10000477</t>
    <phoneticPr fontId="4" type="noConversion"/>
  </si>
  <si>
    <t>510050C1601M02350</t>
    <phoneticPr fontId="4" type="noConversion"/>
  </si>
  <si>
    <t>50ETF购2016年1月2500</t>
    <phoneticPr fontId="4" type="noConversion"/>
  </si>
  <si>
    <t>10000483</t>
    <phoneticPr fontId="4" type="noConversion"/>
  </si>
  <si>
    <t>510050C1601M02550</t>
    <phoneticPr fontId="4" type="noConversion"/>
  </si>
  <si>
    <t>50ETF沽2016年1月2500</t>
    <phoneticPr fontId="4" type="noConversion"/>
  </si>
  <si>
    <t>50ETF沽2016年1月2550</t>
    <phoneticPr fontId="4" type="noConversion"/>
  </si>
  <si>
    <t>10000489</t>
    <phoneticPr fontId="4" type="noConversion"/>
  </si>
  <si>
    <t>2016-01-27</t>
    <phoneticPr fontId="4" type="noConversion"/>
  </si>
  <si>
    <t>510050C1601M02300</t>
    <phoneticPr fontId="4" type="noConversion"/>
  </si>
  <si>
    <t>10000492</t>
    <phoneticPr fontId="4" type="noConversion"/>
  </si>
  <si>
    <t>50ETF沽2016年1月2200</t>
    <phoneticPr fontId="4" type="noConversion"/>
  </si>
  <si>
    <t>510050P1601M02250</t>
    <phoneticPr fontId="4" type="noConversion"/>
  </si>
  <si>
    <t>50ETF购2016年1月2600</t>
    <phoneticPr fontId="4" type="noConversion"/>
  </si>
  <si>
    <t>50ETF沽2016年1月2600</t>
    <phoneticPr fontId="4" type="noConversion"/>
  </si>
  <si>
    <t>510050C1602M02400</t>
    <phoneticPr fontId="4" type="noConversion"/>
  </si>
  <si>
    <t>50ETF购2016年2月2400</t>
    <phoneticPr fontId="4" type="noConversion"/>
  </si>
  <si>
    <t>2016-02-25</t>
    <phoneticPr fontId="4" type="noConversion"/>
  </si>
  <si>
    <t>10000499</t>
    <phoneticPr fontId="4" type="noConversion"/>
  </si>
  <si>
    <t>50ETF购2016年2月2550</t>
    <phoneticPr fontId="4" type="noConversion"/>
  </si>
  <si>
    <t>10000501</t>
    <phoneticPr fontId="4" type="noConversion"/>
  </si>
  <si>
    <t>510050C1602M02600</t>
    <phoneticPr fontId="4" type="noConversion"/>
  </si>
  <si>
    <t>50ETF沽2016年2月2400</t>
    <phoneticPr fontId="4" type="noConversion"/>
  </si>
  <si>
    <t>10000504</t>
    <phoneticPr fontId="4" type="noConversion"/>
  </si>
  <si>
    <t>510050P1602M02550</t>
    <phoneticPr fontId="4" type="noConversion"/>
  </si>
  <si>
    <t>10000506</t>
    <phoneticPr fontId="4" type="noConversion"/>
  </si>
  <si>
    <t>510050P1602M02600</t>
    <phoneticPr fontId="4" type="noConversion"/>
  </si>
  <si>
    <t>50ETF购2016年2月2300</t>
    <phoneticPr fontId="4" type="noConversion"/>
  </si>
  <si>
    <t>10000511</t>
    <phoneticPr fontId="4" type="noConversion"/>
  </si>
  <si>
    <t>50ETF购2016年2月2250</t>
    <phoneticPr fontId="4" type="noConversion"/>
  </si>
  <si>
    <t>10000513</t>
    <phoneticPr fontId="4" type="noConversion"/>
  </si>
  <si>
    <t>510050P1602M02200</t>
    <phoneticPr fontId="4" type="noConversion"/>
  </si>
  <si>
    <t>50ETF沽2016年2月2250</t>
    <phoneticPr fontId="4" type="noConversion"/>
  </si>
  <si>
    <t>10000516</t>
    <phoneticPr fontId="4" type="noConversion"/>
  </si>
  <si>
    <t>50ETF购2016年2月2150</t>
    <phoneticPr fontId="4" type="noConversion"/>
  </si>
  <si>
    <t>50ETF沽2016年2月2100</t>
    <phoneticPr fontId="4" type="noConversion"/>
  </si>
  <si>
    <t>50ETF购2016年6月2100</t>
    <phoneticPr fontId="4" type="noConversion"/>
  </si>
  <si>
    <t>510050C1602M02050</t>
    <phoneticPr fontId="4" type="noConversion"/>
  </si>
  <si>
    <t>50ETF购2016年2月2050</t>
    <phoneticPr fontId="4" type="noConversion"/>
  </si>
  <si>
    <t>10000532</t>
    <phoneticPr fontId="4" type="noConversion"/>
  </si>
  <si>
    <t>50ETF购2016年2月2000</t>
    <phoneticPr fontId="4" type="noConversion"/>
  </si>
  <si>
    <t>50ETF沽2016年2月2000</t>
    <phoneticPr fontId="4" type="noConversion"/>
  </si>
  <si>
    <t>10000536</t>
    <phoneticPr fontId="4" type="noConversion"/>
  </si>
  <si>
    <t>50ETF沽2016年6月2000</t>
    <phoneticPr fontId="4" type="noConversion"/>
  </si>
  <si>
    <t>50ETF购2016年1月1950</t>
    <phoneticPr fontId="4" type="noConversion"/>
  </si>
  <si>
    <t>10000538</t>
    <phoneticPr fontId="4" type="noConversion"/>
  </si>
  <si>
    <t>10000541</t>
    <phoneticPr fontId="4" type="noConversion"/>
  </si>
  <si>
    <t>10000543</t>
    <phoneticPr fontId="4" type="noConversion"/>
  </si>
  <si>
    <t>50ETF购2016年1月1850</t>
    <phoneticPr fontId="4" type="noConversion"/>
  </si>
  <si>
    <t>10000544</t>
    <phoneticPr fontId="4" type="noConversion"/>
  </si>
  <si>
    <t>50ETF购2016年1月1900</t>
    <phoneticPr fontId="4" type="noConversion"/>
  </si>
  <si>
    <t>50ETF沽2016年1月1900</t>
    <phoneticPr fontId="4" type="noConversion"/>
  </si>
  <si>
    <t>510050C1602M01850</t>
    <phoneticPr fontId="4" type="noConversion"/>
  </si>
  <si>
    <t>50ETF沽2016年2月1900</t>
    <phoneticPr fontId="4" type="noConversion"/>
  </si>
  <si>
    <t>10000551</t>
    <phoneticPr fontId="4" type="noConversion"/>
  </si>
  <si>
    <t>510050C1606M01850</t>
    <phoneticPr fontId="4" type="noConversion"/>
  </si>
  <si>
    <t>510050C1606M01900</t>
    <phoneticPr fontId="4" type="noConversion"/>
  </si>
  <si>
    <t>10000555</t>
    <phoneticPr fontId="4" type="noConversion"/>
  </si>
  <si>
    <t>510050C1609M01850</t>
    <phoneticPr fontId="4" type="noConversion"/>
  </si>
  <si>
    <t>50ETF购2016年9月1850</t>
    <phoneticPr fontId="4" type="noConversion"/>
  </si>
  <si>
    <t>2016-09</t>
    <phoneticPr fontId="4" type="noConversion"/>
  </si>
  <si>
    <t>2016-09-28</t>
    <phoneticPr fontId="4" type="noConversion"/>
  </si>
  <si>
    <t>10000556</t>
    <phoneticPr fontId="4" type="noConversion"/>
  </si>
  <si>
    <t>2016-09-29</t>
    <phoneticPr fontId="4" type="noConversion"/>
  </si>
  <si>
    <t>10000558</t>
    <phoneticPr fontId="4" type="noConversion"/>
  </si>
  <si>
    <t>510050C1609M02000</t>
    <phoneticPr fontId="4" type="noConversion"/>
  </si>
  <si>
    <t>10000559</t>
    <phoneticPr fontId="4" type="noConversion"/>
  </si>
  <si>
    <t>10000561</t>
    <phoneticPr fontId="4" type="noConversion"/>
  </si>
  <si>
    <t>10000562</t>
    <phoneticPr fontId="4" type="noConversion"/>
  </si>
  <si>
    <t>510050P1609M01950</t>
    <phoneticPr fontId="4" type="noConversion"/>
  </si>
  <si>
    <t>50ETF沽2016年9月1950</t>
    <phoneticPr fontId="4" type="noConversion"/>
  </si>
  <si>
    <t>510050P1609M02050</t>
    <phoneticPr fontId="4" type="noConversion"/>
  </si>
  <si>
    <t>50ETF沽2016年9月2050</t>
    <phoneticPr fontId="4" type="noConversion"/>
  </si>
  <si>
    <t>510050C1602M01800</t>
    <phoneticPr fontId="4" type="noConversion"/>
  </si>
  <si>
    <t>10000566</t>
    <phoneticPr fontId="4" type="noConversion"/>
  </si>
  <si>
    <t>50ETF购2016年6月1800</t>
    <phoneticPr fontId="4" type="noConversion"/>
  </si>
  <si>
    <t>10000568</t>
    <phoneticPr fontId="4" type="noConversion"/>
  </si>
  <si>
    <t>10000569</t>
    <phoneticPr fontId="4" type="noConversion"/>
  </si>
  <si>
    <t>510050C1609M01800</t>
    <phoneticPr fontId="4" type="noConversion"/>
  </si>
  <si>
    <t>50ETF购2016年9月1800</t>
    <phoneticPr fontId="4" type="noConversion"/>
  </si>
  <si>
    <t>510050P1609M01800</t>
    <phoneticPr fontId="4" type="noConversion"/>
  </si>
  <si>
    <t>50ETF沽2016年9月1800</t>
    <phoneticPr fontId="4" type="noConversion"/>
  </si>
  <si>
    <t>510050C1609M02100</t>
    <phoneticPr fontId="4" type="noConversion"/>
  </si>
  <si>
    <t>10000572</t>
    <phoneticPr fontId="4" type="noConversion"/>
  </si>
  <si>
    <t>50ETF沽2016年9月2100</t>
    <phoneticPr fontId="4" type="noConversion"/>
  </si>
  <si>
    <t>10000574</t>
    <phoneticPr fontId="4" type="noConversion"/>
  </si>
  <si>
    <t>510050P1609M02150</t>
    <phoneticPr fontId="4" type="noConversion"/>
  </si>
  <si>
    <t>50ETF沽2016年9月2150</t>
    <phoneticPr fontId="4" type="noConversion"/>
  </si>
  <si>
    <t>50ETF购2016年4月1950</t>
    <phoneticPr fontId="4" type="noConversion"/>
  </si>
  <si>
    <t>2016-04</t>
    <phoneticPr fontId="4" type="noConversion"/>
  </si>
  <si>
    <t>2016-04-27</t>
    <phoneticPr fontId="4" type="noConversion"/>
  </si>
  <si>
    <t>2016-04-28</t>
    <phoneticPr fontId="4" type="noConversion"/>
  </si>
  <si>
    <t>10000576</t>
    <phoneticPr fontId="4" type="noConversion"/>
  </si>
  <si>
    <t>510050C1604M02100</t>
    <phoneticPr fontId="4" type="noConversion"/>
  </si>
  <si>
    <t>510050C1604M02150</t>
    <phoneticPr fontId="4" type="noConversion"/>
  </si>
  <si>
    <t>510050P1604M01950</t>
    <phoneticPr fontId="4" type="noConversion"/>
  </si>
  <si>
    <t>10000582</t>
    <phoneticPr fontId="4" type="noConversion"/>
  </si>
  <si>
    <t>10000583</t>
    <phoneticPr fontId="4" type="noConversion"/>
  </si>
  <si>
    <t>50ETF沽2016年4月2100</t>
    <phoneticPr fontId="4" type="noConversion"/>
  </si>
  <si>
    <t>50ETF沽2016年4月1850</t>
    <phoneticPr fontId="4" type="noConversion"/>
  </si>
  <si>
    <t>10000593</t>
    <phoneticPr fontId="4" type="noConversion"/>
  </si>
  <si>
    <t>50ETF沽2016年4月2250</t>
    <phoneticPr fontId="4" type="noConversion"/>
  </si>
  <si>
    <t>10000595</t>
    <phoneticPr fontId="4" type="noConversion"/>
  </si>
  <si>
    <t>50ETF购2016年9月2250</t>
    <phoneticPr fontId="4" type="noConversion"/>
  </si>
  <si>
    <t>10000598</t>
    <phoneticPr fontId="4" type="noConversion"/>
  </si>
  <si>
    <t>2016-05</t>
    <phoneticPr fontId="4" type="noConversion"/>
  </si>
  <si>
    <t>2016-05-25</t>
    <phoneticPr fontId="4" type="noConversion"/>
  </si>
  <si>
    <t>2016-05-26</t>
    <phoneticPr fontId="4" type="noConversion"/>
  </si>
  <si>
    <t>510050C1605M02100</t>
    <phoneticPr fontId="4" type="noConversion"/>
  </si>
  <si>
    <t>510050P1605M02050</t>
    <phoneticPr fontId="4" type="noConversion"/>
  </si>
  <si>
    <t>50ETF沽2016年5月2100</t>
    <phoneticPr fontId="4" type="noConversion"/>
  </si>
  <si>
    <t>510050P1605M02150</t>
    <phoneticPr fontId="4" type="noConversion"/>
  </si>
  <si>
    <t>10000611</t>
    <phoneticPr fontId="4" type="noConversion"/>
  </si>
  <si>
    <t>10000612</t>
    <phoneticPr fontId="4" type="noConversion"/>
  </si>
  <si>
    <t>50ETF购2016年5月2300</t>
    <phoneticPr fontId="4" type="noConversion"/>
  </si>
  <si>
    <t>510050P1605M02300</t>
    <phoneticPr fontId="4" type="noConversion"/>
  </si>
  <si>
    <t>10000619</t>
    <phoneticPr fontId="4" type="noConversion"/>
  </si>
  <si>
    <t>510050C1612A02250</t>
    <phoneticPr fontId="4" type="noConversion"/>
  </si>
  <si>
    <t>10000621</t>
    <phoneticPr fontId="4" type="noConversion"/>
  </si>
  <si>
    <t>510050P1612A02100</t>
    <phoneticPr fontId="4" type="noConversion"/>
  </si>
  <si>
    <t>10000623</t>
    <phoneticPr fontId="4" type="noConversion"/>
  </si>
  <si>
    <t>510050P1612A02000</t>
    <phoneticPr fontId="4" type="noConversion"/>
  </si>
  <si>
    <t>50ETF沽2016年12月1957A</t>
    <phoneticPr fontId="4" type="noConversion"/>
  </si>
  <si>
    <t>10000627</t>
    <phoneticPr fontId="4" type="noConversion"/>
  </si>
  <si>
    <t>10000628</t>
    <phoneticPr fontId="4" type="noConversion"/>
  </si>
  <si>
    <t>50ETF沽2016年5月1950</t>
    <phoneticPr fontId="4" type="noConversion"/>
  </si>
  <si>
    <t>10000629</t>
    <phoneticPr fontId="4" type="noConversion"/>
  </si>
  <si>
    <t>10000630</t>
    <phoneticPr fontId="4" type="noConversion"/>
  </si>
  <si>
    <t>50ETF沽2016年12月1908A</t>
    <phoneticPr fontId="4" type="noConversion"/>
  </si>
  <si>
    <t>10000631</t>
    <phoneticPr fontId="4" type="noConversion"/>
  </si>
  <si>
    <t>50ETF购2016年7月1950</t>
    <phoneticPr fontId="4" type="noConversion"/>
  </si>
  <si>
    <t>2016-07</t>
    <phoneticPr fontId="4" type="noConversion"/>
  </si>
  <si>
    <t>2016-07-27</t>
    <phoneticPr fontId="4" type="noConversion"/>
  </si>
  <si>
    <t>2016-07-28</t>
    <phoneticPr fontId="4" type="noConversion"/>
  </si>
  <si>
    <t>10000636</t>
    <phoneticPr fontId="4" type="noConversion"/>
  </si>
  <si>
    <t>10000637</t>
    <phoneticPr fontId="4" type="noConversion"/>
  </si>
  <si>
    <t>510050P1607M02000</t>
    <phoneticPr fontId="4" type="noConversion"/>
  </si>
  <si>
    <t>50ETF沽2016年7月2150</t>
    <phoneticPr fontId="4" type="noConversion"/>
  </si>
  <si>
    <t>10000641</t>
    <phoneticPr fontId="4" type="noConversion"/>
  </si>
  <si>
    <t>50ETF沽2016年7月2200</t>
    <phoneticPr fontId="4" type="noConversion"/>
  </si>
  <si>
    <t>10000643</t>
    <phoneticPr fontId="4" type="noConversion"/>
  </si>
  <si>
    <t>50ETF购2016年7月2250</t>
    <phoneticPr fontId="4" type="noConversion"/>
  </si>
  <si>
    <t>10000644</t>
    <phoneticPr fontId="4" type="noConversion"/>
  </si>
  <si>
    <t>50ETF沽2016年7月2250</t>
    <phoneticPr fontId="4" type="noConversion"/>
  </si>
  <si>
    <t>50ETF购2016年8月2100</t>
    <phoneticPr fontId="4" type="noConversion"/>
  </si>
  <si>
    <t>50ETF购2016年8月2200</t>
    <phoneticPr fontId="4" type="noConversion"/>
  </si>
  <si>
    <t>510050P1608M02000</t>
    <phoneticPr fontId="4" type="noConversion"/>
  </si>
  <si>
    <t>2016-08-25</t>
    <phoneticPr fontId="4" type="noConversion"/>
  </si>
  <si>
    <t>10000651</t>
    <phoneticPr fontId="4" type="noConversion"/>
  </si>
  <si>
    <t>10000653</t>
    <phoneticPr fontId="4" type="noConversion"/>
  </si>
  <si>
    <t>50ETF沽2016年8月2150</t>
    <phoneticPr fontId="4" type="noConversion"/>
  </si>
  <si>
    <t>2016-08</t>
    <phoneticPr fontId="4" type="noConversion"/>
  </si>
  <si>
    <t>50ETF沽2016年8月2200</t>
    <phoneticPr fontId="4" type="noConversion"/>
  </si>
  <si>
    <t>510050C1608M02250</t>
    <phoneticPr fontId="4" type="noConversion"/>
  </si>
  <si>
    <t>510050P1608M02250</t>
    <phoneticPr fontId="4" type="noConversion"/>
  </si>
  <si>
    <t>10000657</t>
    <phoneticPr fontId="4" type="noConversion"/>
  </si>
  <si>
    <t>510050C1607M02300</t>
    <phoneticPr fontId="4" type="noConversion"/>
  </si>
  <si>
    <t>50ETF购2016年7月2300</t>
    <phoneticPr fontId="4" type="noConversion"/>
  </si>
  <si>
    <t>10000658</t>
    <phoneticPr fontId="4" type="noConversion"/>
  </si>
  <si>
    <t>50ETF沽2016年7月2300</t>
    <phoneticPr fontId="4" type="noConversion"/>
  </si>
  <si>
    <t>10000659</t>
    <phoneticPr fontId="4" type="noConversion"/>
  </si>
  <si>
    <t>510050C1608M02300</t>
    <phoneticPr fontId="4" type="noConversion"/>
  </si>
  <si>
    <t>510050P1607M02350</t>
    <phoneticPr fontId="4" type="noConversion"/>
  </si>
  <si>
    <t>10000667</t>
    <phoneticPr fontId="4" type="noConversion"/>
  </si>
  <si>
    <t>50ETF沽2016年9月2350</t>
    <phoneticPr fontId="4" type="noConversion"/>
  </si>
  <si>
    <t>510050C1612A02350</t>
    <phoneticPr fontId="4" type="noConversion"/>
  </si>
  <si>
    <t>50ETF购2016年12月2299A</t>
    <phoneticPr fontId="4" type="noConversion"/>
  </si>
  <si>
    <t>50ETF购2017年3月2153A</t>
    <phoneticPr fontId="4" type="noConversion"/>
  </si>
  <si>
    <t>50ETF购2017年3月2202A</t>
    <phoneticPr fontId="4" type="noConversion"/>
  </si>
  <si>
    <t>50ETF购2017年3月2250A</t>
    <phoneticPr fontId="4" type="noConversion"/>
  </si>
  <si>
    <t>10000676</t>
    <phoneticPr fontId="4" type="noConversion"/>
  </si>
  <si>
    <t>510050P1703A02100</t>
    <phoneticPr fontId="4" type="noConversion"/>
  </si>
  <si>
    <t>10000681</t>
    <phoneticPr fontId="4" type="noConversion"/>
  </si>
  <si>
    <t>510050P1703A02350</t>
    <phoneticPr fontId="4" type="noConversion"/>
  </si>
  <si>
    <t>50ETF沽2017年3月2299A</t>
    <phoneticPr fontId="4" type="noConversion"/>
  </si>
  <si>
    <t>10000684</t>
    <phoneticPr fontId="4" type="noConversion"/>
  </si>
  <si>
    <t>50ETF沽2016年8月2400</t>
    <phoneticPr fontId="4" type="noConversion"/>
  </si>
  <si>
    <t>10000688</t>
    <phoneticPr fontId="4" type="noConversion"/>
  </si>
  <si>
    <t>510050C1609M02450</t>
    <phoneticPr fontId="4" type="noConversion"/>
  </si>
  <si>
    <t>50ETF购2016年9月2450</t>
    <phoneticPr fontId="4" type="noConversion"/>
  </si>
  <si>
    <t>510050P1609M02400</t>
    <phoneticPr fontId="4" type="noConversion"/>
  </si>
  <si>
    <t>50ETF沽2016年9月2400</t>
    <phoneticPr fontId="4" type="noConversion"/>
  </si>
  <si>
    <t>510050P1609M02450</t>
    <phoneticPr fontId="4" type="noConversion"/>
  </si>
  <si>
    <t>10000694</t>
    <phoneticPr fontId="4" type="noConversion"/>
  </si>
  <si>
    <t>510050P1612A02450</t>
    <phoneticPr fontId="4" type="noConversion"/>
  </si>
  <si>
    <t>50ETF沽2016年12月2397A</t>
    <phoneticPr fontId="4" type="noConversion"/>
  </si>
  <si>
    <t>10000695</t>
    <phoneticPr fontId="4" type="noConversion"/>
  </si>
  <si>
    <t>50ETF购2017年3月2348A</t>
    <phoneticPr fontId="4" type="noConversion"/>
  </si>
  <si>
    <t>10000696</t>
    <phoneticPr fontId="4" type="noConversion"/>
  </si>
  <si>
    <t>510050P1703A02400</t>
    <phoneticPr fontId="4" type="noConversion"/>
  </si>
  <si>
    <t>50ETF购2016年10月2200</t>
    <phoneticPr fontId="4" type="noConversion"/>
  </si>
  <si>
    <t>2016-10-27</t>
    <phoneticPr fontId="4" type="noConversion"/>
  </si>
  <si>
    <t>50ETF购2016年10月2250</t>
    <phoneticPr fontId="4" type="noConversion"/>
  </si>
  <si>
    <t>2016-10</t>
    <phoneticPr fontId="4" type="noConversion"/>
  </si>
  <si>
    <t>2016-10-26</t>
    <phoneticPr fontId="4" type="noConversion"/>
  </si>
  <si>
    <t>510050C1610M02300</t>
    <phoneticPr fontId="4" type="noConversion"/>
  </si>
  <si>
    <t>10000703</t>
    <phoneticPr fontId="4" type="noConversion"/>
  </si>
  <si>
    <t>510050C1610M02400</t>
    <phoneticPr fontId="4" type="noConversion"/>
  </si>
  <si>
    <t>510050P1610M02400</t>
    <phoneticPr fontId="4" type="noConversion"/>
  </si>
  <si>
    <t>10000710</t>
    <phoneticPr fontId="4" type="noConversion"/>
  </si>
  <si>
    <t>510050P1610M02150</t>
    <phoneticPr fontId="4" type="noConversion"/>
  </si>
  <si>
    <t>10000715</t>
    <phoneticPr fontId="4" type="noConversion"/>
  </si>
  <si>
    <t>2016-11-23</t>
    <phoneticPr fontId="4" type="noConversion"/>
  </si>
  <si>
    <t>10000716</t>
    <phoneticPr fontId="4" type="noConversion"/>
  </si>
  <si>
    <t>50ETF购2016年11月2300</t>
    <phoneticPr fontId="4" type="noConversion"/>
  </si>
  <si>
    <t>510050P1611M02100</t>
    <phoneticPr fontId="4" type="noConversion"/>
  </si>
  <si>
    <t>510050P1611M02150</t>
    <phoneticPr fontId="4" type="noConversion"/>
  </si>
  <si>
    <t>10000720</t>
    <phoneticPr fontId="4" type="noConversion"/>
  </si>
  <si>
    <t>50ETF沽2016年11月2200</t>
    <phoneticPr fontId="4" type="noConversion"/>
  </si>
  <si>
    <t>510050P1611M02250</t>
    <phoneticPr fontId="4" type="noConversion"/>
  </si>
  <si>
    <t>10000722</t>
    <phoneticPr fontId="4" type="noConversion"/>
  </si>
  <si>
    <t>10000724</t>
    <phoneticPr fontId="4" type="noConversion"/>
  </si>
  <si>
    <t>510050P1611M02350</t>
    <phoneticPr fontId="4" type="noConversion"/>
  </si>
  <si>
    <t>510050C1611M02400</t>
    <phoneticPr fontId="4" type="noConversion"/>
  </si>
  <si>
    <t>10000726</t>
    <phoneticPr fontId="4" type="noConversion"/>
  </si>
  <si>
    <t>50ETF沽2016年11月2400</t>
    <phoneticPr fontId="4" type="noConversion"/>
  </si>
  <si>
    <t>510050C1706A02200</t>
    <phoneticPr fontId="4" type="noConversion"/>
  </si>
  <si>
    <t>10000728</t>
    <phoneticPr fontId="4" type="noConversion"/>
  </si>
  <si>
    <t>10000729</t>
    <phoneticPr fontId="4" type="noConversion"/>
  </si>
  <si>
    <t>50ETF购2017年6月2299A</t>
    <phoneticPr fontId="4" type="noConversion"/>
  </si>
  <si>
    <t>50ETF购2017年6月2348A</t>
    <phoneticPr fontId="4" type="noConversion"/>
  </si>
  <si>
    <t>510050P1706A02200</t>
    <phoneticPr fontId="4" type="noConversion"/>
  </si>
  <si>
    <t>50ETF沽2017年6月2202A</t>
    <phoneticPr fontId="4" type="noConversion"/>
  </si>
  <si>
    <t>2017-06</t>
    <phoneticPr fontId="4" type="noConversion"/>
  </si>
  <si>
    <t>510050P1706A02300</t>
    <phoneticPr fontId="4" type="noConversion"/>
  </si>
  <si>
    <t>50ETF沽2017年6月2250A</t>
    <phoneticPr fontId="4" type="noConversion"/>
  </si>
  <si>
    <t>10000735</t>
    <phoneticPr fontId="4" type="noConversion"/>
  </si>
  <si>
    <t>510050P1706A02400</t>
    <phoneticPr fontId="4" type="noConversion"/>
  </si>
  <si>
    <t>10000737</t>
    <phoneticPr fontId="4" type="noConversion"/>
  </si>
  <si>
    <t>50ETF沽2016年11月2450</t>
    <phoneticPr fontId="4" type="noConversion"/>
  </si>
  <si>
    <t>10000740</t>
    <phoneticPr fontId="4" type="noConversion"/>
  </si>
  <si>
    <t>10000741</t>
    <phoneticPr fontId="4" type="noConversion"/>
  </si>
  <si>
    <t>510050C1611M02500</t>
    <phoneticPr fontId="4" type="noConversion"/>
  </si>
  <si>
    <t>10000742</t>
    <phoneticPr fontId="4" type="noConversion"/>
  </si>
  <si>
    <t>10000743</t>
    <phoneticPr fontId="4" type="noConversion"/>
  </si>
  <si>
    <t>2016-12</t>
    <phoneticPr fontId="4" type="noConversion"/>
  </si>
  <si>
    <t>510050C1703A02500</t>
    <phoneticPr fontId="4" type="noConversion"/>
  </si>
  <si>
    <t>10000747</t>
    <phoneticPr fontId="4" type="noConversion"/>
  </si>
  <si>
    <t>510050C1706A02500</t>
    <phoneticPr fontId="4" type="noConversion"/>
  </si>
  <si>
    <t>510050P1706A02500</t>
    <phoneticPr fontId="4" type="noConversion"/>
  </si>
  <si>
    <t>10000749</t>
    <phoneticPr fontId="4" type="noConversion"/>
  </si>
  <si>
    <t>50ETF购2017年1月2250A</t>
    <phoneticPr fontId="4" type="noConversion"/>
  </si>
  <si>
    <t>2017-01</t>
    <phoneticPr fontId="4" type="noConversion"/>
  </si>
  <si>
    <t>2017-01-26</t>
    <phoneticPr fontId="4" type="noConversion"/>
  </si>
  <si>
    <t>510050C1701A02350</t>
    <phoneticPr fontId="4" type="noConversion"/>
  </si>
  <si>
    <t>10000751</t>
    <phoneticPr fontId="4" type="noConversion"/>
  </si>
  <si>
    <t>50ETF购2017年1月2348A</t>
    <phoneticPr fontId="4" type="noConversion"/>
  </si>
  <si>
    <t>10000753</t>
    <phoneticPr fontId="4" type="noConversion"/>
  </si>
  <si>
    <t>10000754</t>
    <phoneticPr fontId="4" type="noConversion"/>
  </si>
  <si>
    <t>510050P1701A02350</t>
    <phoneticPr fontId="4" type="noConversion"/>
  </si>
  <si>
    <t>10000756</t>
    <phoneticPr fontId="4" type="noConversion"/>
  </si>
  <si>
    <t>510050P1701A02400</t>
    <phoneticPr fontId="4" type="noConversion"/>
  </si>
  <si>
    <t>50ETF沽2017年1月2348A</t>
    <phoneticPr fontId="4" type="noConversion"/>
  </si>
  <si>
    <t>10000757</t>
    <phoneticPr fontId="4" type="noConversion"/>
  </si>
  <si>
    <t>10000758</t>
    <phoneticPr fontId="4" type="noConversion"/>
  </si>
  <si>
    <t>510050P1701A02500</t>
    <phoneticPr fontId="4" type="noConversion"/>
  </si>
  <si>
    <t>50ETF沽2017年1月2446A</t>
    <phoneticPr fontId="4" type="noConversion"/>
  </si>
  <si>
    <t>510050C1612A02550</t>
    <phoneticPr fontId="4" type="noConversion"/>
  </si>
  <si>
    <t>50ETF购2016年12月2495A</t>
    <phoneticPr fontId="4" type="noConversion"/>
  </si>
  <si>
    <t>10000760</t>
    <phoneticPr fontId="4" type="noConversion"/>
  </si>
  <si>
    <t>50ETF沽2016年12月2495A</t>
    <phoneticPr fontId="4" type="noConversion"/>
  </si>
  <si>
    <t>510050P1701A02550</t>
    <phoneticPr fontId="4" type="noConversion"/>
  </si>
  <si>
    <t>10000763</t>
    <phoneticPr fontId="4" type="noConversion"/>
  </si>
  <si>
    <t>10000764</t>
    <phoneticPr fontId="4" type="noConversion"/>
  </si>
  <si>
    <t>510050P1703A02550</t>
    <phoneticPr fontId="4" type="noConversion"/>
  </si>
  <si>
    <t>10000765</t>
    <phoneticPr fontId="4" type="noConversion"/>
  </si>
  <si>
    <t>10000767</t>
    <phoneticPr fontId="4" type="noConversion"/>
  </si>
  <si>
    <t>50ETF购2016年12月2300</t>
    <phoneticPr fontId="4" type="noConversion"/>
  </si>
  <si>
    <t>10000768</t>
    <phoneticPr fontId="4" type="noConversion"/>
  </si>
  <si>
    <t>510050C1612M02350</t>
    <phoneticPr fontId="4" type="noConversion"/>
  </si>
  <si>
    <t>50ETF购2016年12月2350</t>
    <phoneticPr fontId="4" type="noConversion"/>
  </si>
  <si>
    <t>510050C1612M02450</t>
    <phoneticPr fontId="4" type="noConversion"/>
  </si>
  <si>
    <t>10000771</t>
    <phoneticPr fontId="4" type="noConversion"/>
  </si>
  <si>
    <t>50ETF购2016年12月2500</t>
    <phoneticPr fontId="4" type="noConversion"/>
  </si>
  <si>
    <t>10000772</t>
    <phoneticPr fontId="4" type="noConversion"/>
  </si>
  <si>
    <t>50ETF沽2016年12月2300</t>
    <phoneticPr fontId="4" type="noConversion"/>
  </si>
  <si>
    <t>50ETF沽2016年12月2400</t>
    <phoneticPr fontId="4" type="noConversion"/>
  </si>
  <si>
    <t>510050P1612M02450</t>
    <phoneticPr fontId="4" type="noConversion"/>
  </si>
  <si>
    <t>50ETF沽2016年12月2450</t>
    <phoneticPr fontId="4" type="noConversion"/>
  </si>
  <si>
    <t>10000776</t>
    <phoneticPr fontId="4" type="noConversion"/>
  </si>
  <si>
    <t>50ETF沽2016年12月2500</t>
    <phoneticPr fontId="4" type="noConversion"/>
  </si>
  <si>
    <t>50ETF购2017年1月2300</t>
    <phoneticPr fontId="4" type="noConversion"/>
  </si>
  <si>
    <t>510050C1701M02350</t>
    <phoneticPr fontId="4" type="noConversion"/>
  </si>
  <si>
    <t>10000779</t>
    <phoneticPr fontId="4" type="noConversion"/>
  </si>
  <si>
    <t>510050C1701M02400</t>
    <phoneticPr fontId="4" type="noConversion"/>
  </si>
  <si>
    <t>50ETF购2017年1月2400</t>
    <phoneticPr fontId="4" type="noConversion"/>
  </si>
  <si>
    <t>510050P1701M02300</t>
    <phoneticPr fontId="4" type="noConversion"/>
  </si>
  <si>
    <t>510050P1701M02350</t>
    <phoneticPr fontId="4" type="noConversion"/>
  </si>
  <si>
    <t>2017-01-25</t>
    <phoneticPr fontId="4" type="noConversion"/>
  </si>
  <si>
    <t>50ETF沽2017年1月2500</t>
    <phoneticPr fontId="4" type="noConversion"/>
  </si>
  <si>
    <t>10000788</t>
    <phoneticPr fontId="4" type="noConversion"/>
  </si>
  <si>
    <t>50ETF购2017年3月2350</t>
    <phoneticPr fontId="4" type="noConversion"/>
  </si>
  <si>
    <t>510050C1703M02400</t>
    <phoneticPr fontId="4" type="noConversion"/>
  </si>
  <si>
    <t>10000790</t>
    <phoneticPr fontId="4" type="noConversion"/>
  </si>
  <si>
    <t>510050C1703M02450</t>
    <phoneticPr fontId="4" type="noConversion"/>
  </si>
  <si>
    <t>50ETF购2017年3月2450</t>
    <phoneticPr fontId="4" type="noConversion"/>
  </si>
  <si>
    <t>10000791</t>
    <phoneticPr fontId="4" type="noConversion"/>
  </si>
  <si>
    <t>510050C1703M02500</t>
    <phoneticPr fontId="4" type="noConversion"/>
  </si>
  <si>
    <t>10000793</t>
    <phoneticPr fontId="4" type="noConversion"/>
  </si>
  <si>
    <t>510050P1703M02350</t>
    <phoneticPr fontId="4" type="noConversion"/>
  </si>
  <si>
    <t>50ETF沽2017年3月2350</t>
    <phoneticPr fontId="4" type="noConversion"/>
  </si>
  <si>
    <t>2017-03-23</t>
    <phoneticPr fontId="4" type="noConversion"/>
  </si>
  <si>
    <t>510050P1703M02400</t>
    <phoneticPr fontId="4" type="noConversion"/>
  </si>
  <si>
    <t>510050P1703M02450</t>
    <phoneticPr fontId="4" type="noConversion"/>
  </si>
  <si>
    <t>50ETF沽2017年3月2450</t>
    <phoneticPr fontId="4" type="noConversion"/>
  </si>
  <si>
    <t>50ETF沽2017年3月2500</t>
    <phoneticPr fontId="4" type="noConversion"/>
  </si>
  <si>
    <t>10000797</t>
    <phoneticPr fontId="4" type="noConversion"/>
  </si>
  <si>
    <t>510050C1706M02300</t>
    <phoneticPr fontId="4" type="noConversion"/>
  </si>
  <si>
    <t>50ETF购2017年6月2300</t>
    <phoneticPr fontId="4" type="noConversion"/>
  </si>
  <si>
    <t>10000798</t>
    <phoneticPr fontId="4" type="noConversion"/>
  </si>
  <si>
    <t>50ETF购2017年6月2350</t>
    <phoneticPr fontId="4" type="noConversion"/>
  </si>
  <si>
    <t>50ETF购2017年6月2450</t>
    <phoneticPr fontId="4" type="noConversion"/>
  </si>
  <si>
    <t>510050P1706M02300</t>
    <phoneticPr fontId="4" type="noConversion"/>
  </si>
  <si>
    <t>510050P1706M02350</t>
    <phoneticPr fontId="4" type="noConversion"/>
  </si>
  <si>
    <t>10000804</t>
    <phoneticPr fontId="4" type="noConversion"/>
  </si>
  <si>
    <t>50ETF沽2017年6月2400</t>
    <phoneticPr fontId="4" type="noConversion"/>
  </si>
  <si>
    <t>10000805</t>
    <phoneticPr fontId="4" type="noConversion"/>
  </si>
  <si>
    <t>50ETF沽2017年6月2500</t>
    <phoneticPr fontId="4" type="noConversion"/>
  </si>
  <si>
    <t>10000807</t>
    <phoneticPr fontId="4" type="noConversion"/>
  </si>
  <si>
    <t>50ETF沽2016年12月2550</t>
    <phoneticPr fontId="4" type="noConversion"/>
  </si>
  <si>
    <t>10000809</t>
    <phoneticPr fontId="4" type="noConversion"/>
  </si>
  <si>
    <t>510050P1701M02550</t>
    <phoneticPr fontId="4" type="noConversion"/>
  </si>
  <si>
    <t>10000811</t>
    <phoneticPr fontId="4" type="noConversion"/>
  </si>
  <si>
    <t>510050P1612M02250</t>
    <phoneticPr fontId="4" type="noConversion"/>
  </si>
  <si>
    <t>510050C1703M02250</t>
    <phoneticPr fontId="4" type="noConversion"/>
  </si>
  <si>
    <t>50ETF购2017年3月2250</t>
    <phoneticPr fontId="4" type="noConversion"/>
  </si>
  <si>
    <t>50ETF沽2017年3月2250</t>
    <phoneticPr fontId="4" type="noConversion"/>
  </si>
  <si>
    <t>510050P1706M02250</t>
    <phoneticPr fontId="4" type="noConversion"/>
  </si>
  <si>
    <t>10000825</t>
    <phoneticPr fontId="4" type="noConversion"/>
  </si>
  <si>
    <t>510050C1701M02200</t>
    <phoneticPr fontId="4" type="noConversion"/>
  </si>
  <si>
    <t>50ETF沽2017年1月2200</t>
    <phoneticPr fontId="4" type="noConversion"/>
  </si>
  <si>
    <t>10000827</t>
    <phoneticPr fontId="4" type="noConversion"/>
  </si>
  <si>
    <t>510050C1706M02200</t>
    <phoneticPr fontId="4" type="noConversion"/>
  </si>
  <si>
    <t>50ETF购2017年6月2200</t>
    <phoneticPr fontId="4" type="noConversion"/>
  </si>
  <si>
    <t>510050P1706M02200</t>
    <phoneticPr fontId="4" type="noConversion"/>
  </si>
  <si>
    <t>510050C1702M02200</t>
    <phoneticPr fontId="4" type="noConversion"/>
  </si>
  <si>
    <t>2017-02</t>
    <phoneticPr fontId="4" type="noConversion"/>
  </si>
  <si>
    <t>510050C1702M02300</t>
    <phoneticPr fontId="4" type="noConversion"/>
  </si>
  <si>
    <t>10000834</t>
    <phoneticPr fontId="4" type="noConversion"/>
  </si>
  <si>
    <t>510050C1702M02350</t>
    <phoneticPr fontId="4" type="noConversion"/>
  </si>
  <si>
    <t>10000836</t>
    <phoneticPr fontId="4" type="noConversion"/>
  </si>
  <si>
    <t>10000837</t>
    <phoneticPr fontId="4" type="noConversion"/>
  </si>
  <si>
    <t>510050P1702M02250</t>
    <phoneticPr fontId="4" type="noConversion"/>
  </si>
  <si>
    <t>10000838</t>
    <phoneticPr fontId="4" type="noConversion"/>
  </si>
  <si>
    <t>510050P1702M02350</t>
    <phoneticPr fontId="4" type="noConversion"/>
  </si>
  <si>
    <t>50ETF沽2017年2月2400</t>
    <phoneticPr fontId="4" type="noConversion"/>
  </si>
  <si>
    <t>10000841</t>
    <phoneticPr fontId="4" type="noConversion"/>
  </si>
  <si>
    <t>510050C1702M02450</t>
    <phoneticPr fontId="4" type="noConversion"/>
  </si>
  <si>
    <t>50ETF购2017年2月2450</t>
    <phoneticPr fontId="4" type="noConversion"/>
  </si>
  <si>
    <t>50ETF沽2017年2月2450</t>
    <phoneticPr fontId="4" type="noConversion"/>
  </si>
  <si>
    <t>510050C1709M02250</t>
    <phoneticPr fontId="4" type="noConversion"/>
  </si>
  <si>
    <t>50ETF购2017年9月2250</t>
    <phoneticPr fontId="4" type="noConversion"/>
  </si>
  <si>
    <t>10000844</t>
    <phoneticPr fontId="4" type="noConversion"/>
  </si>
  <si>
    <t>50ETF购2017年9月2400</t>
    <phoneticPr fontId="4" type="noConversion"/>
  </si>
  <si>
    <t>50ETF沽2017年9月2250</t>
    <phoneticPr fontId="4" type="noConversion"/>
  </si>
  <si>
    <t>10000849</t>
    <phoneticPr fontId="4" type="noConversion"/>
  </si>
  <si>
    <t>510050P1709M02350</t>
    <phoneticPr fontId="4" type="noConversion"/>
  </si>
  <si>
    <t>10000851</t>
    <phoneticPr fontId="4" type="noConversion"/>
  </si>
  <si>
    <t>510050P1709M02400</t>
    <phoneticPr fontId="4" type="noConversion"/>
  </si>
  <si>
    <t>2017-09-28</t>
    <phoneticPr fontId="4" type="noConversion"/>
  </si>
  <si>
    <t>10000852</t>
    <phoneticPr fontId="4" type="noConversion"/>
  </si>
  <si>
    <t>10000854</t>
    <phoneticPr fontId="4" type="noConversion"/>
  </si>
  <si>
    <t>50ETF沽2017年9月2500</t>
    <phoneticPr fontId="4" type="noConversion"/>
  </si>
  <si>
    <t>10000857</t>
    <phoneticPr fontId="4" type="noConversion"/>
  </si>
  <si>
    <t>510050C1704M02300</t>
    <phoneticPr fontId="4" type="noConversion"/>
  </si>
  <si>
    <t>2017-04-27</t>
    <phoneticPr fontId="4" type="noConversion"/>
  </si>
  <si>
    <t>510050C1704M02350</t>
    <phoneticPr fontId="4" type="noConversion"/>
  </si>
  <si>
    <t>50ETF购2017年4月2350</t>
    <phoneticPr fontId="4" type="noConversion"/>
  </si>
  <si>
    <t>2017-04-26</t>
    <phoneticPr fontId="4" type="noConversion"/>
  </si>
  <si>
    <t>510050C1704M02500</t>
    <phoneticPr fontId="4" type="noConversion"/>
  </si>
  <si>
    <t>50ETF购2017年4月2500</t>
    <phoneticPr fontId="4" type="noConversion"/>
  </si>
  <si>
    <t>510050P1704M02300</t>
    <phoneticPr fontId="4" type="noConversion"/>
  </si>
  <si>
    <t>510050P1704M02400</t>
    <phoneticPr fontId="4" type="noConversion"/>
  </si>
  <si>
    <t>50ETF沽2017年4月2400</t>
    <phoneticPr fontId="4" type="noConversion"/>
  </si>
  <si>
    <t>10000865</t>
    <phoneticPr fontId="4" type="noConversion"/>
  </si>
  <si>
    <t>10000866</t>
    <phoneticPr fontId="4" type="noConversion"/>
  </si>
  <si>
    <t>10000869</t>
    <phoneticPr fontId="4" type="noConversion"/>
  </si>
  <si>
    <t>50ETF购2017年5月2250</t>
    <phoneticPr fontId="4" type="noConversion"/>
  </si>
  <si>
    <t>50ETF购2017年5月2300</t>
    <phoneticPr fontId="4" type="noConversion"/>
  </si>
  <si>
    <t>50ETF购2017年5月2400</t>
    <phoneticPr fontId="4" type="noConversion"/>
  </si>
  <si>
    <t>10000873</t>
    <phoneticPr fontId="4" type="noConversion"/>
  </si>
  <si>
    <t>50ETF购2017年5月2450</t>
    <phoneticPr fontId="4" type="noConversion"/>
  </si>
  <si>
    <t>510050P1705M02300</t>
    <phoneticPr fontId="4" type="noConversion"/>
  </si>
  <si>
    <t>510050P1705M02400</t>
    <phoneticPr fontId="4" type="noConversion"/>
  </si>
  <si>
    <t>510050P1705M02450</t>
    <phoneticPr fontId="4" type="noConversion"/>
  </si>
  <si>
    <t>10000880</t>
    <phoneticPr fontId="4" type="noConversion"/>
  </si>
  <si>
    <t>50ETF沽2017年5月2500</t>
    <phoneticPr fontId="4" type="noConversion"/>
  </si>
  <si>
    <t>510050C1704M02200</t>
    <phoneticPr fontId="4" type="noConversion"/>
  </si>
  <si>
    <t>50ETF沽2017年4月2200</t>
    <phoneticPr fontId="4" type="noConversion"/>
  </si>
  <si>
    <t>10000883</t>
    <phoneticPr fontId="4" type="noConversion"/>
  </si>
  <si>
    <t>2017-05</t>
    <phoneticPr fontId="4" type="noConversion"/>
  </si>
  <si>
    <t>10000884</t>
    <phoneticPr fontId="4" type="noConversion"/>
  </si>
  <si>
    <t>510050P1705M02200</t>
    <phoneticPr fontId="4" type="noConversion"/>
  </si>
  <si>
    <t>2017-05-25</t>
    <phoneticPr fontId="4" type="noConversion"/>
  </si>
  <si>
    <t>10000885</t>
    <phoneticPr fontId="4" type="noConversion"/>
  </si>
  <si>
    <t>510050C1709M02200</t>
    <phoneticPr fontId="4" type="noConversion"/>
  </si>
  <si>
    <t>510050P1709M02200</t>
    <phoneticPr fontId="4" type="noConversion"/>
  </si>
  <si>
    <t>50ETF沽2017年9月2200</t>
    <phoneticPr fontId="4" type="noConversion"/>
  </si>
  <si>
    <t>10000887</t>
    <phoneticPr fontId="4" type="noConversion"/>
  </si>
  <si>
    <t>50ETF购2017年12月2209A</t>
    <phoneticPr fontId="4" type="noConversion"/>
  </si>
  <si>
    <t>2017-12</t>
    <phoneticPr fontId="4" type="noConversion"/>
  </si>
  <si>
    <t>510050C1712A02300</t>
    <phoneticPr fontId="4" type="noConversion"/>
  </si>
  <si>
    <t>50ETF购2017年12月2258A</t>
    <phoneticPr fontId="4" type="noConversion"/>
  </si>
  <si>
    <t>2017-12-28</t>
    <phoneticPr fontId="4" type="noConversion"/>
  </si>
  <si>
    <t>10000889</t>
    <phoneticPr fontId="4" type="noConversion"/>
  </si>
  <si>
    <t>50ETF购2017年12月2307A</t>
    <phoneticPr fontId="4" type="noConversion"/>
  </si>
  <si>
    <t>10000890</t>
    <phoneticPr fontId="4" type="noConversion"/>
  </si>
  <si>
    <t>510050C1712A02400</t>
    <phoneticPr fontId="4" type="noConversion"/>
  </si>
  <si>
    <t>10000892</t>
    <phoneticPr fontId="4" type="noConversion"/>
  </si>
  <si>
    <t>50ETF沽2017年12月2209A</t>
    <phoneticPr fontId="4" type="noConversion"/>
  </si>
  <si>
    <t>510050P1712A02350</t>
    <phoneticPr fontId="4" type="noConversion"/>
  </si>
  <si>
    <t>50ETF沽2017年12月2307A</t>
    <phoneticPr fontId="4" type="noConversion"/>
  </si>
  <si>
    <t>10000895</t>
    <phoneticPr fontId="4" type="noConversion"/>
  </si>
  <si>
    <t>510050P1712A02400</t>
    <phoneticPr fontId="4" type="noConversion"/>
  </si>
  <si>
    <t>10000896</t>
    <phoneticPr fontId="4" type="noConversion"/>
  </si>
  <si>
    <t>510050P1712A02450</t>
    <phoneticPr fontId="4" type="noConversion"/>
  </si>
  <si>
    <t>50ETF沽2017年12月2405A</t>
    <phoneticPr fontId="4" type="noConversion"/>
  </si>
  <si>
    <t>510050C1712A02200</t>
    <phoneticPr fontId="4" type="noConversion"/>
  </si>
  <si>
    <t>510050P1712A02200</t>
    <phoneticPr fontId="4" type="noConversion"/>
  </si>
  <si>
    <t>50ETF沽2017年12月2160A</t>
    <phoneticPr fontId="4" type="noConversion"/>
  </si>
  <si>
    <t>10000900</t>
    <phoneticPr fontId="4" type="noConversion"/>
  </si>
  <si>
    <t>510050P1712A02500</t>
    <phoneticPr fontId="4" type="noConversion"/>
  </si>
  <si>
    <t>10000901</t>
    <phoneticPr fontId="4" type="noConversion"/>
  </si>
  <si>
    <t>2017-07-27</t>
    <phoneticPr fontId="4" type="noConversion"/>
  </si>
  <si>
    <t>510050C1707M02350</t>
    <phoneticPr fontId="4" type="noConversion"/>
  </si>
  <si>
    <t>50ETF购2017年7月2350</t>
    <phoneticPr fontId="4" type="noConversion"/>
  </si>
  <si>
    <t>2017-07</t>
    <phoneticPr fontId="4" type="noConversion"/>
  </si>
  <si>
    <t>10000903</t>
    <phoneticPr fontId="4" type="noConversion"/>
  </si>
  <si>
    <t>10000904</t>
    <phoneticPr fontId="4" type="noConversion"/>
  </si>
  <si>
    <t>10000905</t>
    <phoneticPr fontId="4" type="noConversion"/>
  </si>
  <si>
    <t>510050C1707M02500</t>
    <phoneticPr fontId="4" type="noConversion"/>
  </si>
  <si>
    <t>10000907</t>
    <phoneticPr fontId="4" type="noConversion"/>
  </si>
  <si>
    <t>510050P1707M02350</t>
    <phoneticPr fontId="4" type="noConversion"/>
  </si>
  <si>
    <t>50ETF沽2017年7月2350</t>
    <phoneticPr fontId="4" type="noConversion"/>
  </si>
  <si>
    <t>10000908</t>
    <phoneticPr fontId="4" type="noConversion"/>
  </si>
  <si>
    <t>510050P1707M02400</t>
    <phoneticPr fontId="4" type="noConversion"/>
  </si>
  <si>
    <t>10000910</t>
    <phoneticPr fontId="4" type="noConversion"/>
  </si>
  <si>
    <t>50ETF沽2017年7月2500</t>
    <phoneticPr fontId="4" type="noConversion"/>
  </si>
  <si>
    <t>10000911</t>
    <phoneticPr fontId="4" type="noConversion"/>
  </si>
  <si>
    <t>510050C1707M02550</t>
    <phoneticPr fontId="4" type="noConversion"/>
  </si>
  <si>
    <t>10000912</t>
    <phoneticPr fontId="4" type="noConversion"/>
  </si>
  <si>
    <t>510050C1709M02550</t>
    <phoneticPr fontId="4" type="noConversion"/>
  </si>
  <si>
    <t>510050P1709M02550</t>
    <phoneticPr fontId="4" type="noConversion"/>
  </si>
  <si>
    <t>510050P1712A02550</t>
    <phoneticPr fontId="4" type="noConversion"/>
  </si>
  <si>
    <t>50ETF沽2017年12月2504A</t>
    <phoneticPr fontId="4" type="noConversion"/>
  </si>
  <si>
    <t>10000918</t>
    <phoneticPr fontId="4" type="noConversion"/>
  </si>
  <si>
    <t>510050P1706M02600</t>
    <phoneticPr fontId="4" type="noConversion"/>
  </si>
  <si>
    <t>50ETF沽2017年6月2600</t>
    <phoneticPr fontId="4" type="noConversion"/>
  </si>
  <si>
    <t>2017-06-28</t>
    <phoneticPr fontId="4" type="noConversion"/>
  </si>
  <si>
    <t>50ETF沽2017年7月2600</t>
    <phoneticPr fontId="4" type="noConversion"/>
  </si>
  <si>
    <t>10000921</t>
    <phoneticPr fontId="4" type="noConversion"/>
  </si>
  <si>
    <t>510050C1709M02600</t>
    <phoneticPr fontId="4" type="noConversion"/>
  </si>
  <si>
    <t>2017-09</t>
    <phoneticPr fontId="4" type="noConversion"/>
  </si>
  <si>
    <t>10000922</t>
    <phoneticPr fontId="4" type="noConversion"/>
  </si>
  <si>
    <t>510050P1709M02600</t>
    <phoneticPr fontId="4" type="noConversion"/>
  </si>
  <si>
    <t>50ETF沽2017年9月2600</t>
    <phoneticPr fontId="4" type="noConversion"/>
  </si>
  <si>
    <t>510050C1712A02600</t>
    <phoneticPr fontId="4" type="noConversion"/>
  </si>
  <si>
    <t>50ETF购2017年12月2553A</t>
    <phoneticPr fontId="4" type="noConversion"/>
  </si>
  <si>
    <t>510050P1712A02600</t>
    <phoneticPr fontId="4" type="noConversion"/>
  </si>
  <si>
    <t>50ETF沽2017年12月2553A</t>
    <phoneticPr fontId="4" type="noConversion"/>
  </si>
  <si>
    <t>510050C1706M02650</t>
    <phoneticPr fontId="4" type="noConversion"/>
  </si>
  <si>
    <t>50ETF购2017年6月2650</t>
    <phoneticPr fontId="4" type="noConversion"/>
  </si>
  <si>
    <t>510050P1706M02650</t>
    <phoneticPr fontId="4" type="noConversion"/>
  </si>
  <si>
    <t>50ETF沽2017年6月2650</t>
    <phoneticPr fontId="4" type="noConversion"/>
  </si>
  <si>
    <t>10000927</t>
    <phoneticPr fontId="4" type="noConversion"/>
  </si>
  <si>
    <t>510050C1707M02650</t>
    <phoneticPr fontId="4" type="noConversion"/>
  </si>
  <si>
    <t>50ETF购2017年7月2650</t>
    <phoneticPr fontId="4" type="noConversion"/>
  </si>
  <si>
    <t>10000928</t>
    <phoneticPr fontId="4" type="noConversion"/>
  </si>
  <si>
    <t>510050P1707M02650</t>
    <phoneticPr fontId="4" type="noConversion"/>
  </si>
  <si>
    <t>510050C1709M02650</t>
    <phoneticPr fontId="4" type="noConversion"/>
  </si>
  <si>
    <t>50ETF购2017年9月2650</t>
    <phoneticPr fontId="4" type="noConversion"/>
  </si>
  <si>
    <t>10000930</t>
    <phoneticPr fontId="4" type="noConversion"/>
  </si>
  <si>
    <t>50ETF沽2017年9月2650</t>
    <phoneticPr fontId="4" type="noConversion"/>
  </si>
  <si>
    <t>10000931</t>
    <phoneticPr fontId="4" type="noConversion"/>
  </si>
  <si>
    <t>10000932</t>
    <phoneticPr fontId="4" type="noConversion"/>
  </si>
  <si>
    <t>50ETF沽2017年12月2602A</t>
    <phoneticPr fontId="4" type="noConversion"/>
  </si>
  <si>
    <t>2017-08</t>
    <phoneticPr fontId="4" type="noConversion"/>
  </si>
  <si>
    <t>2017-08-23</t>
    <phoneticPr fontId="4" type="noConversion"/>
  </si>
  <si>
    <t>2017-08-24</t>
    <phoneticPr fontId="4" type="noConversion"/>
  </si>
  <si>
    <t>510050C1708M02500</t>
    <phoneticPr fontId="4" type="noConversion"/>
  </si>
  <si>
    <t>50ETF购2017年8月2500</t>
    <phoneticPr fontId="4" type="noConversion"/>
  </si>
  <si>
    <t>10000935</t>
    <phoneticPr fontId="4" type="noConversion"/>
  </si>
  <si>
    <t>510050C1708M02550</t>
    <phoneticPr fontId="4" type="noConversion"/>
  </si>
  <si>
    <t>50ETF购2017年8月2550</t>
    <phoneticPr fontId="4" type="noConversion"/>
  </si>
  <si>
    <t>10000936</t>
    <phoneticPr fontId="4" type="noConversion"/>
  </si>
  <si>
    <t>510050C1708M02600</t>
    <phoneticPr fontId="4" type="noConversion"/>
  </si>
  <si>
    <t>510050C1708M02650</t>
    <phoneticPr fontId="4" type="noConversion"/>
  </si>
  <si>
    <t>50ETF购2017年8月2650</t>
    <phoneticPr fontId="4" type="noConversion"/>
  </si>
  <si>
    <t>510050P1708M02450</t>
    <phoneticPr fontId="4" type="noConversion"/>
  </si>
  <si>
    <t>50ETF沽2017年8月2450</t>
    <phoneticPr fontId="4" type="noConversion"/>
  </si>
  <si>
    <t>10000939</t>
    <phoneticPr fontId="4" type="noConversion"/>
  </si>
  <si>
    <t>10000940</t>
    <phoneticPr fontId="4" type="noConversion"/>
  </si>
  <si>
    <t>10000941</t>
    <phoneticPr fontId="4" type="noConversion"/>
  </si>
  <si>
    <t>510050P1708M02600</t>
    <phoneticPr fontId="4" type="noConversion"/>
  </si>
  <si>
    <t>510050P1708M02650</t>
    <phoneticPr fontId="4" type="noConversion"/>
  </si>
  <si>
    <t>50ETF沽2017年8月2650</t>
    <phoneticPr fontId="4" type="noConversion"/>
  </si>
  <si>
    <t>10000943</t>
    <phoneticPr fontId="4" type="noConversion"/>
  </si>
  <si>
    <t>10000944</t>
    <phoneticPr fontId="4" type="noConversion"/>
  </si>
  <si>
    <t>510050C1707M02700</t>
    <phoneticPr fontId="4" type="noConversion"/>
  </si>
  <si>
    <t>50ETF购2017年8月2700</t>
    <phoneticPr fontId="4" type="noConversion"/>
  </si>
  <si>
    <t>10000948</t>
    <phoneticPr fontId="4" type="noConversion"/>
  </si>
  <si>
    <t>510050P1708M02700</t>
    <phoneticPr fontId="4" type="noConversion"/>
  </si>
  <si>
    <t>50ETF沽2017年8月2700</t>
    <phoneticPr fontId="4" type="noConversion"/>
  </si>
  <si>
    <t>510050C1709M02700</t>
    <phoneticPr fontId="4" type="noConversion"/>
  </si>
  <si>
    <t>50ETF购2017年9月2700</t>
    <phoneticPr fontId="4" type="noConversion"/>
  </si>
  <si>
    <t>2017-09-27</t>
    <phoneticPr fontId="4" type="noConversion"/>
  </si>
  <si>
    <t>10000950</t>
    <phoneticPr fontId="4" type="noConversion"/>
  </si>
  <si>
    <t>50ETF沽2017年9月2700</t>
    <phoneticPr fontId="4" type="noConversion"/>
  </si>
  <si>
    <t>10000952</t>
    <phoneticPr fontId="4" type="noConversion"/>
  </si>
  <si>
    <t>510050P1712A02700</t>
    <phoneticPr fontId="4" type="noConversion"/>
  </si>
  <si>
    <t>50ETF沽2017年12月2651A</t>
    <phoneticPr fontId="4" type="noConversion"/>
  </si>
  <si>
    <t>10000953</t>
    <phoneticPr fontId="4" type="noConversion"/>
  </si>
  <si>
    <t>10000954</t>
    <phoneticPr fontId="4" type="noConversion"/>
  </si>
  <si>
    <t>50ETF购2017年8月2750</t>
    <phoneticPr fontId="4" type="noConversion"/>
  </si>
  <si>
    <t>50ETF沽2017年8月2750</t>
    <phoneticPr fontId="4" type="noConversion"/>
  </si>
  <si>
    <t>10000957</t>
    <phoneticPr fontId="4" type="noConversion"/>
  </si>
  <si>
    <t>510050C1709M02750</t>
    <phoneticPr fontId="4" type="noConversion"/>
  </si>
  <si>
    <t>10000958</t>
    <phoneticPr fontId="4" type="noConversion"/>
  </si>
  <si>
    <t>510050P1709M02750</t>
    <phoneticPr fontId="4" type="noConversion"/>
  </si>
  <si>
    <t>50ETF沽2017年9月2750</t>
    <phoneticPr fontId="4" type="noConversion"/>
  </si>
  <si>
    <t>10000959</t>
    <phoneticPr fontId="4" type="noConversion"/>
  </si>
  <si>
    <t>510050C1712A02750</t>
    <phoneticPr fontId="4" type="noConversion"/>
  </si>
  <si>
    <t>50ETF购2017年12月2700A</t>
    <phoneticPr fontId="4" type="noConversion"/>
  </si>
  <si>
    <t>50ETF沽2017年12月2700A</t>
    <phoneticPr fontId="4" type="noConversion"/>
  </si>
  <si>
    <t>50ETF购2017年7月2800</t>
    <phoneticPr fontId="4" type="noConversion"/>
  </si>
  <si>
    <t>10000962</t>
    <phoneticPr fontId="4" type="noConversion"/>
  </si>
  <si>
    <t>510050P1707M02800</t>
    <phoneticPr fontId="4" type="noConversion"/>
  </si>
  <si>
    <t>50ETF沽2017年7月2800</t>
    <phoneticPr fontId="4" type="noConversion"/>
  </si>
  <si>
    <t>510050C1708M02800</t>
    <phoneticPr fontId="4" type="noConversion"/>
  </si>
  <si>
    <t>10000964</t>
    <phoneticPr fontId="4" type="noConversion"/>
  </si>
  <si>
    <t>10000966</t>
    <phoneticPr fontId="4" type="noConversion"/>
  </si>
  <si>
    <t>50ETF沽2017年9月2800</t>
    <phoneticPr fontId="4" type="noConversion"/>
  </si>
  <si>
    <t>10000967</t>
    <phoneticPr fontId="4" type="noConversion"/>
  </si>
  <si>
    <t>510050C1712A02800</t>
    <phoneticPr fontId="4" type="noConversion"/>
  </si>
  <si>
    <t>50ETF购2017年12月2749A</t>
    <phoneticPr fontId="4" type="noConversion"/>
  </si>
  <si>
    <t>50ETF沽2017年12月2749A</t>
    <phoneticPr fontId="4" type="noConversion"/>
  </si>
  <si>
    <t>510050C1803A02600</t>
    <phoneticPr fontId="4" type="noConversion"/>
  </si>
  <si>
    <t>50ETF购2018年3月2553A</t>
    <phoneticPr fontId="4" type="noConversion"/>
  </si>
  <si>
    <t>2018-03-28</t>
    <phoneticPr fontId="4" type="noConversion"/>
  </si>
  <si>
    <t>2018-03-29</t>
    <phoneticPr fontId="4" type="noConversion"/>
  </si>
  <si>
    <t>10000970</t>
    <phoneticPr fontId="4" type="noConversion"/>
  </si>
  <si>
    <t>510050C1803A02650</t>
    <phoneticPr fontId="4" type="noConversion"/>
  </si>
  <si>
    <t>50ETF购2018年3月2602A</t>
    <phoneticPr fontId="4" type="noConversion"/>
  </si>
  <si>
    <t>10000971</t>
    <phoneticPr fontId="4" type="noConversion"/>
  </si>
  <si>
    <t>50ETF购2018年3月2651A</t>
    <phoneticPr fontId="4" type="noConversion"/>
  </si>
  <si>
    <t>10000972</t>
    <phoneticPr fontId="4" type="noConversion"/>
  </si>
  <si>
    <t>50ETF沽2018年3月2553A</t>
    <phoneticPr fontId="4" type="noConversion"/>
  </si>
  <si>
    <t>510050P1803A02650</t>
    <phoneticPr fontId="4" type="noConversion"/>
  </si>
  <si>
    <t>10000976</t>
    <phoneticPr fontId="4" type="noConversion"/>
  </si>
  <si>
    <t>50ETF沽2018年3月2651A</t>
    <phoneticPr fontId="4" type="noConversion"/>
  </si>
  <si>
    <t>510050P1803A02750</t>
    <phoneticPr fontId="4" type="noConversion"/>
  </si>
  <si>
    <t>510050P1803A02800</t>
    <phoneticPr fontId="4" type="noConversion"/>
  </si>
  <si>
    <t>50ETF沽2018年3月2749A</t>
    <phoneticPr fontId="4" type="noConversion"/>
  </si>
  <si>
    <t>510050P1708M02850</t>
    <phoneticPr fontId="4" type="noConversion"/>
  </si>
  <si>
    <t>50ETF沽2017年8月2850</t>
    <phoneticPr fontId="4" type="noConversion"/>
  </si>
  <si>
    <t>50ETF沽2017年9月2850</t>
    <phoneticPr fontId="4" type="noConversion"/>
  </si>
  <si>
    <t>10000984</t>
    <phoneticPr fontId="4" type="noConversion"/>
  </si>
  <si>
    <t>510050P1712A02850</t>
    <phoneticPr fontId="4" type="noConversion"/>
  </si>
  <si>
    <t>50ETF沽2017年12月2798A</t>
    <phoneticPr fontId="4" type="noConversion"/>
  </si>
  <si>
    <t>10000987</t>
    <phoneticPr fontId="4" type="noConversion"/>
  </si>
  <si>
    <t>510050C1803A02550</t>
    <phoneticPr fontId="4" type="noConversion"/>
  </si>
  <si>
    <t>50ETF购2018年3月2504A</t>
    <phoneticPr fontId="4" type="noConversion"/>
  </si>
  <si>
    <t>50ETF沽2018年3月2504A</t>
    <phoneticPr fontId="4" type="noConversion"/>
  </si>
  <si>
    <t>10000989</t>
    <phoneticPr fontId="4" type="noConversion"/>
  </si>
  <si>
    <t>50ETF购2018年3月2455A</t>
    <phoneticPr fontId="4" type="noConversion"/>
  </si>
  <si>
    <t>10000990</t>
    <phoneticPr fontId="4" type="noConversion"/>
  </si>
  <si>
    <t>510050P1803A02500</t>
    <phoneticPr fontId="4" type="noConversion"/>
  </si>
  <si>
    <t>50ETF购2017年10月2600</t>
    <phoneticPr fontId="4" type="noConversion"/>
  </si>
  <si>
    <t>2017-10</t>
    <phoneticPr fontId="4" type="noConversion"/>
  </si>
  <si>
    <t>2017-10-26</t>
    <phoneticPr fontId="4" type="noConversion"/>
  </si>
  <si>
    <t>10000992</t>
    <phoneticPr fontId="4" type="noConversion"/>
  </si>
  <si>
    <t>50ETF购2017年10月2650</t>
    <phoneticPr fontId="4" type="noConversion"/>
  </si>
  <si>
    <t>10000993</t>
    <phoneticPr fontId="4" type="noConversion"/>
  </si>
  <si>
    <t>50ETF购2017年10月2750</t>
    <phoneticPr fontId="4" type="noConversion"/>
  </si>
  <si>
    <t>510050C1710M02800</t>
    <phoneticPr fontId="4" type="noConversion"/>
  </si>
  <si>
    <t>50ETF购2017年10月2800</t>
    <phoneticPr fontId="4" type="noConversion"/>
  </si>
  <si>
    <t>10000996</t>
    <phoneticPr fontId="4" type="noConversion"/>
  </si>
  <si>
    <t>50ETF沽2017年10月2600</t>
    <phoneticPr fontId="4" type="noConversion"/>
  </si>
  <si>
    <t>10000998</t>
    <phoneticPr fontId="4" type="noConversion"/>
  </si>
  <si>
    <t>510050P1710M02700</t>
    <phoneticPr fontId="4" type="noConversion"/>
  </si>
  <si>
    <t>50ETF沽2017年10月2750</t>
    <phoneticPr fontId="4" type="noConversion"/>
  </si>
  <si>
    <t>510050P1710M02800</t>
    <phoneticPr fontId="4" type="noConversion"/>
  </si>
  <si>
    <t>510050C1710M02850</t>
    <phoneticPr fontId="4" type="noConversion"/>
  </si>
  <si>
    <t>50ETF购2017年10月2850</t>
    <phoneticPr fontId="4" type="noConversion"/>
  </si>
  <si>
    <t>510050P1710M02850</t>
    <phoneticPr fontId="4" type="noConversion"/>
  </si>
  <si>
    <t>50ETF购2017年9月2900</t>
    <phoneticPr fontId="4" type="noConversion"/>
  </si>
  <si>
    <t>510050P1709M02900</t>
    <phoneticPr fontId="4" type="noConversion"/>
  </si>
  <si>
    <t>10001006</t>
    <phoneticPr fontId="4" type="noConversion"/>
  </si>
  <si>
    <t>510050P1710M02900</t>
    <phoneticPr fontId="4" type="noConversion"/>
  </si>
  <si>
    <t>50ETF沽2017年10月2900</t>
    <phoneticPr fontId="4" type="noConversion"/>
  </si>
  <si>
    <t>510050P1803A02900</t>
    <phoneticPr fontId="4" type="noConversion"/>
  </si>
  <si>
    <t>50ETF沽2018年3月2847A</t>
    <phoneticPr fontId="4" type="noConversion"/>
  </si>
  <si>
    <t>10001011</t>
    <phoneticPr fontId="4" type="noConversion"/>
  </si>
  <si>
    <t>510050C1711M02600</t>
    <phoneticPr fontId="4" type="noConversion"/>
  </si>
  <si>
    <t>50ETF购2017年11月2600</t>
    <phoneticPr fontId="4" type="noConversion"/>
  </si>
  <si>
    <t>2017-11</t>
    <phoneticPr fontId="4" type="noConversion"/>
  </si>
  <si>
    <t>2017-11-22</t>
    <phoneticPr fontId="4" type="noConversion"/>
  </si>
  <si>
    <t>510050C1711M02650</t>
    <phoneticPr fontId="4" type="noConversion"/>
  </si>
  <si>
    <t>10001013</t>
    <phoneticPr fontId="4" type="noConversion"/>
  </si>
  <si>
    <t>510050C1711M02700</t>
    <phoneticPr fontId="4" type="noConversion"/>
  </si>
  <si>
    <t>2017-11-23</t>
    <phoneticPr fontId="4" type="noConversion"/>
  </si>
  <si>
    <t>10001014</t>
    <phoneticPr fontId="4" type="noConversion"/>
  </si>
  <si>
    <t>10001015</t>
    <phoneticPr fontId="4" type="noConversion"/>
  </si>
  <si>
    <t>50ETF购2017年11月2800</t>
    <phoneticPr fontId="4" type="noConversion"/>
  </si>
  <si>
    <t>10001016</t>
    <phoneticPr fontId="4" type="noConversion"/>
  </si>
  <si>
    <t>510050P1711M02600</t>
    <phoneticPr fontId="4" type="noConversion"/>
  </si>
  <si>
    <t>50ETF沽2017年11月2600</t>
    <phoneticPr fontId="4" type="noConversion"/>
  </si>
  <si>
    <t>10001017</t>
    <phoneticPr fontId="4" type="noConversion"/>
  </si>
  <si>
    <t>510050P1711M02650</t>
    <phoneticPr fontId="4" type="noConversion"/>
  </si>
  <si>
    <t>10001018</t>
    <phoneticPr fontId="4" type="noConversion"/>
  </si>
  <si>
    <t>510050P1711M02700</t>
    <phoneticPr fontId="4" type="noConversion"/>
  </si>
  <si>
    <t>50ETF沽2017年11月2700</t>
    <phoneticPr fontId="4" type="noConversion"/>
  </si>
  <si>
    <t>10001019</t>
    <phoneticPr fontId="4" type="noConversion"/>
  </si>
  <si>
    <t>50ETF沽2017年11月2750</t>
    <phoneticPr fontId="4" type="noConversion"/>
  </si>
  <si>
    <t>50ETF沽2017年11月2800</t>
    <phoneticPr fontId="4" type="noConversion"/>
  </si>
  <si>
    <t>10001021</t>
    <phoneticPr fontId="4" type="noConversion"/>
  </si>
  <si>
    <t>10001022</t>
    <phoneticPr fontId="4" type="noConversion"/>
  </si>
  <si>
    <t>510050P1711M02850</t>
    <phoneticPr fontId="4" type="noConversion"/>
  </si>
  <si>
    <t>10001023</t>
    <phoneticPr fontId="4" type="noConversion"/>
  </si>
  <si>
    <t>50ETF购2017年11月2900</t>
    <phoneticPr fontId="4" type="noConversion"/>
  </si>
  <si>
    <t>10001024</t>
    <phoneticPr fontId="4" type="noConversion"/>
  </si>
  <si>
    <t>50ETF沽2017年11月2900</t>
    <phoneticPr fontId="4" type="noConversion"/>
  </si>
  <si>
    <t>50ETF购2018年6月2700A</t>
    <phoneticPr fontId="4" type="noConversion"/>
  </si>
  <si>
    <t>2018-06-27</t>
    <phoneticPr fontId="4" type="noConversion"/>
  </si>
  <si>
    <t>2018-06-28</t>
    <phoneticPr fontId="4" type="noConversion"/>
  </si>
  <si>
    <t>10001028</t>
    <phoneticPr fontId="4" type="noConversion"/>
  </si>
  <si>
    <t>510050C1806A02850</t>
    <phoneticPr fontId="4" type="noConversion"/>
  </si>
  <si>
    <t>50ETF购2018年6月2798A</t>
    <phoneticPr fontId="4" type="noConversion"/>
  </si>
  <si>
    <t>510050C1806A02900</t>
    <phoneticPr fontId="4" type="noConversion"/>
  </si>
  <si>
    <t>50ETF购2018年6月2847A</t>
    <phoneticPr fontId="4" type="noConversion"/>
  </si>
  <si>
    <t>510050P1806A02700</t>
    <phoneticPr fontId="4" type="noConversion"/>
  </si>
  <si>
    <t>10001032</t>
    <phoneticPr fontId="4" type="noConversion"/>
  </si>
  <si>
    <t>510050P1806A02800</t>
    <phoneticPr fontId="4" type="noConversion"/>
  </si>
  <si>
    <t>10001033</t>
    <phoneticPr fontId="4" type="noConversion"/>
  </si>
  <si>
    <t>50ETF沽2018年6月2798A</t>
    <phoneticPr fontId="4" type="noConversion"/>
  </si>
  <si>
    <t>10001034</t>
    <phoneticPr fontId="4" type="noConversion"/>
  </si>
  <si>
    <t>10001035</t>
    <phoneticPr fontId="4" type="noConversion"/>
  </si>
  <si>
    <t>510050C1711M02950</t>
    <phoneticPr fontId="4" type="noConversion"/>
  </si>
  <si>
    <t>10001036</t>
    <phoneticPr fontId="4" type="noConversion"/>
  </si>
  <si>
    <t>510050P1711M02950</t>
    <phoneticPr fontId="4" type="noConversion"/>
  </si>
  <si>
    <t>50ETF沽2017年11月2950</t>
    <phoneticPr fontId="4" type="noConversion"/>
  </si>
  <si>
    <t>10001037</t>
    <phoneticPr fontId="4" type="noConversion"/>
  </si>
  <si>
    <t>50ETF购2017年12月2896A</t>
    <phoneticPr fontId="4" type="noConversion"/>
  </si>
  <si>
    <t>50ETF沽2017年12月2896A</t>
    <phoneticPr fontId="4" type="noConversion"/>
  </si>
  <si>
    <t>510050C1803A02950</t>
    <phoneticPr fontId="4" type="noConversion"/>
  </si>
  <si>
    <t>10001040</t>
    <phoneticPr fontId="4" type="noConversion"/>
  </si>
  <si>
    <t>510050P1803A02950</t>
    <phoneticPr fontId="4" type="noConversion"/>
  </si>
  <si>
    <t>50ETF沽2018年3月2896A</t>
    <phoneticPr fontId="4" type="noConversion"/>
  </si>
  <si>
    <t>510050C1806A02950</t>
    <phoneticPr fontId="4" type="noConversion"/>
  </si>
  <si>
    <t>50ETF购2018年6月2896A</t>
    <phoneticPr fontId="4" type="noConversion"/>
  </si>
  <si>
    <t>510050P1806A02950</t>
    <phoneticPr fontId="4" type="noConversion"/>
  </si>
  <si>
    <t>10001043</t>
    <phoneticPr fontId="4" type="noConversion"/>
  </si>
  <si>
    <t>10001044</t>
    <phoneticPr fontId="4" type="noConversion"/>
  </si>
  <si>
    <t>510050P1711M03000</t>
    <phoneticPr fontId="4" type="noConversion"/>
  </si>
  <si>
    <t>50ETF沽2017年11月3000</t>
    <phoneticPr fontId="4" type="noConversion"/>
  </si>
  <si>
    <t>10001045</t>
    <phoneticPr fontId="4" type="noConversion"/>
  </si>
  <si>
    <t>510050C1712A03000</t>
    <phoneticPr fontId="4" type="noConversion"/>
  </si>
  <si>
    <t>50ETF沽2017年12月2946A</t>
    <phoneticPr fontId="4" type="noConversion"/>
  </si>
  <si>
    <t>510050C1803A03000</t>
    <phoneticPr fontId="4" type="noConversion"/>
  </si>
  <si>
    <t>50ETF购2018年3月2946A</t>
    <phoneticPr fontId="4" type="noConversion"/>
  </si>
  <si>
    <t>10001048</t>
    <phoneticPr fontId="4" type="noConversion"/>
  </si>
  <si>
    <t>50ETF沽2018年3月2946A</t>
    <phoneticPr fontId="4" type="noConversion"/>
  </si>
  <si>
    <t>10001049</t>
    <phoneticPr fontId="4" type="noConversion"/>
  </si>
  <si>
    <t>10001050</t>
    <phoneticPr fontId="4" type="noConversion"/>
  </si>
  <si>
    <t>510050P1806A03000</t>
    <phoneticPr fontId="4" type="noConversion"/>
  </si>
  <si>
    <t>50ETF沽2018年6月2946A</t>
    <phoneticPr fontId="4" type="noConversion"/>
  </si>
  <si>
    <t>50ETF购2017年11月3100</t>
    <phoneticPr fontId="4" type="noConversion"/>
  </si>
  <si>
    <t>510050P1711M03100</t>
    <phoneticPr fontId="4" type="noConversion"/>
  </si>
  <si>
    <t>50ETF沽2017年11月3100</t>
    <phoneticPr fontId="4" type="noConversion"/>
  </si>
  <si>
    <t>510050C1712A03100</t>
    <phoneticPr fontId="4" type="noConversion"/>
  </si>
  <si>
    <t>50ETF沽2017年12月3044A</t>
    <phoneticPr fontId="4" type="noConversion"/>
  </si>
  <si>
    <t>510050C1803A03100</t>
    <phoneticPr fontId="4" type="noConversion"/>
  </si>
  <si>
    <t>510050P1803A03100</t>
    <phoneticPr fontId="4" type="noConversion"/>
  </si>
  <si>
    <t>50ETF沽2018年3月3044A</t>
    <phoneticPr fontId="4" type="noConversion"/>
  </si>
  <si>
    <t>510050P1806A03100</t>
    <phoneticPr fontId="4" type="noConversion"/>
  </si>
  <si>
    <t>50ETF沽2018年6月3044A</t>
    <phoneticPr fontId="4" type="noConversion"/>
  </si>
  <si>
    <t>10001059</t>
    <phoneticPr fontId="4" type="noConversion"/>
  </si>
  <si>
    <t>510050C1711M03200</t>
    <phoneticPr fontId="4" type="noConversion"/>
  </si>
  <si>
    <t>50ETF购2017年11月3200</t>
    <phoneticPr fontId="4" type="noConversion"/>
  </si>
  <si>
    <t>50ETF购2017年12月3142A</t>
    <phoneticPr fontId="4" type="noConversion"/>
  </si>
  <si>
    <t>10001062</t>
    <phoneticPr fontId="4" type="noConversion"/>
  </si>
  <si>
    <t>50ETF沽2017年12月3142A</t>
    <phoneticPr fontId="4" type="noConversion"/>
  </si>
  <si>
    <t>10001063</t>
    <phoneticPr fontId="4" type="noConversion"/>
  </si>
  <si>
    <t>510050P1803A03200</t>
    <phoneticPr fontId="4" type="noConversion"/>
  </si>
  <si>
    <t>50ETF沽2018年3月3142A</t>
    <phoneticPr fontId="4" type="noConversion"/>
  </si>
  <si>
    <t>50ETF购2018年6月3142A</t>
    <phoneticPr fontId="4" type="noConversion"/>
  </si>
  <si>
    <t>50ETF沽2018年6月3142A</t>
    <phoneticPr fontId="4" type="noConversion"/>
  </si>
  <si>
    <t>510050C1712A03300</t>
    <phoneticPr fontId="4" type="noConversion"/>
  </si>
  <si>
    <t>10001068</t>
    <phoneticPr fontId="4" type="noConversion"/>
  </si>
  <si>
    <t>510050P1712A03300</t>
    <phoneticPr fontId="4" type="noConversion"/>
  </si>
  <si>
    <t>50ETF沽2017年12月3240A</t>
    <phoneticPr fontId="4" type="noConversion"/>
  </si>
  <si>
    <t>10001070</t>
    <phoneticPr fontId="4" type="noConversion"/>
  </si>
  <si>
    <t>510050P1803A03300</t>
    <phoneticPr fontId="4" type="noConversion"/>
  </si>
  <si>
    <t>50ETF沽2018年3月3240A</t>
    <phoneticPr fontId="4" type="noConversion"/>
  </si>
  <si>
    <t>50ETF购2018年6月3240A</t>
    <phoneticPr fontId="4" type="noConversion"/>
  </si>
  <si>
    <t>10001072</t>
    <phoneticPr fontId="4" type="noConversion"/>
  </si>
  <si>
    <t>50ETF购2018年1月2896A</t>
    <phoneticPr fontId="4" type="noConversion"/>
  </si>
  <si>
    <t>2018-01-25</t>
    <phoneticPr fontId="4" type="noConversion"/>
  </si>
  <si>
    <t>10001074</t>
    <phoneticPr fontId="4" type="noConversion"/>
  </si>
  <si>
    <t>10001075</t>
    <phoneticPr fontId="4" type="noConversion"/>
  </si>
  <si>
    <t>510050C1801A03100</t>
    <phoneticPr fontId="4" type="noConversion"/>
  </si>
  <si>
    <t>50ETF购2018年1月3044A</t>
    <phoneticPr fontId="4" type="noConversion"/>
  </si>
  <si>
    <t>2018-01-24</t>
    <phoneticPr fontId="4" type="noConversion"/>
  </si>
  <si>
    <t>10001077</t>
    <phoneticPr fontId="4" type="noConversion"/>
  </si>
  <si>
    <t>50ETF购2018年1月3240A</t>
    <phoneticPr fontId="4" type="noConversion"/>
  </si>
  <si>
    <t>2018-01</t>
    <phoneticPr fontId="4" type="noConversion"/>
  </si>
  <si>
    <t>50ETF沽2018年1月2946A</t>
    <phoneticPr fontId="4" type="noConversion"/>
  </si>
  <si>
    <t>510050P1801A03100</t>
    <phoneticPr fontId="4" type="noConversion"/>
  </si>
  <si>
    <t>10001081</t>
    <phoneticPr fontId="4" type="noConversion"/>
  </si>
  <si>
    <t>50ETF沽2018年1月3142A</t>
    <phoneticPr fontId="4" type="noConversion"/>
  </si>
  <si>
    <t>10001083</t>
    <phoneticPr fontId="4" type="noConversion"/>
  </si>
  <si>
    <t>10001084</t>
    <phoneticPr fontId="4" type="noConversion"/>
  </si>
  <si>
    <t>510050P1801A02900</t>
    <phoneticPr fontId="4" type="noConversion"/>
  </si>
  <si>
    <t>50ETF沽2018年1月2847A</t>
    <phoneticPr fontId="4" type="noConversion"/>
  </si>
  <si>
    <t>10001085</t>
    <phoneticPr fontId="4" type="noConversion"/>
  </si>
  <si>
    <t>50ETF购2017年12月2800</t>
    <phoneticPr fontId="4" type="noConversion"/>
  </si>
  <si>
    <t>10001086</t>
    <phoneticPr fontId="4" type="noConversion"/>
  </si>
  <si>
    <t>510050C1712M03000</t>
    <phoneticPr fontId="4" type="noConversion"/>
  </si>
  <si>
    <t>50ETF购2017年12月3000</t>
    <phoneticPr fontId="4" type="noConversion"/>
  </si>
  <si>
    <t>10001090</t>
    <phoneticPr fontId="4" type="noConversion"/>
  </si>
  <si>
    <t>510050P1712M02800</t>
    <phoneticPr fontId="4" type="noConversion"/>
  </si>
  <si>
    <t>50ETF沽2017年12月2850</t>
    <phoneticPr fontId="4" type="noConversion"/>
  </si>
  <si>
    <t>510050P1712M02900</t>
    <phoneticPr fontId="4" type="noConversion"/>
  </si>
  <si>
    <t>510050P1712M02950</t>
    <phoneticPr fontId="4" type="noConversion"/>
  </si>
  <si>
    <t>50ETF沽2017年12月2950</t>
    <phoneticPr fontId="4" type="noConversion"/>
  </si>
  <si>
    <t>10001094</t>
    <phoneticPr fontId="4" type="noConversion"/>
  </si>
  <si>
    <t>510050P1712M03000</t>
    <phoneticPr fontId="4" type="noConversion"/>
  </si>
  <si>
    <t>50ETF沽2017年12月3000</t>
    <phoneticPr fontId="4" type="noConversion"/>
  </si>
  <si>
    <t>10001095</t>
    <phoneticPr fontId="4" type="noConversion"/>
  </si>
  <si>
    <t>510050C1801M02800</t>
    <phoneticPr fontId="4" type="noConversion"/>
  </si>
  <si>
    <t>50ETF购2018年1月2800</t>
    <phoneticPr fontId="4" type="noConversion"/>
  </si>
  <si>
    <t>10001097</t>
    <phoneticPr fontId="4" type="noConversion"/>
  </si>
  <si>
    <t>510050C1801M02900</t>
    <phoneticPr fontId="4" type="noConversion"/>
  </si>
  <si>
    <t>10001098</t>
    <phoneticPr fontId="4" type="noConversion"/>
  </si>
  <si>
    <t>510050C1801M02950</t>
    <phoneticPr fontId="4" type="noConversion"/>
  </si>
  <si>
    <t>50ETF购2018年1月3000</t>
    <phoneticPr fontId="4" type="noConversion"/>
  </si>
  <si>
    <t>510050P1801M02800</t>
    <phoneticPr fontId="4" type="noConversion"/>
  </si>
  <si>
    <t>50ETF沽2018年1月2800</t>
    <phoneticPr fontId="4" type="noConversion"/>
  </si>
  <si>
    <t>50ETF沽2018年1月2850</t>
    <phoneticPr fontId="4" type="noConversion"/>
  </si>
  <si>
    <t>10001102</t>
    <phoneticPr fontId="4" type="noConversion"/>
  </si>
  <si>
    <t>510050P1801M02900</t>
    <phoneticPr fontId="4" type="noConversion"/>
  </si>
  <si>
    <t>10001103</t>
    <phoneticPr fontId="4" type="noConversion"/>
  </si>
  <si>
    <t>510050P1801M02950</t>
    <phoneticPr fontId="4" type="noConversion"/>
  </si>
  <si>
    <t>50ETF沽2018年1月2950</t>
    <phoneticPr fontId="4" type="noConversion"/>
  </si>
  <si>
    <t>510050P1801M03000</t>
    <phoneticPr fontId="4" type="noConversion"/>
  </si>
  <si>
    <t>510050C1803M02800</t>
    <phoneticPr fontId="4" type="noConversion"/>
  </si>
  <si>
    <t>50ETF购2018年3月2800</t>
    <phoneticPr fontId="4" type="noConversion"/>
  </si>
  <si>
    <t>10001106</t>
    <phoneticPr fontId="4" type="noConversion"/>
  </si>
  <si>
    <t>510050C1803M02850</t>
    <phoneticPr fontId="4" type="noConversion"/>
  </si>
  <si>
    <t>50ETF购2018年3月2950</t>
    <phoneticPr fontId="4" type="noConversion"/>
  </si>
  <si>
    <t>10001109</t>
    <phoneticPr fontId="4" type="noConversion"/>
  </si>
  <si>
    <t>510050P1803M02800</t>
    <phoneticPr fontId="4" type="noConversion"/>
  </si>
  <si>
    <t>10001111</t>
    <phoneticPr fontId="4" type="noConversion"/>
  </si>
  <si>
    <t>510050P1803M02850</t>
    <phoneticPr fontId="4" type="noConversion"/>
  </si>
  <si>
    <t>50ETF沽2018年3月2850</t>
    <phoneticPr fontId="4" type="noConversion"/>
  </si>
  <si>
    <t>10001112</t>
    <phoneticPr fontId="4" type="noConversion"/>
  </si>
  <si>
    <t>510050P1803M02900</t>
    <phoneticPr fontId="4" type="noConversion"/>
  </si>
  <si>
    <t>50ETF沽2018年3月2900</t>
    <phoneticPr fontId="4" type="noConversion"/>
  </si>
  <si>
    <t>510050P1803M02950</t>
    <phoneticPr fontId="4" type="noConversion"/>
  </si>
  <si>
    <t>50ETF沽2018年3月2950</t>
    <phoneticPr fontId="4" type="noConversion"/>
  </si>
  <si>
    <t>50ETF沽2018年3月3000</t>
    <phoneticPr fontId="4" type="noConversion"/>
  </si>
  <si>
    <t>10001115</t>
    <phoneticPr fontId="4" type="noConversion"/>
  </si>
  <si>
    <t>510050C1806M02800</t>
    <phoneticPr fontId="4" type="noConversion"/>
  </si>
  <si>
    <t>50ETF购2018年6月2800</t>
    <phoneticPr fontId="4" type="noConversion"/>
  </si>
  <si>
    <t>10001116</t>
    <phoneticPr fontId="4" type="noConversion"/>
  </si>
  <si>
    <t>510050C1806M02900</t>
    <phoneticPr fontId="4" type="noConversion"/>
  </si>
  <si>
    <t>50ETF购2018年6月2900</t>
    <phoneticPr fontId="4" type="noConversion"/>
  </si>
  <si>
    <t>510050C1806M02950</t>
    <phoneticPr fontId="4" type="noConversion"/>
  </si>
  <si>
    <t>50ETF购2018年6月2950</t>
    <phoneticPr fontId="4" type="noConversion"/>
  </si>
  <si>
    <t>10001119</t>
    <phoneticPr fontId="4" type="noConversion"/>
  </si>
  <si>
    <t>50ETF购2018年6月3000</t>
    <phoneticPr fontId="4" type="noConversion"/>
  </si>
  <si>
    <t>50ETF沽2018年6月2850</t>
    <phoneticPr fontId="4" type="noConversion"/>
  </si>
  <si>
    <t>10001122</t>
    <phoneticPr fontId="4" type="noConversion"/>
  </si>
  <si>
    <t>510050P1806M02900</t>
    <phoneticPr fontId="4" type="noConversion"/>
  </si>
  <si>
    <t>50ETF沽2018年6月2900</t>
    <phoneticPr fontId="4" type="noConversion"/>
  </si>
  <si>
    <t>10001123</t>
    <phoneticPr fontId="4" type="noConversion"/>
  </si>
  <si>
    <t>50ETF购2017年12月2750</t>
    <phoneticPr fontId="4" type="noConversion"/>
  </si>
  <si>
    <t>10001126</t>
    <phoneticPr fontId="4" type="noConversion"/>
  </si>
  <si>
    <t>510050C1801M02750</t>
    <phoneticPr fontId="4" type="noConversion"/>
  </si>
  <si>
    <t>10001129</t>
    <phoneticPr fontId="4" type="noConversion"/>
  </si>
  <si>
    <t>510050C1803M02750</t>
    <phoneticPr fontId="4" type="noConversion"/>
  </si>
  <si>
    <t>50ETF购2018年3月2750</t>
    <phoneticPr fontId="4" type="noConversion"/>
  </si>
  <si>
    <t>10001130</t>
    <phoneticPr fontId="4" type="noConversion"/>
  </si>
  <si>
    <t>10001131</t>
    <phoneticPr fontId="4" type="noConversion"/>
  </si>
  <si>
    <t>510050C1806M02750</t>
    <phoneticPr fontId="4" type="noConversion"/>
  </si>
  <si>
    <t>510050C1712M02700</t>
    <phoneticPr fontId="4" type="noConversion"/>
  </si>
  <si>
    <t>50ETF购2017年12月2700</t>
    <phoneticPr fontId="4" type="noConversion"/>
  </si>
  <si>
    <t>510050P1803M02700</t>
    <phoneticPr fontId="4" type="noConversion"/>
  </si>
  <si>
    <t>510050C1806M02700</t>
    <phoneticPr fontId="4" type="noConversion"/>
  </si>
  <si>
    <t>50ETF购2018年6月2700</t>
    <phoneticPr fontId="4" type="noConversion"/>
  </si>
  <si>
    <t>10001140</t>
    <phoneticPr fontId="4" type="noConversion"/>
  </si>
  <si>
    <t>510050P1806M02700</t>
    <phoneticPr fontId="4" type="noConversion"/>
  </si>
  <si>
    <t>510050C1802M02750</t>
    <phoneticPr fontId="4" type="noConversion"/>
  </si>
  <si>
    <t>50ETF购2018年2月2750</t>
    <phoneticPr fontId="4" type="noConversion"/>
  </si>
  <si>
    <t>2018-02</t>
    <phoneticPr fontId="4" type="noConversion"/>
  </si>
  <si>
    <t>2018-02-28</t>
    <phoneticPr fontId="4" type="noConversion"/>
  </si>
  <si>
    <t>2018-03-01</t>
    <phoneticPr fontId="4" type="noConversion"/>
  </si>
  <si>
    <t>10001142</t>
    <phoneticPr fontId="4" type="noConversion"/>
  </si>
  <si>
    <t>510050C1802M02850</t>
    <phoneticPr fontId="4" type="noConversion"/>
  </si>
  <si>
    <t>50ETF购2018年2月2850</t>
    <phoneticPr fontId="4" type="noConversion"/>
  </si>
  <si>
    <t>10001144</t>
    <phoneticPr fontId="4" type="noConversion"/>
  </si>
  <si>
    <t>50ETF购2018年2月2900</t>
    <phoneticPr fontId="4" type="noConversion"/>
  </si>
  <si>
    <t>10001145</t>
    <phoneticPr fontId="4" type="noConversion"/>
  </si>
  <si>
    <t>510050P1802M02750</t>
    <phoneticPr fontId="4" type="noConversion"/>
  </si>
  <si>
    <t>10001147</t>
    <phoneticPr fontId="4" type="noConversion"/>
  </si>
  <si>
    <t>510050P1802M02800</t>
    <phoneticPr fontId="4" type="noConversion"/>
  </si>
  <si>
    <t>50ETF沽2018年2月2800</t>
    <phoneticPr fontId="4" type="noConversion"/>
  </si>
  <si>
    <t>50ETF沽2018年2月2850</t>
    <phoneticPr fontId="4" type="noConversion"/>
  </si>
  <si>
    <t>10001149</t>
    <phoneticPr fontId="4" type="noConversion"/>
  </si>
  <si>
    <t>510050P1802M02900</t>
    <phoneticPr fontId="4" type="noConversion"/>
  </si>
  <si>
    <t>50ETF沽2018年2月2900</t>
    <phoneticPr fontId="4" type="noConversion"/>
  </si>
  <si>
    <t>510050P1802M02950</t>
    <phoneticPr fontId="4" type="noConversion"/>
  </si>
  <si>
    <t>10001151</t>
    <phoneticPr fontId="4" type="noConversion"/>
  </si>
  <si>
    <t>510050C1801M02650</t>
    <phoneticPr fontId="4" type="noConversion"/>
  </si>
  <si>
    <t>50ETF购2018年1月2650</t>
    <phoneticPr fontId="4" type="noConversion"/>
  </si>
  <si>
    <t>10001153</t>
    <phoneticPr fontId="4" type="noConversion"/>
  </si>
  <si>
    <t>510050P1801M02650</t>
    <phoneticPr fontId="4" type="noConversion"/>
  </si>
  <si>
    <t>50ETF沽2018年1月2650</t>
    <phoneticPr fontId="4" type="noConversion"/>
  </si>
  <si>
    <t>510050P1801M03100</t>
    <phoneticPr fontId="4" type="noConversion"/>
  </si>
  <si>
    <t>10001155</t>
    <phoneticPr fontId="4" type="noConversion"/>
  </si>
  <si>
    <t>10001157</t>
    <phoneticPr fontId="4" type="noConversion"/>
  </si>
  <si>
    <t>10001158</t>
    <phoneticPr fontId="4" type="noConversion"/>
  </si>
  <si>
    <t>510050P1802M02650</t>
    <phoneticPr fontId="4" type="noConversion"/>
  </si>
  <si>
    <t>50ETF沽2018年2月2650</t>
    <phoneticPr fontId="4" type="noConversion"/>
  </si>
  <si>
    <t>10001161</t>
    <phoneticPr fontId="4" type="noConversion"/>
  </si>
  <si>
    <t>10001162</t>
    <phoneticPr fontId="4" type="noConversion"/>
  </si>
  <si>
    <t>10001163</t>
    <phoneticPr fontId="4" type="noConversion"/>
  </si>
  <si>
    <t>50ETF购2018年3月2650</t>
    <phoneticPr fontId="4" type="noConversion"/>
  </si>
  <si>
    <t>510050C1803M03100</t>
    <phoneticPr fontId="4" type="noConversion"/>
  </si>
  <si>
    <t>10001165</t>
    <phoneticPr fontId="4" type="noConversion"/>
  </si>
  <si>
    <t>50ETF沽2018年3月2650</t>
    <phoneticPr fontId="4" type="noConversion"/>
  </si>
  <si>
    <t>510050P1803M03100</t>
    <phoneticPr fontId="4" type="noConversion"/>
  </si>
  <si>
    <t>50ETF沽2018年3月3100</t>
    <phoneticPr fontId="4" type="noConversion"/>
  </si>
  <si>
    <t>510050C1806M02650</t>
    <phoneticPr fontId="4" type="noConversion"/>
  </si>
  <si>
    <t>50ETF购2018年6月2650</t>
    <phoneticPr fontId="4" type="noConversion"/>
  </si>
  <si>
    <t>510050C1806M03100</t>
    <phoneticPr fontId="4" type="noConversion"/>
  </si>
  <si>
    <t>510050P1806M02650</t>
    <phoneticPr fontId="4" type="noConversion"/>
  </si>
  <si>
    <t>510050P1806M03100</t>
    <phoneticPr fontId="4" type="noConversion"/>
  </si>
  <si>
    <t>10001171</t>
    <phoneticPr fontId="4" type="noConversion"/>
  </si>
  <si>
    <t>510050C1801M03200</t>
    <phoneticPr fontId="4" type="noConversion"/>
  </si>
  <si>
    <t>50ETF购2018年1月3200</t>
    <phoneticPr fontId="4" type="noConversion"/>
  </si>
  <si>
    <t>50ETF沽2018年2月3200</t>
    <phoneticPr fontId="4" type="noConversion"/>
  </si>
  <si>
    <t>50ETF购2018年3月3200</t>
    <phoneticPr fontId="4" type="noConversion"/>
  </si>
  <si>
    <t>10001176</t>
    <phoneticPr fontId="4" type="noConversion"/>
  </si>
  <si>
    <t>50ETF沽2018年3月3200</t>
    <phoneticPr fontId="4" type="noConversion"/>
  </si>
  <si>
    <t>10001178</t>
    <phoneticPr fontId="4" type="noConversion"/>
  </si>
  <si>
    <t>510050C1801M03300</t>
    <phoneticPr fontId="4" type="noConversion"/>
  </si>
  <si>
    <t>50ETF购2018年1月3300</t>
    <phoneticPr fontId="4" type="noConversion"/>
  </si>
  <si>
    <t>510050P1801M03300</t>
    <phoneticPr fontId="4" type="noConversion"/>
  </si>
  <si>
    <t>510050P1802M03300</t>
    <phoneticPr fontId="4" type="noConversion"/>
  </si>
  <si>
    <t>50ETF沽2018年2月3300</t>
    <phoneticPr fontId="4" type="noConversion"/>
  </si>
  <si>
    <t>510050C1803M03300</t>
    <phoneticPr fontId="4" type="noConversion"/>
  </si>
  <si>
    <t>50ETF购2018年3月3300</t>
    <phoneticPr fontId="4" type="noConversion"/>
  </si>
  <si>
    <t>10001184</t>
    <phoneticPr fontId="4" type="noConversion"/>
  </si>
  <si>
    <t>50ETF沽2018年3月3300</t>
    <phoneticPr fontId="4" type="noConversion"/>
  </si>
  <si>
    <t>50ETF购2018年6月3300</t>
    <phoneticPr fontId="4" type="noConversion"/>
  </si>
  <si>
    <t>10001186</t>
    <phoneticPr fontId="4" type="noConversion"/>
  </si>
  <si>
    <t>510050C1801M03400</t>
    <phoneticPr fontId="4" type="noConversion"/>
  </si>
  <si>
    <t>50ETF购2018年1月3400</t>
    <phoneticPr fontId="4" type="noConversion"/>
  </si>
  <si>
    <t>10001188</t>
    <phoneticPr fontId="4" type="noConversion"/>
  </si>
  <si>
    <t>50ETF沽2018年1月3400</t>
    <phoneticPr fontId="4" type="noConversion"/>
  </si>
  <si>
    <t>10001190</t>
    <phoneticPr fontId="4" type="noConversion"/>
  </si>
  <si>
    <t>10001191</t>
    <phoneticPr fontId="4" type="noConversion"/>
  </si>
  <si>
    <t>50ETF购2018年3月3400</t>
    <phoneticPr fontId="4" type="noConversion"/>
  </si>
  <si>
    <t>10001192</t>
    <phoneticPr fontId="4" type="noConversion"/>
  </si>
  <si>
    <t>50ETF沽2018年3月3400</t>
    <phoneticPr fontId="4" type="noConversion"/>
  </si>
  <si>
    <t>10001194</t>
    <phoneticPr fontId="4" type="noConversion"/>
  </si>
  <si>
    <t>510050P1806M03400</t>
    <phoneticPr fontId="4" type="noConversion"/>
  </si>
  <si>
    <t>50ETF沽2018年6月3400</t>
    <phoneticPr fontId="4" type="noConversion"/>
  </si>
  <si>
    <t>10001195</t>
    <phoneticPr fontId="4" type="noConversion"/>
  </si>
  <si>
    <t>510050C1801M03500</t>
    <phoneticPr fontId="4" type="noConversion"/>
  </si>
  <si>
    <t>10001196</t>
    <phoneticPr fontId="4" type="noConversion"/>
  </si>
  <si>
    <t>50ETF沽2018年1月3500</t>
    <phoneticPr fontId="4" type="noConversion"/>
  </si>
  <si>
    <t>10001198</t>
    <phoneticPr fontId="4" type="noConversion"/>
  </si>
  <si>
    <t>10001199</t>
    <phoneticPr fontId="4" type="noConversion"/>
  </si>
  <si>
    <t>510050C1803M03500</t>
    <phoneticPr fontId="4" type="noConversion"/>
  </si>
  <si>
    <t>10001200</t>
    <phoneticPr fontId="4" type="noConversion"/>
  </si>
  <si>
    <t>510050P1803M03500</t>
    <phoneticPr fontId="4" type="noConversion"/>
  </si>
  <si>
    <t>50ETF沽2018年3月3500</t>
    <phoneticPr fontId="4" type="noConversion"/>
  </si>
  <si>
    <t>10001201</t>
    <phoneticPr fontId="4" type="noConversion"/>
  </si>
  <si>
    <t>510050C1806M03500</t>
    <phoneticPr fontId="4" type="noConversion"/>
  </si>
  <si>
    <t>10001202</t>
    <phoneticPr fontId="4" type="noConversion"/>
  </si>
  <si>
    <t>10001204</t>
    <phoneticPr fontId="4" type="noConversion"/>
  </si>
  <si>
    <t>510050C1802M03600</t>
    <phoneticPr fontId="4" type="noConversion"/>
  </si>
  <si>
    <t>50ETF购2018年2月3600</t>
    <phoneticPr fontId="4" type="noConversion"/>
  </si>
  <si>
    <t>10001206</t>
    <phoneticPr fontId="4" type="noConversion"/>
  </si>
  <si>
    <t>510050P1802M03600</t>
    <phoneticPr fontId="4" type="noConversion"/>
  </si>
  <si>
    <t>50ETF沽2018年2月3600</t>
    <phoneticPr fontId="4" type="noConversion"/>
  </si>
  <si>
    <t>50ETF购2018年3月3600</t>
    <phoneticPr fontId="4" type="noConversion"/>
  </si>
  <si>
    <t>10001208</t>
    <phoneticPr fontId="4" type="noConversion"/>
  </si>
  <si>
    <t>510050P1803M03600</t>
    <phoneticPr fontId="4" type="noConversion"/>
  </si>
  <si>
    <t>10001209</t>
    <phoneticPr fontId="4" type="noConversion"/>
  </si>
  <si>
    <t>510050C1806M03600</t>
    <phoneticPr fontId="4" type="noConversion"/>
  </si>
  <si>
    <t>510050P1806M03600</t>
    <phoneticPr fontId="4" type="noConversion"/>
  </si>
  <si>
    <t>50ETF购2018年9月2900</t>
    <phoneticPr fontId="4" type="noConversion"/>
  </si>
  <si>
    <t>10001213</t>
    <phoneticPr fontId="4" type="noConversion"/>
  </si>
  <si>
    <t>510050C1809M03100</t>
    <phoneticPr fontId="4" type="noConversion"/>
  </si>
  <si>
    <t>10001215</t>
    <phoneticPr fontId="4" type="noConversion"/>
  </si>
  <si>
    <t>10001216</t>
    <phoneticPr fontId="4" type="noConversion"/>
  </si>
  <si>
    <t>510050C1809M03300</t>
    <phoneticPr fontId="4" type="noConversion"/>
  </si>
  <si>
    <t>50ETF购2018年9月3300</t>
    <phoneticPr fontId="4" type="noConversion"/>
  </si>
  <si>
    <t>10001217</t>
    <phoneticPr fontId="4" type="noConversion"/>
  </si>
  <si>
    <t>510050C1809M03400</t>
    <phoneticPr fontId="4" type="noConversion"/>
  </si>
  <si>
    <t>50ETF购2018年9月3400</t>
    <phoneticPr fontId="4" type="noConversion"/>
  </si>
  <si>
    <t>50ETF购2018年9月3500</t>
    <phoneticPr fontId="4" type="noConversion"/>
  </si>
  <si>
    <t>510050C1809M03600</t>
    <phoneticPr fontId="4" type="noConversion"/>
  </si>
  <si>
    <t>510050P1809M02900</t>
    <phoneticPr fontId="4" type="noConversion"/>
  </si>
  <si>
    <t>50ETF沽2018年9月2900</t>
    <phoneticPr fontId="4" type="noConversion"/>
  </si>
  <si>
    <t>510050P1809M02950</t>
    <phoneticPr fontId="4" type="noConversion"/>
  </si>
  <si>
    <t>50ETF沽2018年9月2950</t>
    <phoneticPr fontId="4" type="noConversion"/>
  </si>
  <si>
    <t>510050P1809M03000</t>
    <phoneticPr fontId="4" type="noConversion"/>
  </si>
  <si>
    <t>50ETF沽2018年9月3000</t>
    <phoneticPr fontId="4" type="noConversion"/>
  </si>
  <si>
    <t>510050P1809M03100</t>
    <phoneticPr fontId="4" type="noConversion"/>
  </si>
  <si>
    <t>50ETF沽2018年9月3100</t>
    <phoneticPr fontId="4" type="noConversion"/>
  </si>
  <si>
    <t>50ETF沽2018年9月3200</t>
    <phoneticPr fontId="4" type="noConversion"/>
  </si>
  <si>
    <t>50ETF沽2018年9月3400</t>
    <phoneticPr fontId="4" type="noConversion"/>
  </si>
  <si>
    <t>50ETF购2018年9月2850</t>
    <phoneticPr fontId="4" type="noConversion"/>
  </si>
  <si>
    <t>10001231</t>
    <phoneticPr fontId="4" type="noConversion"/>
  </si>
  <si>
    <t>510050C1809M02800</t>
    <phoneticPr fontId="4" type="noConversion"/>
  </si>
  <si>
    <t>50ETF沽2018年9月2800</t>
    <phoneticPr fontId="4" type="noConversion"/>
  </si>
  <si>
    <t>10001233</t>
    <phoneticPr fontId="4" type="noConversion"/>
  </si>
  <si>
    <t>50ETF购2018年9月2750</t>
    <phoneticPr fontId="4" type="noConversion"/>
  </si>
  <si>
    <t>50ETF沽2018年9月2750</t>
    <phoneticPr fontId="4" type="noConversion"/>
  </si>
  <si>
    <t>10001235</t>
    <phoneticPr fontId="4" type="noConversion"/>
  </si>
  <si>
    <t>510050C1802M02600</t>
    <phoneticPr fontId="4" type="noConversion"/>
  </si>
  <si>
    <t>50ETF购2018年2月2600</t>
    <phoneticPr fontId="4" type="noConversion"/>
  </si>
  <si>
    <t>510050P1802M02600</t>
    <phoneticPr fontId="4" type="noConversion"/>
  </si>
  <si>
    <t>50ETF沽2018年2月2600</t>
    <phoneticPr fontId="4" type="noConversion"/>
  </si>
  <si>
    <t>10001237</t>
    <phoneticPr fontId="4" type="noConversion"/>
  </si>
  <si>
    <t>50ETF购2018年3月2600</t>
    <phoneticPr fontId="4" type="noConversion"/>
  </si>
  <si>
    <t>10001239</t>
    <phoneticPr fontId="4" type="noConversion"/>
  </si>
  <si>
    <t>510050C1806M02600</t>
    <phoneticPr fontId="4" type="noConversion"/>
  </si>
  <si>
    <t>510050P1806M02600</t>
    <phoneticPr fontId="4" type="noConversion"/>
  </si>
  <si>
    <t>510050C1809M02650</t>
    <phoneticPr fontId="4" type="noConversion"/>
  </si>
  <si>
    <t>10001243</t>
    <phoneticPr fontId="4" type="noConversion"/>
  </si>
  <si>
    <t>510050C1809M02700</t>
    <phoneticPr fontId="4" type="noConversion"/>
  </si>
  <si>
    <t>10001244</t>
    <phoneticPr fontId="4" type="noConversion"/>
  </si>
  <si>
    <t>10001246</t>
    <phoneticPr fontId="4" type="noConversion"/>
  </si>
  <si>
    <t>510050P1809M02700</t>
    <phoneticPr fontId="4" type="noConversion"/>
  </si>
  <si>
    <t>50ETF沽2018年9月2700</t>
    <phoneticPr fontId="4" type="noConversion"/>
  </si>
  <si>
    <t>510050C1804M02650</t>
    <phoneticPr fontId="4" type="noConversion"/>
  </si>
  <si>
    <t>50ETF购2018年4月2650</t>
    <phoneticPr fontId="4" type="noConversion"/>
  </si>
  <si>
    <t>2018-04-25</t>
    <phoneticPr fontId="4" type="noConversion"/>
  </si>
  <si>
    <t>50ETF购2018年4月2700</t>
    <phoneticPr fontId="4" type="noConversion"/>
  </si>
  <si>
    <t>2018-04</t>
    <phoneticPr fontId="4" type="noConversion"/>
  </si>
  <si>
    <t>510050C1804M02750</t>
    <phoneticPr fontId="4" type="noConversion"/>
  </si>
  <si>
    <t>10001250</t>
    <phoneticPr fontId="4" type="noConversion"/>
  </si>
  <si>
    <t>50ETF购2018年4月2850</t>
    <phoneticPr fontId="4" type="noConversion"/>
  </si>
  <si>
    <t>510050C1804M02900</t>
    <phoneticPr fontId="4" type="noConversion"/>
  </si>
  <si>
    <t>50ETF购2018年4月2900</t>
    <phoneticPr fontId="4" type="noConversion"/>
  </si>
  <si>
    <t>510050C1804M03100</t>
    <phoneticPr fontId="4" type="noConversion"/>
  </si>
  <si>
    <t>10001256</t>
    <phoneticPr fontId="4" type="noConversion"/>
  </si>
  <si>
    <t>510050P1804M02650</t>
    <phoneticPr fontId="4" type="noConversion"/>
  </si>
  <si>
    <t>10001257</t>
    <phoneticPr fontId="4" type="noConversion"/>
  </si>
  <si>
    <t>510050P1804M02750</t>
    <phoneticPr fontId="4" type="noConversion"/>
  </si>
  <si>
    <t>50ETF沽2018年4月2800</t>
    <phoneticPr fontId="4" type="noConversion"/>
  </si>
  <si>
    <t>10001260</t>
    <phoneticPr fontId="4" type="noConversion"/>
  </si>
  <si>
    <t>510050P1804M02850</t>
    <phoneticPr fontId="4" type="noConversion"/>
  </si>
  <si>
    <t>50ETF沽2018年4月2850</t>
    <phoneticPr fontId="4" type="noConversion"/>
  </si>
  <si>
    <t>510050P1804M02900</t>
    <phoneticPr fontId="4" type="noConversion"/>
  </si>
  <si>
    <t>10001263</t>
    <phoneticPr fontId="4" type="noConversion"/>
  </si>
  <si>
    <t>510050P1804M03000</t>
    <phoneticPr fontId="4" type="noConversion"/>
  </si>
  <si>
    <t>50ETF沽2018年4月3000</t>
    <phoneticPr fontId="4" type="noConversion"/>
  </si>
  <si>
    <t>510050P1804M03100</t>
    <phoneticPr fontId="4" type="noConversion"/>
  </si>
  <si>
    <t>10001265</t>
    <phoneticPr fontId="4" type="noConversion"/>
  </si>
  <si>
    <t>50ETF购2018年4月3200</t>
    <phoneticPr fontId="4" type="noConversion"/>
  </si>
  <si>
    <t>510050P1804M03200</t>
    <phoneticPr fontId="4" type="noConversion"/>
  </si>
  <si>
    <t>50ETF沽2018年4月3200</t>
    <phoneticPr fontId="4" type="noConversion"/>
  </si>
  <si>
    <t>10001267</t>
    <phoneticPr fontId="4" type="noConversion"/>
  </si>
  <si>
    <t>510050C1804M02600</t>
    <phoneticPr fontId="4" type="noConversion"/>
  </si>
  <si>
    <t>50ETF购2018年4月2600</t>
    <phoneticPr fontId="4" type="noConversion"/>
  </si>
  <si>
    <t>2018-04-26</t>
    <phoneticPr fontId="4" type="noConversion"/>
  </si>
  <si>
    <t>10001268</t>
    <phoneticPr fontId="4" type="noConversion"/>
  </si>
  <si>
    <t>10001269</t>
    <phoneticPr fontId="4" type="noConversion"/>
  </si>
  <si>
    <t>10001270</t>
    <phoneticPr fontId="4" type="noConversion"/>
  </si>
  <si>
    <t>50ETF沽2018年3月2550</t>
    <phoneticPr fontId="4" type="noConversion"/>
  </si>
  <si>
    <t>10001271</t>
    <phoneticPr fontId="4" type="noConversion"/>
  </si>
  <si>
    <t>50ETF购2018年4月2550</t>
    <phoneticPr fontId="4" type="noConversion"/>
  </si>
  <si>
    <t>10001273</t>
    <phoneticPr fontId="4" type="noConversion"/>
  </si>
  <si>
    <t>50ETF购2018年6月2550</t>
    <phoneticPr fontId="4" type="noConversion"/>
  </si>
  <si>
    <t>10001274</t>
    <phoneticPr fontId="4" type="noConversion"/>
  </si>
  <si>
    <t>10001275</t>
    <phoneticPr fontId="4" type="noConversion"/>
  </si>
  <si>
    <t>10001276</t>
    <phoneticPr fontId="4" type="noConversion"/>
  </si>
  <si>
    <t>10001277</t>
    <phoneticPr fontId="4" type="noConversion"/>
  </si>
  <si>
    <t>50ETF购2018年4月2500</t>
    <phoneticPr fontId="4" type="noConversion"/>
  </si>
  <si>
    <t>10001278</t>
    <phoneticPr fontId="4" type="noConversion"/>
  </si>
  <si>
    <t>510050P1804M02500</t>
    <phoneticPr fontId="4" type="noConversion"/>
  </si>
  <si>
    <t>50ETF沽2018年4月2500</t>
    <phoneticPr fontId="4" type="noConversion"/>
  </si>
  <si>
    <t>510050C1806M02500</t>
    <phoneticPr fontId="4" type="noConversion"/>
  </si>
  <si>
    <t>50ETF购2018年6月2500</t>
    <phoneticPr fontId="4" type="noConversion"/>
  </si>
  <si>
    <t>50ETF沽2018年6月2500</t>
    <phoneticPr fontId="4" type="noConversion"/>
  </si>
  <si>
    <t>510050C1809M02500</t>
    <phoneticPr fontId="4" type="noConversion"/>
  </si>
  <si>
    <t>50ETF购2018年9月2500</t>
    <phoneticPr fontId="4" type="noConversion"/>
  </si>
  <si>
    <t>10001282</t>
    <phoneticPr fontId="4" type="noConversion"/>
  </si>
  <si>
    <t>510050P1809M02500</t>
    <phoneticPr fontId="4" type="noConversion"/>
  </si>
  <si>
    <t>50ETF沽2018年9月2500</t>
    <phoneticPr fontId="4" type="noConversion"/>
  </si>
  <si>
    <t>510050C1805M02500</t>
    <phoneticPr fontId="4" type="noConversion"/>
  </si>
  <si>
    <t>50ETF购2018年5月2500</t>
    <phoneticPr fontId="4" type="noConversion"/>
  </si>
  <si>
    <t>2018-05-23</t>
    <phoneticPr fontId="4" type="noConversion"/>
  </si>
  <si>
    <t>10001284</t>
    <phoneticPr fontId="4" type="noConversion"/>
  </si>
  <si>
    <t>10001285</t>
    <phoneticPr fontId="4" type="noConversion"/>
  </si>
  <si>
    <t>50ETF购2018年5月2600</t>
    <phoneticPr fontId="4" type="noConversion"/>
  </si>
  <si>
    <t>2018-05</t>
    <phoneticPr fontId="4" type="noConversion"/>
  </si>
  <si>
    <t>10001286</t>
    <phoneticPr fontId="4" type="noConversion"/>
  </si>
  <si>
    <t>50ETF购2018年5月2650</t>
    <phoneticPr fontId="4" type="noConversion"/>
  </si>
  <si>
    <t>10001287</t>
    <phoneticPr fontId="4" type="noConversion"/>
  </si>
  <si>
    <t>50ETF购2018年5月2700</t>
    <phoneticPr fontId="4" type="noConversion"/>
  </si>
  <si>
    <t>10001288</t>
    <phoneticPr fontId="4" type="noConversion"/>
  </si>
  <si>
    <t>510050C1805M02750</t>
    <phoneticPr fontId="4" type="noConversion"/>
  </si>
  <si>
    <t>50ETF购2018年5月2750</t>
    <phoneticPr fontId="4" type="noConversion"/>
  </si>
  <si>
    <t>10001290</t>
    <phoneticPr fontId="4" type="noConversion"/>
  </si>
  <si>
    <t>510050C1805M02850</t>
    <phoneticPr fontId="4" type="noConversion"/>
  </si>
  <si>
    <t>2018-05-24</t>
    <phoneticPr fontId="4" type="noConversion"/>
  </si>
  <si>
    <t>10001291</t>
    <phoneticPr fontId="4" type="noConversion"/>
  </si>
  <si>
    <t>510050C1805M02900</t>
    <phoneticPr fontId="4" type="noConversion"/>
  </si>
  <si>
    <t>50ETF购2018年5月2900</t>
    <phoneticPr fontId="4" type="noConversion"/>
  </si>
  <si>
    <t>10001292</t>
    <phoneticPr fontId="4" type="noConversion"/>
  </si>
  <si>
    <t>510050P1805M02500</t>
    <phoneticPr fontId="4" type="noConversion"/>
  </si>
  <si>
    <t>10001293</t>
    <phoneticPr fontId="4" type="noConversion"/>
  </si>
  <si>
    <t>50ETF沽2018年5月2600</t>
    <phoneticPr fontId="4" type="noConversion"/>
  </si>
  <si>
    <t>10001296</t>
    <phoneticPr fontId="4" type="noConversion"/>
  </si>
  <si>
    <t>10001297</t>
    <phoneticPr fontId="4" type="noConversion"/>
  </si>
  <si>
    <t>510050P1805M02750</t>
    <phoneticPr fontId="4" type="noConversion"/>
  </si>
  <si>
    <t>50ETF沽2018年5月2750</t>
    <phoneticPr fontId="4" type="noConversion"/>
  </si>
  <si>
    <t>10001298</t>
    <phoneticPr fontId="4" type="noConversion"/>
  </si>
  <si>
    <t>10001299</t>
    <phoneticPr fontId="4" type="noConversion"/>
  </si>
  <si>
    <t>510050C1805M02950</t>
    <phoneticPr fontId="4" type="noConversion"/>
  </si>
  <si>
    <t>510050P1805M02950</t>
    <phoneticPr fontId="4" type="noConversion"/>
  </si>
  <si>
    <t>50ETF沽2018年5月2950</t>
    <phoneticPr fontId="4" type="noConversion"/>
  </si>
  <si>
    <t>510050C1805M03000</t>
    <phoneticPr fontId="4" type="noConversion"/>
  </si>
  <si>
    <t>50ETF购2018年5月3000</t>
    <phoneticPr fontId="4" type="noConversion"/>
  </si>
  <si>
    <t>510050P1805M03000</t>
    <phoneticPr fontId="4" type="noConversion"/>
  </si>
  <si>
    <t>10001305</t>
    <phoneticPr fontId="4" type="noConversion"/>
  </si>
  <si>
    <t>510050P1804M02450</t>
    <phoneticPr fontId="4" type="noConversion"/>
  </si>
  <si>
    <t>510050C1805M02450</t>
    <phoneticPr fontId="4" type="noConversion"/>
  </si>
  <si>
    <t>50ETF购2018年5月2450</t>
    <phoneticPr fontId="4" type="noConversion"/>
  </si>
  <si>
    <t>10001308</t>
    <phoneticPr fontId="4" type="noConversion"/>
  </si>
  <si>
    <t>50ETF沽2018年5月2450</t>
    <phoneticPr fontId="4" type="noConversion"/>
  </si>
  <si>
    <t>50ETF购2018年9月2450</t>
    <phoneticPr fontId="4" type="noConversion"/>
  </si>
  <si>
    <t>50ETF购2018年12月2450A</t>
    <phoneticPr fontId="4" type="noConversion"/>
  </si>
  <si>
    <t>510050C1812A02550</t>
    <phoneticPr fontId="4" type="noConversion"/>
  </si>
  <si>
    <t>50ETF购2018年12月2500A</t>
    <phoneticPr fontId="4" type="noConversion"/>
  </si>
  <si>
    <t>2018-12</t>
    <phoneticPr fontId="4" type="noConversion"/>
  </si>
  <si>
    <t>10001315</t>
    <phoneticPr fontId="4" type="noConversion"/>
  </si>
  <si>
    <t>50ETF购2018年12月2549A</t>
    <phoneticPr fontId="4" type="noConversion"/>
  </si>
  <si>
    <t>2018-12-26</t>
    <phoneticPr fontId="4" type="noConversion"/>
  </si>
  <si>
    <t>10001316</t>
    <phoneticPr fontId="4" type="noConversion"/>
  </si>
  <si>
    <t>510050C1812A02650</t>
    <phoneticPr fontId="4" type="noConversion"/>
  </si>
  <si>
    <t>10001318</t>
    <phoneticPr fontId="4" type="noConversion"/>
  </si>
  <si>
    <t>50ETF购2018年12月2696A</t>
    <phoneticPr fontId="4" type="noConversion"/>
  </si>
  <si>
    <t>10001319</t>
    <phoneticPr fontId="4" type="noConversion"/>
  </si>
  <si>
    <t>10001320</t>
    <phoneticPr fontId="4" type="noConversion"/>
  </si>
  <si>
    <t>510050C1812A02900</t>
    <phoneticPr fontId="4" type="noConversion"/>
  </si>
  <si>
    <t>10001322</t>
    <phoneticPr fontId="4" type="noConversion"/>
  </si>
  <si>
    <t>510050P1812A02500</t>
    <phoneticPr fontId="4" type="noConversion"/>
  </si>
  <si>
    <t>10001323</t>
    <phoneticPr fontId="4" type="noConversion"/>
  </si>
  <si>
    <t>510050P1812A02550</t>
    <phoneticPr fontId="4" type="noConversion"/>
  </si>
  <si>
    <t>10001324</t>
    <phoneticPr fontId="4" type="noConversion"/>
  </si>
  <si>
    <t>10001325</t>
    <phoneticPr fontId="4" type="noConversion"/>
  </si>
  <si>
    <t>50ETF沽2018年12月2598A</t>
    <phoneticPr fontId="4" type="noConversion"/>
  </si>
  <si>
    <t>510050P1812A02700</t>
    <phoneticPr fontId="4" type="noConversion"/>
  </si>
  <si>
    <t>50ETF沽2018年12月2696A</t>
    <phoneticPr fontId="4" type="noConversion"/>
  </si>
  <si>
    <t>510050P1812A02800</t>
    <phoneticPr fontId="4" type="noConversion"/>
  </si>
  <si>
    <t>50ETF沽2018年12月2745A</t>
    <phoneticPr fontId="4" type="noConversion"/>
  </si>
  <si>
    <t>50ETF沽2018年12月2794A</t>
    <phoneticPr fontId="4" type="noConversion"/>
  </si>
  <si>
    <t>50ETF沽2018年12月2843A</t>
    <phoneticPr fontId="4" type="noConversion"/>
  </si>
  <si>
    <t>10001332</t>
    <phoneticPr fontId="4" type="noConversion"/>
  </si>
  <si>
    <t>50ETF沽2018年12月2401A</t>
    <phoneticPr fontId="4" type="noConversion"/>
  </si>
  <si>
    <t>510050P1812A02950</t>
    <phoneticPr fontId="4" type="noConversion"/>
  </si>
  <si>
    <t>10001335</t>
    <phoneticPr fontId="4" type="noConversion"/>
  </si>
  <si>
    <t>510050C1807M02450</t>
    <phoneticPr fontId="4" type="noConversion"/>
  </si>
  <si>
    <t>50ETF购2018年7月2500</t>
    <phoneticPr fontId="4" type="noConversion"/>
  </si>
  <si>
    <t>10001337</t>
    <phoneticPr fontId="4" type="noConversion"/>
  </si>
  <si>
    <t>510050C1807M02550</t>
    <phoneticPr fontId="4" type="noConversion"/>
  </si>
  <si>
    <t>510050C1807M02600</t>
    <phoneticPr fontId="4" type="noConversion"/>
  </si>
  <si>
    <t>10001340</t>
    <phoneticPr fontId="4" type="noConversion"/>
  </si>
  <si>
    <t>2018-07-25</t>
    <phoneticPr fontId="4" type="noConversion"/>
  </si>
  <si>
    <t>10001341</t>
    <phoneticPr fontId="4" type="noConversion"/>
  </si>
  <si>
    <t>510050C1807M02750</t>
    <phoneticPr fontId="4" type="noConversion"/>
  </si>
  <si>
    <t>10001342</t>
    <phoneticPr fontId="4" type="noConversion"/>
  </si>
  <si>
    <t>510050C1807M02800</t>
    <phoneticPr fontId="4" type="noConversion"/>
  </si>
  <si>
    <t>510050C1807M02850</t>
    <phoneticPr fontId="4" type="noConversion"/>
  </si>
  <si>
    <t>50ETF购2018年7月2850</t>
    <phoneticPr fontId="4" type="noConversion"/>
  </si>
  <si>
    <t>10001344</t>
    <phoneticPr fontId="4" type="noConversion"/>
  </si>
  <si>
    <t>510050P1807M02450</t>
    <phoneticPr fontId="4" type="noConversion"/>
  </si>
  <si>
    <t>10001345</t>
    <phoneticPr fontId="4" type="noConversion"/>
  </si>
  <si>
    <t>510050P1807M02500</t>
    <phoneticPr fontId="4" type="noConversion"/>
  </si>
  <si>
    <t>50ETF沽2018年7月2500</t>
    <phoneticPr fontId="4" type="noConversion"/>
  </si>
  <si>
    <t>10001347</t>
    <phoneticPr fontId="4" type="noConversion"/>
  </si>
  <si>
    <t>510050P1807M02600</t>
    <phoneticPr fontId="4" type="noConversion"/>
  </si>
  <si>
    <t>50ETF沽2018年7月2600</t>
    <phoneticPr fontId="4" type="noConversion"/>
  </si>
  <si>
    <t>10001348</t>
    <phoneticPr fontId="4" type="noConversion"/>
  </si>
  <si>
    <t>510050P1807M02650</t>
    <phoneticPr fontId="4" type="noConversion"/>
  </si>
  <si>
    <t>50ETF沽2018年7月2650</t>
    <phoneticPr fontId="4" type="noConversion"/>
  </si>
  <si>
    <t>510050P1807M02700</t>
    <phoneticPr fontId="4" type="noConversion"/>
  </si>
  <si>
    <t>50ETF沽2018年7月2700</t>
    <phoneticPr fontId="4" type="noConversion"/>
  </si>
  <si>
    <t>510050P1807M02750</t>
    <phoneticPr fontId="4" type="noConversion"/>
  </si>
  <si>
    <t>50ETF沽2018年7月2750</t>
    <phoneticPr fontId="4" type="noConversion"/>
  </si>
  <si>
    <t>510050P1807M02800</t>
    <phoneticPr fontId="4" type="noConversion"/>
  </si>
  <si>
    <t>50ETF沽2018年7月2850</t>
    <phoneticPr fontId="4" type="noConversion"/>
  </si>
  <si>
    <t>10001354</t>
    <phoneticPr fontId="4" type="noConversion"/>
  </si>
  <si>
    <t>510050P1806M02400</t>
    <phoneticPr fontId="4" type="noConversion"/>
  </si>
  <si>
    <t>50ETF沽2018年6月2400</t>
    <phoneticPr fontId="4" type="noConversion"/>
  </si>
  <si>
    <t>10001355</t>
    <phoneticPr fontId="4" type="noConversion"/>
  </si>
  <si>
    <t>10001356</t>
    <phoneticPr fontId="4" type="noConversion"/>
  </si>
  <si>
    <t>510050P1807M02400</t>
    <phoneticPr fontId="4" type="noConversion"/>
  </si>
  <si>
    <t>510050C1809M02400</t>
    <phoneticPr fontId="4" type="noConversion"/>
  </si>
  <si>
    <t>50ETF购2018年9月2400</t>
    <phoneticPr fontId="4" type="noConversion"/>
  </si>
  <si>
    <t>10001358</t>
    <phoneticPr fontId="4" type="noConversion"/>
  </si>
  <si>
    <t>10001360</t>
    <phoneticPr fontId="4" type="noConversion"/>
  </si>
  <si>
    <t>510050P1812A02400</t>
    <phoneticPr fontId="4" type="noConversion"/>
  </si>
  <si>
    <t>50ETF沽2018年12月2352A</t>
    <phoneticPr fontId="4" type="noConversion"/>
  </si>
  <si>
    <t>50ETF购2018年6月2350</t>
    <phoneticPr fontId="4" type="noConversion"/>
  </si>
  <si>
    <t>510050P1806M02350</t>
    <phoneticPr fontId="4" type="noConversion"/>
  </si>
  <si>
    <t>50ETF沽2018年6月2350</t>
    <phoneticPr fontId="4" type="noConversion"/>
  </si>
  <si>
    <t>50ETF购2018年7月2350</t>
    <phoneticPr fontId="4" type="noConversion"/>
  </si>
  <si>
    <t>10001366</t>
    <phoneticPr fontId="4" type="noConversion"/>
  </si>
  <si>
    <t>50ETF购2018年9月2350</t>
    <phoneticPr fontId="4" type="noConversion"/>
  </si>
  <si>
    <t>10001369</t>
    <phoneticPr fontId="4" type="noConversion"/>
  </si>
  <si>
    <t>510050C1812A02350</t>
    <phoneticPr fontId="4" type="noConversion"/>
  </si>
  <si>
    <t>50ETF沽2018年12月2303A</t>
    <phoneticPr fontId="4" type="noConversion"/>
  </si>
  <si>
    <t>10001371</t>
    <phoneticPr fontId="4" type="noConversion"/>
  </si>
  <si>
    <t>510050C1806M02300</t>
    <phoneticPr fontId="4" type="noConversion"/>
  </si>
  <si>
    <t>10001373</t>
    <phoneticPr fontId="4" type="noConversion"/>
  </si>
  <si>
    <t>50ETF购2018年7月2300</t>
    <phoneticPr fontId="4" type="noConversion"/>
  </si>
  <si>
    <t>10001374</t>
    <phoneticPr fontId="4" type="noConversion"/>
  </si>
  <si>
    <t>510050P1807M02300</t>
    <phoneticPr fontId="4" type="noConversion"/>
  </si>
  <si>
    <t>510050C1809M02300</t>
    <phoneticPr fontId="4" type="noConversion"/>
  </si>
  <si>
    <t>10001376</t>
    <phoneticPr fontId="4" type="noConversion"/>
  </si>
  <si>
    <t>510050P1809M02300</t>
    <phoneticPr fontId="4" type="noConversion"/>
  </si>
  <si>
    <t>10001377</t>
    <phoneticPr fontId="4" type="noConversion"/>
  </si>
  <si>
    <t>10001379</t>
    <phoneticPr fontId="4" type="noConversion"/>
  </si>
  <si>
    <t>50ETF购2018年7月2250</t>
    <phoneticPr fontId="4" type="noConversion"/>
  </si>
  <si>
    <t>510050C1809M02250</t>
    <phoneticPr fontId="4" type="noConversion"/>
  </si>
  <si>
    <t>10001382</t>
    <phoneticPr fontId="4" type="noConversion"/>
  </si>
  <si>
    <t>50ETF沽2018年9月2250</t>
    <phoneticPr fontId="4" type="noConversion"/>
  </si>
  <si>
    <t>510050C1812A02250</t>
    <phoneticPr fontId="4" type="noConversion"/>
  </si>
  <si>
    <t>510050P1812A02250</t>
    <phoneticPr fontId="4" type="noConversion"/>
  </si>
  <si>
    <t>10001385</t>
    <phoneticPr fontId="4" type="noConversion"/>
  </si>
  <si>
    <t>50ETF购2018年8月2250</t>
    <phoneticPr fontId="4" type="noConversion"/>
  </si>
  <si>
    <t>10001386</t>
    <phoneticPr fontId="4" type="noConversion"/>
  </si>
  <si>
    <t>50ETF购2018年8月2300</t>
    <phoneticPr fontId="4" type="noConversion"/>
  </si>
  <si>
    <t>2018-08-23</t>
    <phoneticPr fontId="4" type="noConversion"/>
  </si>
  <si>
    <t>10001389</t>
    <phoneticPr fontId="4" type="noConversion"/>
  </si>
  <si>
    <t>10001390</t>
    <phoneticPr fontId="4" type="noConversion"/>
  </si>
  <si>
    <t>10001391</t>
    <phoneticPr fontId="4" type="noConversion"/>
  </si>
  <si>
    <t>510050C1808M02550</t>
    <phoneticPr fontId="4" type="noConversion"/>
  </si>
  <si>
    <t>50ETF购2018年8月2550</t>
    <phoneticPr fontId="4" type="noConversion"/>
  </si>
  <si>
    <t>510050C1808M02600</t>
    <phoneticPr fontId="4" type="noConversion"/>
  </si>
  <si>
    <t>510050P1808M02250</t>
    <phoneticPr fontId="4" type="noConversion"/>
  </si>
  <si>
    <t>10001395</t>
    <phoneticPr fontId="4" type="noConversion"/>
  </si>
  <si>
    <t>510050P1808M02300</t>
    <phoneticPr fontId="4" type="noConversion"/>
  </si>
  <si>
    <t>10001396</t>
    <phoneticPr fontId="4" type="noConversion"/>
  </si>
  <si>
    <t>50ETF沽2018年8月2350</t>
    <phoneticPr fontId="4" type="noConversion"/>
  </si>
  <si>
    <t>510050P1808M02400</t>
    <phoneticPr fontId="4" type="noConversion"/>
  </si>
  <si>
    <t>50ETF沽2018年8月2400</t>
    <phoneticPr fontId="4" type="noConversion"/>
  </si>
  <si>
    <t>10001398</t>
    <phoneticPr fontId="4" type="noConversion"/>
  </si>
  <si>
    <t>510050P1808M02450</t>
    <phoneticPr fontId="4" type="noConversion"/>
  </si>
  <si>
    <t>10001399</t>
    <phoneticPr fontId="4" type="noConversion"/>
  </si>
  <si>
    <t>510050P1808M02500</t>
    <phoneticPr fontId="4" type="noConversion"/>
  </si>
  <si>
    <t>50ETF沽2018年8月2500</t>
    <phoneticPr fontId="4" type="noConversion"/>
  </si>
  <si>
    <t>510050P1808M02550</t>
    <phoneticPr fontId="4" type="noConversion"/>
  </si>
  <si>
    <t>50ETF沽2018年8月2550</t>
    <phoneticPr fontId="4" type="noConversion"/>
  </si>
  <si>
    <t>50ETF沽2018年8月2600</t>
    <phoneticPr fontId="4" type="noConversion"/>
  </si>
  <si>
    <t>510050P1808M02650</t>
    <phoneticPr fontId="4" type="noConversion"/>
  </si>
  <si>
    <t>50ETF沽2018年8月2650</t>
    <phoneticPr fontId="4" type="noConversion"/>
  </si>
  <si>
    <t>50ETF购2018年7月2200</t>
    <phoneticPr fontId="4" type="noConversion"/>
  </si>
  <si>
    <t>10001406</t>
    <phoneticPr fontId="4" type="noConversion"/>
  </si>
  <si>
    <t>510050P1807M02200</t>
    <phoneticPr fontId="4" type="noConversion"/>
  </si>
  <si>
    <t>50ETF沽2018年7月2200</t>
    <phoneticPr fontId="4" type="noConversion"/>
  </si>
  <si>
    <t>10001407</t>
    <phoneticPr fontId="4" type="noConversion"/>
  </si>
  <si>
    <t>10001408</t>
    <phoneticPr fontId="4" type="noConversion"/>
  </si>
  <si>
    <t>510050C1809M02200</t>
    <phoneticPr fontId="4" type="noConversion"/>
  </si>
  <si>
    <t>10001411</t>
    <phoneticPr fontId="4" type="noConversion"/>
  </si>
  <si>
    <t>510050C1812A02200</t>
    <phoneticPr fontId="4" type="noConversion"/>
  </si>
  <si>
    <t>10001412</t>
    <phoneticPr fontId="4" type="noConversion"/>
  </si>
  <si>
    <t>10001413</t>
    <phoneticPr fontId="4" type="noConversion"/>
  </si>
  <si>
    <t>10001414</t>
    <phoneticPr fontId="4" type="noConversion"/>
  </si>
  <si>
    <t>510050P1808M02750</t>
    <phoneticPr fontId="4" type="noConversion"/>
  </si>
  <si>
    <t>10001415</t>
    <phoneticPr fontId="4" type="noConversion"/>
  </si>
  <si>
    <t>50ETF购2018年8月2800</t>
    <phoneticPr fontId="4" type="noConversion"/>
  </si>
  <si>
    <t>10001416</t>
    <phoneticPr fontId="4" type="noConversion"/>
  </si>
  <si>
    <t>510050P1808M02800</t>
    <phoneticPr fontId="4" type="noConversion"/>
  </si>
  <si>
    <t>10001417</t>
    <phoneticPr fontId="4" type="noConversion"/>
  </si>
  <si>
    <t>2019-03</t>
    <phoneticPr fontId="4" type="noConversion"/>
  </si>
  <si>
    <t>10001418</t>
    <phoneticPr fontId="4" type="noConversion"/>
  </si>
  <si>
    <t>50ETF购2019年3月2450A</t>
    <phoneticPr fontId="4" type="noConversion"/>
  </si>
  <si>
    <t>10001421</t>
    <phoneticPr fontId="4" type="noConversion"/>
  </si>
  <si>
    <t>50ETF购2019年3月2549A</t>
    <phoneticPr fontId="4" type="noConversion"/>
  </si>
  <si>
    <t>10001422</t>
    <phoneticPr fontId="4" type="noConversion"/>
  </si>
  <si>
    <t>510050C1903A02650</t>
    <phoneticPr fontId="4" type="noConversion"/>
  </si>
  <si>
    <t>50ETF购2019年3月2598A</t>
    <phoneticPr fontId="4" type="noConversion"/>
  </si>
  <si>
    <t>10001424</t>
    <phoneticPr fontId="4" type="noConversion"/>
  </si>
  <si>
    <t>510050C1903A02750</t>
    <phoneticPr fontId="4" type="noConversion"/>
  </si>
  <si>
    <t>10001428</t>
    <phoneticPr fontId="4" type="noConversion"/>
  </si>
  <si>
    <t>50ETF沽2019年3月2549A</t>
    <phoneticPr fontId="4" type="noConversion"/>
  </si>
  <si>
    <t>10001431</t>
    <phoneticPr fontId="4" type="noConversion"/>
  </si>
  <si>
    <t>50ETF沽2019年3月2598A</t>
    <phoneticPr fontId="4" type="noConversion"/>
  </si>
  <si>
    <t>510050P1903A02700</t>
    <phoneticPr fontId="4" type="noConversion"/>
  </si>
  <si>
    <t>10001435</t>
    <phoneticPr fontId="4" type="noConversion"/>
  </si>
  <si>
    <t>510050C1903A02350</t>
    <phoneticPr fontId="4" type="noConversion"/>
  </si>
  <si>
    <t>50ETF购2019年3月2303A</t>
    <phoneticPr fontId="4" type="noConversion"/>
  </si>
  <si>
    <t>510050P1903A02350</t>
    <phoneticPr fontId="4" type="noConversion"/>
  </si>
  <si>
    <t>10001437</t>
    <phoneticPr fontId="4" type="noConversion"/>
  </si>
  <si>
    <t>510050C1903A02300</t>
    <phoneticPr fontId="4" type="noConversion"/>
  </si>
  <si>
    <t>10001438</t>
    <phoneticPr fontId="4" type="noConversion"/>
  </si>
  <si>
    <t>50ETF沽2019年3月2254A</t>
    <phoneticPr fontId="4" type="noConversion"/>
  </si>
  <si>
    <t>10001439</t>
    <phoneticPr fontId="4" type="noConversion"/>
  </si>
  <si>
    <t>510050C1903A02250</t>
    <phoneticPr fontId="4" type="noConversion"/>
  </si>
  <si>
    <t>50ETF购2019年3月2205A</t>
    <phoneticPr fontId="4" type="noConversion"/>
  </si>
  <si>
    <t>510050C1903A02200</t>
    <phoneticPr fontId="4" type="noConversion"/>
  </si>
  <si>
    <t>50ETF沽2019年3月2156A</t>
    <phoneticPr fontId="4" type="noConversion"/>
  </si>
  <si>
    <t>50ETF购2018年10月2300</t>
    <phoneticPr fontId="4" type="noConversion"/>
  </si>
  <si>
    <t>510050C1810M02450</t>
    <phoneticPr fontId="4" type="noConversion"/>
  </si>
  <si>
    <t>50ETF购2018年10月2450</t>
    <phoneticPr fontId="4" type="noConversion"/>
  </si>
  <si>
    <t>10001448</t>
    <phoneticPr fontId="4" type="noConversion"/>
  </si>
  <si>
    <t>50ETF购2018年10月2550</t>
    <phoneticPr fontId="4" type="noConversion"/>
  </si>
  <si>
    <t>50ETF购2018年10月2600</t>
    <phoneticPr fontId="4" type="noConversion"/>
  </si>
  <si>
    <t>10001450</t>
    <phoneticPr fontId="4" type="noConversion"/>
  </si>
  <si>
    <t>510050C1810M02650</t>
    <phoneticPr fontId="4" type="noConversion"/>
  </si>
  <si>
    <t>50ETF购2018年10月2650</t>
    <phoneticPr fontId="4" type="noConversion"/>
  </si>
  <si>
    <t>50ETF购2018年10月2700</t>
    <phoneticPr fontId="4" type="noConversion"/>
  </si>
  <si>
    <t>10001453</t>
    <phoneticPr fontId="4" type="noConversion"/>
  </si>
  <si>
    <t>10001454</t>
    <phoneticPr fontId="4" type="noConversion"/>
  </si>
  <si>
    <t>510050P1810M02400</t>
    <phoneticPr fontId="4" type="noConversion"/>
  </si>
  <si>
    <t>50ETF沽2018年10月2400</t>
    <phoneticPr fontId="4" type="noConversion"/>
  </si>
  <si>
    <t>10001455</t>
    <phoneticPr fontId="4" type="noConversion"/>
  </si>
  <si>
    <t>10001456</t>
    <phoneticPr fontId="4" type="noConversion"/>
  </si>
  <si>
    <t>510050P1810M02500</t>
    <phoneticPr fontId="4" type="noConversion"/>
  </si>
  <si>
    <t>50ETF沽2018年10月2500</t>
    <phoneticPr fontId="4" type="noConversion"/>
  </si>
  <si>
    <t>10001457</t>
    <phoneticPr fontId="4" type="noConversion"/>
  </si>
  <si>
    <t>50ETF沽2018年10月2550</t>
    <phoneticPr fontId="4" type="noConversion"/>
  </si>
  <si>
    <t>510050P1810M02600</t>
    <phoneticPr fontId="4" type="noConversion"/>
  </si>
  <si>
    <t>10001460</t>
    <phoneticPr fontId="4" type="noConversion"/>
  </si>
  <si>
    <t>50ETF沽2018年10月2700</t>
    <phoneticPr fontId="4" type="noConversion"/>
  </si>
  <si>
    <t>10001461</t>
    <phoneticPr fontId="4" type="noConversion"/>
  </si>
  <si>
    <t>10001462</t>
    <phoneticPr fontId="4" type="noConversion"/>
  </si>
  <si>
    <t>510050P1810M02750</t>
    <phoneticPr fontId="4" type="noConversion"/>
  </si>
  <si>
    <t>10001463</t>
    <phoneticPr fontId="4" type="noConversion"/>
  </si>
  <si>
    <t>10001464</t>
    <phoneticPr fontId="4" type="noConversion"/>
  </si>
  <si>
    <t>510050P1810M02250</t>
    <phoneticPr fontId="4" type="noConversion"/>
  </si>
  <si>
    <t>50ETF沽2018年10月2250</t>
    <phoneticPr fontId="4" type="noConversion"/>
  </si>
  <si>
    <t>10001466</t>
    <phoneticPr fontId="4" type="noConversion"/>
  </si>
  <si>
    <t>510050C1810M02850</t>
    <phoneticPr fontId="4" type="noConversion"/>
  </si>
  <si>
    <t>50ETF购2018年10月2850</t>
    <phoneticPr fontId="4" type="noConversion"/>
  </si>
  <si>
    <t>510050P1810M02800</t>
    <phoneticPr fontId="4" type="noConversion"/>
  </si>
  <si>
    <t>50ETF沽2018年10月2800</t>
    <phoneticPr fontId="4" type="noConversion"/>
  </si>
  <si>
    <t>10001469</t>
    <phoneticPr fontId="4" type="noConversion"/>
  </si>
  <si>
    <t>510050C1903A02850</t>
    <phoneticPr fontId="4" type="noConversion"/>
  </si>
  <si>
    <t>10001470</t>
    <phoneticPr fontId="4" type="noConversion"/>
  </si>
  <si>
    <t>510050P1903A02850</t>
    <phoneticPr fontId="4" type="noConversion"/>
  </si>
  <si>
    <t>510050C1811M02450</t>
    <phoneticPr fontId="4" type="noConversion"/>
  </si>
  <si>
    <t>2018-11-28</t>
    <phoneticPr fontId="4" type="noConversion"/>
  </si>
  <si>
    <t>2018-11-29</t>
    <phoneticPr fontId="4" type="noConversion"/>
  </si>
  <si>
    <t>50ETF购2018年11月2500</t>
    <phoneticPr fontId="4" type="noConversion"/>
  </si>
  <si>
    <t>510050C1811M02600</t>
    <phoneticPr fontId="4" type="noConversion"/>
  </si>
  <si>
    <t>50ETF购2018年11月2600</t>
    <phoneticPr fontId="4" type="noConversion"/>
  </si>
  <si>
    <t>10001475</t>
    <phoneticPr fontId="4" type="noConversion"/>
  </si>
  <si>
    <t>510050C1811M02650</t>
    <phoneticPr fontId="4" type="noConversion"/>
  </si>
  <si>
    <t>50ETF购2018年11月2650</t>
    <phoneticPr fontId="4" type="noConversion"/>
  </si>
  <si>
    <t>50ETF购2018年11月2700</t>
    <phoneticPr fontId="4" type="noConversion"/>
  </si>
  <si>
    <t>10001477</t>
    <phoneticPr fontId="4" type="noConversion"/>
  </si>
  <si>
    <t>50ETF购2018年11月2750</t>
    <phoneticPr fontId="4" type="noConversion"/>
  </si>
  <si>
    <t>10001478</t>
    <phoneticPr fontId="4" type="noConversion"/>
  </si>
  <si>
    <t>510050C1811M02800</t>
    <phoneticPr fontId="4" type="noConversion"/>
  </si>
  <si>
    <t>50ETF购2018年11月2850</t>
    <phoneticPr fontId="4" type="noConversion"/>
  </si>
  <si>
    <t>510050P1811M02450</t>
    <phoneticPr fontId="4" type="noConversion"/>
  </si>
  <si>
    <t>510050P1811M02500</t>
    <phoneticPr fontId="4" type="noConversion"/>
  </si>
  <si>
    <t>50ETF沽2018年11月2500</t>
    <phoneticPr fontId="4" type="noConversion"/>
  </si>
  <si>
    <t>510050P1811M02550</t>
    <phoneticPr fontId="4" type="noConversion"/>
  </si>
  <si>
    <t>50ETF沽2018年11月2550</t>
    <phoneticPr fontId="4" type="noConversion"/>
  </si>
  <si>
    <t>50ETF沽2018年11月2600</t>
    <phoneticPr fontId="4" type="noConversion"/>
  </si>
  <si>
    <t>10001484</t>
    <phoneticPr fontId="4" type="noConversion"/>
  </si>
  <si>
    <t>10001485</t>
    <phoneticPr fontId="4" type="noConversion"/>
  </si>
  <si>
    <t>510050P1811M02700</t>
    <phoneticPr fontId="4" type="noConversion"/>
  </si>
  <si>
    <t>10001488</t>
    <phoneticPr fontId="4" type="noConversion"/>
  </si>
  <si>
    <t>510050P1811M02850</t>
    <phoneticPr fontId="4" type="noConversion"/>
  </si>
  <si>
    <t>50ETF沽2018年11月2850</t>
    <phoneticPr fontId="4" type="noConversion"/>
  </si>
  <si>
    <t>50ETF购2018年11月2350</t>
    <phoneticPr fontId="4" type="noConversion"/>
  </si>
  <si>
    <t>10001490</t>
    <phoneticPr fontId="4" type="noConversion"/>
  </si>
  <si>
    <t>510050C1811M02400</t>
    <phoneticPr fontId="4" type="noConversion"/>
  </si>
  <si>
    <t>10001492</t>
    <phoneticPr fontId="4" type="noConversion"/>
  </si>
  <si>
    <t>50ETF沽2018年11月2400</t>
    <phoneticPr fontId="4" type="noConversion"/>
  </si>
  <si>
    <t>10001493</t>
    <phoneticPr fontId="4" type="noConversion"/>
  </si>
  <si>
    <t>50ETF购2018年11月2250</t>
    <phoneticPr fontId="4" type="noConversion"/>
  </si>
  <si>
    <t>10001494</t>
    <phoneticPr fontId="4" type="noConversion"/>
  </si>
  <si>
    <t>510050C1811M02300</t>
    <phoneticPr fontId="4" type="noConversion"/>
  </si>
  <si>
    <t>10001495</t>
    <phoneticPr fontId="4" type="noConversion"/>
  </si>
  <si>
    <t>510050P1811M02250</t>
    <phoneticPr fontId="4" type="noConversion"/>
  </si>
  <si>
    <t>50ETF沽2018年11月2250</t>
    <phoneticPr fontId="4" type="noConversion"/>
  </si>
  <si>
    <t>10001497</t>
    <phoneticPr fontId="4" type="noConversion"/>
  </si>
  <si>
    <t>510050C1810M02200</t>
    <phoneticPr fontId="4" type="noConversion"/>
  </si>
  <si>
    <t>10001499</t>
    <phoneticPr fontId="4" type="noConversion"/>
  </si>
  <si>
    <t>10001500</t>
    <phoneticPr fontId="4" type="noConversion"/>
  </si>
  <si>
    <t>510050P1811M02200</t>
    <phoneticPr fontId="4" type="noConversion"/>
  </si>
  <si>
    <t>50ETF沽2018年11月2200</t>
    <phoneticPr fontId="4" type="noConversion"/>
  </si>
  <si>
    <t>510050C1906A02350</t>
    <phoneticPr fontId="4" type="noConversion"/>
  </si>
  <si>
    <t>50ETF购2019年6月2303A</t>
    <phoneticPr fontId="4" type="noConversion"/>
  </si>
  <si>
    <t>2019-06</t>
    <phoneticPr fontId="4" type="noConversion"/>
  </si>
  <si>
    <t>10001502</t>
    <phoneticPr fontId="4" type="noConversion"/>
  </si>
  <si>
    <t>510050C1906A02400</t>
    <phoneticPr fontId="4" type="noConversion"/>
  </si>
  <si>
    <t>2019-06-26</t>
    <phoneticPr fontId="4" type="noConversion"/>
  </si>
  <si>
    <t>10001503</t>
    <phoneticPr fontId="4" type="noConversion"/>
  </si>
  <si>
    <t>10001505</t>
    <phoneticPr fontId="4" type="noConversion"/>
  </si>
  <si>
    <t>50ETF购2019年6月2500A</t>
    <phoneticPr fontId="4" type="noConversion"/>
  </si>
  <si>
    <t>10001506</t>
    <phoneticPr fontId="4" type="noConversion"/>
  </si>
  <si>
    <t>510050C1906A02600</t>
    <phoneticPr fontId="4" type="noConversion"/>
  </si>
  <si>
    <t>50ETF购2019年6月2549A</t>
    <phoneticPr fontId="4" type="noConversion"/>
  </si>
  <si>
    <t>10001508</t>
    <phoneticPr fontId="4" type="noConversion"/>
  </si>
  <si>
    <t>2019-06-27</t>
    <phoneticPr fontId="4" type="noConversion"/>
  </si>
  <si>
    <t>10001510</t>
    <phoneticPr fontId="4" type="noConversion"/>
  </si>
  <si>
    <t>510050P1906A02350</t>
    <phoneticPr fontId="4" type="noConversion"/>
  </si>
  <si>
    <t>50ETF沽2019年6月2303A</t>
    <phoneticPr fontId="4" type="noConversion"/>
  </si>
  <si>
    <t>10001512</t>
    <phoneticPr fontId="4" type="noConversion"/>
  </si>
  <si>
    <t>510050P1906A02450</t>
    <phoneticPr fontId="4" type="noConversion"/>
  </si>
  <si>
    <t>510050P1906A02500</t>
    <phoneticPr fontId="4" type="noConversion"/>
  </si>
  <si>
    <t>50ETF沽2019年6月2450A</t>
    <phoneticPr fontId="4" type="noConversion"/>
  </si>
  <si>
    <t>510050P1906A02550</t>
    <phoneticPr fontId="4" type="noConversion"/>
  </si>
  <si>
    <t>50ETF沽2019年6月2500A</t>
    <phoneticPr fontId="4" type="noConversion"/>
  </si>
  <si>
    <t>50ETF沽2019年6月2549A</t>
    <phoneticPr fontId="4" type="noConversion"/>
  </si>
  <si>
    <t>50ETF沽2019年6月2598A</t>
    <phoneticPr fontId="4" type="noConversion"/>
  </si>
  <si>
    <t>510050P1906A02700</t>
    <phoneticPr fontId="4" type="noConversion"/>
  </si>
  <si>
    <t>50ETF沽2019年6月2647A</t>
    <phoneticPr fontId="4" type="noConversion"/>
  </si>
  <si>
    <t>10001518</t>
    <phoneticPr fontId="4" type="noConversion"/>
  </si>
  <si>
    <t>10001520</t>
    <phoneticPr fontId="4" type="noConversion"/>
  </si>
  <si>
    <t>510050P1906A02250</t>
    <phoneticPr fontId="4" type="noConversion"/>
  </si>
  <si>
    <t>50ETF沽2019年6月2205A</t>
    <phoneticPr fontId="4" type="noConversion"/>
  </si>
  <si>
    <t>510050C1906A02800</t>
    <phoneticPr fontId="4" type="noConversion"/>
  </si>
  <si>
    <t>10001525</t>
    <phoneticPr fontId="4" type="noConversion"/>
  </si>
  <si>
    <t>510050C1901A02250</t>
    <phoneticPr fontId="4" type="noConversion"/>
  </si>
  <si>
    <t>2019-01-23</t>
    <phoneticPr fontId="4" type="noConversion"/>
  </si>
  <si>
    <t>10001526</t>
    <phoneticPr fontId="4" type="noConversion"/>
  </si>
  <si>
    <t>10001527</t>
    <phoneticPr fontId="4" type="noConversion"/>
  </si>
  <si>
    <t>50ETF购2019年1月2303A</t>
    <phoneticPr fontId="4" type="noConversion"/>
  </si>
  <si>
    <t>10001528</t>
    <phoneticPr fontId="4" type="noConversion"/>
  </si>
  <si>
    <t>10001530</t>
    <phoneticPr fontId="4" type="noConversion"/>
  </si>
  <si>
    <t>50ETF购2019年1月2450A</t>
    <phoneticPr fontId="4" type="noConversion"/>
  </si>
  <si>
    <t>10001531</t>
    <phoneticPr fontId="4" type="noConversion"/>
  </si>
  <si>
    <t>510050C1901A02600</t>
    <phoneticPr fontId="4" type="noConversion"/>
  </si>
  <si>
    <t>50ETF沽2019年1月2205A</t>
    <phoneticPr fontId="4" type="noConversion"/>
  </si>
  <si>
    <t>10001535</t>
    <phoneticPr fontId="4" type="noConversion"/>
  </si>
  <si>
    <t>510050P1901A02300</t>
    <phoneticPr fontId="4" type="noConversion"/>
  </si>
  <si>
    <t>10001536</t>
    <phoneticPr fontId="4" type="noConversion"/>
  </si>
  <si>
    <t>510050P1901A02350</t>
    <phoneticPr fontId="4" type="noConversion"/>
  </si>
  <si>
    <t>10001537</t>
    <phoneticPr fontId="4" type="noConversion"/>
  </si>
  <si>
    <t>510050P1901A02400</t>
    <phoneticPr fontId="4" type="noConversion"/>
  </si>
  <si>
    <t>50ETF沽2019年1月2352A</t>
    <phoneticPr fontId="4" type="noConversion"/>
  </si>
  <si>
    <t>50ETF沽2019年1月2401A</t>
    <phoneticPr fontId="4" type="noConversion"/>
  </si>
  <si>
    <t>10001539</t>
    <phoneticPr fontId="4" type="noConversion"/>
  </si>
  <si>
    <t>510050P1901A02500</t>
    <phoneticPr fontId="4" type="noConversion"/>
  </si>
  <si>
    <t>510050P1901A02550</t>
    <phoneticPr fontId="4" type="noConversion"/>
  </si>
  <si>
    <t>50ETF沽2019年1月2500A</t>
    <phoneticPr fontId="4" type="noConversion"/>
  </si>
  <si>
    <t>10001543</t>
    <phoneticPr fontId="4" type="noConversion"/>
  </si>
  <si>
    <t>10001544</t>
    <phoneticPr fontId="4" type="noConversion"/>
  </si>
  <si>
    <t>510050C1812M02300</t>
    <phoneticPr fontId="4" type="noConversion"/>
  </si>
  <si>
    <t>50ETF购2018年12月2350</t>
    <phoneticPr fontId="4" type="noConversion"/>
  </si>
  <si>
    <t>510050C1812M02400</t>
    <phoneticPr fontId="4" type="noConversion"/>
  </si>
  <si>
    <t>50ETF购2018年12月2400</t>
    <phoneticPr fontId="4" type="noConversion"/>
  </si>
  <si>
    <t>510050C1812M02450</t>
    <phoneticPr fontId="4" type="noConversion"/>
  </si>
  <si>
    <t>50ETF购2018年12月2500</t>
    <phoneticPr fontId="4" type="noConversion"/>
  </si>
  <si>
    <t>10001549</t>
    <phoneticPr fontId="4" type="noConversion"/>
  </si>
  <si>
    <t>10001552</t>
    <phoneticPr fontId="4" type="noConversion"/>
  </si>
  <si>
    <t>10001553</t>
    <phoneticPr fontId="4" type="noConversion"/>
  </si>
  <si>
    <t>10001554</t>
    <phoneticPr fontId="4" type="noConversion"/>
  </si>
  <si>
    <t>50ETF沽2018年12月2350</t>
    <phoneticPr fontId="4" type="noConversion"/>
  </si>
  <si>
    <t>510050P1812M02400</t>
    <phoneticPr fontId="4" type="noConversion"/>
  </si>
  <si>
    <t>50ETF沽2018年12月2400</t>
    <phoneticPr fontId="4" type="noConversion"/>
  </si>
  <si>
    <t>10001556</t>
    <phoneticPr fontId="4" type="noConversion"/>
  </si>
  <si>
    <t>50ETF沽2018年12月2500</t>
    <phoneticPr fontId="4" type="noConversion"/>
  </si>
  <si>
    <t>510050P1812M02550</t>
    <phoneticPr fontId="4" type="noConversion"/>
  </si>
  <si>
    <t>50ETF沽2018年12月2550</t>
    <phoneticPr fontId="4" type="noConversion"/>
  </si>
  <si>
    <t>10001561</t>
    <phoneticPr fontId="4" type="noConversion"/>
  </si>
  <si>
    <t>10001563</t>
    <phoneticPr fontId="4" type="noConversion"/>
  </si>
  <si>
    <t>510050C1901M02350</t>
    <phoneticPr fontId="4" type="noConversion"/>
  </si>
  <si>
    <t>50ETF购2019年1月2350</t>
    <phoneticPr fontId="4" type="noConversion"/>
  </si>
  <si>
    <t>10001564</t>
    <phoneticPr fontId="4" type="noConversion"/>
  </si>
  <si>
    <t>50ETF购2019年1月2400</t>
    <phoneticPr fontId="4" type="noConversion"/>
  </si>
  <si>
    <t>50ETF购2019年1月2450</t>
    <phoneticPr fontId="4" type="noConversion"/>
  </si>
  <si>
    <t>50ETF购2019年1月2500</t>
    <phoneticPr fontId="4" type="noConversion"/>
  </si>
  <si>
    <t>10001567</t>
    <phoneticPr fontId="4" type="noConversion"/>
  </si>
  <si>
    <t>50ETF购2019年1月2550</t>
    <phoneticPr fontId="4" type="noConversion"/>
  </si>
  <si>
    <t>10001568</t>
    <phoneticPr fontId="4" type="noConversion"/>
  </si>
  <si>
    <t>10001569</t>
    <phoneticPr fontId="4" type="noConversion"/>
  </si>
  <si>
    <t>10001570</t>
    <phoneticPr fontId="4" type="noConversion"/>
  </si>
  <si>
    <t>510050P1901M02250</t>
    <phoneticPr fontId="4" type="noConversion"/>
  </si>
  <si>
    <t>50ETF沽2019年1月2250</t>
    <phoneticPr fontId="4" type="noConversion"/>
  </si>
  <si>
    <t>10001571</t>
    <phoneticPr fontId="4" type="noConversion"/>
  </si>
  <si>
    <t>50ETF沽2019年1月2300</t>
    <phoneticPr fontId="4" type="noConversion"/>
  </si>
  <si>
    <t>50ETF沽2019年1月2350</t>
    <phoneticPr fontId="4" type="noConversion"/>
  </si>
  <si>
    <t>510050P1901M02450</t>
    <phoneticPr fontId="4" type="noConversion"/>
  </si>
  <si>
    <t>10001575</t>
    <phoneticPr fontId="4" type="noConversion"/>
  </si>
  <si>
    <t>510050P1901M02500</t>
    <phoneticPr fontId="4" type="noConversion"/>
  </si>
  <si>
    <t>510050P1901M02550</t>
    <phoneticPr fontId="4" type="noConversion"/>
  </si>
  <si>
    <t>50ETF沽2019年1月2550</t>
    <phoneticPr fontId="4" type="noConversion"/>
  </si>
  <si>
    <t>50ETF沽2019年1月2650</t>
    <phoneticPr fontId="4" type="noConversion"/>
  </si>
  <si>
    <t>10001579</t>
    <phoneticPr fontId="4" type="noConversion"/>
  </si>
  <si>
    <t>510050C1903M02250</t>
    <phoneticPr fontId="4" type="noConversion"/>
  </si>
  <si>
    <t>50ETF购2019年3月2250</t>
    <phoneticPr fontId="4" type="noConversion"/>
  </si>
  <si>
    <t>50ETF购2019年3月2300</t>
    <phoneticPr fontId="4" type="noConversion"/>
  </si>
  <si>
    <t>510050C1903M02400</t>
    <phoneticPr fontId="4" type="noConversion"/>
  </si>
  <si>
    <t>50ETF购2019年3月2400</t>
    <phoneticPr fontId="4" type="noConversion"/>
  </si>
  <si>
    <t>10001583</t>
    <phoneticPr fontId="4" type="noConversion"/>
  </si>
  <si>
    <t>50ETF购2019年3月2450</t>
    <phoneticPr fontId="4" type="noConversion"/>
  </si>
  <si>
    <t>10001584</t>
    <phoneticPr fontId="4" type="noConversion"/>
  </si>
  <si>
    <t>50ETF购2019年3月2500</t>
    <phoneticPr fontId="4" type="noConversion"/>
  </si>
  <si>
    <t>10001586</t>
    <phoneticPr fontId="4" type="noConversion"/>
  </si>
  <si>
    <t>510050C1903M02600</t>
    <phoneticPr fontId="4" type="noConversion"/>
  </si>
  <si>
    <t>10001589</t>
    <phoneticPr fontId="4" type="noConversion"/>
  </si>
  <si>
    <t>510050P1903M02300</t>
    <phoneticPr fontId="4" type="noConversion"/>
  </si>
  <si>
    <t>50ETF沽2019年3月2300</t>
    <phoneticPr fontId="4" type="noConversion"/>
  </si>
  <si>
    <t>510050P1903M02350</t>
    <phoneticPr fontId="4" type="noConversion"/>
  </si>
  <si>
    <t>10001591</t>
    <phoneticPr fontId="4" type="noConversion"/>
  </si>
  <si>
    <t>510050P1903M02400</t>
    <phoneticPr fontId="4" type="noConversion"/>
  </si>
  <si>
    <t>10001592</t>
    <phoneticPr fontId="4" type="noConversion"/>
  </si>
  <si>
    <t>510050P1903M02450</t>
    <phoneticPr fontId="4" type="noConversion"/>
  </si>
  <si>
    <t>50ETF沽2019年3月2450</t>
    <phoneticPr fontId="4" type="noConversion"/>
  </si>
  <si>
    <t>10001593</t>
    <phoneticPr fontId="4" type="noConversion"/>
  </si>
  <si>
    <t>50ETF沽2019年3月2500</t>
    <phoneticPr fontId="4" type="noConversion"/>
  </si>
  <si>
    <t>510050P1903M02650</t>
    <phoneticPr fontId="4" type="noConversion"/>
  </si>
  <si>
    <t>510050C1906M02250</t>
    <phoneticPr fontId="4" type="noConversion"/>
  </si>
  <si>
    <t>10001599</t>
    <phoneticPr fontId="4" type="noConversion"/>
  </si>
  <si>
    <t>50ETF购2019年6月2350</t>
    <phoneticPr fontId="4" type="noConversion"/>
  </si>
  <si>
    <t>10001600</t>
    <phoneticPr fontId="4" type="noConversion"/>
  </si>
  <si>
    <t>10001602</t>
    <phoneticPr fontId="4" type="noConversion"/>
  </si>
  <si>
    <t>510050C1906M02500</t>
    <phoneticPr fontId="4" type="noConversion"/>
  </si>
  <si>
    <t>50ETF购2019年6月2500</t>
    <phoneticPr fontId="4" type="noConversion"/>
  </si>
  <si>
    <t>10001603</t>
    <phoneticPr fontId="4" type="noConversion"/>
  </si>
  <si>
    <t>510050C1906M02550</t>
    <phoneticPr fontId="4" type="noConversion"/>
  </si>
  <si>
    <t>50ETF购2019年6月2550</t>
    <phoneticPr fontId="4" type="noConversion"/>
  </si>
  <si>
    <t>10001604</t>
    <phoneticPr fontId="4" type="noConversion"/>
  </si>
  <si>
    <t>50ETF购2019年6月2650</t>
    <phoneticPr fontId="4" type="noConversion"/>
  </si>
  <si>
    <t>10001606</t>
    <phoneticPr fontId="4" type="noConversion"/>
  </si>
  <si>
    <t>10001607</t>
    <phoneticPr fontId="4" type="noConversion"/>
  </si>
  <si>
    <t>10001608</t>
    <phoneticPr fontId="4" type="noConversion"/>
  </si>
  <si>
    <t>10001609</t>
    <phoneticPr fontId="4" type="noConversion"/>
  </si>
  <si>
    <t>510050P1906M02400</t>
    <phoneticPr fontId="4" type="noConversion"/>
  </si>
  <si>
    <t>50ETF沽2019年6月2450</t>
    <phoneticPr fontId="4" type="noConversion"/>
  </si>
  <si>
    <t>510050P1906M02500</t>
    <phoneticPr fontId="4" type="noConversion"/>
  </si>
  <si>
    <t>50ETF沽2019年6月2550</t>
    <phoneticPr fontId="4" type="noConversion"/>
  </si>
  <si>
    <t>50ETF沽2019年6月2650</t>
    <phoneticPr fontId="4" type="noConversion"/>
  </si>
  <si>
    <t>10001616</t>
    <phoneticPr fontId="4" type="noConversion"/>
  </si>
  <si>
    <t>510050P1812M02700</t>
    <phoneticPr fontId="4" type="noConversion"/>
  </si>
  <si>
    <t>50ETF沽2018年12月2700</t>
    <phoneticPr fontId="4" type="noConversion"/>
  </si>
  <si>
    <t>10001617</t>
    <phoneticPr fontId="4" type="noConversion"/>
  </si>
  <si>
    <t>10001619</t>
    <phoneticPr fontId="4" type="noConversion"/>
  </si>
  <si>
    <t>510050C1903M02700</t>
    <phoneticPr fontId="4" type="noConversion"/>
  </si>
  <si>
    <t>50ETF购2019年3月2700</t>
    <phoneticPr fontId="4" type="noConversion"/>
  </si>
  <si>
    <t>10001620</t>
    <phoneticPr fontId="4" type="noConversion"/>
  </si>
  <si>
    <t>510050P1903M02700</t>
    <phoneticPr fontId="4" type="noConversion"/>
  </si>
  <si>
    <t>510050C1812M02200</t>
    <phoneticPr fontId="4" type="noConversion"/>
  </si>
  <si>
    <t>50ETF沽2018年12月2200</t>
    <phoneticPr fontId="4" type="noConversion"/>
  </si>
  <si>
    <t>510050C1903M02200</t>
    <phoneticPr fontId="4" type="noConversion"/>
  </si>
  <si>
    <t>50ETF购2019年3月2200</t>
    <phoneticPr fontId="4" type="noConversion"/>
  </si>
  <si>
    <t>10001628</t>
    <phoneticPr fontId="4" type="noConversion"/>
  </si>
  <si>
    <t>510050P1903M02200</t>
    <phoneticPr fontId="4" type="noConversion"/>
  </si>
  <si>
    <t>50ETF沽2019年3月2200</t>
    <phoneticPr fontId="4" type="noConversion"/>
  </si>
  <si>
    <t>510050P1906M02200</t>
    <phoneticPr fontId="4" type="noConversion"/>
  </si>
  <si>
    <t>50ETF沽2019年6月2200</t>
    <phoneticPr fontId="4" type="noConversion"/>
  </si>
  <si>
    <t>510050C1812M02150</t>
    <phoneticPr fontId="4" type="noConversion"/>
  </si>
  <si>
    <t>50ETF购2018年12月2150</t>
    <phoneticPr fontId="4" type="noConversion"/>
  </si>
  <si>
    <t>10001632</t>
    <phoneticPr fontId="4" type="noConversion"/>
  </si>
  <si>
    <t>50ETF沽2018年12月2150</t>
    <phoneticPr fontId="4" type="noConversion"/>
  </si>
  <si>
    <t>10001634</t>
    <phoneticPr fontId="4" type="noConversion"/>
  </si>
  <si>
    <t>50ETF沽2019年1月2150</t>
    <phoneticPr fontId="4" type="noConversion"/>
  </si>
  <si>
    <t>50ETF沽2019年3月2150</t>
    <phoneticPr fontId="4" type="noConversion"/>
  </si>
  <si>
    <t>10001637</t>
    <phoneticPr fontId="4" type="noConversion"/>
  </si>
  <si>
    <t>510050C1906M02150</t>
    <phoneticPr fontId="4" type="noConversion"/>
  </si>
  <si>
    <t>510050P1906M02150</t>
    <phoneticPr fontId="4" type="noConversion"/>
  </si>
  <si>
    <t>510050C1812M02100</t>
    <phoneticPr fontId="4" type="noConversion"/>
  </si>
  <si>
    <t>50ETF购2018年12月2100</t>
    <phoneticPr fontId="4" type="noConversion"/>
  </si>
  <si>
    <t>510050P1812M02100</t>
    <phoneticPr fontId="4" type="noConversion"/>
  </si>
  <si>
    <t>10001641</t>
    <phoneticPr fontId="4" type="noConversion"/>
  </si>
  <si>
    <t>510050C1901M02100</t>
    <phoneticPr fontId="4" type="noConversion"/>
  </si>
  <si>
    <t>10001645</t>
    <phoneticPr fontId="4" type="noConversion"/>
  </si>
  <si>
    <t>50ETF购2019年6月2100</t>
    <phoneticPr fontId="4" type="noConversion"/>
  </si>
  <si>
    <t>10001646</t>
    <phoneticPr fontId="4" type="noConversion"/>
  </si>
  <si>
    <t>50ETF沽2019年6月2100</t>
    <phoneticPr fontId="4" type="noConversion"/>
  </si>
  <si>
    <t>2019-02</t>
    <phoneticPr fontId="4" type="noConversion"/>
  </si>
  <si>
    <t>10001649</t>
    <phoneticPr fontId="4" type="noConversion"/>
  </si>
  <si>
    <t>50ETF购2019年2月2200</t>
    <phoneticPr fontId="4" type="noConversion"/>
  </si>
  <si>
    <t>2019-02-28</t>
    <phoneticPr fontId="4" type="noConversion"/>
  </si>
  <si>
    <t>510050C1902M02300</t>
    <phoneticPr fontId="4" type="noConversion"/>
  </si>
  <si>
    <t>510050C1902M02350</t>
    <phoneticPr fontId="4" type="noConversion"/>
  </si>
  <si>
    <t>50ETF购2019年2月2350</t>
    <phoneticPr fontId="4" type="noConversion"/>
  </si>
  <si>
    <t>10001653</t>
    <phoneticPr fontId="4" type="noConversion"/>
  </si>
  <si>
    <t>50ETF购2019年2月2400</t>
    <phoneticPr fontId="4" type="noConversion"/>
  </si>
  <si>
    <t>10001655</t>
    <phoneticPr fontId="4" type="noConversion"/>
  </si>
  <si>
    <t>50ETF沽2019年2月2100</t>
    <phoneticPr fontId="4" type="noConversion"/>
  </si>
  <si>
    <t>510050P1902M02150</t>
    <phoneticPr fontId="4" type="noConversion"/>
  </si>
  <si>
    <t>50ETF沽2019年2月2200</t>
    <phoneticPr fontId="4" type="noConversion"/>
  </si>
  <si>
    <t>10001659</t>
    <phoneticPr fontId="4" type="noConversion"/>
  </si>
  <si>
    <t>510050P1902M02250</t>
    <phoneticPr fontId="4" type="noConversion"/>
  </si>
  <si>
    <t>50ETF沽2019年2月2250</t>
    <phoneticPr fontId="4" type="noConversion"/>
  </si>
  <si>
    <t>510050P1902M02300</t>
    <phoneticPr fontId="4" type="noConversion"/>
  </si>
  <si>
    <t>50ETF沽2019年2月2300</t>
    <phoneticPr fontId="4" type="noConversion"/>
  </si>
  <si>
    <t>510050P1902M02350</t>
    <phoneticPr fontId="4" type="noConversion"/>
  </si>
  <si>
    <t>50ETF沽2019年2月2350</t>
    <phoneticPr fontId="4" type="noConversion"/>
  </si>
  <si>
    <t>10001663</t>
    <phoneticPr fontId="4" type="noConversion"/>
  </si>
  <si>
    <t>510050P1902M02450</t>
    <phoneticPr fontId="4" type="noConversion"/>
  </si>
  <si>
    <t>10001666</t>
    <phoneticPr fontId="4" type="noConversion"/>
  </si>
  <si>
    <t>510050P1901M02050</t>
    <phoneticPr fontId="4" type="noConversion"/>
  </si>
  <si>
    <t>50ETF沽2019年1月2050</t>
    <phoneticPr fontId="4" type="noConversion"/>
  </si>
  <si>
    <t>510050C1902M02050</t>
    <phoneticPr fontId="4" type="noConversion"/>
  </si>
  <si>
    <t>50ETF购2019年2月2050</t>
    <phoneticPr fontId="4" type="noConversion"/>
  </si>
  <si>
    <t>50ETF购2019年3月2050</t>
    <phoneticPr fontId="4" type="noConversion"/>
  </si>
  <si>
    <t>10001670</t>
    <phoneticPr fontId="4" type="noConversion"/>
  </si>
  <si>
    <t>510050P1903M02050</t>
    <phoneticPr fontId="4" type="noConversion"/>
  </si>
  <si>
    <t>50ETF沽2019年3月2050</t>
    <phoneticPr fontId="4" type="noConversion"/>
  </si>
  <si>
    <t>50ETF购2019年6月2050</t>
    <phoneticPr fontId="4" type="noConversion"/>
  </si>
  <si>
    <t>50ETF购2019年2月2550</t>
    <phoneticPr fontId="4" type="noConversion"/>
  </si>
  <si>
    <t>10001675</t>
    <phoneticPr fontId="4" type="noConversion"/>
  </si>
  <si>
    <t>10001676</t>
    <phoneticPr fontId="4" type="noConversion"/>
  </si>
  <si>
    <t>510050C1909M02250</t>
    <phoneticPr fontId="4" type="noConversion"/>
  </si>
  <si>
    <t>50ETF购2019年9月2300</t>
    <phoneticPr fontId="4" type="noConversion"/>
  </si>
  <si>
    <t>10001680</t>
    <phoneticPr fontId="4" type="noConversion"/>
  </si>
  <si>
    <t>50ETF购2019年9月2350</t>
    <phoneticPr fontId="4" type="noConversion"/>
  </si>
  <si>
    <t>2019-09-25</t>
    <phoneticPr fontId="4" type="noConversion"/>
  </si>
  <si>
    <t>50ETF购2019年9月2400</t>
    <phoneticPr fontId="4" type="noConversion"/>
  </si>
  <si>
    <t>2019-09-26</t>
    <phoneticPr fontId="4" type="noConversion"/>
  </si>
  <si>
    <t>50ETF购2019年9月2450</t>
    <phoneticPr fontId="4" type="noConversion"/>
  </si>
  <si>
    <t>510050C1909M02500</t>
    <phoneticPr fontId="4" type="noConversion"/>
  </si>
  <si>
    <t>10001684</t>
    <phoneticPr fontId="4" type="noConversion"/>
  </si>
  <si>
    <t>510050C1909M02550</t>
    <phoneticPr fontId="4" type="noConversion"/>
  </si>
  <si>
    <t>50ETF购2019年9月2550</t>
    <phoneticPr fontId="4" type="noConversion"/>
  </si>
  <si>
    <t>10001686</t>
    <phoneticPr fontId="4" type="noConversion"/>
  </si>
  <si>
    <t>50ETF沽2019年9月2200</t>
    <phoneticPr fontId="4" type="noConversion"/>
  </si>
  <si>
    <t>510050P1909M02350</t>
    <phoneticPr fontId="4" type="noConversion"/>
  </si>
  <si>
    <t>50ETF沽2019年9月2350</t>
    <phoneticPr fontId="4" type="noConversion"/>
  </si>
  <si>
    <t>510050P1909M02400</t>
    <phoneticPr fontId="4" type="noConversion"/>
  </si>
  <si>
    <t>10001691</t>
    <phoneticPr fontId="4" type="noConversion"/>
  </si>
  <si>
    <t>510050P1909M02450</t>
    <phoneticPr fontId="4" type="noConversion"/>
  </si>
  <si>
    <t>510050P1909M02500</t>
    <phoneticPr fontId="4" type="noConversion"/>
  </si>
  <si>
    <t>10001694</t>
    <phoneticPr fontId="4" type="noConversion"/>
  </si>
  <si>
    <t>10001695</t>
    <phoneticPr fontId="4" type="noConversion"/>
  </si>
  <si>
    <t>50ETF购2019年2月2650</t>
    <phoneticPr fontId="4" type="noConversion"/>
  </si>
  <si>
    <t>10001697</t>
    <phoneticPr fontId="4" type="noConversion"/>
  </si>
  <si>
    <t>10001700</t>
    <phoneticPr fontId="4" type="noConversion"/>
  </si>
  <si>
    <t>510050P1902M02700</t>
    <phoneticPr fontId="4" type="noConversion"/>
  </si>
  <si>
    <t>50ETF沽2019年2月2700</t>
    <phoneticPr fontId="4" type="noConversion"/>
  </si>
  <si>
    <t>10001701</t>
    <phoneticPr fontId="4" type="noConversion"/>
  </si>
  <si>
    <t>10001702</t>
    <phoneticPr fontId="4" type="noConversion"/>
  </si>
  <si>
    <t>510050P1909M02700</t>
    <phoneticPr fontId="4" type="noConversion"/>
  </si>
  <si>
    <t>50ETF购2019年2月2750</t>
    <phoneticPr fontId="4" type="noConversion"/>
  </si>
  <si>
    <t>510050P1902M02750</t>
    <phoneticPr fontId="4" type="noConversion"/>
  </si>
  <si>
    <t>50ETF沽2019年2月2750</t>
    <phoneticPr fontId="4" type="noConversion"/>
  </si>
  <si>
    <t>10001705</t>
    <phoneticPr fontId="4" type="noConversion"/>
  </si>
  <si>
    <t>10001708</t>
    <phoneticPr fontId="4" type="noConversion"/>
  </si>
  <si>
    <t>510050P1906M02750</t>
    <phoneticPr fontId="4" type="noConversion"/>
  </si>
  <si>
    <t>10001709</t>
    <phoneticPr fontId="4" type="noConversion"/>
  </si>
  <si>
    <t>50ETF购2019年9月2750</t>
    <phoneticPr fontId="4" type="noConversion"/>
  </si>
  <si>
    <t>510050C1902M02800</t>
    <phoneticPr fontId="4" type="noConversion"/>
  </si>
  <si>
    <t>10001713</t>
    <phoneticPr fontId="4" type="noConversion"/>
  </si>
  <si>
    <t>10001715</t>
    <phoneticPr fontId="4" type="noConversion"/>
  </si>
  <si>
    <t>50ETF购2019年6月2800</t>
    <phoneticPr fontId="4" type="noConversion"/>
  </si>
  <si>
    <t>510050P1909M02800</t>
    <phoneticPr fontId="4" type="noConversion"/>
  </si>
  <si>
    <t>10001719</t>
    <phoneticPr fontId="4" type="noConversion"/>
  </si>
  <si>
    <t>50ETF购2019年2月2850</t>
    <phoneticPr fontId="4" type="noConversion"/>
  </si>
  <si>
    <t>50ETF购2019年2月2900</t>
    <phoneticPr fontId="4" type="noConversion"/>
  </si>
  <si>
    <t>510050C1902M03000</t>
    <phoneticPr fontId="4" type="noConversion"/>
  </si>
  <si>
    <t>50ETF购2019年2月3000</t>
    <phoneticPr fontId="4" type="noConversion"/>
  </si>
  <si>
    <t>510050P1902M02850</t>
    <phoneticPr fontId="4" type="noConversion"/>
  </si>
  <si>
    <t>10001724</t>
    <phoneticPr fontId="4" type="noConversion"/>
  </si>
  <si>
    <t>510050P1902M02900</t>
    <phoneticPr fontId="4" type="noConversion"/>
  </si>
  <si>
    <t>50ETF沽2019年2月2900</t>
    <phoneticPr fontId="4" type="noConversion"/>
  </si>
  <si>
    <t>510050P1902M02950</t>
    <phoneticPr fontId="4" type="noConversion"/>
  </si>
  <si>
    <t>50ETF沽2019年2月2950</t>
    <phoneticPr fontId="4" type="noConversion"/>
  </si>
  <si>
    <t>10001726</t>
    <phoneticPr fontId="4" type="noConversion"/>
  </si>
  <si>
    <t>510050P1902M03000</t>
    <phoneticPr fontId="4" type="noConversion"/>
  </si>
  <si>
    <t>50ETF沽2019年2月3000</t>
    <phoneticPr fontId="4" type="noConversion"/>
  </si>
  <si>
    <t>10001730</t>
    <phoneticPr fontId="4" type="noConversion"/>
  </si>
  <si>
    <t>510050C1903M03000</t>
    <phoneticPr fontId="4" type="noConversion"/>
  </si>
  <si>
    <t>510050P1903M02850</t>
    <phoneticPr fontId="4" type="noConversion"/>
  </si>
  <si>
    <t>50ETF沽2019年3月2850</t>
    <phoneticPr fontId="4" type="noConversion"/>
  </si>
  <si>
    <t>10001732</t>
    <phoneticPr fontId="4" type="noConversion"/>
  </si>
  <si>
    <t>50ETF沽2019年3月2900</t>
    <phoneticPr fontId="4" type="noConversion"/>
  </si>
  <si>
    <t>510050P1903M02950</t>
    <phoneticPr fontId="4" type="noConversion"/>
  </si>
  <si>
    <t>10001734</t>
    <phoneticPr fontId="4" type="noConversion"/>
  </si>
  <si>
    <t>50ETF沽2019年3月3000</t>
    <phoneticPr fontId="4" type="noConversion"/>
  </si>
  <si>
    <t>10001737</t>
    <phoneticPr fontId="4" type="noConversion"/>
  </si>
  <si>
    <t>510050C1906M02950</t>
    <phoneticPr fontId="4" type="noConversion"/>
  </si>
  <si>
    <t>10001738</t>
    <phoneticPr fontId="4" type="noConversion"/>
  </si>
  <si>
    <t>10001739</t>
    <phoneticPr fontId="4" type="noConversion"/>
  </si>
  <si>
    <t>50ETF沽2019年6月2850</t>
    <phoneticPr fontId="4" type="noConversion"/>
  </si>
  <si>
    <t>510050P1906M02950</t>
    <phoneticPr fontId="4" type="noConversion"/>
  </si>
  <si>
    <t>50ETF沽2019年6月2950</t>
    <phoneticPr fontId="4" type="noConversion"/>
  </si>
  <si>
    <t>10001742</t>
    <phoneticPr fontId="4" type="noConversion"/>
  </si>
  <si>
    <t>510050C1909M02850</t>
    <phoneticPr fontId="4" type="noConversion"/>
  </si>
  <si>
    <t>50ETF购2019年9月2850</t>
    <phoneticPr fontId="4" type="noConversion"/>
  </si>
  <si>
    <t>510050C1909M02900</t>
    <phoneticPr fontId="4" type="noConversion"/>
  </si>
  <si>
    <t>50ETF购2019年9月2900</t>
    <phoneticPr fontId="4" type="noConversion"/>
  </si>
  <si>
    <t>510050C1909M02950</t>
    <phoneticPr fontId="4" type="noConversion"/>
  </si>
  <si>
    <t>50ETF购2019年9月2950</t>
    <phoneticPr fontId="4" type="noConversion"/>
  </si>
  <si>
    <t>10001747</t>
    <phoneticPr fontId="4" type="noConversion"/>
  </si>
  <si>
    <t>50ETF沽2019年9月2900</t>
    <phoneticPr fontId="4" type="noConversion"/>
  </si>
  <si>
    <t>10001749</t>
    <phoneticPr fontId="4" type="noConversion"/>
  </si>
  <si>
    <t>50ETF沽2019年9月2950</t>
    <phoneticPr fontId="4" type="noConversion"/>
  </si>
  <si>
    <t>10001751</t>
    <phoneticPr fontId="4" type="noConversion"/>
  </si>
  <si>
    <t>510050C1904M02550</t>
    <phoneticPr fontId="4" type="noConversion"/>
  </si>
  <si>
    <t>50ETF购2019年4月2550</t>
    <phoneticPr fontId="4" type="noConversion"/>
  </si>
  <si>
    <t>50ETF购2019年4月2600</t>
    <phoneticPr fontId="4" type="noConversion"/>
  </si>
  <si>
    <t>2019-04</t>
    <phoneticPr fontId="4" type="noConversion"/>
  </si>
  <si>
    <t>10001754</t>
    <phoneticPr fontId="4" type="noConversion"/>
  </si>
  <si>
    <t>510050C1904M02700</t>
    <phoneticPr fontId="4" type="noConversion"/>
  </si>
  <si>
    <t>50ETF购2019年4月2700</t>
    <phoneticPr fontId="4" type="noConversion"/>
  </si>
  <si>
    <t>50ETF购2019年4月2750</t>
    <phoneticPr fontId="4" type="noConversion"/>
  </si>
  <si>
    <t>2019-04-25</t>
    <phoneticPr fontId="4" type="noConversion"/>
  </si>
  <si>
    <t>510050C1904M02800</t>
    <phoneticPr fontId="4" type="noConversion"/>
  </si>
  <si>
    <t>50ETF购2019年4月2800</t>
    <phoneticPr fontId="4" type="noConversion"/>
  </si>
  <si>
    <t>510050C1904M02850</t>
    <phoneticPr fontId="4" type="noConversion"/>
  </si>
  <si>
    <t>10001759</t>
    <phoneticPr fontId="4" type="noConversion"/>
  </si>
  <si>
    <t>510050P1904M02600</t>
    <phoneticPr fontId="4" type="noConversion"/>
  </si>
  <si>
    <t>50ETF沽2019年4月2600</t>
    <phoneticPr fontId="4" type="noConversion"/>
  </si>
  <si>
    <t>510050P1904M02650</t>
    <phoneticPr fontId="4" type="noConversion"/>
  </si>
  <si>
    <t>50ETF沽2019年4月2650</t>
    <phoneticPr fontId="4" type="noConversion"/>
  </si>
  <si>
    <t>510050P1904M02800</t>
    <phoneticPr fontId="4" type="noConversion"/>
  </si>
  <si>
    <t>50ETF沽2019年4月2800</t>
    <phoneticPr fontId="4" type="noConversion"/>
  </si>
  <si>
    <t>510050P1904M02850</t>
    <phoneticPr fontId="4" type="noConversion"/>
  </si>
  <si>
    <t>10001767</t>
    <phoneticPr fontId="4" type="noConversion"/>
  </si>
  <si>
    <t>510050P1904M02900</t>
    <phoneticPr fontId="4" type="noConversion"/>
  </si>
  <si>
    <t>50ETF沽2019年4月2900</t>
    <phoneticPr fontId="4" type="noConversion"/>
  </si>
  <si>
    <t>10001768</t>
    <phoneticPr fontId="4" type="noConversion"/>
  </si>
  <si>
    <t>510050P1904M02950</t>
    <phoneticPr fontId="4" type="noConversion"/>
  </si>
  <si>
    <t>50ETF沽2019年4月2950</t>
    <phoneticPr fontId="4" type="noConversion"/>
  </si>
  <si>
    <t>50ETF购2019年4月3000</t>
    <phoneticPr fontId="4" type="noConversion"/>
  </si>
  <si>
    <t>50ETF购2019年4月2500</t>
    <phoneticPr fontId="4" type="noConversion"/>
  </si>
  <si>
    <t>510050P1904M02500</t>
    <phoneticPr fontId="4" type="noConversion"/>
  </si>
  <si>
    <t>50ETF沽2019年4月2500</t>
    <phoneticPr fontId="4" type="noConversion"/>
  </si>
  <si>
    <t>510050C1905M02500</t>
    <phoneticPr fontId="4" type="noConversion"/>
  </si>
  <si>
    <t>2019-05</t>
    <phoneticPr fontId="4" type="noConversion"/>
  </si>
  <si>
    <t>2019-05-23</t>
    <phoneticPr fontId="4" type="noConversion"/>
  </si>
  <si>
    <t>510050C1905M02550</t>
    <phoneticPr fontId="4" type="noConversion"/>
  </si>
  <si>
    <t>10001775</t>
    <phoneticPr fontId="4" type="noConversion"/>
  </si>
  <si>
    <t>2019-05-22</t>
    <phoneticPr fontId="4" type="noConversion"/>
  </si>
  <si>
    <t>10001779</t>
    <phoneticPr fontId="4" type="noConversion"/>
  </si>
  <si>
    <t>510050C1905M02800</t>
    <phoneticPr fontId="4" type="noConversion"/>
  </si>
  <si>
    <t>50ETF购2019年5月2800</t>
    <phoneticPr fontId="4" type="noConversion"/>
  </si>
  <si>
    <t>510050C1905M02850</t>
    <phoneticPr fontId="4" type="noConversion"/>
  </si>
  <si>
    <t>10001782</t>
    <phoneticPr fontId="4" type="noConversion"/>
  </si>
  <si>
    <t>50ETF沽2019年5月2500</t>
    <phoneticPr fontId="4" type="noConversion"/>
  </si>
  <si>
    <t>50ETF沽2019年5月2600</t>
    <phoneticPr fontId="4" type="noConversion"/>
  </si>
  <si>
    <t>510050P1905M02650</t>
    <phoneticPr fontId="4" type="noConversion"/>
  </si>
  <si>
    <t>10001786</t>
    <phoneticPr fontId="4" type="noConversion"/>
  </si>
  <si>
    <t>510050P1905M02850</t>
    <phoneticPr fontId="4" type="noConversion"/>
  </si>
  <si>
    <t>10001790</t>
    <phoneticPr fontId="4" type="noConversion"/>
  </si>
  <si>
    <t>50ETF沽2019年5月2900</t>
    <phoneticPr fontId="4" type="noConversion"/>
  </si>
  <si>
    <t>10001791</t>
    <phoneticPr fontId="4" type="noConversion"/>
  </si>
  <si>
    <t>50ETF购2019年5月2950</t>
    <phoneticPr fontId="4" type="noConversion"/>
  </si>
  <si>
    <t>510050C1905M03000</t>
    <phoneticPr fontId="4" type="noConversion"/>
  </si>
  <si>
    <t>510050P1905M02950</t>
    <phoneticPr fontId="4" type="noConversion"/>
  </si>
  <si>
    <t>510050P1905M03000</t>
    <phoneticPr fontId="4" type="noConversion"/>
  </si>
  <si>
    <t>50ETF沽2019年5月3000</t>
    <phoneticPr fontId="4" type="noConversion"/>
  </si>
  <si>
    <t>510050C1904M03100</t>
    <phoneticPr fontId="4" type="noConversion"/>
  </si>
  <si>
    <t>10001797</t>
    <phoneticPr fontId="4" type="noConversion"/>
  </si>
  <si>
    <t>50ETF沽2019年5月3100</t>
    <phoneticPr fontId="4" type="noConversion"/>
  </si>
  <si>
    <t>10001801</t>
    <phoneticPr fontId="4" type="noConversion"/>
  </si>
  <si>
    <t>10001807</t>
    <phoneticPr fontId="4" type="noConversion"/>
  </si>
  <si>
    <t>510050P1906M03200</t>
    <phoneticPr fontId="4" type="noConversion"/>
  </si>
  <si>
    <t>10001809</t>
    <phoneticPr fontId="4" type="noConversion"/>
  </si>
  <si>
    <t>510050P1909M03200</t>
    <phoneticPr fontId="4" type="noConversion"/>
  </si>
  <si>
    <t>10001811</t>
    <phoneticPr fontId="4" type="noConversion"/>
  </si>
  <si>
    <t>510050C1904M03300</t>
    <phoneticPr fontId="4" type="noConversion"/>
  </si>
  <si>
    <t>510050P1904M03300</t>
    <phoneticPr fontId="4" type="noConversion"/>
  </si>
  <si>
    <t>10001813</t>
    <phoneticPr fontId="4" type="noConversion"/>
  </si>
  <si>
    <t>510050C1905M03300</t>
    <phoneticPr fontId="4" type="noConversion"/>
  </si>
  <si>
    <t>510050P1905M03300</t>
    <phoneticPr fontId="4" type="noConversion"/>
  </si>
  <si>
    <t>50ETF沽2019年5月3300</t>
    <phoneticPr fontId="4" type="noConversion"/>
  </si>
  <si>
    <t>10001816</t>
    <phoneticPr fontId="4" type="noConversion"/>
  </si>
  <si>
    <t>10001817</t>
    <phoneticPr fontId="4" type="noConversion"/>
  </si>
  <si>
    <t>510050C1909M03300</t>
    <phoneticPr fontId="4" type="noConversion"/>
  </si>
  <si>
    <t>50ETF购2019年9月3300</t>
    <phoneticPr fontId="4" type="noConversion"/>
  </si>
  <si>
    <t>510050P1909M03300</t>
    <phoneticPr fontId="4" type="noConversion"/>
  </si>
  <si>
    <t>50ETF沽2019年9月3300</t>
    <phoneticPr fontId="4" type="noConversion"/>
  </si>
  <si>
    <t>510050P1904M03400</t>
    <phoneticPr fontId="4" type="noConversion"/>
  </si>
  <si>
    <t>50ETF购2019年5月3400</t>
    <phoneticPr fontId="4" type="noConversion"/>
  </si>
  <si>
    <t>510050P1905M03400</t>
    <phoneticPr fontId="4" type="noConversion"/>
  </si>
  <si>
    <t>10001823</t>
    <phoneticPr fontId="4" type="noConversion"/>
  </si>
  <si>
    <t>50ETF购2019年6月3400</t>
    <phoneticPr fontId="4" type="noConversion"/>
  </si>
  <si>
    <t>510050C1909M03400</t>
    <phoneticPr fontId="4" type="noConversion"/>
  </si>
  <si>
    <t>50ETF购2019年9月3400</t>
    <phoneticPr fontId="4" type="noConversion"/>
  </si>
  <si>
    <t>10001826</t>
    <phoneticPr fontId="4" type="noConversion"/>
  </si>
  <si>
    <t>10001827</t>
    <phoneticPr fontId="4" type="noConversion"/>
  </si>
  <si>
    <t>50ETF购2019年12月2706A</t>
    <phoneticPr fontId="4" type="noConversion"/>
  </si>
  <si>
    <t>10001828</t>
    <phoneticPr fontId="4" type="noConversion"/>
  </si>
  <si>
    <t>510050C1912A02800</t>
    <phoneticPr fontId="4" type="noConversion"/>
  </si>
  <si>
    <t>50ETF购2019年12月2755A</t>
    <phoneticPr fontId="4" type="noConversion"/>
  </si>
  <si>
    <t>510050C1912A02900</t>
    <phoneticPr fontId="4" type="noConversion"/>
  </si>
  <si>
    <t>50ETF购2019年12月2952A</t>
    <phoneticPr fontId="4" type="noConversion"/>
  </si>
  <si>
    <t>10001833</t>
    <phoneticPr fontId="4" type="noConversion"/>
  </si>
  <si>
    <t>10001834</t>
    <phoneticPr fontId="4" type="noConversion"/>
  </si>
  <si>
    <t>510050C1912A03200</t>
    <phoneticPr fontId="4" type="noConversion"/>
  </si>
  <si>
    <t>50ETF购2019年12月3149A</t>
    <phoneticPr fontId="4" type="noConversion"/>
  </si>
  <si>
    <t>510050C1912A03300</t>
    <phoneticPr fontId="4" type="noConversion"/>
  </si>
  <si>
    <t>50ETF购2019年12月3247A</t>
    <phoneticPr fontId="4" type="noConversion"/>
  </si>
  <si>
    <t>10001836</t>
    <phoneticPr fontId="4" type="noConversion"/>
  </si>
  <si>
    <t>2019-12-26</t>
    <phoneticPr fontId="4" type="noConversion"/>
  </si>
  <si>
    <t>10001837</t>
    <phoneticPr fontId="4" type="noConversion"/>
  </si>
  <si>
    <t>510050P1912A02800</t>
    <phoneticPr fontId="4" type="noConversion"/>
  </si>
  <si>
    <t>50ETF沽2019年12月2755A</t>
    <phoneticPr fontId="4" type="noConversion"/>
  </si>
  <si>
    <t>10001838</t>
    <phoneticPr fontId="4" type="noConversion"/>
  </si>
  <si>
    <t>510050P1912A02850</t>
    <phoneticPr fontId="4" type="noConversion"/>
  </si>
  <si>
    <t>50ETF沽2019年12月2804A</t>
    <phoneticPr fontId="4" type="noConversion"/>
  </si>
  <si>
    <t>510050P1912A02950</t>
    <phoneticPr fontId="4" type="noConversion"/>
  </si>
  <si>
    <t>50ETF沽2019年12月2903A</t>
    <phoneticPr fontId="4" type="noConversion"/>
  </si>
  <si>
    <t>10001841</t>
    <phoneticPr fontId="4" type="noConversion"/>
  </si>
  <si>
    <t>510050P1912A03000</t>
    <phoneticPr fontId="4" type="noConversion"/>
  </si>
  <si>
    <t>50ETF沽2019年12月2952A</t>
    <phoneticPr fontId="4" type="noConversion"/>
  </si>
  <si>
    <t>50ETF沽2019年12月3050A</t>
    <phoneticPr fontId="4" type="noConversion"/>
  </si>
  <si>
    <t>10001843</t>
    <phoneticPr fontId="4" type="noConversion"/>
  </si>
  <si>
    <t>10001844</t>
    <phoneticPr fontId="4" type="noConversion"/>
  </si>
  <si>
    <t>510050P1912A03300</t>
    <phoneticPr fontId="4" type="noConversion"/>
  </si>
  <si>
    <t>50ETF沽2019年12月3247A</t>
    <phoneticPr fontId="4" type="noConversion"/>
  </si>
  <si>
    <t>10001845</t>
    <phoneticPr fontId="4" type="noConversion"/>
  </si>
  <si>
    <t>510050C1912A02700</t>
    <phoneticPr fontId="4" type="noConversion"/>
  </si>
  <si>
    <t>510050P1912A02700</t>
    <phoneticPr fontId="4" type="noConversion"/>
  </si>
  <si>
    <t>10001847</t>
    <phoneticPr fontId="4" type="noConversion"/>
  </si>
  <si>
    <t>510050C1912A02600</t>
    <phoneticPr fontId="4" type="noConversion"/>
  </si>
  <si>
    <t>10001848</t>
    <phoneticPr fontId="4" type="noConversion"/>
  </si>
  <si>
    <t>10001849</t>
    <phoneticPr fontId="4" type="noConversion"/>
  </si>
  <si>
    <t>510050P1912A02600</t>
    <phoneticPr fontId="4" type="noConversion"/>
  </si>
  <si>
    <t>510050P1912A02650</t>
    <phoneticPr fontId="4" type="noConversion"/>
  </si>
  <si>
    <t>50ETF沽2019年12月2607A</t>
    <phoneticPr fontId="4" type="noConversion"/>
  </si>
  <si>
    <t>510050C1912A02550</t>
    <phoneticPr fontId="4" type="noConversion"/>
  </si>
  <si>
    <t>50ETF购2019年12月2509A</t>
    <phoneticPr fontId="4" type="noConversion"/>
  </si>
  <si>
    <t>510050C1912A02500</t>
    <phoneticPr fontId="4" type="noConversion"/>
  </si>
  <si>
    <t>50ETF购2019年12月2460A</t>
    <phoneticPr fontId="4" type="noConversion"/>
  </si>
  <si>
    <t>510050P1912A02500</t>
    <phoneticPr fontId="4" type="noConversion"/>
  </si>
  <si>
    <t>50ETF沽2019年12月2460A</t>
    <phoneticPr fontId="4" type="noConversion"/>
  </si>
  <si>
    <t>510050C1907M02550</t>
    <phoneticPr fontId="4" type="noConversion"/>
  </si>
  <si>
    <t>50ETF购2019年7月2550</t>
    <phoneticPr fontId="4" type="noConversion"/>
  </si>
  <si>
    <t>10001857</t>
    <phoneticPr fontId="4" type="noConversion"/>
  </si>
  <si>
    <t>2019-07-25</t>
    <phoneticPr fontId="4" type="noConversion"/>
  </si>
  <si>
    <t>10001859</t>
    <phoneticPr fontId="4" type="noConversion"/>
  </si>
  <si>
    <t>50ETF购2019年7月2700</t>
    <phoneticPr fontId="4" type="noConversion"/>
  </si>
  <si>
    <t>10001860</t>
    <phoneticPr fontId="4" type="noConversion"/>
  </si>
  <si>
    <t>50ETF购2019年7月2750</t>
    <phoneticPr fontId="4" type="noConversion"/>
  </si>
  <si>
    <t>10001861</t>
    <phoneticPr fontId="4" type="noConversion"/>
  </si>
  <si>
    <t>50ETF购2019年7月2850</t>
    <phoneticPr fontId="4" type="noConversion"/>
  </si>
  <si>
    <t>510050C1907M02900</t>
    <phoneticPr fontId="4" type="noConversion"/>
  </si>
  <si>
    <t>50ETF购2019年7月2900</t>
    <phoneticPr fontId="4" type="noConversion"/>
  </si>
  <si>
    <t>10001864</t>
    <phoneticPr fontId="4" type="noConversion"/>
  </si>
  <si>
    <t>510050P1907M02500</t>
    <phoneticPr fontId="4" type="noConversion"/>
  </si>
  <si>
    <t>50ETF沽2019年7月2550</t>
    <phoneticPr fontId="4" type="noConversion"/>
  </si>
  <si>
    <t>50ETF沽2019年7月2600</t>
    <phoneticPr fontId="4" type="noConversion"/>
  </si>
  <si>
    <t>510050P1907M02650</t>
    <phoneticPr fontId="4" type="noConversion"/>
  </si>
  <si>
    <t>50ETF沽2019年7月2650</t>
    <phoneticPr fontId="4" type="noConversion"/>
  </si>
  <si>
    <t>10001868</t>
    <phoneticPr fontId="4" type="noConversion"/>
  </si>
  <si>
    <t>50ETF沽2019年7月2700</t>
    <phoneticPr fontId="4" type="noConversion"/>
  </si>
  <si>
    <t>10001869</t>
    <phoneticPr fontId="4" type="noConversion"/>
  </si>
  <si>
    <t>510050P1907M02750</t>
    <phoneticPr fontId="4" type="noConversion"/>
  </si>
  <si>
    <t>10001870</t>
    <phoneticPr fontId="4" type="noConversion"/>
  </si>
  <si>
    <t>510050P1907M02800</t>
    <phoneticPr fontId="4" type="noConversion"/>
  </si>
  <si>
    <t>510050P1907M02850</t>
    <phoneticPr fontId="4" type="noConversion"/>
  </si>
  <si>
    <t>50ETF沽2019年7月2850</t>
    <phoneticPr fontId="4" type="noConversion"/>
  </si>
  <si>
    <t>50ETF沽2019年7月2900</t>
    <phoneticPr fontId="4" type="noConversion"/>
  </si>
  <si>
    <t>10001875</t>
    <phoneticPr fontId="4" type="noConversion"/>
  </si>
  <si>
    <t>50ETF购2019年7月3000</t>
    <phoneticPr fontId="4" type="noConversion"/>
  </si>
  <si>
    <t>10001876</t>
    <phoneticPr fontId="4" type="noConversion"/>
  </si>
  <si>
    <t>50ETF购2019年7月3100</t>
    <phoneticPr fontId="4" type="noConversion"/>
  </si>
  <si>
    <t>510050P1907M03100</t>
    <phoneticPr fontId="4" type="noConversion"/>
  </si>
  <si>
    <t>10001879</t>
    <phoneticPr fontId="4" type="noConversion"/>
  </si>
  <si>
    <t>10001880</t>
    <phoneticPr fontId="4" type="noConversion"/>
  </si>
  <si>
    <t>50ETF购2019年7月3300</t>
    <phoneticPr fontId="4" type="noConversion"/>
  </si>
  <si>
    <t>10001881</t>
    <phoneticPr fontId="4" type="noConversion"/>
  </si>
  <si>
    <t>510050P1907M03200</t>
    <phoneticPr fontId="4" type="noConversion"/>
  </si>
  <si>
    <t>50ETF购2019年8月2700</t>
    <phoneticPr fontId="4" type="noConversion"/>
  </si>
  <si>
    <t>2019-08</t>
    <phoneticPr fontId="4" type="noConversion"/>
  </si>
  <si>
    <t>2019-08-28</t>
    <phoneticPr fontId="4" type="noConversion"/>
  </si>
  <si>
    <t>10001884</t>
    <phoneticPr fontId="4" type="noConversion"/>
  </si>
  <si>
    <t>510050C1908M02750</t>
    <phoneticPr fontId="4" type="noConversion"/>
  </si>
  <si>
    <t>510050C1908M02800</t>
    <phoneticPr fontId="4" type="noConversion"/>
  </si>
  <si>
    <t>10001886</t>
    <phoneticPr fontId="4" type="noConversion"/>
  </si>
  <si>
    <t>510050C1908M02850</t>
    <phoneticPr fontId="4" type="noConversion"/>
  </si>
  <si>
    <t>50ETF购2019年8月2850</t>
    <phoneticPr fontId="4" type="noConversion"/>
  </si>
  <si>
    <t>10001887</t>
    <phoneticPr fontId="4" type="noConversion"/>
  </si>
  <si>
    <t>50ETF购2019年8月2900</t>
    <phoneticPr fontId="4" type="noConversion"/>
  </si>
  <si>
    <t>10001888</t>
    <phoneticPr fontId="4" type="noConversion"/>
  </si>
  <si>
    <t>50ETF购2019年8月2950</t>
    <phoneticPr fontId="4" type="noConversion"/>
  </si>
  <si>
    <t>50ETF购2019年8月3000</t>
    <phoneticPr fontId="4" type="noConversion"/>
  </si>
  <si>
    <t>50ETF购2019年8月3100</t>
    <phoneticPr fontId="4" type="noConversion"/>
  </si>
  <si>
    <t>510050C1908M03200</t>
    <phoneticPr fontId="4" type="noConversion"/>
  </si>
  <si>
    <t>10001892</t>
    <phoneticPr fontId="4" type="noConversion"/>
  </si>
  <si>
    <t>510050P1908M02700</t>
    <phoneticPr fontId="4" type="noConversion"/>
  </si>
  <si>
    <t>10001893</t>
    <phoneticPr fontId="4" type="noConversion"/>
  </si>
  <si>
    <t>510050P1908M02750</t>
    <phoneticPr fontId="4" type="noConversion"/>
  </si>
  <si>
    <t>50ETF沽2019年8月2750</t>
    <phoneticPr fontId="4" type="noConversion"/>
  </si>
  <si>
    <t>10001894</t>
    <phoneticPr fontId="4" type="noConversion"/>
  </si>
  <si>
    <t>50ETF沽2019年8月2800</t>
    <phoneticPr fontId="4" type="noConversion"/>
  </si>
  <si>
    <t>510050P1908M02850</t>
    <phoneticPr fontId="4" type="noConversion"/>
  </si>
  <si>
    <t>10001896</t>
    <phoneticPr fontId="4" type="noConversion"/>
  </si>
  <si>
    <t>510050P1908M02900</t>
    <phoneticPr fontId="4" type="noConversion"/>
  </si>
  <si>
    <t>50ETF沽2019年8月2900</t>
    <phoneticPr fontId="4" type="noConversion"/>
  </si>
  <si>
    <t>10001897</t>
    <phoneticPr fontId="4" type="noConversion"/>
  </si>
  <si>
    <t>50ETF沽2019年8月2950</t>
    <phoneticPr fontId="4" type="noConversion"/>
  </si>
  <si>
    <t>50ETF沽2019年8月3000</t>
    <phoneticPr fontId="4" type="noConversion"/>
  </si>
  <si>
    <t>10001899</t>
    <phoneticPr fontId="4" type="noConversion"/>
  </si>
  <si>
    <t>510050P1908M03100</t>
    <phoneticPr fontId="4" type="noConversion"/>
  </si>
  <si>
    <t>50ETF沽2019年8月3100</t>
    <phoneticPr fontId="4" type="noConversion"/>
  </si>
  <si>
    <t>510050P1908M03200</t>
    <phoneticPr fontId="4" type="noConversion"/>
  </si>
  <si>
    <t>10001901</t>
    <phoneticPr fontId="4" type="noConversion"/>
  </si>
  <si>
    <t>10001902</t>
    <phoneticPr fontId="4" type="noConversion"/>
  </si>
  <si>
    <t>50ETF沽2019年8月3300</t>
    <phoneticPr fontId="4" type="noConversion"/>
  </si>
  <si>
    <t>10001903</t>
    <phoneticPr fontId="4" type="noConversion"/>
  </si>
  <si>
    <t>10001904</t>
    <phoneticPr fontId="4" type="noConversion"/>
  </si>
  <si>
    <t>510050P1907M03400</t>
    <phoneticPr fontId="4" type="noConversion"/>
  </si>
  <si>
    <t>510050P1908M03400</t>
    <phoneticPr fontId="4" type="noConversion"/>
  </si>
  <si>
    <t>10001907</t>
    <phoneticPr fontId="4" type="noConversion"/>
  </si>
  <si>
    <t>50ETF购2019年12月3345A</t>
    <phoneticPr fontId="4" type="noConversion"/>
  </si>
  <si>
    <t>10001908</t>
    <phoneticPr fontId="4" type="noConversion"/>
  </si>
  <si>
    <t>510050P1912A03400</t>
    <phoneticPr fontId="4" type="noConversion"/>
  </si>
  <si>
    <t>50ETF购2020年3月2706A</t>
    <phoneticPr fontId="4" type="noConversion"/>
  </si>
  <si>
    <t>10001911</t>
    <phoneticPr fontId="4" type="noConversion"/>
  </si>
  <si>
    <t>510050C2003A02850</t>
    <phoneticPr fontId="4" type="noConversion"/>
  </si>
  <si>
    <t>10001912</t>
    <phoneticPr fontId="4" type="noConversion"/>
  </si>
  <si>
    <t>50ETF购2020年3月2853A</t>
    <phoneticPr fontId="4" type="noConversion"/>
  </si>
  <si>
    <t>50ETF购2020年3月2903A</t>
    <phoneticPr fontId="4" type="noConversion"/>
  </si>
  <si>
    <t>50ETF购2020年3月2952A</t>
    <phoneticPr fontId="4" type="noConversion"/>
  </si>
  <si>
    <t>510050C2003A03100</t>
    <phoneticPr fontId="4" type="noConversion"/>
  </si>
  <si>
    <t>510050C2003A03200</t>
    <phoneticPr fontId="4" type="noConversion"/>
  </si>
  <si>
    <t>10001917</t>
    <phoneticPr fontId="4" type="noConversion"/>
  </si>
  <si>
    <t>510050P2003A02750</t>
    <phoneticPr fontId="4" type="noConversion"/>
  </si>
  <si>
    <t>50ETF沽2020年3月2706A</t>
    <phoneticPr fontId="4" type="noConversion"/>
  </si>
  <si>
    <t>10001919</t>
    <phoneticPr fontId="4" type="noConversion"/>
  </si>
  <si>
    <t>510050P2003A02800</t>
    <phoneticPr fontId="4" type="noConversion"/>
  </si>
  <si>
    <t>510050P2003A02850</t>
    <phoneticPr fontId="4" type="noConversion"/>
  </si>
  <si>
    <t>50ETF沽2020年3月2853A</t>
    <phoneticPr fontId="4" type="noConversion"/>
  </si>
  <si>
    <t>510050P2003A02950</t>
    <phoneticPr fontId="4" type="noConversion"/>
  </si>
  <si>
    <t>10001923</t>
    <phoneticPr fontId="4" type="noConversion"/>
  </si>
  <si>
    <t>510050P2003A03000</t>
    <phoneticPr fontId="4" type="noConversion"/>
  </si>
  <si>
    <t>50ETF沽2020年3月2952A</t>
    <phoneticPr fontId="4" type="noConversion"/>
  </si>
  <si>
    <t>510050P2003A03100</t>
    <phoneticPr fontId="4" type="noConversion"/>
  </si>
  <si>
    <t>50ETF沽2020年3月3050A</t>
    <phoneticPr fontId="4" type="noConversion"/>
  </si>
  <si>
    <t>510050P2003A03300</t>
    <phoneticPr fontId="4" type="noConversion"/>
  </si>
  <si>
    <t>50ETF沽2020年3月3247A</t>
    <phoneticPr fontId="4" type="noConversion"/>
  </si>
  <si>
    <t>510050C2003A03400</t>
    <phoneticPr fontId="4" type="noConversion"/>
  </si>
  <si>
    <t>10001928</t>
    <phoneticPr fontId="4" type="noConversion"/>
  </si>
  <si>
    <t>510050C2003A02700</t>
    <phoneticPr fontId="4" type="noConversion"/>
  </si>
  <si>
    <t>50ETF购2020年3月2657A</t>
    <phoneticPr fontId="4" type="noConversion"/>
  </si>
  <si>
    <t>510050P2003A02700</t>
    <phoneticPr fontId="4" type="noConversion"/>
  </si>
  <si>
    <t>510050C1908M02650</t>
    <phoneticPr fontId="4" type="noConversion"/>
  </si>
  <si>
    <t>50ETF购2019年8月2650</t>
    <phoneticPr fontId="4" type="noConversion"/>
  </si>
  <si>
    <t>10001932</t>
    <phoneticPr fontId="4" type="noConversion"/>
  </si>
  <si>
    <t>510050P1908M02650</t>
    <phoneticPr fontId="4" type="noConversion"/>
  </si>
  <si>
    <t>50ETF沽2019年8月2650</t>
    <phoneticPr fontId="4" type="noConversion"/>
  </si>
  <si>
    <t>10001933</t>
    <phoneticPr fontId="4" type="noConversion"/>
  </si>
  <si>
    <t>510050P2003A02650</t>
    <phoneticPr fontId="4" type="noConversion"/>
  </si>
  <si>
    <t>50ETF沽2019年8月2600</t>
    <phoneticPr fontId="4" type="noConversion"/>
  </si>
  <si>
    <t>10001937</t>
    <phoneticPr fontId="4" type="noConversion"/>
  </si>
  <si>
    <t>510050C2003A02600</t>
    <phoneticPr fontId="4" type="noConversion"/>
  </si>
  <si>
    <t>50ETF购2020年3月2558A</t>
    <phoneticPr fontId="4" type="noConversion"/>
  </si>
  <si>
    <t>510050C1910M02700</t>
    <phoneticPr fontId="4" type="noConversion"/>
  </si>
  <si>
    <t>50ETF购2019年10月2700</t>
    <phoneticPr fontId="4" type="noConversion"/>
  </si>
  <si>
    <t>10001940</t>
    <phoneticPr fontId="4" type="noConversion"/>
  </si>
  <si>
    <t>50ETF购2019年10月2750</t>
    <phoneticPr fontId="4" type="noConversion"/>
  </si>
  <si>
    <t>2019-10</t>
    <phoneticPr fontId="4" type="noConversion"/>
  </si>
  <si>
    <t>10001941</t>
    <phoneticPr fontId="4" type="noConversion"/>
  </si>
  <si>
    <t>510050C1910M02800</t>
    <phoneticPr fontId="4" type="noConversion"/>
  </si>
  <si>
    <t>50ETF购2019年10月2800</t>
    <phoneticPr fontId="4" type="noConversion"/>
  </si>
  <si>
    <t>10001942</t>
    <phoneticPr fontId="4" type="noConversion"/>
  </si>
  <si>
    <t>510050C1910M02850</t>
    <phoneticPr fontId="4" type="noConversion"/>
  </si>
  <si>
    <t>50ETF购2019年10月2850</t>
    <phoneticPr fontId="4" type="noConversion"/>
  </si>
  <si>
    <t>10001943</t>
    <phoneticPr fontId="4" type="noConversion"/>
  </si>
  <si>
    <t>510050C1910M02950</t>
    <phoneticPr fontId="4" type="noConversion"/>
  </si>
  <si>
    <t>510050C1910M03000</t>
    <phoneticPr fontId="4" type="noConversion"/>
  </si>
  <si>
    <t>50ETF购2019年10月3000</t>
    <phoneticPr fontId="4" type="noConversion"/>
  </si>
  <si>
    <t>50ETF购2019年10月3100</t>
    <phoneticPr fontId="4" type="noConversion"/>
  </si>
  <si>
    <t>510050C1910M03200</t>
    <phoneticPr fontId="4" type="noConversion"/>
  </si>
  <si>
    <t>50ETF购2019年10月3200</t>
    <phoneticPr fontId="4" type="noConversion"/>
  </si>
  <si>
    <t>50ETF沽2019年10月2700</t>
    <phoneticPr fontId="4" type="noConversion"/>
  </si>
  <si>
    <t>50ETF沽2019年10月2750</t>
    <phoneticPr fontId="4" type="noConversion"/>
  </si>
  <si>
    <t>10001950</t>
    <phoneticPr fontId="4" type="noConversion"/>
  </si>
  <si>
    <t>510050P1910M02900</t>
    <phoneticPr fontId="4" type="noConversion"/>
  </si>
  <si>
    <t>2019-10-24</t>
    <phoneticPr fontId="4" type="noConversion"/>
  </si>
  <si>
    <t>10001954</t>
    <phoneticPr fontId="4" type="noConversion"/>
  </si>
  <si>
    <t>510050P1910M03000</t>
    <phoneticPr fontId="4" type="noConversion"/>
  </si>
  <si>
    <t>50ETF沽2019年10月3000</t>
    <phoneticPr fontId="4" type="noConversion"/>
  </si>
  <si>
    <t>10001956</t>
    <phoneticPr fontId="4" type="noConversion"/>
  </si>
  <si>
    <t>510050P1910M03200</t>
    <phoneticPr fontId="4" type="noConversion"/>
  </si>
  <si>
    <t>50ETF沽2019年10月3200</t>
    <phoneticPr fontId="4" type="noConversion"/>
  </si>
  <si>
    <t>10001957</t>
    <phoneticPr fontId="4" type="noConversion"/>
  </si>
  <si>
    <t>10001958</t>
    <phoneticPr fontId="4" type="noConversion"/>
  </si>
  <si>
    <t>510050P1910M03300</t>
    <phoneticPr fontId="4" type="noConversion"/>
  </si>
  <si>
    <t>510050C1910M03400</t>
    <phoneticPr fontId="4" type="noConversion"/>
  </si>
  <si>
    <t>50ETF购2019年10月3400</t>
    <phoneticPr fontId="4" type="noConversion"/>
  </si>
  <si>
    <t>10001960</t>
    <phoneticPr fontId="4" type="noConversion"/>
  </si>
  <si>
    <t>50ETF沽2019年10月3400</t>
    <phoneticPr fontId="4" type="noConversion"/>
  </si>
  <si>
    <t>510050C1911M02800</t>
    <phoneticPr fontId="4" type="noConversion"/>
  </si>
  <si>
    <t>2019-11-27</t>
    <phoneticPr fontId="4" type="noConversion"/>
  </si>
  <si>
    <t>510050C1911M02850</t>
    <phoneticPr fontId="4" type="noConversion"/>
  </si>
  <si>
    <t>50ETF购2019年11月2850</t>
    <phoneticPr fontId="4" type="noConversion"/>
  </si>
  <si>
    <t>10001963</t>
    <phoneticPr fontId="4" type="noConversion"/>
  </si>
  <si>
    <t>10001964</t>
    <phoneticPr fontId="4" type="noConversion"/>
  </si>
  <si>
    <t>2019-11</t>
    <phoneticPr fontId="4" type="noConversion"/>
  </si>
  <si>
    <t>10001965</t>
    <phoneticPr fontId="4" type="noConversion"/>
  </si>
  <si>
    <t>510050C1911M03000</t>
    <phoneticPr fontId="4" type="noConversion"/>
  </si>
  <si>
    <t>50ETF购2019年11月3000</t>
    <phoneticPr fontId="4" type="noConversion"/>
  </si>
  <si>
    <t>10001966</t>
    <phoneticPr fontId="4" type="noConversion"/>
  </si>
  <si>
    <t>10001967</t>
    <phoneticPr fontId="4" type="noConversion"/>
  </si>
  <si>
    <t>510050C1911M03200</t>
    <phoneticPr fontId="4" type="noConversion"/>
  </si>
  <si>
    <t>50ETF购2019年11月3200</t>
    <phoneticPr fontId="4" type="noConversion"/>
  </si>
  <si>
    <t>510050C1911M03300</t>
    <phoneticPr fontId="4" type="noConversion"/>
  </si>
  <si>
    <t>50ETF购2019年11月3300</t>
    <phoneticPr fontId="4" type="noConversion"/>
  </si>
  <si>
    <t>10001970</t>
    <phoneticPr fontId="4" type="noConversion"/>
  </si>
  <si>
    <t>510050P1911M02800</t>
    <phoneticPr fontId="4" type="noConversion"/>
  </si>
  <si>
    <t>510050P1911M02850</t>
    <phoneticPr fontId="4" type="noConversion"/>
  </si>
  <si>
    <t>10001972</t>
    <phoneticPr fontId="4" type="noConversion"/>
  </si>
  <si>
    <t>510050P1911M02900</t>
    <phoneticPr fontId="4" type="noConversion"/>
  </si>
  <si>
    <t>50ETF沽2019年11月2900</t>
    <phoneticPr fontId="4" type="noConversion"/>
  </si>
  <si>
    <t>10001973</t>
    <phoneticPr fontId="4" type="noConversion"/>
  </si>
  <si>
    <t>50ETF沽2019年11月2950</t>
    <phoneticPr fontId="4" type="noConversion"/>
  </si>
  <si>
    <t>50ETF沽2019年11月3000</t>
    <phoneticPr fontId="4" type="noConversion"/>
  </si>
  <si>
    <t>10001975</t>
    <phoneticPr fontId="4" type="noConversion"/>
  </si>
  <si>
    <t>510050P1911M03100</t>
    <phoneticPr fontId="4" type="noConversion"/>
  </si>
  <si>
    <t>50ETF沽2019年11月3100</t>
    <phoneticPr fontId="4" type="noConversion"/>
  </si>
  <si>
    <t>510050P1911M03200</t>
    <phoneticPr fontId="4" type="noConversion"/>
  </si>
  <si>
    <t>10001977</t>
    <phoneticPr fontId="4" type="noConversion"/>
  </si>
  <si>
    <t>50ETF沽2019年11月3300</t>
    <phoneticPr fontId="4" type="noConversion"/>
  </si>
  <si>
    <t>10001978</t>
    <phoneticPr fontId="4" type="noConversion"/>
  </si>
  <si>
    <t>50ETF沽2019年11月3400</t>
    <phoneticPr fontId="4" type="noConversion"/>
  </si>
  <si>
    <t>10001979</t>
    <phoneticPr fontId="4" type="noConversion"/>
  </si>
  <si>
    <t>10001980</t>
    <phoneticPr fontId="4" type="noConversion"/>
  </si>
  <si>
    <t>510050P1911M02750</t>
    <phoneticPr fontId="4" type="noConversion"/>
  </si>
  <si>
    <t>50ETF沽2019年11月2750</t>
    <phoneticPr fontId="4" type="noConversion"/>
  </si>
  <si>
    <t>50ETF购2019年10月3500</t>
    <phoneticPr fontId="4" type="noConversion"/>
  </si>
  <si>
    <t>10001982</t>
    <phoneticPr fontId="4" type="noConversion"/>
  </si>
  <si>
    <t>510050P1910M03500</t>
    <phoneticPr fontId="4" type="noConversion"/>
  </si>
  <si>
    <t>50ETF沽2019年10月3500</t>
    <phoneticPr fontId="4" type="noConversion"/>
  </si>
  <si>
    <t>510050C1911M03500</t>
    <phoneticPr fontId="4" type="noConversion"/>
  </si>
  <si>
    <t>50ETF购2019年11月3500</t>
    <phoneticPr fontId="4" type="noConversion"/>
  </si>
  <si>
    <t>10001984</t>
    <phoneticPr fontId="4" type="noConversion"/>
  </si>
  <si>
    <t>510050P1911M03500</t>
    <phoneticPr fontId="4" type="noConversion"/>
  </si>
  <si>
    <t>50ETF沽2019年11月3500</t>
    <phoneticPr fontId="4" type="noConversion"/>
  </si>
  <si>
    <t>50ETF购2019年12月3444A</t>
    <phoneticPr fontId="4" type="noConversion"/>
  </si>
  <si>
    <t>10001986</t>
    <phoneticPr fontId="4" type="noConversion"/>
  </si>
  <si>
    <t>50ETF沽2019年12月3444A</t>
    <phoneticPr fontId="4" type="noConversion"/>
  </si>
  <si>
    <t>10001987</t>
    <phoneticPr fontId="4" type="noConversion"/>
  </si>
  <si>
    <t>50ETF购2020年3月3444A</t>
    <phoneticPr fontId="4" type="noConversion"/>
  </si>
  <si>
    <t>510050C2006A02800</t>
    <phoneticPr fontId="4" type="noConversion"/>
  </si>
  <si>
    <t>10001990</t>
    <phoneticPr fontId="4" type="noConversion"/>
  </si>
  <si>
    <t>510050C2006A02850</t>
    <phoneticPr fontId="4" type="noConversion"/>
  </si>
  <si>
    <t>50ETF购2020年6月2804A</t>
    <phoneticPr fontId="4" type="noConversion"/>
  </si>
  <si>
    <t>10001991</t>
    <phoneticPr fontId="4" type="noConversion"/>
  </si>
  <si>
    <t>510050C2006A02900</t>
    <phoneticPr fontId="4" type="noConversion"/>
  </si>
  <si>
    <t>50ETF购2020年6月2853A</t>
    <phoneticPr fontId="4" type="noConversion"/>
  </si>
  <si>
    <t>50ETF购2020年6月2903A</t>
    <phoneticPr fontId="4" type="noConversion"/>
  </si>
  <si>
    <t>510050C2006A03100</t>
    <phoneticPr fontId="4" type="noConversion"/>
  </si>
  <si>
    <t>50ETF购2020年6月3050A</t>
    <phoneticPr fontId="4" type="noConversion"/>
  </si>
  <si>
    <t>50ETF购2020年6月3149A</t>
    <phoneticPr fontId="4" type="noConversion"/>
  </si>
  <si>
    <t>10001996</t>
    <phoneticPr fontId="4" type="noConversion"/>
  </si>
  <si>
    <t>50ETF购2020年6月3247A</t>
    <phoneticPr fontId="4" type="noConversion"/>
  </si>
  <si>
    <t>10001997</t>
    <phoneticPr fontId="4" type="noConversion"/>
  </si>
  <si>
    <t>50ETF购2020年6月3345A</t>
    <phoneticPr fontId="4" type="noConversion"/>
  </si>
  <si>
    <t>510050P2006A02800</t>
    <phoneticPr fontId="4" type="noConversion"/>
  </si>
  <si>
    <t>50ETF沽2020年6月2755A</t>
    <phoneticPr fontId="4" type="noConversion"/>
  </si>
  <si>
    <t>10001999</t>
    <phoneticPr fontId="4" type="noConversion"/>
  </si>
  <si>
    <t>510050P2006A02850</t>
    <phoneticPr fontId="4" type="noConversion"/>
  </si>
  <si>
    <t>10002000</t>
    <phoneticPr fontId="4" type="noConversion"/>
  </si>
  <si>
    <t>510050P2006A02900</t>
    <phoneticPr fontId="4" type="noConversion"/>
  </si>
  <si>
    <t>510050P2006A02950</t>
    <phoneticPr fontId="4" type="noConversion"/>
  </si>
  <si>
    <t>50ETF沽2020年6月2903A</t>
    <phoneticPr fontId="4" type="noConversion"/>
  </si>
  <si>
    <t>10002003</t>
    <phoneticPr fontId="4" type="noConversion"/>
  </si>
  <si>
    <t>10002004</t>
    <phoneticPr fontId="4" type="noConversion"/>
  </si>
  <si>
    <t>50ETF沽2020年6月3149A</t>
    <phoneticPr fontId="4" type="noConversion"/>
  </si>
  <si>
    <t>10002005</t>
    <phoneticPr fontId="4" type="noConversion"/>
  </si>
  <si>
    <t>510050P2006A03300</t>
    <phoneticPr fontId="4" type="noConversion"/>
  </si>
  <si>
    <t>50ETF沽2020年6月3247A</t>
    <phoneticPr fontId="4" type="noConversion"/>
  </si>
  <si>
    <t>10002006</t>
    <phoneticPr fontId="4" type="noConversion"/>
  </si>
  <si>
    <t>510050P2006A03400</t>
    <phoneticPr fontId="4" type="noConversion"/>
  </si>
  <si>
    <t>50ETF沽2020年6月3345A</t>
    <phoneticPr fontId="4" type="noConversion"/>
  </si>
  <si>
    <t>10002007</t>
    <phoneticPr fontId="4" type="noConversion"/>
  </si>
  <si>
    <t>50ETF购2020年6月3444A</t>
    <phoneticPr fontId="4" type="noConversion"/>
  </si>
  <si>
    <t>10002008</t>
    <phoneticPr fontId="4" type="noConversion"/>
  </si>
  <si>
    <t>510050P2006A03500</t>
    <phoneticPr fontId="4" type="noConversion"/>
  </si>
  <si>
    <t>50ETF沽2020年6月3444A</t>
    <phoneticPr fontId="4" type="noConversion"/>
  </si>
  <si>
    <t>10002009</t>
    <phoneticPr fontId="4" type="noConversion"/>
  </si>
  <si>
    <t>10002011</t>
    <phoneticPr fontId="4" type="noConversion"/>
  </si>
  <si>
    <t>510050C2001A02800</t>
    <phoneticPr fontId="4" type="noConversion"/>
  </si>
  <si>
    <t>50ETF购2020年1月2755A</t>
    <phoneticPr fontId="4" type="noConversion"/>
  </si>
  <si>
    <t>10002012</t>
    <phoneticPr fontId="4" type="noConversion"/>
  </si>
  <si>
    <t>510050C2001A02850</t>
    <phoneticPr fontId="4" type="noConversion"/>
  </si>
  <si>
    <t>10002013</t>
    <phoneticPr fontId="4" type="noConversion"/>
  </si>
  <si>
    <t>510050C2001A02950</t>
    <phoneticPr fontId="4" type="noConversion"/>
  </si>
  <si>
    <t>50ETF购2020年1月2903A</t>
    <phoneticPr fontId="4" type="noConversion"/>
  </si>
  <si>
    <t>10002016</t>
    <phoneticPr fontId="4" type="noConversion"/>
  </si>
  <si>
    <t>50ETF购2020年1月3050A</t>
    <phoneticPr fontId="4" type="noConversion"/>
  </si>
  <si>
    <t>510050C2001A03200</t>
    <phoneticPr fontId="4" type="noConversion"/>
  </si>
  <si>
    <t>10002018</t>
    <phoneticPr fontId="4" type="noConversion"/>
  </si>
  <si>
    <t>510050C2001A03300</t>
    <phoneticPr fontId="4" type="noConversion"/>
  </si>
  <si>
    <t>50ETF购2020年1月3345A</t>
    <phoneticPr fontId="4" type="noConversion"/>
  </si>
  <si>
    <t>10002020</t>
    <phoneticPr fontId="4" type="noConversion"/>
  </si>
  <si>
    <t>510050P2001A02800</t>
    <phoneticPr fontId="4" type="noConversion"/>
  </si>
  <si>
    <t>10002021</t>
    <phoneticPr fontId="4" type="noConversion"/>
  </si>
  <si>
    <t>510050P2001A02850</t>
    <phoneticPr fontId="4" type="noConversion"/>
  </si>
  <si>
    <t>50ETF沽2020年1月2804A</t>
    <phoneticPr fontId="4" type="noConversion"/>
  </si>
  <si>
    <t>50ETF沽2020年1月2853A</t>
    <phoneticPr fontId="4" type="noConversion"/>
  </si>
  <si>
    <t>510050P2001A03000</t>
    <phoneticPr fontId="4" type="noConversion"/>
  </si>
  <si>
    <t>50ETF沽2020年1月2952A</t>
    <phoneticPr fontId="4" type="noConversion"/>
  </si>
  <si>
    <t>510050P2001A03100</t>
    <phoneticPr fontId="4" type="noConversion"/>
  </si>
  <si>
    <t>510050P2001A03200</t>
    <phoneticPr fontId="4" type="noConversion"/>
  </si>
  <si>
    <t>50ETF沽2020年1月3149A</t>
    <phoneticPr fontId="4" type="noConversion"/>
  </si>
  <si>
    <t>10002027</t>
    <phoneticPr fontId="4" type="noConversion"/>
  </si>
  <si>
    <t>510050P2001A03300</t>
    <phoneticPr fontId="4" type="noConversion"/>
  </si>
  <si>
    <t>50ETF沽2020年1月3247A</t>
    <phoneticPr fontId="4" type="noConversion"/>
  </si>
  <si>
    <t>10002028</t>
    <phoneticPr fontId="4" type="noConversion"/>
  </si>
  <si>
    <t>510050P2001A03400</t>
    <phoneticPr fontId="4" type="noConversion"/>
  </si>
  <si>
    <t>50ETF沽2020年1月3345A</t>
    <phoneticPr fontId="4" type="noConversion"/>
  </si>
  <si>
    <t>50ETF购2019年12月2700</t>
    <phoneticPr fontId="4" type="noConversion"/>
  </si>
  <si>
    <t>10002031</t>
    <phoneticPr fontId="4" type="noConversion"/>
  </si>
  <si>
    <t>50ETF购2019年12月2800</t>
    <phoneticPr fontId="4" type="noConversion"/>
  </si>
  <si>
    <t>50ETF购2019年12月2850</t>
    <phoneticPr fontId="4" type="noConversion"/>
  </si>
  <si>
    <t>50ETF购2019年12月2900</t>
    <phoneticPr fontId="4" type="noConversion"/>
  </si>
  <si>
    <t>510050C1912M02950</t>
    <phoneticPr fontId="4" type="noConversion"/>
  </si>
  <si>
    <t>10002035</t>
    <phoneticPr fontId="4" type="noConversion"/>
  </si>
  <si>
    <t>510050C1912M03000</t>
    <phoneticPr fontId="4" type="noConversion"/>
  </si>
  <si>
    <t>50ETF购2019年12月3000</t>
    <phoneticPr fontId="4" type="noConversion"/>
  </si>
  <si>
    <t>10002037</t>
    <phoneticPr fontId="4" type="noConversion"/>
  </si>
  <si>
    <t>50ETF购2019年12月3200</t>
    <phoneticPr fontId="4" type="noConversion"/>
  </si>
  <si>
    <t>10002038</t>
    <phoneticPr fontId="4" type="noConversion"/>
  </si>
  <si>
    <t>510050P1912M02700</t>
    <phoneticPr fontId="4" type="noConversion"/>
  </si>
  <si>
    <t>50ETF沽2019年12月2700</t>
    <phoneticPr fontId="4" type="noConversion"/>
  </si>
  <si>
    <t>10002039</t>
    <phoneticPr fontId="4" type="noConversion"/>
  </si>
  <si>
    <t>510050P1912M02750</t>
    <phoneticPr fontId="4" type="noConversion"/>
  </si>
  <si>
    <t>10002040</t>
    <phoneticPr fontId="4" type="noConversion"/>
  </si>
  <si>
    <t>50ETF沽2019年12月2800</t>
    <phoneticPr fontId="4" type="noConversion"/>
  </si>
  <si>
    <t>510050P1912M02850</t>
    <phoneticPr fontId="4" type="noConversion"/>
  </si>
  <si>
    <t>50ETF沽2019年12月2850</t>
    <phoneticPr fontId="4" type="noConversion"/>
  </si>
  <si>
    <t>10002042</t>
    <phoneticPr fontId="4" type="noConversion"/>
  </si>
  <si>
    <t>510050P1912M02900</t>
    <phoneticPr fontId="4" type="noConversion"/>
  </si>
  <si>
    <t>50ETF沽2019年12月2900</t>
    <phoneticPr fontId="4" type="noConversion"/>
  </si>
  <si>
    <t>50ETF沽2019年12月2950</t>
    <phoneticPr fontId="4" type="noConversion"/>
  </si>
  <si>
    <t>10002044</t>
    <phoneticPr fontId="4" type="noConversion"/>
  </si>
  <si>
    <t>510050P1912M03100</t>
    <phoneticPr fontId="4" type="noConversion"/>
  </si>
  <si>
    <t>50ETF沽2019年12月3100</t>
    <phoneticPr fontId="4" type="noConversion"/>
  </si>
  <si>
    <t>510050P1912M03200</t>
    <phoneticPr fontId="4" type="noConversion"/>
  </si>
  <si>
    <t>50ETF沽2019年12月3200</t>
    <phoneticPr fontId="4" type="noConversion"/>
  </si>
  <si>
    <t>50ETF购2020年1月2750</t>
    <phoneticPr fontId="4" type="noConversion"/>
  </si>
  <si>
    <t>10002049</t>
    <phoneticPr fontId="4" type="noConversion"/>
  </si>
  <si>
    <t>510050C2001M02800</t>
    <phoneticPr fontId="4" type="noConversion"/>
  </si>
  <si>
    <t>50ETF购2020年1月2800</t>
    <phoneticPr fontId="4" type="noConversion"/>
  </si>
  <si>
    <t>10002050</t>
    <phoneticPr fontId="4" type="noConversion"/>
  </si>
  <si>
    <t>50ETF购2020年1月2850</t>
    <phoneticPr fontId="4" type="noConversion"/>
  </si>
  <si>
    <t>10002051</t>
    <phoneticPr fontId="4" type="noConversion"/>
  </si>
  <si>
    <t>10002052</t>
    <phoneticPr fontId="4" type="noConversion"/>
  </si>
  <si>
    <t>50ETF购2020年1月2950</t>
    <phoneticPr fontId="4" type="noConversion"/>
  </si>
  <si>
    <t>50ETF购2020年1月3000</t>
    <phoneticPr fontId="4" type="noConversion"/>
  </si>
  <si>
    <t>510050C2001M03100</t>
    <phoneticPr fontId="4" type="noConversion"/>
  </si>
  <si>
    <t>10002055</t>
    <phoneticPr fontId="4" type="noConversion"/>
  </si>
  <si>
    <t>510050C2001M03200</t>
    <phoneticPr fontId="4" type="noConversion"/>
  </si>
  <si>
    <t>10002056</t>
    <phoneticPr fontId="4" type="noConversion"/>
  </si>
  <si>
    <t>510050P2001M02700</t>
    <phoneticPr fontId="4" type="noConversion"/>
  </si>
  <si>
    <t>50ETF沽2020年1月2700</t>
    <phoneticPr fontId="4" type="noConversion"/>
  </si>
  <si>
    <t>510050P2001M02750</t>
    <phoneticPr fontId="4" type="noConversion"/>
  </si>
  <si>
    <t>50ETF沽2020年1月2750</t>
    <phoneticPr fontId="4" type="noConversion"/>
  </si>
  <si>
    <t>10002058</t>
    <phoneticPr fontId="4" type="noConversion"/>
  </si>
  <si>
    <t>510050P2001M02800</t>
    <phoneticPr fontId="4" type="noConversion"/>
  </si>
  <si>
    <t>50ETF沽2020年1月2800</t>
    <phoneticPr fontId="4" type="noConversion"/>
  </si>
  <si>
    <t>50ETF沽2020年1月2850</t>
    <phoneticPr fontId="4" type="noConversion"/>
  </si>
  <si>
    <t>10002060</t>
    <phoneticPr fontId="4" type="noConversion"/>
  </si>
  <si>
    <t>510050P2001M02900</t>
    <phoneticPr fontId="4" type="noConversion"/>
  </si>
  <si>
    <t>50ETF沽2020年1月2900</t>
    <phoneticPr fontId="4" type="noConversion"/>
  </si>
  <si>
    <t>10002062</t>
    <phoneticPr fontId="4" type="noConversion"/>
  </si>
  <si>
    <t>50ETF沽2020年1月3000</t>
    <phoneticPr fontId="4" type="noConversion"/>
  </si>
  <si>
    <t>50ETF沽2020年1月3100</t>
    <phoneticPr fontId="4" type="noConversion"/>
  </si>
  <si>
    <t>10002064</t>
    <phoneticPr fontId="4" type="noConversion"/>
  </si>
  <si>
    <t>510050P2001M03200</t>
    <phoneticPr fontId="4" type="noConversion"/>
  </si>
  <si>
    <t>50ETF沽2020年1月3200</t>
    <phoneticPr fontId="4" type="noConversion"/>
  </si>
  <si>
    <t>10002065</t>
    <phoneticPr fontId="4" type="noConversion"/>
  </si>
  <si>
    <t>510050C2003M02750</t>
    <phoneticPr fontId="4" type="noConversion"/>
  </si>
  <si>
    <t>50ETF购2020年3月2750</t>
    <phoneticPr fontId="4" type="noConversion"/>
  </si>
  <si>
    <t>510050C2003M02800</t>
    <phoneticPr fontId="4" type="noConversion"/>
  </si>
  <si>
    <t>50ETF购2020年3月2800</t>
    <phoneticPr fontId="4" type="noConversion"/>
  </si>
  <si>
    <t>510050C2003M02850</t>
    <phoneticPr fontId="4" type="noConversion"/>
  </si>
  <si>
    <t>50ETF购2020年3月2850</t>
    <phoneticPr fontId="4" type="noConversion"/>
  </si>
  <si>
    <t>10002069</t>
    <phoneticPr fontId="4" type="noConversion"/>
  </si>
  <si>
    <t>510050C2003M03000</t>
    <phoneticPr fontId="4" type="noConversion"/>
  </si>
  <si>
    <t>50ETF购2020年3月3000</t>
    <phoneticPr fontId="4" type="noConversion"/>
  </si>
  <si>
    <t>10002072</t>
    <phoneticPr fontId="4" type="noConversion"/>
  </si>
  <si>
    <t>510050C2003M03100</t>
    <phoneticPr fontId="4" type="noConversion"/>
  </si>
  <si>
    <t>510050C2003M03200</t>
    <phoneticPr fontId="4" type="noConversion"/>
  </si>
  <si>
    <t>50ETF购2020年3月3200</t>
    <phoneticPr fontId="4" type="noConversion"/>
  </si>
  <si>
    <t>50ETF沽2020年3月2700</t>
    <phoneticPr fontId="4" type="noConversion"/>
  </si>
  <si>
    <t>10002075</t>
    <phoneticPr fontId="4" type="noConversion"/>
  </si>
  <si>
    <t>510050P2003M02750</t>
    <phoneticPr fontId="4" type="noConversion"/>
  </si>
  <si>
    <t>50ETF沽2020年3月2750</t>
    <phoneticPr fontId="4" type="noConversion"/>
  </si>
  <si>
    <t>10002076</t>
    <phoneticPr fontId="4" type="noConversion"/>
  </si>
  <si>
    <t>510050P2003M02800</t>
    <phoneticPr fontId="4" type="noConversion"/>
  </si>
  <si>
    <t>10002077</t>
    <phoneticPr fontId="4" type="noConversion"/>
  </si>
  <si>
    <t>50ETF沽2020年3月2850</t>
    <phoneticPr fontId="4" type="noConversion"/>
  </si>
  <si>
    <t>50ETF沽2020年3月2900</t>
    <phoneticPr fontId="4" type="noConversion"/>
  </si>
  <si>
    <t>10002079</t>
    <phoneticPr fontId="4" type="noConversion"/>
  </si>
  <si>
    <t>510050P2003M02950</t>
    <phoneticPr fontId="4" type="noConversion"/>
  </si>
  <si>
    <t>510050P2003M03000</t>
    <phoneticPr fontId="4" type="noConversion"/>
  </si>
  <si>
    <t>10002083</t>
    <phoneticPr fontId="4" type="noConversion"/>
  </si>
  <si>
    <t>510050C2006M02700</t>
    <phoneticPr fontId="4" type="noConversion"/>
  </si>
  <si>
    <t>510050C2006M02750</t>
    <phoneticPr fontId="4" type="noConversion"/>
  </si>
  <si>
    <t>50ETF购2020年6月2750</t>
    <phoneticPr fontId="4" type="noConversion"/>
  </si>
  <si>
    <t>10002085</t>
    <phoneticPr fontId="4" type="noConversion"/>
  </si>
  <si>
    <t>50ETF购2020年6月2800</t>
    <phoneticPr fontId="4" type="noConversion"/>
  </si>
  <si>
    <t>10002086</t>
    <phoneticPr fontId="4" type="noConversion"/>
  </si>
  <si>
    <t>510050C2006M02850</t>
    <phoneticPr fontId="4" type="noConversion"/>
  </si>
  <si>
    <t>50ETF购2020年6月2850</t>
    <phoneticPr fontId="4" type="noConversion"/>
  </si>
  <si>
    <t>510050C2006M02900</t>
    <phoneticPr fontId="4" type="noConversion"/>
  </si>
  <si>
    <t>50ETF购2020年6月2950</t>
    <phoneticPr fontId="4" type="noConversion"/>
  </si>
  <si>
    <t>510050C2006M03000</t>
    <phoneticPr fontId="4" type="noConversion"/>
  </si>
  <si>
    <t>50ETF购2020年6月3000</t>
    <phoneticPr fontId="4" type="noConversion"/>
  </si>
  <si>
    <t>10002090</t>
    <phoneticPr fontId="4" type="noConversion"/>
  </si>
  <si>
    <t>50ETF购2020年6月3100</t>
    <phoneticPr fontId="4" type="noConversion"/>
  </si>
  <si>
    <t>10002092</t>
    <phoneticPr fontId="4" type="noConversion"/>
  </si>
  <si>
    <t>510050P2006M02800</t>
    <phoneticPr fontId="4" type="noConversion"/>
  </si>
  <si>
    <t>50ETF沽2020年6月2800</t>
    <phoneticPr fontId="4" type="noConversion"/>
  </si>
  <si>
    <t>50ETF沽2020年6月2850</t>
    <phoneticPr fontId="4" type="noConversion"/>
  </si>
  <si>
    <t>10002096</t>
    <phoneticPr fontId="4" type="noConversion"/>
  </si>
  <si>
    <t>510050P2006M02900</t>
    <phoneticPr fontId="4" type="noConversion"/>
  </si>
  <si>
    <t>50ETF沽2020年6月2900</t>
    <phoneticPr fontId="4" type="noConversion"/>
  </si>
  <si>
    <t>510050P2006M03000</t>
    <phoneticPr fontId="4" type="noConversion"/>
  </si>
  <si>
    <t>10002099</t>
    <phoneticPr fontId="4" type="noConversion"/>
  </si>
  <si>
    <t>510050P2006M03100</t>
    <phoneticPr fontId="4" type="noConversion"/>
  </si>
  <si>
    <t>50ETF沽2020年6月3200</t>
    <phoneticPr fontId="4" type="noConversion"/>
  </si>
  <si>
    <t>10002101</t>
    <phoneticPr fontId="4" type="noConversion"/>
  </si>
  <si>
    <t>50ETF购2019年12月3300</t>
    <phoneticPr fontId="4" type="noConversion"/>
  </si>
  <si>
    <t>10002102</t>
    <phoneticPr fontId="4" type="noConversion"/>
  </si>
  <si>
    <t>510050P1912M03300</t>
    <phoneticPr fontId="4" type="noConversion"/>
  </si>
  <si>
    <t>50ETF沽2019年12月3300</t>
    <phoneticPr fontId="4" type="noConversion"/>
  </si>
  <si>
    <t>10002103</t>
    <phoneticPr fontId="4" type="noConversion"/>
  </si>
  <si>
    <t>10002104</t>
    <phoneticPr fontId="4" type="noConversion"/>
  </si>
  <si>
    <t>50ETF沽2020年1月3300</t>
    <phoneticPr fontId="4" type="noConversion"/>
  </si>
  <si>
    <t>10002105</t>
    <phoneticPr fontId="4" type="noConversion"/>
  </si>
  <si>
    <t>510050C2003M03300</t>
    <phoneticPr fontId="4" type="noConversion"/>
  </si>
  <si>
    <t>50ETF购2020年3月3300</t>
    <phoneticPr fontId="4" type="noConversion"/>
  </si>
  <si>
    <t>510050P2003M03300</t>
    <phoneticPr fontId="4" type="noConversion"/>
  </si>
  <si>
    <t>50ETF沽2020年3月3300</t>
    <phoneticPr fontId="4" type="noConversion"/>
  </si>
  <si>
    <t>50ETF购2020年6月3300</t>
    <phoneticPr fontId="4" type="noConversion"/>
  </si>
  <si>
    <t>510050P2006M03300</t>
    <phoneticPr fontId="4" type="noConversion"/>
  </si>
  <si>
    <t>50ETF沽2020年6月3300</t>
    <phoneticPr fontId="4" type="noConversion"/>
  </si>
  <si>
    <t>2019-12</t>
    <phoneticPr fontId="4" type="noConversion"/>
  </si>
  <si>
    <t>10002110</t>
    <phoneticPr fontId="4" type="noConversion"/>
  </si>
  <si>
    <t>50ETF沽2019年12月3400</t>
    <phoneticPr fontId="4" type="noConversion"/>
  </si>
  <si>
    <t>510050C2001M03400</t>
    <phoneticPr fontId="4" type="noConversion"/>
  </si>
  <si>
    <t>10002113</t>
    <phoneticPr fontId="4" type="noConversion"/>
  </si>
  <si>
    <t>10002115</t>
    <phoneticPr fontId="4" type="noConversion"/>
  </si>
  <si>
    <t>10002116</t>
    <phoneticPr fontId="4" type="noConversion"/>
  </si>
  <si>
    <t>510050P2006M03400</t>
    <phoneticPr fontId="4" type="noConversion"/>
  </si>
  <si>
    <t>50ETF购2020年2月2800</t>
    <phoneticPr fontId="4" type="noConversion"/>
  </si>
  <si>
    <t>10002190</t>
    <phoneticPr fontId="4" type="noConversion"/>
  </si>
  <si>
    <t>50ETF购2020年2月2850</t>
    <phoneticPr fontId="4" type="noConversion"/>
  </si>
  <si>
    <t>50ETF购2020年2月2900</t>
    <phoneticPr fontId="4" type="noConversion"/>
  </si>
  <si>
    <t>50ETF购2020年2月3000</t>
    <phoneticPr fontId="4" type="noConversion"/>
  </si>
  <si>
    <t>10002195</t>
    <phoneticPr fontId="4" type="noConversion"/>
  </si>
  <si>
    <t>50ETF购2020年2月3300</t>
    <phoneticPr fontId="4" type="noConversion"/>
  </si>
  <si>
    <t>510050C2002M03400</t>
    <phoneticPr fontId="4" type="noConversion"/>
  </si>
  <si>
    <t>50ETF购2020年2月3400</t>
    <phoneticPr fontId="4" type="noConversion"/>
  </si>
  <si>
    <t>10002199</t>
    <phoneticPr fontId="4" type="noConversion"/>
  </si>
  <si>
    <t>50ETF沽2020年2月2900</t>
    <phoneticPr fontId="4" type="noConversion"/>
  </si>
  <si>
    <t>10002201</t>
    <phoneticPr fontId="4" type="noConversion"/>
  </si>
  <si>
    <t>510050P2002M02950</t>
    <phoneticPr fontId="4" type="noConversion"/>
  </si>
  <si>
    <t>10002202</t>
    <phoneticPr fontId="4" type="noConversion"/>
  </si>
  <si>
    <t>510050P2002M03000</t>
    <phoneticPr fontId="4" type="noConversion"/>
  </si>
  <si>
    <t>510050P2002M03100</t>
    <phoneticPr fontId="4" type="noConversion"/>
  </si>
  <si>
    <t>50ETF沽2020年2月3100</t>
    <phoneticPr fontId="4" type="noConversion"/>
  </si>
  <si>
    <t>10002204</t>
    <phoneticPr fontId="4" type="noConversion"/>
  </si>
  <si>
    <t>510050P2002M03200</t>
    <phoneticPr fontId="4" type="noConversion"/>
  </si>
  <si>
    <t>10002205</t>
    <phoneticPr fontId="4" type="noConversion"/>
  </si>
  <si>
    <t>510050P2002M03300</t>
    <phoneticPr fontId="4" type="noConversion"/>
  </si>
  <si>
    <t>10002206</t>
    <phoneticPr fontId="4" type="noConversion"/>
  </si>
  <si>
    <t>510050P2002M03400</t>
    <phoneticPr fontId="4" type="noConversion"/>
  </si>
  <si>
    <t>50ETF沽2020年2月3400</t>
    <phoneticPr fontId="4" type="noConversion"/>
  </si>
  <si>
    <t>10002207</t>
    <phoneticPr fontId="4" type="noConversion"/>
  </si>
  <si>
    <t>510050C2001M03500</t>
    <phoneticPr fontId="4" type="noConversion"/>
  </si>
  <si>
    <t>50ETF购2020年1月3500</t>
    <phoneticPr fontId="4" type="noConversion"/>
  </si>
  <si>
    <t>510050P2001M03500</t>
    <phoneticPr fontId="4" type="noConversion"/>
  </si>
  <si>
    <t>50ETF沽2020年1月3500</t>
    <phoneticPr fontId="4" type="noConversion"/>
  </si>
  <si>
    <t>50ETF购2020年2月3500</t>
    <phoneticPr fontId="4" type="noConversion"/>
  </si>
  <si>
    <t>10002210</t>
    <phoneticPr fontId="4" type="noConversion"/>
  </si>
  <si>
    <t>510050P2002M03500</t>
    <phoneticPr fontId="4" type="noConversion"/>
  </si>
  <si>
    <t>10002211</t>
    <phoneticPr fontId="4" type="noConversion"/>
  </si>
  <si>
    <t>510050C2003M03500</t>
    <phoneticPr fontId="4" type="noConversion"/>
  </si>
  <si>
    <t>50ETF购2020年3月3500</t>
    <phoneticPr fontId="4" type="noConversion"/>
  </si>
  <si>
    <t>50ETF沽2020年3月3500</t>
    <phoneticPr fontId="4" type="noConversion"/>
  </si>
  <si>
    <t>50ETF购2020年6月3500</t>
    <phoneticPr fontId="4" type="noConversion"/>
  </si>
  <si>
    <t>510050P2006M03500</t>
    <phoneticPr fontId="4" type="noConversion"/>
  </si>
  <si>
    <t>10002231</t>
    <phoneticPr fontId="4" type="noConversion"/>
  </si>
  <si>
    <t>510050C2009M02800</t>
    <phoneticPr fontId="4" type="noConversion"/>
  </si>
  <si>
    <t>510050C2009M02850</t>
    <phoneticPr fontId="4" type="noConversion"/>
  </si>
  <si>
    <t>10002234</t>
    <phoneticPr fontId="4" type="noConversion"/>
  </si>
  <si>
    <t>10002235</t>
    <phoneticPr fontId="4" type="noConversion"/>
  </si>
  <si>
    <t>510050C2009M03000</t>
    <phoneticPr fontId="4" type="noConversion"/>
  </si>
  <si>
    <t>50ETF购2020年9月3000</t>
    <phoneticPr fontId="4" type="noConversion"/>
  </si>
  <si>
    <t>510050C2009M03100</t>
    <phoneticPr fontId="4" type="noConversion"/>
  </si>
  <si>
    <t>50ETF购2020年9月3100</t>
    <phoneticPr fontId="4" type="noConversion"/>
  </si>
  <si>
    <t>10002237</t>
    <phoneticPr fontId="4" type="noConversion"/>
  </si>
  <si>
    <t>510050C2009M03200</t>
    <phoneticPr fontId="4" type="noConversion"/>
  </si>
  <si>
    <t>10002238</t>
    <phoneticPr fontId="4" type="noConversion"/>
  </si>
  <si>
    <t>510050C2009M03300</t>
    <phoneticPr fontId="4" type="noConversion"/>
  </si>
  <si>
    <t>50ETF购2020年9月3300</t>
    <phoneticPr fontId="4" type="noConversion"/>
  </si>
  <si>
    <t>10002239</t>
    <phoneticPr fontId="4" type="noConversion"/>
  </si>
  <si>
    <t>10002240</t>
    <phoneticPr fontId="4" type="noConversion"/>
  </si>
  <si>
    <t>10002242</t>
    <phoneticPr fontId="4" type="noConversion"/>
  </si>
  <si>
    <t>510050P2009M02900</t>
    <phoneticPr fontId="4" type="noConversion"/>
  </si>
  <si>
    <t>50ETF沽2020年9月2900</t>
    <phoneticPr fontId="4" type="noConversion"/>
  </si>
  <si>
    <t>10002243</t>
    <phoneticPr fontId="4" type="noConversion"/>
  </si>
  <si>
    <t>50ETF沽2020年9月2950</t>
    <phoneticPr fontId="4" type="noConversion"/>
  </si>
  <si>
    <t>510050P2009M03100</t>
    <phoneticPr fontId="4" type="noConversion"/>
  </si>
  <si>
    <t>10002246</t>
    <phoneticPr fontId="4" type="noConversion"/>
  </si>
  <si>
    <t>510050P2009M03200</t>
    <phoneticPr fontId="4" type="noConversion"/>
  </si>
  <si>
    <t>50ETF沽2020年9月3200</t>
    <phoneticPr fontId="4" type="noConversion"/>
  </si>
  <si>
    <t>510050P2009M03300</t>
    <phoneticPr fontId="4" type="noConversion"/>
  </si>
  <si>
    <t>10002248</t>
    <phoneticPr fontId="4" type="noConversion"/>
  </si>
  <si>
    <t>510050P2009M03400</t>
    <phoneticPr fontId="4" type="noConversion"/>
  </si>
  <si>
    <t>10002267</t>
    <phoneticPr fontId="4" type="noConversion"/>
  </si>
  <si>
    <t>10002268</t>
    <phoneticPr fontId="4" type="noConversion"/>
  </si>
  <si>
    <t>510050P2002M02750</t>
    <phoneticPr fontId="4" type="noConversion"/>
  </si>
  <si>
    <t>10002269</t>
    <phoneticPr fontId="4" type="noConversion"/>
  </si>
  <si>
    <t>510050C2009M02750</t>
    <phoneticPr fontId="4" type="noConversion"/>
  </si>
  <si>
    <t>10002270</t>
    <phoneticPr fontId="4" type="noConversion"/>
  </si>
  <si>
    <t>510050P2009M02750</t>
    <phoneticPr fontId="4" type="noConversion"/>
  </si>
  <si>
    <t>10002274</t>
    <phoneticPr fontId="4" type="noConversion"/>
  </si>
  <si>
    <t>50ETF购2020年2月2600</t>
    <phoneticPr fontId="4" type="noConversion"/>
  </si>
  <si>
    <t>10002277</t>
    <phoneticPr fontId="4" type="noConversion"/>
  </si>
  <si>
    <t>10002279</t>
    <phoneticPr fontId="4" type="noConversion"/>
  </si>
  <si>
    <t>10002280</t>
    <phoneticPr fontId="4" type="noConversion"/>
  </si>
  <si>
    <t>50ETF沽2020年2月2600</t>
    <phoneticPr fontId="4" type="noConversion"/>
  </si>
  <si>
    <t>10002281</t>
    <phoneticPr fontId="4" type="noConversion"/>
  </si>
  <si>
    <t>510050P2002M02650</t>
    <phoneticPr fontId="4" type="noConversion"/>
  </si>
  <si>
    <t>10002282</t>
    <phoneticPr fontId="4" type="noConversion"/>
  </si>
  <si>
    <t>10002283</t>
    <phoneticPr fontId="4" type="noConversion"/>
  </si>
  <si>
    <t>510050C2003M02500</t>
    <phoneticPr fontId="4" type="noConversion"/>
  </si>
  <si>
    <t>10002284</t>
    <phoneticPr fontId="4" type="noConversion"/>
  </si>
  <si>
    <t>510050C2003M02550</t>
    <phoneticPr fontId="4" type="noConversion"/>
  </si>
  <si>
    <t>510050C2003M02600</t>
    <phoneticPr fontId="4" type="noConversion"/>
  </si>
  <si>
    <t>510050C2003M02650</t>
    <phoneticPr fontId="4" type="noConversion"/>
  </si>
  <si>
    <t>50ETF购2020年3月2650</t>
    <phoneticPr fontId="4" type="noConversion"/>
  </si>
  <si>
    <t>10002287</t>
    <phoneticPr fontId="4" type="noConversion"/>
  </si>
  <si>
    <t>50ETF沽2020年3月2500</t>
    <phoneticPr fontId="4" type="noConversion"/>
  </si>
  <si>
    <t>10002288</t>
    <phoneticPr fontId="4" type="noConversion"/>
  </si>
  <si>
    <t>510050P2003M02550</t>
    <phoneticPr fontId="4" type="noConversion"/>
  </si>
  <si>
    <t>10002289</t>
    <phoneticPr fontId="4" type="noConversion"/>
  </si>
  <si>
    <t>510050P2003M02600</t>
    <phoneticPr fontId="4" type="noConversion"/>
  </si>
  <si>
    <t>50ETF沽2020年3月2600</t>
    <phoneticPr fontId="4" type="noConversion"/>
  </si>
  <si>
    <t>10002290</t>
    <phoneticPr fontId="4" type="noConversion"/>
  </si>
  <si>
    <t>10002291</t>
    <phoneticPr fontId="4" type="noConversion"/>
  </si>
  <si>
    <t>510050C2006M02500</t>
    <phoneticPr fontId="4" type="noConversion"/>
  </si>
  <si>
    <t>10002292</t>
    <phoneticPr fontId="4" type="noConversion"/>
  </si>
  <si>
    <t>50ETF购2020年6月2550</t>
    <phoneticPr fontId="4" type="noConversion"/>
  </si>
  <si>
    <t>10002293</t>
    <phoneticPr fontId="4" type="noConversion"/>
  </si>
  <si>
    <t>10002294</t>
    <phoneticPr fontId="4" type="noConversion"/>
  </si>
  <si>
    <t>510050C2006M02650</t>
    <phoneticPr fontId="4" type="noConversion"/>
  </si>
  <si>
    <t>50ETF购2020年6月2650</t>
    <phoneticPr fontId="4" type="noConversion"/>
  </si>
  <si>
    <t>50ETF沽2020年6月2500</t>
    <phoneticPr fontId="4" type="noConversion"/>
  </si>
  <si>
    <t>10002296</t>
    <phoneticPr fontId="4" type="noConversion"/>
  </si>
  <si>
    <t>10002298</t>
    <phoneticPr fontId="4" type="noConversion"/>
  </si>
  <si>
    <t>50ETF购2020年9月2500</t>
    <phoneticPr fontId="4" type="noConversion"/>
  </si>
  <si>
    <t>10002300</t>
    <phoneticPr fontId="4" type="noConversion"/>
  </si>
  <si>
    <t>510050C2009M02550</t>
    <phoneticPr fontId="4" type="noConversion"/>
  </si>
  <si>
    <t>50ETF购2020年9月2550</t>
    <phoneticPr fontId="4" type="noConversion"/>
  </si>
  <si>
    <t>10002301</t>
    <phoneticPr fontId="4" type="noConversion"/>
  </si>
  <si>
    <t>510050C2009M02600</t>
    <phoneticPr fontId="4" type="noConversion"/>
  </si>
  <si>
    <t>10002303</t>
    <phoneticPr fontId="4" type="noConversion"/>
  </si>
  <si>
    <t>510050C2009M02700</t>
    <phoneticPr fontId="4" type="noConversion"/>
  </si>
  <si>
    <t>50ETF购2020年9月2700</t>
    <phoneticPr fontId="4" type="noConversion"/>
  </si>
  <si>
    <t>510050P2009M02500</t>
    <phoneticPr fontId="4" type="noConversion"/>
  </si>
  <si>
    <t>50ETF沽2020年9月2500</t>
    <phoneticPr fontId="4" type="noConversion"/>
  </si>
  <si>
    <t>510050P2009M02550</t>
    <phoneticPr fontId="4" type="noConversion"/>
  </si>
  <si>
    <t>10002306</t>
    <phoneticPr fontId="4" type="noConversion"/>
  </si>
  <si>
    <t>510050P2009M02600</t>
    <phoneticPr fontId="4" type="noConversion"/>
  </si>
  <si>
    <t>50ETF沽2020年9月2600</t>
    <phoneticPr fontId="4" type="noConversion"/>
  </si>
  <si>
    <t>10002307</t>
    <phoneticPr fontId="4" type="noConversion"/>
  </si>
  <si>
    <t>510050P2009M02650</t>
    <phoneticPr fontId="4" type="noConversion"/>
  </si>
  <si>
    <t>10002308</t>
    <phoneticPr fontId="4" type="noConversion"/>
  </si>
  <si>
    <t>50ETF购2020年4月2700</t>
    <phoneticPr fontId="4" type="noConversion"/>
  </si>
  <si>
    <t>50ETF购2020年4月2800</t>
    <phoneticPr fontId="4" type="noConversion"/>
  </si>
  <si>
    <t>510050C2004M02900</t>
    <phoneticPr fontId="4" type="noConversion"/>
  </si>
  <si>
    <t>50ETF购2020年4月2900</t>
    <phoneticPr fontId="4" type="noConversion"/>
  </si>
  <si>
    <t>510050C2004M02950</t>
    <phoneticPr fontId="4" type="noConversion"/>
  </si>
  <si>
    <t>10002339</t>
    <phoneticPr fontId="4" type="noConversion"/>
  </si>
  <si>
    <t>50ETF购2020年4月3000</t>
    <phoneticPr fontId="4" type="noConversion"/>
  </si>
  <si>
    <t>510050C2004M03100</t>
    <phoneticPr fontId="4" type="noConversion"/>
  </si>
  <si>
    <t>10002341</t>
    <phoneticPr fontId="4" type="noConversion"/>
  </si>
  <si>
    <t>510050C2004M03200</t>
    <phoneticPr fontId="4" type="noConversion"/>
  </si>
  <si>
    <t>510050P2004M02700</t>
    <phoneticPr fontId="4" type="noConversion"/>
  </si>
  <si>
    <t>50ETF沽2020年4月2700</t>
    <phoneticPr fontId="4" type="noConversion"/>
  </si>
  <si>
    <t>10002343</t>
    <phoneticPr fontId="4" type="noConversion"/>
  </si>
  <si>
    <t>10002344</t>
    <phoneticPr fontId="4" type="noConversion"/>
  </si>
  <si>
    <t>510050P2004M02800</t>
    <phoneticPr fontId="4" type="noConversion"/>
  </si>
  <si>
    <t>510050P2004M02850</t>
    <phoneticPr fontId="4" type="noConversion"/>
  </si>
  <si>
    <t>50ETF沽2020年4月2850</t>
    <phoneticPr fontId="4" type="noConversion"/>
  </si>
  <si>
    <t>10002346</t>
    <phoneticPr fontId="4" type="noConversion"/>
  </si>
  <si>
    <t>10002347</t>
    <phoneticPr fontId="4" type="noConversion"/>
  </si>
  <si>
    <t>510050P2004M03000</t>
    <phoneticPr fontId="4" type="noConversion"/>
  </si>
  <si>
    <t>50ETF沽2020年4月3000</t>
    <phoneticPr fontId="4" type="noConversion"/>
  </si>
  <si>
    <t>50ETF沽2020年4月3100</t>
    <phoneticPr fontId="4" type="noConversion"/>
  </si>
  <si>
    <t>50ETF沽2020年4月3200</t>
    <phoneticPr fontId="4" type="noConversion"/>
  </si>
  <si>
    <t>10002369</t>
    <phoneticPr fontId="4" type="noConversion"/>
  </si>
  <si>
    <t>50ETF购2020年4月2600</t>
    <phoneticPr fontId="4" type="noConversion"/>
  </si>
  <si>
    <t>10002371</t>
    <phoneticPr fontId="4" type="noConversion"/>
  </si>
  <si>
    <t>50ETF沽2020年4月2600</t>
    <phoneticPr fontId="4" type="noConversion"/>
  </si>
  <si>
    <t>50ETF购2020年4月3300</t>
    <phoneticPr fontId="4" type="noConversion"/>
  </si>
  <si>
    <t>10002378</t>
    <phoneticPr fontId="4" type="noConversion"/>
  </si>
  <si>
    <t>510050P2004M03300</t>
    <phoneticPr fontId="4" type="noConversion"/>
  </si>
  <si>
    <t>510050C2004M03400</t>
    <phoneticPr fontId="4" type="noConversion"/>
  </si>
  <si>
    <t>50ETF购2020年4月3400</t>
    <phoneticPr fontId="4" type="noConversion"/>
  </si>
  <si>
    <t>10002385</t>
    <phoneticPr fontId="4" type="noConversion"/>
  </si>
  <si>
    <t>50ETF购2020年4月2550</t>
    <phoneticPr fontId="4" type="noConversion"/>
  </si>
  <si>
    <t>10002387</t>
    <phoneticPr fontId="4" type="noConversion"/>
  </si>
  <si>
    <t>510050P2004M02500</t>
    <phoneticPr fontId="4" type="noConversion"/>
  </si>
  <si>
    <t>510050C2003M02400</t>
    <phoneticPr fontId="4" type="noConversion"/>
  </si>
  <si>
    <t>50ETF购2020年3月2400</t>
    <phoneticPr fontId="4" type="noConversion"/>
  </si>
  <si>
    <t>10002397</t>
    <phoneticPr fontId="4" type="noConversion"/>
  </si>
  <si>
    <t>10002398</t>
    <phoneticPr fontId="4" type="noConversion"/>
  </si>
  <si>
    <t>50ETF购2020年4月2450</t>
    <phoneticPr fontId="4" type="noConversion"/>
  </si>
  <si>
    <t>10002399</t>
    <phoneticPr fontId="4" type="noConversion"/>
  </si>
  <si>
    <t>510050P2004M02450</t>
    <phoneticPr fontId="4" type="noConversion"/>
  </si>
  <si>
    <t>50ETF沽2020年4月2450</t>
    <phoneticPr fontId="4" type="noConversion"/>
  </si>
  <si>
    <t>10002401</t>
    <phoneticPr fontId="4" type="noConversion"/>
  </si>
  <si>
    <t>510050C2006M02400</t>
    <phoneticPr fontId="4" type="noConversion"/>
  </si>
  <si>
    <t>50ETF购2020年6月2400</t>
    <phoneticPr fontId="4" type="noConversion"/>
  </si>
  <si>
    <t>10002403</t>
    <phoneticPr fontId="4" type="noConversion"/>
  </si>
  <si>
    <t>50ETF沽2020年6月2400</t>
    <phoneticPr fontId="4" type="noConversion"/>
  </si>
  <si>
    <t>10002404</t>
    <phoneticPr fontId="4" type="noConversion"/>
  </si>
  <si>
    <t>510050P2006M02450</t>
    <phoneticPr fontId="4" type="noConversion"/>
  </si>
  <si>
    <t>50ETF沽2020年6月2450</t>
    <phoneticPr fontId="4" type="noConversion"/>
  </si>
  <si>
    <t>510050C2009M02400</t>
    <phoneticPr fontId="4" type="noConversion"/>
  </si>
  <si>
    <t>50ETF购2020年9月2450</t>
    <phoneticPr fontId="4" type="noConversion"/>
  </si>
  <si>
    <t>10002407</t>
    <phoneticPr fontId="4" type="noConversion"/>
  </si>
  <si>
    <t>510050P2009M02400</t>
    <phoneticPr fontId="4" type="noConversion"/>
  </si>
  <si>
    <t>10002418</t>
    <phoneticPr fontId="4" type="noConversion"/>
  </si>
  <si>
    <t>510050P2003M02350</t>
    <phoneticPr fontId="4" type="noConversion"/>
  </si>
  <si>
    <t>10002419</t>
    <phoneticPr fontId="4" type="noConversion"/>
  </si>
  <si>
    <t>510050C2004M02350</t>
    <phoneticPr fontId="4" type="noConversion"/>
  </si>
  <si>
    <t>50ETF购2020年4月2350</t>
    <phoneticPr fontId="4" type="noConversion"/>
  </si>
  <si>
    <t>10002420</t>
    <phoneticPr fontId="4" type="noConversion"/>
  </si>
  <si>
    <t>50ETF购2020年6月2350</t>
    <phoneticPr fontId="4" type="noConversion"/>
  </si>
  <si>
    <t>50ETF沽2020年6月2350</t>
    <phoneticPr fontId="4" type="noConversion"/>
  </si>
  <si>
    <t>510050C2009M02350</t>
    <phoneticPr fontId="4" type="noConversion"/>
  </si>
  <si>
    <t>10002433</t>
    <phoneticPr fontId="4" type="noConversion"/>
  </si>
  <si>
    <t>510050C2005M02500</t>
    <phoneticPr fontId="4" type="noConversion"/>
  </si>
  <si>
    <t>50ETF购2020年5月2500</t>
    <phoneticPr fontId="4" type="noConversion"/>
  </si>
  <si>
    <t>510050C2005M02550</t>
    <phoneticPr fontId="4" type="noConversion"/>
  </si>
  <si>
    <t>50ETF购2020年5月2550</t>
    <phoneticPr fontId="4" type="noConversion"/>
  </si>
  <si>
    <t>510050C2005M02650</t>
    <phoneticPr fontId="4" type="noConversion"/>
  </si>
  <si>
    <t>10002437</t>
    <phoneticPr fontId="4" type="noConversion"/>
  </si>
  <si>
    <t>510050C2005M02700</t>
    <phoneticPr fontId="4" type="noConversion"/>
  </si>
  <si>
    <t>50ETF购2020年5月2700</t>
    <phoneticPr fontId="4" type="noConversion"/>
  </si>
  <si>
    <t>10002438</t>
    <phoneticPr fontId="4" type="noConversion"/>
  </si>
  <si>
    <t>510050C2005M02800</t>
    <phoneticPr fontId="4" type="noConversion"/>
  </si>
  <si>
    <t>50ETF购2020年5月2800</t>
    <phoneticPr fontId="4" type="noConversion"/>
  </si>
  <si>
    <t>510050C2005M02850</t>
    <phoneticPr fontId="4" type="noConversion"/>
  </si>
  <si>
    <t>50ETF购2020年5月2850</t>
    <phoneticPr fontId="4" type="noConversion"/>
  </si>
  <si>
    <t>10002441</t>
    <phoneticPr fontId="4" type="noConversion"/>
  </si>
  <si>
    <t>50ETF沽2020年5月2550</t>
    <phoneticPr fontId="4" type="noConversion"/>
  </si>
  <si>
    <t>510050P2005M02600</t>
    <phoneticPr fontId="4" type="noConversion"/>
  </si>
  <si>
    <t>50ETF沽2020年5月2600</t>
    <phoneticPr fontId="4" type="noConversion"/>
  </si>
  <si>
    <t>50ETF沽2020年5月2650</t>
    <phoneticPr fontId="4" type="noConversion"/>
  </si>
  <si>
    <t>510050P2005M02700</t>
    <phoneticPr fontId="4" type="noConversion"/>
  </si>
  <si>
    <t>510050P2005M02750</t>
    <phoneticPr fontId="4" type="noConversion"/>
  </si>
  <si>
    <t>50ETF沽2020年5月2750</t>
    <phoneticPr fontId="4" type="noConversion"/>
  </si>
  <si>
    <t>510050P2005M02800</t>
    <phoneticPr fontId="4" type="noConversion"/>
  </si>
  <si>
    <t>510050P2005M02850</t>
    <phoneticPr fontId="4" type="noConversion"/>
  </si>
  <si>
    <t>50ETF沽2020年5月2850</t>
    <phoneticPr fontId="4" type="noConversion"/>
  </si>
  <si>
    <t>10002450</t>
    <phoneticPr fontId="4" type="noConversion"/>
  </si>
  <si>
    <t>50ETF沽2020年5月2900</t>
    <phoneticPr fontId="4" type="noConversion"/>
  </si>
  <si>
    <t>510050C2005M02450</t>
    <phoneticPr fontId="4" type="noConversion"/>
  </si>
  <si>
    <t>50ETF购2020年5月2950</t>
    <phoneticPr fontId="4" type="noConversion"/>
  </si>
  <si>
    <t>50ETF购2020年5月3000</t>
    <phoneticPr fontId="4" type="noConversion"/>
  </si>
  <si>
    <t>10002476</t>
    <phoneticPr fontId="4" type="noConversion"/>
  </si>
  <si>
    <t>10002477</t>
    <phoneticPr fontId="4" type="noConversion"/>
  </si>
  <si>
    <t>50ETF购2020年12月2563A</t>
    <phoneticPr fontId="4" type="noConversion"/>
  </si>
  <si>
    <t>510050C2012A02650</t>
    <phoneticPr fontId="4" type="noConversion"/>
  </si>
  <si>
    <t>10002479</t>
    <phoneticPr fontId="4" type="noConversion"/>
  </si>
  <si>
    <t>510050C2012A02700</t>
    <phoneticPr fontId="4" type="noConversion"/>
  </si>
  <si>
    <t>50ETF购2020年12月2661A</t>
    <phoneticPr fontId="4" type="noConversion"/>
  </si>
  <si>
    <t>510050C2012A02750</t>
    <phoneticPr fontId="4" type="noConversion"/>
  </si>
  <si>
    <t>50ETF购2020年12月2711A</t>
    <phoneticPr fontId="4" type="noConversion"/>
  </si>
  <si>
    <t>10002482</t>
    <phoneticPr fontId="4" type="noConversion"/>
  </si>
  <si>
    <t>510050C2012A02850</t>
    <phoneticPr fontId="4" type="noConversion"/>
  </si>
  <si>
    <t>50ETF购2020年12月2809A</t>
    <phoneticPr fontId="4" type="noConversion"/>
  </si>
  <si>
    <t>510050C2012A02900</t>
    <phoneticPr fontId="4" type="noConversion"/>
  </si>
  <si>
    <t>50ETF购2020年12月2957A</t>
    <phoneticPr fontId="4" type="noConversion"/>
  </si>
  <si>
    <t>10002486</t>
    <phoneticPr fontId="4" type="noConversion"/>
  </si>
  <si>
    <t>510050P2012A02600</t>
    <phoneticPr fontId="4" type="noConversion"/>
  </si>
  <si>
    <t>50ETF沽2020年12月2563A</t>
    <phoneticPr fontId="4" type="noConversion"/>
  </si>
  <si>
    <t>510050P2012A02650</t>
    <phoneticPr fontId="4" type="noConversion"/>
  </si>
  <si>
    <t>10002488</t>
    <phoneticPr fontId="4" type="noConversion"/>
  </si>
  <si>
    <t>510050P2012A02700</t>
    <phoneticPr fontId="4" type="noConversion"/>
  </si>
  <si>
    <t>510050P2012A02750</t>
    <phoneticPr fontId="4" type="noConversion"/>
  </si>
  <si>
    <t>50ETF沽2020年12月2711A</t>
    <phoneticPr fontId="4" type="noConversion"/>
  </si>
  <si>
    <t>10002491</t>
    <phoneticPr fontId="4" type="noConversion"/>
  </si>
  <si>
    <t>50ETF沽2020年12月2809A</t>
    <phoneticPr fontId="4" type="noConversion"/>
  </si>
  <si>
    <t>50ETF沽2020年12月2859A</t>
    <phoneticPr fontId="4" type="noConversion"/>
  </si>
  <si>
    <t>510050P2012A02950</t>
    <phoneticPr fontId="4" type="noConversion"/>
  </si>
  <si>
    <t>10002494</t>
    <phoneticPr fontId="4" type="noConversion"/>
  </si>
  <si>
    <t>510050P2012A03000</t>
    <phoneticPr fontId="4" type="noConversion"/>
  </si>
  <si>
    <t>510050C2012A02550</t>
    <phoneticPr fontId="4" type="noConversion"/>
  </si>
  <si>
    <t>50ETF购2020年12月2514A</t>
    <phoneticPr fontId="4" type="noConversion"/>
  </si>
  <si>
    <t>10002516</t>
    <phoneticPr fontId="4" type="noConversion"/>
  </si>
  <si>
    <t>510050P2005M03100</t>
    <phoneticPr fontId="4" type="noConversion"/>
  </si>
  <si>
    <t>10002518</t>
    <phoneticPr fontId="4" type="noConversion"/>
  </si>
  <si>
    <t>510050P2012A03100</t>
    <phoneticPr fontId="4" type="noConversion"/>
  </si>
  <si>
    <t>50ETF沽2020年12月3056A</t>
    <phoneticPr fontId="4" type="noConversion"/>
  </si>
  <si>
    <t>510050C2007M02600</t>
    <phoneticPr fontId="4" type="noConversion"/>
  </si>
  <si>
    <t>50ETF购2020年7月2600</t>
    <phoneticPr fontId="4" type="noConversion"/>
  </si>
  <si>
    <t>50ETF购2020年7月2650</t>
    <phoneticPr fontId="4" type="noConversion"/>
  </si>
  <si>
    <t>510050C2007M02700</t>
    <phoneticPr fontId="4" type="noConversion"/>
  </si>
  <si>
    <t>50ETF购2020年7月2700</t>
    <phoneticPr fontId="4" type="noConversion"/>
  </si>
  <si>
    <t>10002530</t>
    <phoneticPr fontId="4" type="noConversion"/>
  </si>
  <si>
    <t>50ETF购2020年7月2750</t>
    <phoneticPr fontId="4" type="noConversion"/>
  </si>
  <si>
    <t>50ETF购2020年7月2800</t>
    <phoneticPr fontId="4" type="noConversion"/>
  </si>
  <si>
    <t>510050C2007M02850</t>
    <phoneticPr fontId="4" type="noConversion"/>
  </si>
  <si>
    <t>50ETF购2020年7月2850</t>
    <phoneticPr fontId="4" type="noConversion"/>
  </si>
  <si>
    <t>510050C2007M02900</t>
    <phoneticPr fontId="4" type="noConversion"/>
  </si>
  <si>
    <t>50ETF购2020年7月2900</t>
    <phoneticPr fontId="4" type="noConversion"/>
  </si>
  <si>
    <t>10002534</t>
    <phoneticPr fontId="4" type="noConversion"/>
  </si>
  <si>
    <t>510050C2007M02950</t>
    <phoneticPr fontId="4" type="noConversion"/>
  </si>
  <si>
    <t>10002535</t>
    <phoneticPr fontId="4" type="noConversion"/>
  </si>
  <si>
    <t>510050C2007M03000</t>
    <phoneticPr fontId="4" type="noConversion"/>
  </si>
  <si>
    <t>50ETF购2020年7月3000</t>
    <phoneticPr fontId="4" type="noConversion"/>
  </si>
  <si>
    <t>10002536</t>
    <phoneticPr fontId="4" type="noConversion"/>
  </si>
  <si>
    <t>50ETF沽2020年7月2600</t>
    <phoneticPr fontId="4" type="noConversion"/>
  </si>
  <si>
    <t>50ETF沽2020年7月2650</t>
    <phoneticPr fontId="4" type="noConversion"/>
  </si>
  <si>
    <t>10002539</t>
    <phoneticPr fontId="4" type="noConversion"/>
  </si>
  <si>
    <t>50ETF沽2020年7月2750</t>
    <phoneticPr fontId="4" type="noConversion"/>
  </si>
  <si>
    <t>510050P2007M02800</t>
    <phoneticPr fontId="4" type="noConversion"/>
  </si>
  <si>
    <t>50ETF沽2020年7月2800</t>
    <phoneticPr fontId="4" type="noConversion"/>
  </si>
  <si>
    <t>10002541</t>
    <phoneticPr fontId="4" type="noConversion"/>
  </si>
  <si>
    <t>50ETF沽2020年7月2850</t>
    <phoneticPr fontId="4" type="noConversion"/>
  </si>
  <si>
    <t>10002542</t>
    <phoneticPr fontId="4" type="noConversion"/>
  </si>
  <si>
    <t>510050P2007M02900</t>
    <phoneticPr fontId="4" type="noConversion"/>
  </si>
  <si>
    <t>10002543</t>
    <phoneticPr fontId="4" type="noConversion"/>
  </si>
  <si>
    <t>50ETF沽2020年7月2950</t>
    <phoneticPr fontId="4" type="noConversion"/>
  </si>
  <si>
    <t>510050P2007M03000</t>
    <phoneticPr fontId="4" type="noConversion"/>
  </si>
  <si>
    <t>50ETF沽2020年7月3000</t>
    <phoneticPr fontId="4" type="noConversion"/>
  </si>
  <si>
    <t>510050C2007M03100</t>
    <phoneticPr fontId="4" type="noConversion"/>
  </si>
  <si>
    <t>10002566</t>
    <phoneticPr fontId="4" type="noConversion"/>
  </si>
  <si>
    <t>510050P2007M03100</t>
    <phoneticPr fontId="4" type="noConversion"/>
  </si>
  <si>
    <t>50ETF沽2020年7月3100</t>
    <phoneticPr fontId="4" type="noConversion"/>
  </si>
  <si>
    <t>10002569</t>
    <phoneticPr fontId="4" type="noConversion"/>
  </si>
  <si>
    <t>510050C2007M03200</t>
    <phoneticPr fontId="4" type="noConversion"/>
  </si>
  <si>
    <t>10002570</t>
    <phoneticPr fontId="4" type="noConversion"/>
  </si>
  <si>
    <t>510050P2007M03200</t>
    <phoneticPr fontId="4" type="noConversion"/>
  </si>
  <si>
    <t>50ETF沽2020年7月3200</t>
    <phoneticPr fontId="4" type="noConversion"/>
  </si>
  <si>
    <t>10002571</t>
    <phoneticPr fontId="4" type="noConversion"/>
  </si>
  <si>
    <t>10002572</t>
    <phoneticPr fontId="4" type="noConversion"/>
  </si>
  <si>
    <t>510050P2012A03200</t>
    <phoneticPr fontId="4" type="noConversion"/>
  </si>
  <si>
    <t>510050C2007M03300</t>
    <phoneticPr fontId="4" type="noConversion"/>
  </si>
  <si>
    <t>10002579</t>
    <phoneticPr fontId="4" type="noConversion"/>
  </si>
  <si>
    <t>50ETF购2020年12月3253A</t>
    <phoneticPr fontId="4" type="noConversion"/>
  </si>
  <si>
    <t>510050C2008M02800</t>
    <phoneticPr fontId="4" type="noConversion"/>
  </si>
  <si>
    <t>10002587</t>
    <phoneticPr fontId="4" type="noConversion"/>
  </si>
  <si>
    <t>510050C2008M02850</t>
    <phoneticPr fontId="4" type="noConversion"/>
  </si>
  <si>
    <t>50ETF购2020年8月2850</t>
    <phoneticPr fontId="4" type="noConversion"/>
  </si>
  <si>
    <t>10002588</t>
    <phoneticPr fontId="4" type="noConversion"/>
  </si>
  <si>
    <t>50ETF购2020年8月2900</t>
    <phoneticPr fontId="4" type="noConversion"/>
  </si>
  <si>
    <t>10002589</t>
    <phoneticPr fontId="4" type="noConversion"/>
  </si>
  <si>
    <t>510050C2008M03000</t>
    <phoneticPr fontId="4" type="noConversion"/>
  </si>
  <si>
    <t>50ETF购2020年8月3000</t>
    <phoneticPr fontId="4" type="noConversion"/>
  </si>
  <si>
    <t>510050C2008M03100</t>
    <phoneticPr fontId="4" type="noConversion"/>
  </si>
  <si>
    <t>50ETF购2020年8月3100</t>
    <phoneticPr fontId="4" type="noConversion"/>
  </si>
  <si>
    <t>510050P2008M02750</t>
    <phoneticPr fontId="4" type="noConversion"/>
  </si>
  <si>
    <t>50ETF沽2020年8月2750</t>
    <phoneticPr fontId="4" type="noConversion"/>
  </si>
  <si>
    <t>10002595</t>
    <phoneticPr fontId="4" type="noConversion"/>
  </si>
  <si>
    <t>510050P2008M02900</t>
    <phoneticPr fontId="4" type="noConversion"/>
  </si>
  <si>
    <t>10002598</t>
    <phoneticPr fontId="4" type="noConversion"/>
  </si>
  <si>
    <t>510050P2008M02950</t>
    <phoneticPr fontId="4" type="noConversion"/>
  </si>
  <si>
    <t>50ETF沽2020年8月2950</t>
    <phoneticPr fontId="4" type="noConversion"/>
  </si>
  <si>
    <t>10002599</t>
    <phoneticPr fontId="4" type="noConversion"/>
  </si>
  <si>
    <t>50ETF沽2020年8月3000</t>
    <phoneticPr fontId="4" type="noConversion"/>
  </si>
  <si>
    <t>50ETF沽2020年8月3100</t>
    <phoneticPr fontId="4" type="noConversion"/>
  </si>
  <si>
    <t>50ETF沽2020年8月3200</t>
    <phoneticPr fontId="4" type="noConversion"/>
  </si>
  <si>
    <t>10002623</t>
    <phoneticPr fontId="4" type="noConversion"/>
  </si>
  <si>
    <t>510050P2007M03400</t>
    <phoneticPr fontId="4" type="noConversion"/>
  </si>
  <si>
    <t>50ETF沽2020年7月3400</t>
    <phoneticPr fontId="4" type="noConversion"/>
  </si>
  <si>
    <t>510050C2008M03400</t>
    <phoneticPr fontId="4" type="noConversion"/>
  </si>
  <si>
    <t>50ETF购2020年8月3400</t>
    <phoneticPr fontId="4" type="noConversion"/>
  </si>
  <si>
    <t>10002626</t>
    <phoneticPr fontId="4" type="noConversion"/>
  </si>
  <si>
    <t>10002627</t>
    <phoneticPr fontId="4" type="noConversion"/>
  </si>
  <si>
    <t>510050C2012A03400</t>
    <phoneticPr fontId="4" type="noConversion"/>
  </si>
  <si>
    <t>50ETF购2020年12月3351A</t>
    <phoneticPr fontId="4" type="noConversion"/>
  </si>
  <si>
    <t>10002628</t>
    <phoneticPr fontId="4" type="noConversion"/>
  </si>
  <si>
    <t>510050P2012A03400</t>
    <phoneticPr fontId="4" type="noConversion"/>
  </si>
  <si>
    <t>50ETF沽2020年12月3351A</t>
    <phoneticPr fontId="4" type="noConversion"/>
  </si>
  <si>
    <t>510050C2007M03500</t>
    <phoneticPr fontId="4" type="noConversion"/>
  </si>
  <si>
    <t>10002638</t>
    <phoneticPr fontId="4" type="noConversion"/>
  </si>
  <si>
    <t>50ETF沽2020年7月3500</t>
    <phoneticPr fontId="4" type="noConversion"/>
  </si>
  <si>
    <t>10002639</t>
    <phoneticPr fontId="4" type="noConversion"/>
  </si>
  <si>
    <t>510050C2008M03500</t>
    <phoneticPr fontId="4" type="noConversion"/>
  </si>
  <si>
    <t>10002640</t>
    <phoneticPr fontId="4" type="noConversion"/>
  </si>
  <si>
    <t>510050P2008M03500</t>
    <phoneticPr fontId="4" type="noConversion"/>
  </si>
  <si>
    <t>10002641</t>
    <phoneticPr fontId="4" type="noConversion"/>
  </si>
  <si>
    <t>10002643</t>
    <phoneticPr fontId="4" type="noConversion"/>
  </si>
  <si>
    <t>510050C2012A03500</t>
    <phoneticPr fontId="4" type="noConversion"/>
  </si>
  <si>
    <t>50ETF沽2020年12月3450A</t>
    <phoneticPr fontId="4" type="noConversion"/>
  </si>
  <si>
    <t>10002653</t>
    <phoneticPr fontId="4" type="noConversion"/>
  </si>
  <si>
    <t>510050C2007M03600</t>
    <phoneticPr fontId="4" type="noConversion"/>
  </si>
  <si>
    <t>50ETF购2020年7月3600</t>
    <phoneticPr fontId="4" type="noConversion"/>
  </si>
  <si>
    <t>10002655</t>
    <phoneticPr fontId="4" type="noConversion"/>
  </si>
  <si>
    <t>50ETF购2020年8月3600</t>
    <phoneticPr fontId="4" type="noConversion"/>
  </si>
  <si>
    <t>10002656</t>
    <phoneticPr fontId="4" type="noConversion"/>
  </si>
  <si>
    <t>510050P2008M03600</t>
    <phoneticPr fontId="4" type="noConversion"/>
  </si>
  <si>
    <t>50ETF沽2020年8月3600</t>
    <phoneticPr fontId="4" type="noConversion"/>
  </si>
  <si>
    <t>10002657</t>
    <phoneticPr fontId="4" type="noConversion"/>
  </si>
  <si>
    <t>10002658</t>
    <phoneticPr fontId="4" type="noConversion"/>
  </si>
  <si>
    <t>510050C2012A03600</t>
    <phoneticPr fontId="4" type="noConversion"/>
  </si>
  <si>
    <t>50ETF沽2020年12月3549A</t>
    <phoneticPr fontId="4" type="noConversion"/>
  </si>
  <si>
    <t>10002670</t>
    <phoneticPr fontId="4" type="noConversion"/>
  </si>
  <si>
    <t>10002671</t>
    <phoneticPr fontId="4" type="noConversion"/>
  </si>
  <si>
    <t>50ETF购2020年7月3900</t>
    <phoneticPr fontId="4" type="noConversion"/>
  </si>
  <si>
    <t>10002672</t>
    <phoneticPr fontId="4" type="noConversion"/>
  </si>
  <si>
    <t>510050P2007M03700</t>
    <phoneticPr fontId="4" type="noConversion"/>
  </si>
  <si>
    <t>10002673</t>
    <phoneticPr fontId="4" type="noConversion"/>
  </si>
  <si>
    <t>510050C2008M03700</t>
    <phoneticPr fontId="4" type="noConversion"/>
  </si>
  <si>
    <t>10002677</t>
    <phoneticPr fontId="4" type="noConversion"/>
  </si>
  <si>
    <t>510050P2008M03700</t>
    <phoneticPr fontId="4" type="noConversion"/>
  </si>
  <si>
    <t>10002679</t>
    <phoneticPr fontId="4" type="noConversion"/>
  </si>
  <si>
    <t>510050P2008M03800</t>
    <phoneticPr fontId="4" type="noConversion"/>
  </si>
  <si>
    <t>50ETF沽2020年8月3800</t>
    <phoneticPr fontId="4" type="noConversion"/>
  </si>
  <si>
    <t>10002680</t>
    <phoneticPr fontId="4" type="noConversion"/>
  </si>
  <si>
    <t>50ETF沽2020年8月3900</t>
    <phoneticPr fontId="4" type="noConversion"/>
  </si>
  <si>
    <t>50ETF购2020年9月3700</t>
    <phoneticPr fontId="4" type="noConversion"/>
  </si>
  <si>
    <t>50ETF购2020年9月3800</t>
    <phoneticPr fontId="4" type="noConversion"/>
  </si>
  <si>
    <t>10002683</t>
    <phoneticPr fontId="4" type="noConversion"/>
  </si>
  <si>
    <t>510050C2009M03900</t>
    <phoneticPr fontId="4" type="noConversion"/>
  </si>
  <si>
    <t>50ETF购2020年9月3900</t>
    <phoneticPr fontId="4" type="noConversion"/>
  </si>
  <si>
    <t>50ETF沽2020年9月3700</t>
    <phoneticPr fontId="4" type="noConversion"/>
  </si>
  <si>
    <t>50ETF沽2020年9月3900</t>
    <phoneticPr fontId="4" type="noConversion"/>
  </si>
  <si>
    <t>10002687</t>
    <phoneticPr fontId="4" type="noConversion"/>
  </si>
  <si>
    <t>510050C2012A03800</t>
    <phoneticPr fontId="4" type="noConversion"/>
  </si>
  <si>
    <t>510050C2012A03900</t>
    <phoneticPr fontId="4" type="noConversion"/>
  </si>
  <si>
    <t>10002690</t>
    <phoneticPr fontId="4" type="noConversion"/>
  </si>
  <si>
    <t>510050P2012A03700</t>
    <phoneticPr fontId="4" type="noConversion"/>
  </si>
  <si>
    <t>50ETF沽2020年12月3647A</t>
    <phoneticPr fontId="4" type="noConversion"/>
  </si>
  <si>
    <t>10002692</t>
    <phoneticPr fontId="4" type="noConversion"/>
  </si>
  <si>
    <t>510050C2103A03000</t>
    <phoneticPr fontId="4" type="noConversion"/>
  </si>
  <si>
    <t>10002727</t>
    <phoneticPr fontId="4" type="noConversion"/>
  </si>
  <si>
    <t>510050C2103A03100</t>
    <phoneticPr fontId="4" type="noConversion"/>
  </si>
  <si>
    <t>510050C2103A03200</t>
    <phoneticPr fontId="4" type="noConversion"/>
  </si>
  <si>
    <t>510050C2103A03300</t>
    <phoneticPr fontId="4" type="noConversion"/>
  </si>
  <si>
    <t>10002730</t>
    <phoneticPr fontId="4" type="noConversion"/>
  </si>
  <si>
    <t>10002731</t>
    <phoneticPr fontId="4" type="noConversion"/>
  </si>
  <si>
    <t>50ETF购2021年3月3549A</t>
    <phoneticPr fontId="4" type="noConversion"/>
  </si>
  <si>
    <t>510050C2103A03700</t>
    <phoneticPr fontId="4" type="noConversion"/>
  </si>
  <si>
    <t>10002734</t>
    <phoneticPr fontId="4" type="noConversion"/>
  </si>
  <si>
    <t>510050P2103A02950</t>
    <phoneticPr fontId="4" type="noConversion"/>
  </si>
  <si>
    <t>510050P2103A03000</t>
    <phoneticPr fontId="4" type="noConversion"/>
  </si>
  <si>
    <t>10002737</t>
    <phoneticPr fontId="4" type="noConversion"/>
  </si>
  <si>
    <t>510050P2103A03200</t>
    <phoneticPr fontId="4" type="noConversion"/>
  </si>
  <si>
    <t>50ETF沽2021年3月3154A</t>
    <phoneticPr fontId="4" type="noConversion"/>
  </si>
  <si>
    <t>10002738</t>
    <phoneticPr fontId="4" type="noConversion"/>
  </si>
  <si>
    <t>10002739</t>
    <phoneticPr fontId="4" type="noConversion"/>
  </si>
  <si>
    <t>10002741</t>
    <phoneticPr fontId="4" type="noConversion"/>
  </si>
  <si>
    <t>510050P2103A03600</t>
    <phoneticPr fontId="4" type="noConversion"/>
  </si>
  <si>
    <t>10002742</t>
    <phoneticPr fontId="4" type="noConversion"/>
  </si>
  <si>
    <t>510050P2103A03700</t>
    <phoneticPr fontId="4" type="noConversion"/>
  </si>
  <si>
    <t>510050C2103A03800</t>
    <phoneticPr fontId="4" type="noConversion"/>
  </si>
  <si>
    <t>50ETF购2021年3月3746A</t>
    <phoneticPr fontId="4" type="noConversion"/>
  </si>
  <si>
    <t>510050P2103A03800</t>
    <phoneticPr fontId="4" type="noConversion"/>
  </si>
  <si>
    <t>10002771</t>
    <phoneticPr fontId="4" type="noConversion"/>
  </si>
  <si>
    <t>50ETF购2020年10月2950</t>
    <phoneticPr fontId="4" type="noConversion"/>
  </si>
  <si>
    <t>10002772</t>
    <phoneticPr fontId="4" type="noConversion"/>
  </si>
  <si>
    <t>50ETF购2020年10月3100</t>
    <phoneticPr fontId="4" type="noConversion"/>
  </si>
  <si>
    <t>510050C2010M03200</t>
    <phoneticPr fontId="4" type="noConversion"/>
  </si>
  <si>
    <t>50ETF购2020年10月3200</t>
    <phoneticPr fontId="4" type="noConversion"/>
  </si>
  <si>
    <t>510050C2010M03300</t>
    <phoneticPr fontId="4" type="noConversion"/>
  </si>
  <si>
    <t>10002776</t>
    <phoneticPr fontId="4" type="noConversion"/>
  </si>
  <si>
    <t>510050C2010M03400</t>
    <phoneticPr fontId="4" type="noConversion"/>
  </si>
  <si>
    <t>50ETF购2020年10月3400</t>
    <phoneticPr fontId="4" type="noConversion"/>
  </si>
  <si>
    <t>10002777</t>
    <phoneticPr fontId="4" type="noConversion"/>
  </si>
  <si>
    <t>50ETF购2020年10月3500</t>
    <phoneticPr fontId="4" type="noConversion"/>
  </si>
  <si>
    <t>50ETF购2020年10月3600</t>
    <phoneticPr fontId="4" type="noConversion"/>
  </si>
  <si>
    <t>10002779</t>
    <phoneticPr fontId="4" type="noConversion"/>
  </si>
  <si>
    <t>50ETF沽2020年10月2950</t>
    <phoneticPr fontId="4" type="noConversion"/>
  </si>
  <si>
    <t>10002781</t>
    <phoneticPr fontId="4" type="noConversion"/>
  </si>
  <si>
    <t>510050P2010M03000</t>
    <phoneticPr fontId="4" type="noConversion"/>
  </si>
  <si>
    <t>50ETF沽2020年10月3100</t>
    <phoneticPr fontId="4" type="noConversion"/>
  </si>
  <si>
    <t>10002783</t>
    <phoneticPr fontId="4" type="noConversion"/>
  </si>
  <si>
    <t>510050P2010M03200</t>
    <phoneticPr fontId="4" type="noConversion"/>
  </si>
  <si>
    <t>50ETF沽2020年10月3200</t>
    <phoneticPr fontId="4" type="noConversion"/>
  </si>
  <si>
    <t>510050P2010M03300</t>
    <phoneticPr fontId="4" type="noConversion"/>
  </si>
  <si>
    <t>10002785</t>
    <phoneticPr fontId="4" type="noConversion"/>
  </si>
  <si>
    <t>510050P2010M03400</t>
    <phoneticPr fontId="4" type="noConversion"/>
  </si>
  <si>
    <t>510050P2010M03700</t>
    <phoneticPr fontId="4" type="noConversion"/>
  </si>
  <si>
    <t>50ETF沽2020年10月3700</t>
    <phoneticPr fontId="4" type="noConversion"/>
  </si>
  <si>
    <t>10002807</t>
    <phoneticPr fontId="4" type="noConversion"/>
  </si>
  <si>
    <t>510050C2010M03800</t>
    <phoneticPr fontId="4" type="noConversion"/>
  </si>
  <si>
    <t>10002808</t>
    <phoneticPr fontId="4" type="noConversion"/>
  </si>
  <si>
    <t>510050P2010M03800</t>
    <phoneticPr fontId="4" type="noConversion"/>
  </si>
  <si>
    <t>510050C2011M02950</t>
    <phoneticPr fontId="4" type="noConversion"/>
  </si>
  <si>
    <t>50ETF购2020年11月2950</t>
    <phoneticPr fontId="4" type="noConversion"/>
  </si>
  <si>
    <t>10002816</t>
    <phoneticPr fontId="4" type="noConversion"/>
  </si>
  <si>
    <t>50ETF购2020年11月3000</t>
    <phoneticPr fontId="4" type="noConversion"/>
  </si>
  <si>
    <t>10002817</t>
    <phoneticPr fontId="4" type="noConversion"/>
  </si>
  <si>
    <t>510050C2011M03100</t>
    <phoneticPr fontId="4" type="noConversion"/>
  </si>
  <si>
    <t>10002818</t>
    <phoneticPr fontId="4" type="noConversion"/>
  </si>
  <si>
    <t>50ETF购2020年11月3400</t>
    <phoneticPr fontId="4" type="noConversion"/>
  </si>
  <si>
    <t>510050C2011M03500</t>
    <phoneticPr fontId="4" type="noConversion"/>
  </si>
  <si>
    <t>50ETF购2020年11月3500</t>
    <phoneticPr fontId="4" type="noConversion"/>
  </si>
  <si>
    <t>10002824</t>
    <phoneticPr fontId="4" type="noConversion"/>
  </si>
  <si>
    <t>50ETF沽2020年11月2950</t>
    <phoneticPr fontId="4" type="noConversion"/>
  </si>
  <si>
    <t>10002825</t>
    <phoneticPr fontId="4" type="noConversion"/>
  </si>
  <si>
    <t>50ETF沽2020年11月3000</t>
    <phoneticPr fontId="4" type="noConversion"/>
  </si>
  <si>
    <t>510050P2011M03100</t>
    <phoneticPr fontId="4" type="noConversion"/>
  </si>
  <si>
    <t>10002828</t>
    <phoneticPr fontId="4" type="noConversion"/>
  </si>
  <si>
    <t>510050P2011M03300</t>
    <phoneticPr fontId="4" type="noConversion"/>
  </si>
  <si>
    <t>50ETF沽2020年11月3400</t>
    <phoneticPr fontId="4" type="noConversion"/>
  </si>
  <si>
    <t>50ETF沽2020年11月3700</t>
    <phoneticPr fontId="4" type="noConversion"/>
  </si>
  <si>
    <t>510050C2011M03800</t>
    <phoneticPr fontId="4" type="noConversion"/>
  </si>
  <si>
    <t>10002854</t>
    <phoneticPr fontId="4" type="noConversion"/>
  </si>
  <si>
    <t>510050C2106A03000</t>
    <phoneticPr fontId="4" type="noConversion"/>
  </si>
  <si>
    <t>10002860</t>
    <phoneticPr fontId="4" type="noConversion"/>
  </si>
  <si>
    <t>50ETF购2021年6月3056A</t>
    <phoneticPr fontId="4" type="noConversion"/>
  </si>
  <si>
    <t>50ETF购2021年6月3154A</t>
    <phoneticPr fontId="4" type="noConversion"/>
  </si>
  <si>
    <t>10002862</t>
    <phoneticPr fontId="4" type="noConversion"/>
  </si>
  <si>
    <t>10002865</t>
    <phoneticPr fontId="4" type="noConversion"/>
  </si>
  <si>
    <t>510050C2106A03600</t>
    <phoneticPr fontId="4" type="noConversion"/>
  </si>
  <si>
    <t>50ETF购2021年6月3549A</t>
    <phoneticPr fontId="4" type="noConversion"/>
  </si>
  <si>
    <t>10002868</t>
    <phoneticPr fontId="4" type="noConversion"/>
  </si>
  <si>
    <t>510050P2106A03000</t>
    <phoneticPr fontId="4" type="noConversion"/>
  </si>
  <si>
    <t>50ETF沽2021年6月2957A</t>
    <phoneticPr fontId="4" type="noConversion"/>
  </si>
  <si>
    <t>510050P2106A03100</t>
    <phoneticPr fontId="4" type="noConversion"/>
  </si>
  <si>
    <t>50ETF沽2021年6月3253A</t>
    <phoneticPr fontId="4" type="noConversion"/>
  </si>
  <si>
    <t>510050P2106A03400</t>
    <phoneticPr fontId="4" type="noConversion"/>
  </si>
  <si>
    <t>50ETF沽2021年6月3351A</t>
    <phoneticPr fontId="4" type="noConversion"/>
  </si>
  <si>
    <t>510050P2106A03500</t>
    <phoneticPr fontId="4" type="noConversion"/>
  </si>
  <si>
    <t>50ETF沽2021年6月3549A</t>
    <phoneticPr fontId="4" type="noConversion"/>
  </si>
  <si>
    <t>10002875</t>
    <phoneticPr fontId="4" type="noConversion"/>
  </si>
  <si>
    <t>510050P2106A03700</t>
    <phoneticPr fontId="4" type="noConversion"/>
  </si>
  <si>
    <t>50ETF沽2021年6月3647A</t>
    <phoneticPr fontId="4" type="noConversion"/>
  </si>
  <si>
    <t>10002876</t>
    <phoneticPr fontId="4" type="noConversion"/>
  </si>
  <si>
    <t>510050P2106A03800</t>
    <phoneticPr fontId="4" type="noConversion"/>
  </si>
  <si>
    <t>10002895</t>
    <phoneticPr fontId="4" type="noConversion"/>
  </si>
  <si>
    <t>510050C2106A02950</t>
    <phoneticPr fontId="4" type="noConversion"/>
  </si>
  <si>
    <t>50ETF购2021年6月2908A</t>
    <phoneticPr fontId="4" type="noConversion"/>
  </si>
  <si>
    <t>10002896</t>
    <phoneticPr fontId="4" type="noConversion"/>
  </si>
  <si>
    <t>510050P2106A02950</t>
    <phoneticPr fontId="4" type="noConversion"/>
  </si>
  <si>
    <t>50ETF沽2021年6月2908A</t>
    <phoneticPr fontId="4" type="noConversion"/>
  </si>
  <si>
    <t>10002910</t>
    <phoneticPr fontId="4" type="noConversion"/>
  </si>
  <si>
    <t>510050P2103A03900</t>
    <phoneticPr fontId="4" type="noConversion"/>
  </si>
  <si>
    <t>50ETF沽2021年3月3844A</t>
    <phoneticPr fontId="4" type="noConversion"/>
  </si>
  <si>
    <t>10002911</t>
    <phoneticPr fontId="4" type="noConversion"/>
  </si>
  <si>
    <t>10002912</t>
    <phoneticPr fontId="4" type="noConversion"/>
  </si>
  <si>
    <t>510050P2106A03900</t>
    <phoneticPr fontId="4" type="noConversion"/>
  </si>
  <si>
    <t>50ETF沽2021年6月3844A</t>
    <phoneticPr fontId="4" type="noConversion"/>
  </si>
  <si>
    <t>10002913</t>
    <phoneticPr fontId="4" type="noConversion"/>
  </si>
  <si>
    <t>510050C2101A03100</t>
    <phoneticPr fontId="4" type="noConversion"/>
  </si>
  <si>
    <t>50ETF购2021年1月3056A</t>
    <phoneticPr fontId="4" type="noConversion"/>
  </si>
  <si>
    <t>50ETF购2021年1月3154A</t>
    <phoneticPr fontId="4" type="noConversion"/>
  </si>
  <si>
    <t>510050C2101A03400</t>
    <phoneticPr fontId="4" type="noConversion"/>
  </si>
  <si>
    <t>50ETF购2021年1月3351A</t>
    <phoneticPr fontId="4" type="noConversion"/>
  </si>
  <si>
    <t>50ETF购2021年1月3450A</t>
    <phoneticPr fontId="4" type="noConversion"/>
  </si>
  <si>
    <t>10002918</t>
    <phoneticPr fontId="4" type="noConversion"/>
  </si>
  <si>
    <t>510050C2101A03600</t>
    <phoneticPr fontId="4" type="noConversion"/>
  </si>
  <si>
    <t>50ETF购2021年1月3549A</t>
    <phoneticPr fontId="4" type="noConversion"/>
  </si>
  <si>
    <t>510050C2101A03700</t>
    <phoneticPr fontId="4" type="noConversion"/>
  </si>
  <si>
    <t>10002920</t>
    <phoneticPr fontId="4" type="noConversion"/>
  </si>
  <si>
    <t>50ETF沽2021年1月3056A</t>
    <phoneticPr fontId="4" type="noConversion"/>
  </si>
  <si>
    <t>50ETF沽2021年1月3351A</t>
    <phoneticPr fontId="4" type="noConversion"/>
  </si>
  <si>
    <t>10002926</t>
    <phoneticPr fontId="4" type="noConversion"/>
  </si>
  <si>
    <t>510050P2101A03500</t>
    <phoneticPr fontId="4" type="noConversion"/>
  </si>
  <si>
    <t>10002927</t>
    <phoneticPr fontId="4" type="noConversion"/>
  </si>
  <si>
    <t>10002928</t>
    <phoneticPr fontId="4" type="noConversion"/>
  </si>
  <si>
    <t>510050P2101A03700</t>
    <phoneticPr fontId="4" type="noConversion"/>
  </si>
  <si>
    <t>50ETF沽2021年1月3647A</t>
    <phoneticPr fontId="4" type="noConversion"/>
  </si>
  <si>
    <t>10002929</t>
    <phoneticPr fontId="4" type="noConversion"/>
  </si>
  <si>
    <t>510050P2101A03800</t>
    <phoneticPr fontId="4" type="noConversion"/>
  </si>
  <si>
    <t>10002930</t>
    <phoneticPr fontId="4" type="noConversion"/>
  </si>
  <si>
    <t>50ETF沽2021年1月3844A</t>
    <phoneticPr fontId="4" type="noConversion"/>
  </si>
  <si>
    <t>50ETF购2020年12月3200</t>
    <phoneticPr fontId="4" type="noConversion"/>
  </si>
  <si>
    <t>10002952</t>
    <phoneticPr fontId="4" type="noConversion"/>
  </si>
  <si>
    <t>510050C2012M03400</t>
    <phoneticPr fontId="4" type="noConversion"/>
  </si>
  <si>
    <t>50ETF购2020年12月3500</t>
    <phoneticPr fontId="4" type="noConversion"/>
  </si>
  <si>
    <t>510050C2012M03600</t>
    <phoneticPr fontId="4" type="noConversion"/>
  </si>
  <si>
    <t>50ETF购2020年12月3600</t>
    <phoneticPr fontId="4" type="noConversion"/>
  </si>
  <si>
    <t>10002955</t>
    <phoneticPr fontId="4" type="noConversion"/>
  </si>
  <si>
    <t>510050C2012M03700</t>
    <phoneticPr fontId="4" type="noConversion"/>
  </si>
  <si>
    <t>10002956</t>
    <phoneticPr fontId="4" type="noConversion"/>
  </si>
  <si>
    <t>510050C2012M03800</t>
    <phoneticPr fontId="4" type="noConversion"/>
  </si>
  <si>
    <t>50ETF购2020年12月3900</t>
    <phoneticPr fontId="4" type="noConversion"/>
  </si>
  <si>
    <t>10002958</t>
    <phoneticPr fontId="4" type="noConversion"/>
  </si>
  <si>
    <t>510050P2012M03100</t>
    <phoneticPr fontId="4" type="noConversion"/>
  </si>
  <si>
    <t>510050P2012M03200</t>
    <phoneticPr fontId="4" type="noConversion"/>
  </si>
  <si>
    <t>10002960</t>
    <phoneticPr fontId="4" type="noConversion"/>
  </si>
  <si>
    <t>510050P2012M03300</t>
    <phoneticPr fontId="4" type="noConversion"/>
  </si>
  <si>
    <t>510050P2012M03400</t>
    <phoneticPr fontId="4" type="noConversion"/>
  </si>
  <si>
    <t>50ETF沽2020年12月3400</t>
    <phoneticPr fontId="4" type="noConversion"/>
  </si>
  <si>
    <t>10002962</t>
    <phoneticPr fontId="4" type="noConversion"/>
  </si>
  <si>
    <t>510050P2012M03500</t>
    <phoneticPr fontId="4" type="noConversion"/>
  </si>
  <si>
    <t>50ETF沽2020年12月3500</t>
    <phoneticPr fontId="4" type="noConversion"/>
  </si>
  <si>
    <t>50ETF沽2020年12月3600</t>
    <phoneticPr fontId="4" type="noConversion"/>
  </si>
  <si>
    <t>10002965</t>
    <phoneticPr fontId="4" type="noConversion"/>
  </si>
  <si>
    <t>50ETF沽2020年12月3800</t>
    <phoneticPr fontId="4" type="noConversion"/>
  </si>
  <si>
    <t>510050P2012M03900</t>
    <phoneticPr fontId="4" type="noConversion"/>
  </si>
  <si>
    <t>510050C2101M03100</t>
    <phoneticPr fontId="4" type="noConversion"/>
  </si>
  <si>
    <t>10002968</t>
    <phoneticPr fontId="4" type="noConversion"/>
  </si>
  <si>
    <t>50ETF购2021年1月3200</t>
    <phoneticPr fontId="4" type="noConversion"/>
  </si>
  <si>
    <t>10002969</t>
    <phoneticPr fontId="4" type="noConversion"/>
  </si>
  <si>
    <t>50ETF购2021年1月3300</t>
    <phoneticPr fontId="4" type="noConversion"/>
  </si>
  <si>
    <t>10002971</t>
    <phoneticPr fontId="4" type="noConversion"/>
  </si>
  <si>
    <t>10002972</t>
    <phoneticPr fontId="4" type="noConversion"/>
  </si>
  <si>
    <t>50ETF购2021年1月3600</t>
    <phoneticPr fontId="4" type="noConversion"/>
  </si>
  <si>
    <t>10002973</t>
    <phoneticPr fontId="4" type="noConversion"/>
  </si>
  <si>
    <t>510050C2101M03700</t>
    <phoneticPr fontId="4" type="noConversion"/>
  </si>
  <si>
    <t>50ETF购2021年1月3700</t>
    <phoneticPr fontId="4" type="noConversion"/>
  </si>
  <si>
    <t>50ETF购2021年1月3800</t>
    <phoneticPr fontId="4" type="noConversion"/>
  </si>
  <si>
    <t>510050C2101M03900</t>
    <phoneticPr fontId="4" type="noConversion"/>
  </si>
  <si>
    <t>510050P2101M03100</t>
    <phoneticPr fontId="4" type="noConversion"/>
  </si>
  <si>
    <t>50ETF沽2021年1月3100</t>
    <phoneticPr fontId="4" type="noConversion"/>
  </si>
  <si>
    <t>10002977</t>
    <phoneticPr fontId="4" type="noConversion"/>
  </si>
  <si>
    <t>50ETF沽2021年1月3200</t>
    <phoneticPr fontId="4" type="noConversion"/>
  </si>
  <si>
    <t>50ETF沽2021年1月3300</t>
    <phoneticPr fontId="4" type="noConversion"/>
  </si>
  <si>
    <t>10002980</t>
    <phoneticPr fontId="4" type="noConversion"/>
  </si>
  <si>
    <t>510050P2101M03500</t>
    <phoneticPr fontId="4" type="noConversion"/>
  </si>
  <si>
    <t>50ETF沽2021年1月3500</t>
    <phoneticPr fontId="4" type="noConversion"/>
  </si>
  <si>
    <t>50ETF沽2021年1月3600</t>
    <phoneticPr fontId="4" type="noConversion"/>
  </si>
  <si>
    <t>10002982</t>
    <phoneticPr fontId="4" type="noConversion"/>
  </si>
  <si>
    <t>510050P2101M03700</t>
    <phoneticPr fontId="4" type="noConversion"/>
  </si>
  <si>
    <t>10002983</t>
    <phoneticPr fontId="4" type="noConversion"/>
  </si>
  <si>
    <t>10002986</t>
    <phoneticPr fontId="4" type="noConversion"/>
  </si>
  <si>
    <t>50ETF购2021年3月3300</t>
    <phoneticPr fontId="4" type="noConversion"/>
  </si>
  <si>
    <t>510050C2103M03400</t>
    <phoneticPr fontId="4" type="noConversion"/>
  </si>
  <si>
    <t>50ETF购2021年3月3400</t>
    <phoneticPr fontId="4" type="noConversion"/>
  </si>
  <si>
    <t>510050C2103M03500</t>
    <phoneticPr fontId="4" type="noConversion"/>
  </si>
  <si>
    <t>50ETF购2021年3月3500</t>
    <phoneticPr fontId="4" type="noConversion"/>
  </si>
  <si>
    <t>510050C2103M03600</t>
    <phoneticPr fontId="4" type="noConversion"/>
  </si>
  <si>
    <t>50ETF购2021年3月3600</t>
    <phoneticPr fontId="4" type="noConversion"/>
  </si>
  <si>
    <t>510050C2103M03700</t>
    <phoneticPr fontId="4" type="noConversion"/>
  </si>
  <si>
    <t>50ETF购2021年3月3700</t>
    <phoneticPr fontId="4" type="noConversion"/>
  </si>
  <si>
    <t>10002992</t>
    <phoneticPr fontId="4" type="noConversion"/>
  </si>
  <si>
    <t>510050C2103M03800</t>
    <phoneticPr fontId="4" type="noConversion"/>
  </si>
  <si>
    <t>50ETF购2021年3月3800</t>
    <phoneticPr fontId="4" type="noConversion"/>
  </si>
  <si>
    <t>50ETF沽2021年3月3100</t>
    <phoneticPr fontId="4" type="noConversion"/>
  </si>
  <si>
    <t>10002995</t>
    <phoneticPr fontId="4" type="noConversion"/>
  </si>
  <si>
    <t>510050P2103M03200</t>
    <phoneticPr fontId="4" type="noConversion"/>
  </si>
  <si>
    <t>50ETF沽2021年3月3200</t>
    <phoneticPr fontId="4" type="noConversion"/>
  </si>
  <si>
    <t>50ETF沽2021年3月3300</t>
    <phoneticPr fontId="4" type="noConversion"/>
  </si>
  <si>
    <t>510050P2103M03500</t>
    <phoneticPr fontId="4" type="noConversion"/>
  </si>
  <si>
    <t>50ETF沽2021年3月3500</t>
    <phoneticPr fontId="4" type="noConversion"/>
  </si>
  <si>
    <t>510050P2103M03600</t>
    <phoneticPr fontId="4" type="noConversion"/>
  </si>
  <si>
    <t>10003001</t>
    <phoneticPr fontId="4" type="noConversion"/>
  </si>
  <si>
    <t>50ETF沽2021年3月3800</t>
    <phoneticPr fontId="4" type="noConversion"/>
  </si>
  <si>
    <t>510050P2103M03900</t>
    <phoneticPr fontId="4" type="noConversion"/>
  </si>
  <si>
    <t>50ETF沽2021年3月3900</t>
    <phoneticPr fontId="4" type="noConversion"/>
  </si>
  <si>
    <t>10003003</t>
    <phoneticPr fontId="4" type="noConversion"/>
  </si>
  <si>
    <t>50ETF购2021年6月3100</t>
    <phoneticPr fontId="4" type="noConversion"/>
  </si>
  <si>
    <t>10003005</t>
    <phoneticPr fontId="4" type="noConversion"/>
  </si>
  <si>
    <t>50ETF购2021年6月3300</t>
    <phoneticPr fontId="4" type="noConversion"/>
  </si>
  <si>
    <t>50ETF购2021年6月3400</t>
    <phoneticPr fontId="4" type="noConversion"/>
  </si>
  <si>
    <t>10003007</t>
    <phoneticPr fontId="4" type="noConversion"/>
  </si>
  <si>
    <t>50ETF购2021年6月3500</t>
    <phoneticPr fontId="4" type="noConversion"/>
  </si>
  <si>
    <t>10003008</t>
    <phoneticPr fontId="4" type="noConversion"/>
  </si>
  <si>
    <t>50ETF购2021年6月3600</t>
    <phoneticPr fontId="4" type="noConversion"/>
  </si>
  <si>
    <t>50ETF购2021年6月3700</t>
    <phoneticPr fontId="4" type="noConversion"/>
  </si>
  <si>
    <t>510050C2106M03800</t>
    <phoneticPr fontId="4" type="noConversion"/>
  </si>
  <si>
    <t>50ETF购2021年6月3800</t>
    <phoneticPr fontId="4" type="noConversion"/>
  </si>
  <si>
    <t>10003011</t>
    <phoneticPr fontId="4" type="noConversion"/>
  </si>
  <si>
    <t>50ETF购2021年6月3900</t>
    <phoneticPr fontId="4" type="noConversion"/>
  </si>
  <si>
    <t>50ETF沽2021年6月3100</t>
    <phoneticPr fontId="4" type="noConversion"/>
  </si>
  <si>
    <t>10003013</t>
    <phoneticPr fontId="4" type="noConversion"/>
  </si>
  <si>
    <t>10003014</t>
    <phoneticPr fontId="4" type="noConversion"/>
  </si>
  <si>
    <t>50ETF沽2021年6月3400</t>
    <phoneticPr fontId="4" type="noConversion"/>
  </si>
  <si>
    <t>510050P2106M03500</t>
    <phoneticPr fontId="4" type="noConversion"/>
  </si>
  <si>
    <t>50ETF沽2021年6月3500</t>
    <phoneticPr fontId="4" type="noConversion"/>
  </si>
  <si>
    <t>510050P2106M03600</t>
    <phoneticPr fontId="4" type="noConversion"/>
  </si>
  <si>
    <t>50ETF沽2021年6月3600</t>
    <phoneticPr fontId="4" type="noConversion"/>
  </si>
  <si>
    <t>510050P2106M03700</t>
    <phoneticPr fontId="4" type="noConversion"/>
  </si>
  <si>
    <t>50ETF沽2021年6月3700</t>
    <phoneticPr fontId="4" type="noConversion"/>
  </si>
  <si>
    <t>510050P2106M03800</t>
    <phoneticPr fontId="4" type="noConversion"/>
  </si>
  <si>
    <t>50ETF沽2021年6月3800</t>
    <phoneticPr fontId="4" type="noConversion"/>
  </si>
  <si>
    <t>10003020</t>
    <phoneticPr fontId="4" type="noConversion"/>
  </si>
  <si>
    <t>510050P2106M03900</t>
    <phoneticPr fontId="4" type="noConversion"/>
  </si>
  <si>
    <t>50ETF沽2021年6月3900</t>
    <phoneticPr fontId="4" type="noConversion"/>
  </si>
  <si>
    <t>50ETF购2021年1月4000</t>
    <phoneticPr fontId="4" type="noConversion"/>
  </si>
  <si>
    <t>510050P2101M04000</t>
    <phoneticPr fontId="4" type="noConversion"/>
  </si>
  <si>
    <t>10003026</t>
    <phoneticPr fontId="4" type="noConversion"/>
  </si>
  <si>
    <t>10003027</t>
    <phoneticPr fontId="4" type="noConversion"/>
  </si>
  <si>
    <t>50ETF购2021年6月4000</t>
    <phoneticPr fontId="4" type="noConversion"/>
  </si>
  <si>
    <t>10003028</t>
    <phoneticPr fontId="4" type="noConversion"/>
  </si>
  <si>
    <t>50ETF沽2021年6月4000</t>
    <phoneticPr fontId="4" type="noConversion"/>
  </si>
  <si>
    <t>10003037</t>
    <phoneticPr fontId="4" type="noConversion"/>
  </si>
  <si>
    <t>510050C2012M03000</t>
    <phoneticPr fontId="4" type="noConversion"/>
  </si>
  <si>
    <t>510050P2012M03000</t>
    <phoneticPr fontId="4" type="noConversion"/>
  </si>
  <si>
    <t>50ETF沽2020年12月3000</t>
    <phoneticPr fontId="4" type="noConversion"/>
  </si>
  <si>
    <t>10003039</t>
    <phoneticPr fontId="4" type="noConversion"/>
  </si>
  <si>
    <t>10003040</t>
    <phoneticPr fontId="4" type="noConversion"/>
  </si>
  <si>
    <t>510050P2101M03000</t>
    <phoneticPr fontId="4" type="noConversion"/>
  </si>
  <si>
    <t>50ETF沽2021年1月3000</t>
    <phoneticPr fontId="4" type="noConversion"/>
  </si>
  <si>
    <t>10003041</t>
    <phoneticPr fontId="4" type="noConversion"/>
  </si>
  <si>
    <t>10003042</t>
    <phoneticPr fontId="4" type="noConversion"/>
  </si>
  <si>
    <t>10003043</t>
    <phoneticPr fontId="4" type="noConversion"/>
  </si>
  <si>
    <t>50ETF购2021年6月3000</t>
    <phoneticPr fontId="4" type="noConversion"/>
  </si>
  <si>
    <t>50ETF沽2021年6月3000</t>
    <phoneticPr fontId="4" type="noConversion"/>
  </si>
  <si>
    <t>510050C2102M03100</t>
    <phoneticPr fontId="4" type="noConversion"/>
  </si>
  <si>
    <t>10003046</t>
    <phoneticPr fontId="4" type="noConversion"/>
  </si>
  <si>
    <t>50ETF购2021年2月3200</t>
    <phoneticPr fontId="4" type="noConversion"/>
  </si>
  <si>
    <t>10003047</t>
    <phoneticPr fontId="4" type="noConversion"/>
  </si>
  <si>
    <t>50ETF购2021年2月3300</t>
    <phoneticPr fontId="4" type="noConversion"/>
  </si>
  <si>
    <t>510050C2102M03400</t>
    <phoneticPr fontId="4" type="noConversion"/>
  </si>
  <si>
    <t>50ETF购2021年2月3400</t>
    <phoneticPr fontId="4" type="noConversion"/>
  </si>
  <si>
    <t>10003051</t>
    <phoneticPr fontId="4" type="noConversion"/>
  </si>
  <si>
    <t>50ETF购2021年2月3700</t>
    <phoneticPr fontId="4" type="noConversion"/>
  </si>
  <si>
    <t>50ETF购2021年2月3800</t>
    <phoneticPr fontId="4" type="noConversion"/>
  </si>
  <si>
    <t>10003054</t>
    <phoneticPr fontId="4" type="noConversion"/>
  </si>
  <si>
    <t>510050P2102M03100</t>
    <phoneticPr fontId="4" type="noConversion"/>
  </si>
  <si>
    <t>50ETF沽2021年2月3200</t>
    <phoneticPr fontId="4" type="noConversion"/>
  </si>
  <si>
    <t>10003056</t>
    <phoneticPr fontId="4" type="noConversion"/>
  </si>
  <si>
    <t>510050P2102M03700</t>
    <phoneticPr fontId="4" type="noConversion"/>
  </si>
  <si>
    <t>50ETF沽2021年2月3700</t>
    <phoneticPr fontId="4" type="noConversion"/>
  </si>
  <si>
    <t>10003061</t>
    <phoneticPr fontId="4" type="noConversion"/>
  </si>
  <si>
    <t>510050P2102M03800</t>
    <phoneticPr fontId="4" type="noConversion"/>
  </si>
  <si>
    <t>510050P2102M03900</t>
    <phoneticPr fontId="4" type="noConversion"/>
  </si>
  <si>
    <t>50ETF沽2021年2月3900</t>
    <phoneticPr fontId="4" type="noConversion"/>
  </si>
  <si>
    <t>10003083</t>
    <phoneticPr fontId="4" type="noConversion"/>
  </si>
  <si>
    <t>510050C2102M04000</t>
    <phoneticPr fontId="4" type="noConversion"/>
  </si>
  <si>
    <t>50ETF购2021年2月4000</t>
    <phoneticPr fontId="4" type="noConversion"/>
  </si>
  <si>
    <t>510050P2101M04100</t>
    <phoneticPr fontId="4" type="noConversion"/>
  </si>
  <si>
    <t>50ETF购2021年2月4100</t>
    <phoneticPr fontId="4" type="noConversion"/>
  </si>
  <si>
    <t>10003088</t>
    <phoneticPr fontId="4" type="noConversion"/>
  </si>
  <si>
    <t>510050P2102M04100</t>
    <phoneticPr fontId="4" type="noConversion"/>
  </si>
  <si>
    <t>50ETF沽2021年2月4100</t>
    <phoneticPr fontId="4" type="noConversion"/>
  </si>
  <si>
    <t>10003090</t>
    <phoneticPr fontId="4" type="noConversion"/>
  </si>
  <si>
    <t>510050P2103M04100</t>
    <phoneticPr fontId="4" type="noConversion"/>
  </si>
  <si>
    <t>50ETF沽2021年3月4100</t>
    <phoneticPr fontId="4" type="noConversion"/>
  </si>
  <si>
    <t>10003091</t>
    <phoneticPr fontId="4" type="noConversion"/>
  </si>
  <si>
    <t>50ETF购2021年6月4100</t>
    <phoneticPr fontId="4" type="noConversion"/>
  </si>
  <si>
    <t>510050P2106M04100</t>
    <phoneticPr fontId="4" type="noConversion"/>
  </si>
  <si>
    <t>50ETF沽2021年6月4100</t>
    <phoneticPr fontId="4" type="noConversion"/>
  </si>
  <si>
    <t>510050C2101M04200</t>
    <phoneticPr fontId="4" type="noConversion"/>
  </si>
  <si>
    <t>50ETF购2021年1月4200</t>
    <phoneticPr fontId="4" type="noConversion"/>
  </si>
  <si>
    <t>10003102</t>
    <phoneticPr fontId="4" type="noConversion"/>
  </si>
  <si>
    <t>510050P2101M04200</t>
    <phoneticPr fontId="4" type="noConversion"/>
  </si>
  <si>
    <t>10003103</t>
    <phoneticPr fontId="4" type="noConversion"/>
  </si>
  <si>
    <t>10003106</t>
    <phoneticPr fontId="4" type="noConversion"/>
  </si>
  <si>
    <t>510050P2103M04200</t>
    <phoneticPr fontId="4" type="noConversion"/>
  </si>
  <si>
    <t>10003107</t>
    <phoneticPr fontId="4" type="noConversion"/>
  </si>
  <si>
    <t>510050C2106M04200</t>
    <phoneticPr fontId="4" type="noConversion"/>
  </si>
  <si>
    <t>10003108</t>
    <phoneticPr fontId="4" type="noConversion"/>
  </si>
  <si>
    <t>50ETF沽2021年6月4200</t>
    <phoneticPr fontId="4" type="noConversion"/>
  </si>
  <si>
    <t>10003109</t>
    <phoneticPr fontId="4" type="noConversion"/>
  </si>
  <si>
    <t>510050C2101M04300</t>
    <phoneticPr fontId="4" type="noConversion"/>
  </si>
  <si>
    <t>50ETF购2021年1月4300</t>
    <phoneticPr fontId="4" type="noConversion"/>
  </si>
  <si>
    <t>10003110</t>
    <phoneticPr fontId="4" type="noConversion"/>
  </si>
  <si>
    <t>10003111</t>
    <phoneticPr fontId="4" type="noConversion"/>
  </si>
  <si>
    <t>510050C2102M04300</t>
    <phoneticPr fontId="4" type="noConversion"/>
  </si>
  <si>
    <t>50ETF沽2021年3月4300</t>
    <phoneticPr fontId="4" type="noConversion"/>
  </si>
  <si>
    <t>10003115</t>
    <phoneticPr fontId="4" type="noConversion"/>
  </si>
  <si>
    <t>50ETF购2021年6月4300</t>
    <phoneticPr fontId="4" type="noConversion"/>
  </si>
  <si>
    <t>510050P2106M04300</t>
    <phoneticPr fontId="4" type="noConversion"/>
  </si>
  <si>
    <t>10003205</t>
    <phoneticPr fontId="4" type="noConversion"/>
  </si>
  <si>
    <t>10003206</t>
    <phoneticPr fontId="4" type="noConversion"/>
  </si>
  <si>
    <t>50ETF购9月3500</t>
    <phoneticPr fontId="4" type="noConversion"/>
  </si>
  <si>
    <t>510050C2109M03600</t>
    <phoneticPr fontId="4" type="noConversion"/>
  </si>
  <si>
    <t>50ETF购9月3600</t>
    <phoneticPr fontId="4" type="noConversion"/>
  </si>
  <si>
    <t>510050C2109M03700</t>
    <phoneticPr fontId="4" type="noConversion"/>
  </si>
  <si>
    <t>50ETF购9月3700</t>
    <phoneticPr fontId="4" type="noConversion"/>
  </si>
  <si>
    <t>10003209</t>
    <phoneticPr fontId="4" type="noConversion"/>
  </si>
  <si>
    <t>510050C2109M03800</t>
    <phoneticPr fontId="4" type="noConversion"/>
  </si>
  <si>
    <t>510050C2109M03900</t>
    <phoneticPr fontId="4" type="noConversion"/>
  </si>
  <si>
    <t>50ETF购9月4000</t>
    <phoneticPr fontId="4" type="noConversion"/>
  </si>
  <si>
    <t>10003212</t>
    <phoneticPr fontId="4" type="noConversion"/>
  </si>
  <si>
    <t>50ETF购9月4100</t>
    <phoneticPr fontId="4" type="noConversion"/>
  </si>
  <si>
    <t>510050P2109M03400</t>
    <phoneticPr fontId="4" type="noConversion"/>
  </si>
  <si>
    <t>510050P2109M03500</t>
    <phoneticPr fontId="4" type="noConversion"/>
  </si>
  <si>
    <t>50ETF沽9月3500</t>
    <phoneticPr fontId="4" type="noConversion"/>
  </si>
  <si>
    <t>10003216</t>
    <phoneticPr fontId="4" type="noConversion"/>
  </si>
  <si>
    <t>510050P2109M03600</t>
    <phoneticPr fontId="4" type="noConversion"/>
  </si>
  <si>
    <t>50ETF沽9月3900</t>
    <phoneticPr fontId="4" type="noConversion"/>
  </si>
  <si>
    <t>510050P2109M04000</t>
    <phoneticPr fontId="4" type="noConversion"/>
  </si>
  <si>
    <t>50ETF沽9月4000</t>
    <phoneticPr fontId="4" type="noConversion"/>
  </si>
  <si>
    <t>50ETF沽9月4200</t>
    <phoneticPr fontId="4" type="noConversion"/>
  </si>
  <si>
    <t>10003241</t>
    <phoneticPr fontId="4" type="noConversion"/>
  </si>
  <si>
    <t>50ETF沽9月3300</t>
    <phoneticPr fontId="4" type="noConversion"/>
  </si>
  <si>
    <t>10003255</t>
    <phoneticPr fontId="4" type="noConversion"/>
  </si>
  <si>
    <t>510050C2102M04400</t>
    <phoneticPr fontId="4" type="noConversion"/>
  </si>
  <si>
    <t>50ETF购2021年2月4400</t>
    <phoneticPr fontId="4" type="noConversion"/>
  </si>
  <si>
    <t>50ETF沽2021年2月4400</t>
    <phoneticPr fontId="4" type="noConversion"/>
  </si>
  <si>
    <t>10003257</t>
    <phoneticPr fontId="4" type="noConversion"/>
  </si>
  <si>
    <t>510050P2103M04400</t>
    <phoneticPr fontId="4" type="noConversion"/>
  </si>
  <si>
    <t>50ETF购2021年6月4400</t>
    <phoneticPr fontId="4" type="noConversion"/>
  </si>
  <si>
    <t>510050P2106M04400</t>
    <phoneticPr fontId="4" type="noConversion"/>
  </si>
  <si>
    <t>50ETF沽2021年6月4400</t>
    <phoneticPr fontId="4" type="noConversion"/>
  </si>
  <si>
    <t>10003261</t>
    <phoneticPr fontId="4" type="noConversion"/>
  </si>
  <si>
    <t>510050C2109M04400</t>
    <phoneticPr fontId="4" type="noConversion"/>
  </si>
  <si>
    <t>10003262</t>
    <phoneticPr fontId="4" type="noConversion"/>
  </si>
  <si>
    <t>10003263</t>
    <phoneticPr fontId="4" type="noConversion"/>
  </si>
  <si>
    <t>50ETF购2021年4月3400</t>
    <phoneticPr fontId="4" type="noConversion"/>
  </si>
  <si>
    <t>50ETF购2021年4月3500</t>
    <phoneticPr fontId="4" type="noConversion"/>
  </si>
  <si>
    <t>10003265</t>
    <phoneticPr fontId="4" type="noConversion"/>
  </si>
  <si>
    <t>50ETF购2021年4月3700</t>
    <phoneticPr fontId="4" type="noConversion"/>
  </si>
  <si>
    <t>10003267</t>
    <phoneticPr fontId="4" type="noConversion"/>
  </si>
  <si>
    <t>510050C2104M03800</t>
    <phoneticPr fontId="4" type="noConversion"/>
  </si>
  <si>
    <t>50ETF购2021年4月3800</t>
    <phoneticPr fontId="4" type="noConversion"/>
  </si>
  <si>
    <t>10003268</t>
    <phoneticPr fontId="4" type="noConversion"/>
  </si>
  <si>
    <t>10003269</t>
    <phoneticPr fontId="4" type="noConversion"/>
  </si>
  <si>
    <t>10003270</t>
    <phoneticPr fontId="4" type="noConversion"/>
  </si>
  <si>
    <t>510050C2104M04100</t>
    <phoneticPr fontId="4" type="noConversion"/>
  </si>
  <si>
    <t>50ETF购2021年4月4100</t>
    <phoneticPr fontId="4" type="noConversion"/>
  </si>
  <si>
    <t>50ETF购2021年4月4200</t>
    <phoneticPr fontId="4" type="noConversion"/>
  </si>
  <si>
    <t>50ETF沽2021年4月3400</t>
    <phoneticPr fontId="4" type="noConversion"/>
  </si>
  <si>
    <t>510050P2104M03500</t>
    <phoneticPr fontId="4" type="noConversion"/>
  </si>
  <si>
    <t>50ETF沽2021年4月3500</t>
    <phoneticPr fontId="4" type="noConversion"/>
  </si>
  <si>
    <t>10003274</t>
    <phoneticPr fontId="4" type="noConversion"/>
  </si>
  <si>
    <t>50ETF沽2021年4月3600</t>
    <phoneticPr fontId="4" type="noConversion"/>
  </si>
  <si>
    <t>10003275</t>
    <phoneticPr fontId="4" type="noConversion"/>
  </si>
  <si>
    <t>50ETF沽2021年4月3700</t>
    <phoneticPr fontId="4" type="noConversion"/>
  </si>
  <si>
    <t>10003276</t>
    <phoneticPr fontId="4" type="noConversion"/>
  </si>
  <si>
    <t>510050P2104M03900</t>
    <phoneticPr fontId="4" type="noConversion"/>
  </si>
  <si>
    <t>10003278</t>
    <phoneticPr fontId="4" type="noConversion"/>
  </si>
  <si>
    <t>510050P2104M04000</t>
    <phoneticPr fontId="4" type="noConversion"/>
  </si>
  <si>
    <t>50ETF沽2021年4月4000</t>
    <phoneticPr fontId="4" type="noConversion"/>
  </si>
  <si>
    <t>50ETF沽2021年4月4100</t>
    <phoneticPr fontId="4" type="noConversion"/>
  </si>
  <si>
    <t>510050C2104M03300</t>
    <phoneticPr fontId="4" type="noConversion"/>
  </si>
  <si>
    <t>50ETF购2021年4月3300</t>
    <phoneticPr fontId="4" type="noConversion"/>
  </si>
  <si>
    <t>510050P2104M03300</t>
    <phoneticPr fontId="4" type="noConversion"/>
  </si>
  <si>
    <t>50ETF沽2021年4月3300</t>
    <phoneticPr fontId="4" type="noConversion"/>
  </si>
  <si>
    <t>510050C2104M03200</t>
    <phoneticPr fontId="4" type="noConversion"/>
  </si>
  <si>
    <t>10003305</t>
    <phoneticPr fontId="4" type="noConversion"/>
  </si>
  <si>
    <t>510050C2109M03200</t>
    <phoneticPr fontId="4" type="noConversion"/>
  </si>
  <si>
    <t>50ETF购9月3200</t>
    <phoneticPr fontId="4" type="noConversion"/>
  </si>
  <si>
    <t>510050P2109M03200</t>
    <phoneticPr fontId="4" type="noConversion"/>
  </si>
  <si>
    <t>50ETF购2021年4月3100</t>
    <phoneticPr fontId="4" type="noConversion"/>
  </si>
  <si>
    <t>510050C2109M03100</t>
    <phoneticPr fontId="4" type="noConversion"/>
  </si>
  <si>
    <t>10003318</t>
    <phoneticPr fontId="4" type="noConversion"/>
  </si>
  <si>
    <t>510050P2109M03100</t>
    <phoneticPr fontId="4" type="noConversion"/>
  </si>
  <si>
    <t>50ETF沽9月3100</t>
    <phoneticPr fontId="4" type="noConversion"/>
  </si>
  <si>
    <t>50ETF购2021年5月3100</t>
    <phoneticPr fontId="4" type="noConversion"/>
  </si>
  <si>
    <t>50ETF购2021年5月3300</t>
    <phoneticPr fontId="4" type="noConversion"/>
  </si>
  <si>
    <t>10003328</t>
    <phoneticPr fontId="4" type="noConversion"/>
  </si>
  <si>
    <t>510050C2105M03500</t>
    <phoneticPr fontId="4" type="noConversion"/>
  </si>
  <si>
    <t>50ETF购2021年5月3500</t>
    <phoneticPr fontId="4" type="noConversion"/>
  </si>
  <si>
    <t>10003330</t>
    <phoneticPr fontId="4" type="noConversion"/>
  </si>
  <si>
    <t>510050C2105M03600</t>
    <phoneticPr fontId="4" type="noConversion"/>
  </si>
  <si>
    <t>50ETF购2021年5月3600</t>
    <phoneticPr fontId="4" type="noConversion"/>
  </si>
  <si>
    <t>50ETF购2021年5月3700</t>
    <phoneticPr fontId="4" type="noConversion"/>
  </si>
  <si>
    <t>510050C2105M03900</t>
    <phoneticPr fontId="4" type="noConversion"/>
  </si>
  <si>
    <t>510050P2105M03100</t>
    <phoneticPr fontId="4" type="noConversion"/>
  </si>
  <si>
    <t>10003336</t>
    <phoneticPr fontId="4" type="noConversion"/>
  </si>
  <si>
    <t>510050P2105M03300</t>
    <phoneticPr fontId="4" type="noConversion"/>
  </si>
  <si>
    <t>50ETF沽2021年5月3300</t>
    <phoneticPr fontId="4" type="noConversion"/>
  </si>
  <si>
    <t>510050P2105M03400</t>
    <phoneticPr fontId="4" type="noConversion"/>
  </si>
  <si>
    <t>50ETF沽2021年5月3400</t>
    <phoneticPr fontId="4" type="noConversion"/>
  </si>
  <si>
    <t>10003338</t>
    <phoneticPr fontId="4" type="noConversion"/>
  </si>
  <si>
    <t>50ETF沽2021年5月3500</t>
    <phoneticPr fontId="4" type="noConversion"/>
  </si>
  <si>
    <t>10003339</t>
    <phoneticPr fontId="4" type="noConversion"/>
  </si>
  <si>
    <t>10003340</t>
    <phoneticPr fontId="4" type="noConversion"/>
  </si>
  <si>
    <t>10003341</t>
    <phoneticPr fontId="4" type="noConversion"/>
  </si>
  <si>
    <t>10003342</t>
    <phoneticPr fontId="4" type="noConversion"/>
  </si>
  <si>
    <t>510050P2105M03900</t>
    <phoneticPr fontId="4" type="noConversion"/>
  </si>
  <si>
    <t>50ETF沽2021年5月3900</t>
    <phoneticPr fontId="4" type="noConversion"/>
  </si>
  <si>
    <t>10003363</t>
    <phoneticPr fontId="4" type="noConversion"/>
  </si>
  <si>
    <t>50ETF购2021年5月4000</t>
    <phoneticPr fontId="4" type="noConversion"/>
  </si>
  <si>
    <t>510050P2105M04000</t>
    <phoneticPr fontId="4" type="noConversion"/>
  </si>
  <si>
    <t>50ETF沽2021年5月4000</t>
    <phoneticPr fontId="4" type="noConversion"/>
  </si>
  <si>
    <t>50ETF购2021年4月3000</t>
    <phoneticPr fontId="4" type="noConversion"/>
  </si>
  <si>
    <t>510050P2104M03000</t>
    <phoneticPr fontId="4" type="noConversion"/>
  </si>
  <si>
    <t>50ETF沽2021年4月3000</t>
    <phoneticPr fontId="4" type="noConversion"/>
  </si>
  <si>
    <t>10003369</t>
    <phoneticPr fontId="4" type="noConversion"/>
  </si>
  <si>
    <t>510050C2105M03000</t>
    <phoneticPr fontId="4" type="noConversion"/>
  </si>
  <si>
    <t>50ETF购2021年5月3000</t>
    <phoneticPr fontId="4" type="noConversion"/>
  </si>
  <si>
    <t>50ETF沽2021年5月3000</t>
    <phoneticPr fontId="4" type="noConversion"/>
  </si>
  <si>
    <t>10003371</t>
    <phoneticPr fontId="4" type="noConversion"/>
  </si>
  <si>
    <t>510050C2109M03000</t>
    <phoneticPr fontId="4" type="noConversion"/>
  </si>
  <si>
    <t>50ETF购9月3000</t>
    <phoneticPr fontId="4" type="noConversion"/>
  </si>
  <si>
    <t>10003372</t>
    <phoneticPr fontId="4" type="noConversion"/>
  </si>
  <si>
    <t>50ETF沽9月3000</t>
    <phoneticPr fontId="4" type="noConversion"/>
  </si>
  <si>
    <t>2021-12</t>
    <phoneticPr fontId="4" type="noConversion"/>
  </si>
  <si>
    <t>2021-12-23</t>
    <phoneticPr fontId="4" type="noConversion"/>
  </si>
  <si>
    <t>10003374</t>
    <phoneticPr fontId="4" type="noConversion"/>
  </si>
  <si>
    <t>510050C2112M03200</t>
    <phoneticPr fontId="4" type="noConversion"/>
  </si>
  <si>
    <t>50ETF购12月3200</t>
    <phoneticPr fontId="4" type="noConversion"/>
  </si>
  <si>
    <t>50ETF购12月3300</t>
    <phoneticPr fontId="4" type="noConversion"/>
  </si>
  <si>
    <t>10003376</t>
    <phoneticPr fontId="4" type="noConversion"/>
  </si>
  <si>
    <t>510050C2112M03400</t>
    <phoneticPr fontId="4" type="noConversion"/>
  </si>
  <si>
    <t>50ETF购12月3400</t>
    <phoneticPr fontId="4" type="noConversion"/>
  </si>
  <si>
    <t>510050C2112M03500</t>
    <phoneticPr fontId="4" type="noConversion"/>
  </si>
  <si>
    <t>50ETF购12月3500</t>
    <phoneticPr fontId="4" type="noConversion"/>
  </si>
  <si>
    <t>10003378</t>
    <phoneticPr fontId="4" type="noConversion"/>
  </si>
  <si>
    <t>510050C2112M03600</t>
    <phoneticPr fontId="4" type="noConversion"/>
  </si>
  <si>
    <t>50ETF购12月3600</t>
    <phoneticPr fontId="4" type="noConversion"/>
  </si>
  <si>
    <t>50ETF购12月3700</t>
    <phoneticPr fontId="4" type="noConversion"/>
  </si>
  <si>
    <t>10003380</t>
    <phoneticPr fontId="4" type="noConversion"/>
  </si>
  <si>
    <t>50ETF购12月3800</t>
    <phoneticPr fontId="4" type="noConversion"/>
  </si>
  <si>
    <t>510050C2112M03900</t>
    <phoneticPr fontId="4" type="noConversion"/>
  </si>
  <si>
    <t>50ETF购12月3900</t>
    <phoneticPr fontId="4" type="noConversion"/>
  </si>
  <si>
    <t>510050P2112M03100</t>
    <phoneticPr fontId="4" type="noConversion"/>
  </si>
  <si>
    <t>10003383</t>
    <phoneticPr fontId="4" type="noConversion"/>
  </si>
  <si>
    <t>510050P2112M03200</t>
    <phoneticPr fontId="4" type="noConversion"/>
  </si>
  <si>
    <t>50ETF沽12月3200</t>
    <phoneticPr fontId="4" type="noConversion"/>
  </si>
  <si>
    <t>10003384</t>
    <phoneticPr fontId="4" type="noConversion"/>
  </si>
  <si>
    <t>510050P2112M03300</t>
    <phoneticPr fontId="4" type="noConversion"/>
  </si>
  <si>
    <t>50ETF沽12月3300</t>
    <phoneticPr fontId="4" type="noConversion"/>
  </si>
  <si>
    <t>10003385</t>
    <phoneticPr fontId="4" type="noConversion"/>
  </si>
  <si>
    <t>510050P2112M03400</t>
    <phoneticPr fontId="4" type="noConversion"/>
  </si>
  <si>
    <t>50ETF沽12月3400</t>
    <phoneticPr fontId="4" type="noConversion"/>
  </si>
  <si>
    <t>10003386</t>
    <phoneticPr fontId="4" type="noConversion"/>
  </si>
  <si>
    <t>510050P2112M03500</t>
    <phoneticPr fontId="4" type="noConversion"/>
  </si>
  <si>
    <t>50ETF沽12月3700</t>
    <phoneticPr fontId="4" type="noConversion"/>
  </si>
  <si>
    <t>10003389</t>
    <phoneticPr fontId="4" type="noConversion"/>
  </si>
  <si>
    <t>510050P2112M03800</t>
    <phoneticPr fontId="4" type="noConversion"/>
  </si>
  <si>
    <t>50ETF沽12月3800</t>
    <phoneticPr fontId="4" type="noConversion"/>
  </si>
  <si>
    <t>50ETF沽12月3900</t>
    <phoneticPr fontId="4" type="noConversion"/>
  </si>
  <si>
    <t>50ETF购12月3000</t>
    <phoneticPr fontId="4" type="noConversion"/>
  </si>
  <si>
    <t>50ETF沽12月3000</t>
    <phoneticPr fontId="4" type="noConversion"/>
  </si>
  <si>
    <t>510050P2112M04000</t>
    <phoneticPr fontId="4" type="noConversion"/>
  </si>
  <si>
    <t>50ETF沽12月4000</t>
    <phoneticPr fontId="4" type="noConversion"/>
  </si>
  <si>
    <t>50ETF购7月3200</t>
    <phoneticPr fontId="4" type="noConversion"/>
  </si>
  <si>
    <t>510050C2107M03300</t>
    <phoneticPr fontId="4" type="noConversion"/>
  </si>
  <si>
    <t>10003417</t>
    <phoneticPr fontId="4" type="noConversion"/>
  </si>
  <si>
    <t>510050C2107M03400</t>
    <phoneticPr fontId="4" type="noConversion"/>
  </si>
  <si>
    <t>10003418</t>
    <phoneticPr fontId="4" type="noConversion"/>
  </si>
  <si>
    <t>510050C2107M03500</t>
    <phoneticPr fontId="4" type="noConversion"/>
  </si>
  <si>
    <t>50ETF购7月3500</t>
    <phoneticPr fontId="4" type="noConversion"/>
  </si>
  <si>
    <t>10003419</t>
    <phoneticPr fontId="4" type="noConversion"/>
  </si>
  <si>
    <t>10003420</t>
    <phoneticPr fontId="4" type="noConversion"/>
  </si>
  <si>
    <t>510050C2107M03700</t>
    <phoneticPr fontId="4" type="noConversion"/>
  </si>
  <si>
    <t>50ETF购7月3700</t>
    <phoneticPr fontId="4" type="noConversion"/>
  </si>
  <si>
    <t>10003421</t>
    <phoneticPr fontId="4" type="noConversion"/>
  </si>
  <si>
    <t>510050C2107M03800</t>
    <phoneticPr fontId="4" type="noConversion"/>
  </si>
  <si>
    <t>10003422</t>
    <phoneticPr fontId="4" type="noConversion"/>
  </si>
  <si>
    <t>510050C2107M03900</t>
    <phoneticPr fontId="4" type="noConversion"/>
  </si>
  <si>
    <t>10003423</t>
    <phoneticPr fontId="4" type="noConversion"/>
  </si>
  <si>
    <t>510050C2107M04000</t>
    <phoneticPr fontId="4" type="noConversion"/>
  </si>
  <si>
    <t>50ETF购7月4000</t>
    <phoneticPr fontId="4" type="noConversion"/>
  </si>
  <si>
    <t>10003424</t>
    <phoneticPr fontId="4" type="noConversion"/>
  </si>
  <si>
    <t>10003426</t>
    <phoneticPr fontId="4" type="noConversion"/>
  </si>
  <si>
    <t>510050P2107M03400</t>
    <phoneticPr fontId="4" type="noConversion"/>
  </si>
  <si>
    <t>50ETF沽7月3400</t>
    <phoneticPr fontId="4" type="noConversion"/>
  </si>
  <si>
    <t>10003428</t>
    <phoneticPr fontId="4" type="noConversion"/>
  </si>
  <si>
    <t>510050P2107M03600</t>
    <phoneticPr fontId="4" type="noConversion"/>
  </si>
  <si>
    <t>50ETF沽7月3600</t>
    <phoneticPr fontId="4" type="noConversion"/>
  </si>
  <si>
    <t>50ETF沽7月3800</t>
    <phoneticPr fontId="4" type="noConversion"/>
  </si>
  <si>
    <t>10003431</t>
    <phoneticPr fontId="4" type="noConversion"/>
  </si>
  <si>
    <t>510050P2107M03900</t>
    <phoneticPr fontId="4" type="noConversion"/>
  </si>
  <si>
    <t>50ETF沽7月3900</t>
    <phoneticPr fontId="4" type="noConversion"/>
  </si>
  <si>
    <t>10003432</t>
    <phoneticPr fontId="4" type="noConversion"/>
  </si>
  <si>
    <t>510050P2107M04000</t>
    <phoneticPr fontId="4" type="noConversion"/>
  </si>
  <si>
    <t>50ETF沽7月4000</t>
    <phoneticPr fontId="4" type="noConversion"/>
  </si>
  <si>
    <t>50ETF购7月4100</t>
    <phoneticPr fontId="4" type="noConversion"/>
  </si>
  <si>
    <t>10003452</t>
    <phoneticPr fontId="4" type="noConversion"/>
  </si>
  <si>
    <t>510050P2107M04100</t>
    <phoneticPr fontId="4" type="noConversion"/>
  </si>
  <si>
    <t>510050C2112M04100</t>
    <phoneticPr fontId="4" type="noConversion"/>
  </si>
  <si>
    <t>510050P2112M04100</t>
    <phoneticPr fontId="4" type="noConversion"/>
  </si>
  <si>
    <t>50ETF沽12月4100</t>
    <phoneticPr fontId="4" type="noConversion"/>
  </si>
  <si>
    <t>510050C2107M03100</t>
    <phoneticPr fontId="4" type="noConversion"/>
  </si>
  <si>
    <t>50ETF购7月3100</t>
    <phoneticPr fontId="4" type="noConversion"/>
  </si>
  <si>
    <t>10003459</t>
    <phoneticPr fontId="4" type="noConversion"/>
  </si>
  <si>
    <t>50ETF购7月3000</t>
    <phoneticPr fontId="4" type="noConversion"/>
  </si>
  <si>
    <t>10003460</t>
    <phoneticPr fontId="4" type="noConversion"/>
  </si>
  <si>
    <t>50ETF沽7月3000</t>
    <phoneticPr fontId="4" type="noConversion"/>
  </si>
  <si>
    <t>10003462</t>
    <phoneticPr fontId="4" type="noConversion"/>
  </si>
  <si>
    <t>50ETF购8月3300</t>
    <phoneticPr fontId="4" type="noConversion"/>
  </si>
  <si>
    <t>10003464</t>
    <phoneticPr fontId="4" type="noConversion"/>
  </si>
  <si>
    <t>510050C2108M03400</t>
    <phoneticPr fontId="4" type="noConversion"/>
  </si>
  <si>
    <t>50ETF购8月3400</t>
    <phoneticPr fontId="4" type="noConversion"/>
  </si>
  <si>
    <t>10003465</t>
    <phoneticPr fontId="4" type="noConversion"/>
  </si>
  <si>
    <t>10003466</t>
    <phoneticPr fontId="4" type="noConversion"/>
  </si>
  <si>
    <t>510050C2108M03600</t>
    <phoneticPr fontId="4" type="noConversion"/>
  </si>
  <si>
    <t>50ETF购8月3600</t>
    <phoneticPr fontId="4" type="noConversion"/>
  </si>
  <si>
    <t>10003467</t>
    <phoneticPr fontId="4" type="noConversion"/>
  </si>
  <si>
    <t>510050C2108M03700</t>
    <phoneticPr fontId="4" type="noConversion"/>
  </si>
  <si>
    <t>10003468</t>
    <phoneticPr fontId="4" type="noConversion"/>
  </si>
  <si>
    <t>510050C2108M03800</t>
    <phoneticPr fontId="4" type="noConversion"/>
  </si>
  <si>
    <t>50ETF购8月3800</t>
    <phoneticPr fontId="4" type="noConversion"/>
  </si>
  <si>
    <t>10003469</t>
    <phoneticPr fontId="4" type="noConversion"/>
  </si>
  <si>
    <t>510050C2108M03900</t>
    <phoneticPr fontId="4" type="noConversion"/>
  </si>
  <si>
    <t>50ETF购8月3900</t>
    <phoneticPr fontId="4" type="noConversion"/>
  </si>
  <si>
    <t>10003470</t>
    <phoneticPr fontId="4" type="noConversion"/>
  </si>
  <si>
    <t>510050P2108M03100</t>
    <phoneticPr fontId="4" type="noConversion"/>
  </si>
  <si>
    <t>50ETF沽8月3100</t>
    <phoneticPr fontId="4" type="noConversion"/>
  </si>
  <si>
    <t>10003471</t>
    <phoneticPr fontId="4" type="noConversion"/>
  </si>
  <si>
    <t>510050P2108M03200</t>
    <phoneticPr fontId="4" type="noConversion"/>
  </si>
  <si>
    <t>10003472</t>
    <phoneticPr fontId="4" type="noConversion"/>
  </si>
  <si>
    <t>510050P2108M03300</t>
    <phoneticPr fontId="4" type="noConversion"/>
  </si>
  <si>
    <t>50ETF沽8月3300</t>
    <phoneticPr fontId="4" type="noConversion"/>
  </si>
  <si>
    <t>10003473</t>
    <phoneticPr fontId="4" type="noConversion"/>
  </si>
  <si>
    <t>50ETF沽8月3400</t>
    <phoneticPr fontId="4" type="noConversion"/>
  </si>
  <si>
    <t>510050P2108M03600</t>
    <phoneticPr fontId="4" type="noConversion"/>
  </si>
  <si>
    <t>50ETF沽8月3600</t>
    <phoneticPr fontId="4" type="noConversion"/>
  </si>
  <si>
    <t>10003476</t>
    <phoneticPr fontId="4" type="noConversion"/>
  </si>
  <si>
    <t>510050P2108M03700</t>
    <phoneticPr fontId="4" type="noConversion"/>
  </si>
  <si>
    <t>50ETF沽8月3700</t>
    <phoneticPr fontId="4" type="noConversion"/>
  </si>
  <si>
    <t>510050P2108M03800</t>
    <phoneticPr fontId="4" type="noConversion"/>
  </si>
  <si>
    <t>510050P2108M03900</t>
    <phoneticPr fontId="4" type="noConversion"/>
  </si>
  <si>
    <t>510050</t>
    <phoneticPr fontId="4" type="noConversion"/>
  </si>
  <si>
    <t>BS</t>
    <phoneticPr fontId="4" type="noConversion"/>
  </si>
  <si>
    <t>GBS</t>
    <phoneticPr fontId="4" type="noConversion"/>
  </si>
  <si>
    <r>
      <t>9月</t>
    </r>
    <r>
      <rPr>
        <sz val="12"/>
        <rFont val="宋体"/>
        <family val="3"/>
        <charset val="134"/>
      </rPr>
      <t/>
    </r>
  </si>
  <si>
    <t>BS</t>
    <phoneticPr fontId="4" type="noConversion"/>
  </si>
  <si>
    <r>
      <t>7</t>
    </r>
    <r>
      <rPr>
        <sz val="14"/>
        <rFont val="宋体"/>
        <family val="3"/>
        <charset val="134"/>
      </rPr>
      <t>月</t>
    </r>
    <phoneticPr fontId="4" type="noConversion"/>
  </si>
  <si>
    <r>
      <t>8</t>
    </r>
    <r>
      <rPr>
        <sz val="14"/>
        <rFont val="宋体"/>
        <family val="3"/>
        <charset val="134"/>
      </rPr>
      <t>月</t>
    </r>
    <phoneticPr fontId="4" type="noConversion"/>
  </si>
  <si>
    <r>
      <t>12</t>
    </r>
    <r>
      <rPr>
        <sz val="14"/>
        <rFont val="宋体"/>
        <family val="3"/>
        <charset val="134"/>
      </rPr>
      <t>月</t>
    </r>
    <phoneticPr fontId="4" type="noConversion"/>
  </si>
  <si>
    <r>
      <rPr>
        <sz val="14"/>
        <rFont val="宋体"/>
        <family val="3"/>
        <charset val="134"/>
      </rPr>
      <t>高</t>
    </r>
    <r>
      <rPr>
        <sz val="14"/>
        <rFont val="Times New Roman"/>
        <family val="1"/>
      </rPr>
      <t>0.5%</t>
    </r>
    <phoneticPr fontId="4" type="noConversion"/>
  </si>
  <si>
    <r>
      <rPr>
        <sz val="14"/>
        <rFont val="宋体"/>
        <family val="3"/>
        <charset val="134"/>
      </rPr>
      <t>高</t>
    </r>
    <r>
      <rPr>
        <sz val="14"/>
        <rFont val="Times New Roman"/>
        <family val="1"/>
      </rPr>
      <t>0.2%</t>
    </r>
    <phoneticPr fontId="4" type="noConversion"/>
  </si>
  <si>
    <t>IV</t>
    <phoneticPr fontId="4" type="noConversion"/>
  </si>
  <si>
    <t>Syn</t>
    <phoneticPr fontId="4" type="noConversion"/>
  </si>
  <si>
    <t>2107M0</t>
    <phoneticPr fontId="4" type="noConversion"/>
  </si>
  <si>
    <r>
      <rPr>
        <sz val="14"/>
        <rFont val="宋体"/>
        <family val="3"/>
        <charset val="134"/>
      </rPr>
      <t>高</t>
    </r>
    <r>
      <rPr>
        <sz val="14"/>
        <rFont val="Times New Roman"/>
        <family val="1"/>
      </rPr>
      <t>0.1%</t>
    </r>
    <r>
      <rPr>
        <sz val="11"/>
        <color theme="1"/>
        <rFont val="宋体"/>
        <family val="2"/>
        <charset val="134"/>
        <scheme val="minor"/>
      </rPr>
      <t/>
    </r>
    <phoneticPr fontId="4" type="noConversion"/>
  </si>
  <si>
    <t>Black</t>
    <phoneticPr fontId="4" type="noConversion"/>
  </si>
  <si>
    <t>Syn</t>
    <phoneticPr fontId="4" type="noConversion"/>
  </si>
  <si>
    <t>2107M0</t>
    <phoneticPr fontId="4" type="noConversion"/>
  </si>
  <si>
    <t>Bla_RTD</t>
    <phoneticPr fontId="4" type="noConversion"/>
  </si>
  <si>
    <t>Syn</t>
    <phoneticPr fontId="4" type="noConversion"/>
  </si>
  <si>
    <t>Ask_S</t>
    <phoneticPr fontId="4" type="noConversion"/>
  </si>
  <si>
    <t>300ETF购2020年1月3600</t>
    <phoneticPr fontId="4" type="noConversion"/>
  </si>
  <si>
    <t>510300.SH</t>
    <phoneticPr fontId="4" type="noConversion"/>
  </si>
  <si>
    <t>ETF期权</t>
    <phoneticPr fontId="4" type="noConversion"/>
  </si>
  <si>
    <t>认购</t>
    <phoneticPr fontId="4" type="noConversion"/>
  </si>
  <si>
    <t>2020-01</t>
    <phoneticPr fontId="4" type="noConversion"/>
  </si>
  <si>
    <t>2020-01-22</t>
    <phoneticPr fontId="4" type="noConversion"/>
  </si>
  <si>
    <t>实物资产</t>
    <phoneticPr fontId="4" type="noConversion"/>
  </si>
  <si>
    <t>退市</t>
    <phoneticPr fontId="4" type="noConversion"/>
  </si>
  <si>
    <t>10002118</t>
    <phoneticPr fontId="4" type="noConversion"/>
  </si>
  <si>
    <t>2020-01-22</t>
    <phoneticPr fontId="4" type="noConversion"/>
  </si>
  <si>
    <t>300ETF购2020年1月3800</t>
    <phoneticPr fontId="4" type="noConversion"/>
  </si>
  <si>
    <t>510300.SH</t>
    <phoneticPr fontId="4" type="noConversion"/>
  </si>
  <si>
    <t>2020-01-22</t>
    <phoneticPr fontId="4" type="noConversion"/>
  </si>
  <si>
    <t>510300C2001M03900</t>
    <phoneticPr fontId="4" type="noConversion"/>
  </si>
  <si>
    <t>2020-01</t>
    <phoneticPr fontId="4" type="noConversion"/>
  </si>
  <si>
    <t>退市</t>
    <phoneticPr fontId="4" type="noConversion"/>
  </si>
  <si>
    <t>510300C2001M04000</t>
    <phoneticPr fontId="4" type="noConversion"/>
  </si>
  <si>
    <t>300ETF购2020年1月4000</t>
    <phoneticPr fontId="4" type="noConversion"/>
  </si>
  <si>
    <t>2020-01-23</t>
    <phoneticPr fontId="4" type="noConversion"/>
  </si>
  <si>
    <t>退市</t>
    <phoneticPr fontId="4" type="noConversion"/>
  </si>
  <si>
    <t>510300C2001M04200</t>
    <phoneticPr fontId="4" type="noConversion"/>
  </si>
  <si>
    <t>10002124</t>
    <phoneticPr fontId="4" type="noConversion"/>
  </si>
  <si>
    <t>510300.SH</t>
    <phoneticPr fontId="4" type="noConversion"/>
  </si>
  <si>
    <t>欧式</t>
    <phoneticPr fontId="4" type="noConversion"/>
  </si>
  <si>
    <t>2020-01</t>
    <phoneticPr fontId="4" type="noConversion"/>
  </si>
  <si>
    <t>2020-01-23</t>
    <phoneticPr fontId="4" type="noConversion"/>
  </si>
  <si>
    <t>10002125</t>
    <phoneticPr fontId="4" type="noConversion"/>
  </si>
  <si>
    <t>300ETF购2020年1月4400</t>
    <phoneticPr fontId="4" type="noConversion"/>
  </si>
  <si>
    <t>认购</t>
    <phoneticPr fontId="4" type="noConversion"/>
  </si>
  <si>
    <t>2020-01</t>
    <phoneticPr fontId="4" type="noConversion"/>
  </si>
  <si>
    <t>ETF期权</t>
    <phoneticPr fontId="4" type="noConversion"/>
  </si>
  <si>
    <t>2020-01-22</t>
    <phoneticPr fontId="4" type="noConversion"/>
  </si>
  <si>
    <t>认沽</t>
    <phoneticPr fontId="4" type="noConversion"/>
  </si>
  <si>
    <t>10002128</t>
    <phoneticPr fontId="4" type="noConversion"/>
  </si>
  <si>
    <t>认沽</t>
    <phoneticPr fontId="4" type="noConversion"/>
  </si>
  <si>
    <t>退市</t>
    <phoneticPr fontId="4" type="noConversion"/>
  </si>
  <si>
    <t>实物资产</t>
    <phoneticPr fontId="4" type="noConversion"/>
  </si>
  <si>
    <t>510300P2001M04000</t>
    <phoneticPr fontId="4" type="noConversion"/>
  </si>
  <si>
    <t>2020-01</t>
    <phoneticPr fontId="4" type="noConversion"/>
  </si>
  <si>
    <t>ETF期权</t>
    <phoneticPr fontId="4" type="noConversion"/>
  </si>
  <si>
    <t>退市</t>
    <phoneticPr fontId="4" type="noConversion"/>
  </si>
  <si>
    <t>510300P2001M04300</t>
    <phoneticPr fontId="4" type="noConversion"/>
  </si>
  <si>
    <t>认购</t>
    <phoneticPr fontId="4" type="noConversion"/>
  </si>
  <si>
    <t>欧式</t>
    <phoneticPr fontId="4" type="noConversion"/>
  </si>
  <si>
    <t>实物资产</t>
    <phoneticPr fontId="4" type="noConversion"/>
  </si>
  <si>
    <t>ETF期权</t>
    <phoneticPr fontId="4" type="noConversion"/>
  </si>
  <si>
    <t>2020-02-26</t>
    <phoneticPr fontId="4" type="noConversion"/>
  </si>
  <si>
    <t>退市</t>
    <phoneticPr fontId="4" type="noConversion"/>
  </si>
  <si>
    <t>510300.SH</t>
    <phoneticPr fontId="4" type="noConversion"/>
  </si>
  <si>
    <t>ETF期权</t>
    <phoneticPr fontId="4" type="noConversion"/>
  </si>
  <si>
    <t>10002138</t>
    <phoneticPr fontId="4" type="noConversion"/>
  </si>
  <si>
    <t>510300C2002M03900</t>
    <phoneticPr fontId="4" type="noConversion"/>
  </si>
  <si>
    <t>2020-02-26</t>
    <phoneticPr fontId="4" type="noConversion"/>
  </si>
  <si>
    <t>510300C2002M04100</t>
    <phoneticPr fontId="4" type="noConversion"/>
  </si>
  <si>
    <t>300ETF购2020年2月4100</t>
    <phoneticPr fontId="4" type="noConversion"/>
  </si>
  <si>
    <t>认购</t>
    <phoneticPr fontId="4" type="noConversion"/>
  </si>
  <si>
    <t>10002142</t>
    <phoneticPr fontId="4" type="noConversion"/>
  </si>
  <si>
    <t>10002143</t>
    <phoneticPr fontId="4" type="noConversion"/>
  </si>
  <si>
    <t>10002144</t>
    <phoneticPr fontId="4" type="noConversion"/>
  </si>
  <si>
    <t>510300P2002M03600</t>
    <phoneticPr fontId="4" type="noConversion"/>
  </si>
  <si>
    <t>欧式</t>
    <phoneticPr fontId="4" type="noConversion"/>
  </si>
  <si>
    <t>2020-02-26</t>
    <phoneticPr fontId="4" type="noConversion"/>
  </si>
  <si>
    <t>300ETF沽2020年2月3700</t>
    <phoneticPr fontId="4" type="noConversion"/>
  </si>
  <si>
    <t>2020-02</t>
    <phoneticPr fontId="4" type="noConversion"/>
  </si>
  <si>
    <t>2020-02-27</t>
    <phoneticPr fontId="4" type="noConversion"/>
  </si>
  <si>
    <t>10002146</t>
    <phoneticPr fontId="4" type="noConversion"/>
  </si>
  <si>
    <t>欧式</t>
    <phoneticPr fontId="4" type="noConversion"/>
  </si>
  <si>
    <t>2020-02-26</t>
    <phoneticPr fontId="4" type="noConversion"/>
  </si>
  <si>
    <t>2020-02-27</t>
    <phoneticPr fontId="4" type="noConversion"/>
  </si>
  <si>
    <t>510300P2002M04000</t>
    <phoneticPr fontId="4" type="noConversion"/>
  </si>
  <si>
    <t>510300P2002M04100</t>
    <phoneticPr fontId="4" type="noConversion"/>
  </si>
  <si>
    <t>10002150</t>
    <phoneticPr fontId="4" type="noConversion"/>
  </si>
  <si>
    <t>300ETF沽2020年2月4200</t>
    <phoneticPr fontId="4" type="noConversion"/>
  </si>
  <si>
    <t>欧式</t>
    <phoneticPr fontId="4" type="noConversion"/>
  </si>
  <si>
    <t>2020-02</t>
    <phoneticPr fontId="4" type="noConversion"/>
  </si>
  <si>
    <t>510300P2002M04300</t>
    <phoneticPr fontId="4" type="noConversion"/>
  </si>
  <si>
    <t>ETF期权</t>
    <phoneticPr fontId="4" type="noConversion"/>
  </si>
  <si>
    <t>510300P2002M04400</t>
    <phoneticPr fontId="4" type="noConversion"/>
  </si>
  <si>
    <t>10002153</t>
    <phoneticPr fontId="4" type="noConversion"/>
  </si>
  <si>
    <t>510300C2003M03700</t>
    <phoneticPr fontId="4" type="noConversion"/>
  </si>
  <si>
    <t>认购</t>
    <phoneticPr fontId="4" type="noConversion"/>
  </si>
  <si>
    <t>10002155</t>
    <phoneticPr fontId="4" type="noConversion"/>
  </si>
  <si>
    <t>2020-03-25</t>
    <phoneticPr fontId="4" type="noConversion"/>
  </si>
  <si>
    <t>2020-03</t>
    <phoneticPr fontId="4" type="noConversion"/>
  </si>
  <si>
    <t>510300C2003M04000</t>
    <phoneticPr fontId="4" type="noConversion"/>
  </si>
  <si>
    <t>2020-03</t>
    <phoneticPr fontId="4" type="noConversion"/>
  </si>
  <si>
    <t>实物资产</t>
    <phoneticPr fontId="4" type="noConversion"/>
  </si>
  <si>
    <t>退市</t>
    <phoneticPr fontId="4" type="noConversion"/>
  </si>
  <si>
    <t>300ETF购2020年3月4200</t>
    <phoneticPr fontId="4" type="noConversion"/>
  </si>
  <si>
    <t>认购</t>
    <phoneticPr fontId="4" type="noConversion"/>
  </si>
  <si>
    <t>2020-03</t>
    <phoneticPr fontId="4" type="noConversion"/>
  </si>
  <si>
    <t>2020-03-26</t>
    <phoneticPr fontId="4" type="noConversion"/>
  </si>
  <si>
    <t>300ETF购2020年3月4300</t>
    <phoneticPr fontId="4" type="noConversion"/>
  </si>
  <si>
    <t>2020-03-25</t>
    <phoneticPr fontId="4" type="noConversion"/>
  </si>
  <si>
    <t>10002161</t>
    <phoneticPr fontId="4" type="noConversion"/>
  </si>
  <si>
    <t>510300C2003M04400</t>
    <phoneticPr fontId="4" type="noConversion"/>
  </si>
  <si>
    <t>2020-03</t>
    <phoneticPr fontId="4" type="noConversion"/>
  </si>
  <si>
    <t>2020-03-25</t>
    <phoneticPr fontId="4" type="noConversion"/>
  </si>
  <si>
    <t>2020-03-26</t>
    <phoneticPr fontId="4" type="noConversion"/>
  </si>
  <si>
    <t>实物资产</t>
    <phoneticPr fontId="4" type="noConversion"/>
  </si>
  <si>
    <t>300ETF沽2020年3月3700</t>
    <phoneticPr fontId="4" type="noConversion"/>
  </si>
  <si>
    <t>10002164</t>
    <phoneticPr fontId="4" type="noConversion"/>
  </si>
  <si>
    <t>300ETF沽2020年3月4000</t>
    <phoneticPr fontId="4" type="noConversion"/>
  </si>
  <si>
    <t>认沽</t>
    <phoneticPr fontId="4" type="noConversion"/>
  </si>
  <si>
    <t>300ETF沽2020年3月4100</t>
    <phoneticPr fontId="4" type="noConversion"/>
  </si>
  <si>
    <t>10002168</t>
    <phoneticPr fontId="4" type="noConversion"/>
  </si>
  <si>
    <t>300ETF沽2020年3月4200</t>
    <phoneticPr fontId="4" type="noConversion"/>
  </si>
  <si>
    <t>300ETF沽2020年3月4400</t>
    <phoneticPr fontId="4" type="noConversion"/>
  </si>
  <si>
    <t>ETF期权</t>
    <phoneticPr fontId="4" type="noConversion"/>
  </si>
  <si>
    <t>欧式</t>
    <phoneticPr fontId="4" type="noConversion"/>
  </si>
  <si>
    <t>2020-06-24</t>
    <phoneticPr fontId="4" type="noConversion"/>
  </si>
  <si>
    <t>300ETF购2020年6月3700</t>
    <phoneticPr fontId="4" type="noConversion"/>
  </si>
  <si>
    <t>ETF期权</t>
    <phoneticPr fontId="4" type="noConversion"/>
  </si>
  <si>
    <t>实物资产</t>
    <phoneticPr fontId="4" type="noConversion"/>
  </si>
  <si>
    <t>300ETF购2020年6月3800</t>
    <phoneticPr fontId="4" type="noConversion"/>
  </si>
  <si>
    <t>10002174</t>
    <phoneticPr fontId="4" type="noConversion"/>
  </si>
  <si>
    <t>510300C2006M04000</t>
    <phoneticPr fontId="4" type="noConversion"/>
  </si>
  <si>
    <t>510300C2006M04100</t>
    <phoneticPr fontId="4" type="noConversion"/>
  </si>
  <si>
    <t>10002177</t>
    <phoneticPr fontId="4" type="noConversion"/>
  </si>
  <si>
    <t>510300C2006M04200</t>
    <phoneticPr fontId="4" type="noConversion"/>
  </si>
  <si>
    <t>2020-06</t>
    <phoneticPr fontId="4" type="noConversion"/>
  </si>
  <si>
    <t>510300C2006M04300</t>
    <phoneticPr fontId="4" type="noConversion"/>
  </si>
  <si>
    <t>300ETF购2020年6月4300</t>
    <phoneticPr fontId="4" type="noConversion"/>
  </si>
  <si>
    <t>2020-06-29</t>
    <phoneticPr fontId="4" type="noConversion"/>
  </si>
  <si>
    <t>510300P2006M03600</t>
    <phoneticPr fontId="4" type="noConversion"/>
  </si>
  <si>
    <t>10002181</t>
    <phoneticPr fontId="4" type="noConversion"/>
  </si>
  <si>
    <t>510300P2006M03700</t>
    <phoneticPr fontId="4" type="noConversion"/>
  </si>
  <si>
    <t>2020-06</t>
    <phoneticPr fontId="4" type="noConversion"/>
  </si>
  <si>
    <t>2020-06-29</t>
    <phoneticPr fontId="4" type="noConversion"/>
  </si>
  <si>
    <t>10002182</t>
    <phoneticPr fontId="4" type="noConversion"/>
  </si>
  <si>
    <t>300ETF沽2020年6月3800</t>
    <phoneticPr fontId="4" type="noConversion"/>
  </si>
  <si>
    <t>2020-06</t>
    <phoneticPr fontId="4" type="noConversion"/>
  </si>
  <si>
    <t>510300P2006M04100</t>
    <phoneticPr fontId="4" type="noConversion"/>
  </si>
  <si>
    <t>510300.SH</t>
    <phoneticPr fontId="4" type="noConversion"/>
  </si>
  <si>
    <t>510300P2006M04200</t>
    <phoneticPr fontId="4" type="noConversion"/>
  </si>
  <si>
    <t>510300.SH</t>
    <phoneticPr fontId="4" type="noConversion"/>
  </si>
  <si>
    <t>10002187</t>
    <phoneticPr fontId="4" type="noConversion"/>
  </si>
  <si>
    <t>2020-01-23</t>
    <phoneticPr fontId="4" type="noConversion"/>
  </si>
  <si>
    <t>10002216</t>
    <phoneticPr fontId="4" type="noConversion"/>
  </si>
  <si>
    <t>10002217</t>
    <phoneticPr fontId="4" type="noConversion"/>
  </si>
  <si>
    <t>300ETF购2020年2月4500</t>
    <phoneticPr fontId="4" type="noConversion"/>
  </si>
  <si>
    <t>10002218</t>
    <phoneticPr fontId="4" type="noConversion"/>
  </si>
  <si>
    <t>300ETF沽2020年3月4500</t>
    <phoneticPr fontId="4" type="noConversion"/>
  </si>
  <si>
    <t>2020-03</t>
    <phoneticPr fontId="4" type="noConversion"/>
  </si>
  <si>
    <t>10002222</t>
    <phoneticPr fontId="4" type="noConversion"/>
  </si>
  <si>
    <t>10002223</t>
    <phoneticPr fontId="4" type="noConversion"/>
  </si>
  <si>
    <t>510300C2001M04600</t>
    <phoneticPr fontId="4" type="noConversion"/>
  </si>
  <si>
    <t>10002224</t>
    <phoneticPr fontId="4" type="noConversion"/>
  </si>
  <si>
    <t>510300P2001M04600</t>
    <phoneticPr fontId="4" type="noConversion"/>
  </si>
  <si>
    <t>510300C2002M04600</t>
    <phoneticPr fontId="4" type="noConversion"/>
  </si>
  <si>
    <t>300ETF购2020年2月4600</t>
    <phoneticPr fontId="4" type="noConversion"/>
  </si>
  <si>
    <t>510300C2003M04600</t>
    <phoneticPr fontId="4" type="noConversion"/>
  </si>
  <si>
    <t>10002228</t>
    <phoneticPr fontId="4" type="noConversion"/>
  </si>
  <si>
    <t>2020-03</t>
    <phoneticPr fontId="4" type="noConversion"/>
  </si>
  <si>
    <t>10002229</t>
    <phoneticPr fontId="4" type="noConversion"/>
  </si>
  <si>
    <t>300ETF购2020年6月4600</t>
    <phoneticPr fontId="4" type="noConversion"/>
  </si>
  <si>
    <t>510300C2009M03700</t>
    <phoneticPr fontId="4" type="noConversion"/>
  </si>
  <si>
    <t>510300C2009M03800</t>
    <phoneticPr fontId="4" type="noConversion"/>
  </si>
  <si>
    <t>300ETF购2020年9月3800</t>
    <phoneticPr fontId="4" type="noConversion"/>
  </si>
  <si>
    <t>510300C2009M04000</t>
    <phoneticPr fontId="4" type="noConversion"/>
  </si>
  <si>
    <t>510300C2009M04100</t>
    <phoneticPr fontId="4" type="noConversion"/>
  </si>
  <si>
    <t>2020-09</t>
    <phoneticPr fontId="4" type="noConversion"/>
  </si>
  <si>
    <t>510300C2009M04200</t>
    <phoneticPr fontId="4" type="noConversion"/>
  </si>
  <si>
    <t>2020-09-23</t>
    <phoneticPr fontId="4" type="noConversion"/>
  </si>
  <si>
    <t>10002255</t>
    <phoneticPr fontId="4" type="noConversion"/>
  </si>
  <si>
    <t>510300C2009M04300</t>
    <phoneticPr fontId="4" type="noConversion"/>
  </si>
  <si>
    <t>300ETF购2020年9月4300</t>
    <phoneticPr fontId="4" type="noConversion"/>
  </si>
  <si>
    <t>510300C2009M04500</t>
    <phoneticPr fontId="4" type="noConversion"/>
  </si>
  <si>
    <t>300ETF购2020年9月4500</t>
    <phoneticPr fontId="4" type="noConversion"/>
  </si>
  <si>
    <t>2020-09</t>
    <phoneticPr fontId="4" type="noConversion"/>
  </si>
  <si>
    <t>2020-09-24</t>
    <phoneticPr fontId="4" type="noConversion"/>
  </si>
  <si>
    <t>300ETF沽2020年9月3700</t>
    <phoneticPr fontId="4" type="noConversion"/>
  </si>
  <si>
    <t>ETF期权</t>
    <phoneticPr fontId="4" type="noConversion"/>
  </si>
  <si>
    <t>认沽</t>
    <phoneticPr fontId="4" type="noConversion"/>
  </si>
  <si>
    <t>2020-09</t>
    <phoneticPr fontId="4" type="noConversion"/>
  </si>
  <si>
    <t>2020-09-23</t>
    <phoneticPr fontId="4" type="noConversion"/>
  </si>
  <si>
    <t>2020-09-24</t>
    <phoneticPr fontId="4" type="noConversion"/>
  </si>
  <si>
    <t>510300P2009M04000</t>
    <phoneticPr fontId="4" type="noConversion"/>
  </si>
  <si>
    <t>2020-09</t>
    <phoneticPr fontId="4" type="noConversion"/>
  </si>
  <si>
    <t>2020-09-23</t>
    <phoneticPr fontId="4" type="noConversion"/>
  </si>
  <si>
    <t>10002262</t>
    <phoneticPr fontId="4" type="noConversion"/>
  </si>
  <si>
    <t>认沽</t>
    <phoneticPr fontId="4" type="noConversion"/>
  </si>
  <si>
    <t>实物资产</t>
    <phoneticPr fontId="4" type="noConversion"/>
  </si>
  <si>
    <t>510300P2009M04300</t>
    <phoneticPr fontId="4" type="noConversion"/>
  </si>
  <si>
    <t>2020-09-24</t>
    <phoneticPr fontId="4" type="noConversion"/>
  </si>
  <si>
    <t>510300C2009M03600</t>
    <phoneticPr fontId="4" type="noConversion"/>
  </si>
  <si>
    <t>10002272</t>
    <phoneticPr fontId="4" type="noConversion"/>
  </si>
  <si>
    <t>510300P2009M03600</t>
    <phoneticPr fontId="4" type="noConversion"/>
  </si>
  <si>
    <t>510300C2002M03300</t>
    <phoneticPr fontId="4" type="noConversion"/>
  </si>
  <si>
    <t>300ETF购2020年2月3300</t>
    <phoneticPr fontId="4" type="noConversion"/>
  </si>
  <si>
    <t>510300C2002M03500</t>
    <phoneticPr fontId="4" type="noConversion"/>
  </si>
  <si>
    <t>10002312</t>
    <phoneticPr fontId="4" type="noConversion"/>
  </si>
  <si>
    <t>2020-02</t>
    <phoneticPr fontId="4" type="noConversion"/>
  </si>
  <si>
    <t>2020-02-27</t>
    <phoneticPr fontId="4" type="noConversion"/>
  </si>
  <si>
    <t>10002313</t>
    <phoneticPr fontId="4" type="noConversion"/>
  </si>
  <si>
    <t>300ETF沽2020年2月3400</t>
    <phoneticPr fontId="4" type="noConversion"/>
  </si>
  <si>
    <t>510300C2003M03400</t>
    <phoneticPr fontId="4" type="noConversion"/>
  </si>
  <si>
    <t>认购</t>
    <phoneticPr fontId="4" type="noConversion"/>
  </si>
  <si>
    <t>2020-03</t>
    <phoneticPr fontId="4" type="noConversion"/>
  </si>
  <si>
    <t>300ETF沽2020年3月3400</t>
    <phoneticPr fontId="4" type="noConversion"/>
  </si>
  <si>
    <t>300ETF购2020年6月3300</t>
    <phoneticPr fontId="4" type="noConversion"/>
  </si>
  <si>
    <t>510300.SH</t>
    <phoneticPr fontId="4" type="noConversion"/>
  </si>
  <si>
    <t>10002322</t>
    <phoneticPr fontId="4" type="noConversion"/>
  </si>
  <si>
    <t>2020-06</t>
    <phoneticPr fontId="4" type="noConversion"/>
  </si>
  <si>
    <t>10002325</t>
    <phoneticPr fontId="4" type="noConversion"/>
  </si>
  <si>
    <t>300ETF沽2020年6月3400</t>
    <phoneticPr fontId="4" type="noConversion"/>
  </si>
  <si>
    <t>10002326</t>
    <phoneticPr fontId="4" type="noConversion"/>
  </si>
  <si>
    <t>510300.SH</t>
    <phoneticPr fontId="4" type="noConversion"/>
  </si>
  <si>
    <t>510300C2009M03400</t>
    <phoneticPr fontId="4" type="noConversion"/>
  </si>
  <si>
    <t>2020-09-24</t>
    <phoneticPr fontId="4" type="noConversion"/>
  </si>
  <si>
    <t>300ETF沽2020年9月3400</t>
    <phoneticPr fontId="4" type="noConversion"/>
  </si>
  <si>
    <t>认沽</t>
    <phoneticPr fontId="4" type="noConversion"/>
  </si>
  <si>
    <t>10002332</t>
    <phoneticPr fontId="4" type="noConversion"/>
  </si>
  <si>
    <t>2020-04-23</t>
    <phoneticPr fontId="4" type="noConversion"/>
  </si>
  <si>
    <t>510300C2004M03800</t>
    <phoneticPr fontId="4" type="noConversion"/>
  </si>
  <si>
    <t>510300C2004M03900</t>
    <phoneticPr fontId="4" type="noConversion"/>
  </si>
  <si>
    <t>10002354</t>
    <phoneticPr fontId="4" type="noConversion"/>
  </si>
  <si>
    <t>10002355</t>
    <phoneticPr fontId="4" type="noConversion"/>
  </si>
  <si>
    <t>2020-04-22</t>
    <phoneticPr fontId="4" type="noConversion"/>
  </si>
  <si>
    <t>2020-04-23</t>
    <phoneticPr fontId="4" type="noConversion"/>
  </si>
  <si>
    <t>退市</t>
    <phoneticPr fontId="4" type="noConversion"/>
  </si>
  <si>
    <t>2020-04</t>
    <phoneticPr fontId="4" type="noConversion"/>
  </si>
  <si>
    <t>2020-04</t>
    <phoneticPr fontId="4" type="noConversion"/>
  </si>
  <si>
    <t>10002359</t>
    <phoneticPr fontId="4" type="noConversion"/>
  </si>
  <si>
    <t>300ETF购2020年4月4500</t>
    <phoneticPr fontId="4" type="noConversion"/>
  </si>
  <si>
    <t>2020-04-23</t>
    <phoneticPr fontId="4" type="noConversion"/>
  </si>
  <si>
    <t>300ETF沽2020年4月3900</t>
    <phoneticPr fontId="4" type="noConversion"/>
  </si>
  <si>
    <t>ETF期权</t>
    <phoneticPr fontId="4" type="noConversion"/>
  </si>
  <si>
    <t>10002364</t>
    <phoneticPr fontId="4" type="noConversion"/>
  </si>
  <si>
    <t>510300.SH</t>
    <phoneticPr fontId="4" type="noConversion"/>
  </si>
  <si>
    <t>10002365</t>
    <phoneticPr fontId="4" type="noConversion"/>
  </si>
  <si>
    <t>2020-04-22</t>
    <phoneticPr fontId="4" type="noConversion"/>
  </si>
  <si>
    <t>300ETF沽2020年4月4300</t>
    <phoneticPr fontId="4" type="noConversion"/>
  </si>
  <si>
    <t>认沽</t>
    <phoneticPr fontId="4" type="noConversion"/>
  </si>
  <si>
    <t>欧式</t>
    <phoneticPr fontId="4" type="noConversion"/>
  </si>
  <si>
    <t>2020-04-22</t>
    <phoneticPr fontId="4" type="noConversion"/>
  </si>
  <si>
    <t>10002368</t>
    <phoneticPr fontId="4" type="noConversion"/>
  </si>
  <si>
    <t>510300C2004M03600</t>
    <phoneticPr fontId="4" type="noConversion"/>
  </si>
  <si>
    <t>2020-04</t>
    <phoneticPr fontId="4" type="noConversion"/>
  </si>
  <si>
    <t>认沽</t>
    <phoneticPr fontId="4" type="noConversion"/>
  </si>
  <si>
    <t>10002376</t>
    <phoneticPr fontId="4" type="noConversion"/>
  </si>
  <si>
    <t>10002381</t>
    <phoneticPr fontId="4" type="noConversion"/>
  </si>
  <si>
    <t>欧式</t>
    <phoneticPr fontId="4" type="noConversion"/>
  </si>
  <si>
    <t>10002382</t>
    <phoneticPr fontId="4" type="noConversion"/>
  </si>
  <si>
    <t>510300C2009M04600</t>
    <phoneticPr fontId="4" type="noConversion"/>
  </si>
  <si>
    <t>300ETF购2020年9月4600</t>
    <phoneticPr fontId="4" type="noConversion"/>
  </si>
  <si>
    <t>10002384</t>
    <phoneticPr fontId="4" type="noConversion"/>
  </si>
  <si>
    <t>300ETF沽2020年9月4600</t>
    <phoneticPr fontId="4" type="noConversion"/>
  </si>
  <si>
    <t>510300C2004M03300</t>
    <phoneticPr fontId="4" type="noConversion"/>
  </si>
  <si>
    <t>300ETF沽2020年4月3400</t>
    <phoneticPr fontId="4" type="noConversion"/>
  </si>
  <si>
    <t>10002409</t>
    <phoneticPr fontId="4" type="noConversion"/>
  </si>
  <si>
    <t>10002411</t>
    <phoneticPr fontId="4" type="noConversion"/>
  </si>
  <si>
    <t>10002412</t>
    <phoneticPr fontId="4" type="noConversion"/>
  </si>
  <si>
    <t>510300P2004M03200</t>
    <phoneticPr fontId="4" type="noConversion"/>
  </si>
  <si>
    <t>10002413</t>
    <phoneticPr fontId="4" type="noConversion"/>
  </si>
  <si>
    <t>510300C2006M03200</t>
    <phoneticPr fontId="4" type="noConversion"/>
  </si>
  <si>
    <t>2020-06-24</t>
    <phoneticPr fontId="4" type="noConversion"/>
  </si>
  <si>
    <t>10002415</t>
    <phoneticPr fontId="4" type="noConversion"/>
  </si>
  <si>
    <t>510300C2009M03200</t>
    <phoneticPr fontId="4" type="noConversion"/>
  </si>
  <si>
    <t>300ETF购2020年9月3200</t>
    <phoneticPr fontId="4" type="noConversion"/>
  </si>
  <si>
    <t>300ETF沽2020年9月3200</t>
    <phoneticPr fontId="4" type="noConversion"/>
  </si>
  <si>
    <t>2020-09-23</t>
    <phoneticPr fontId="4" type="noConversion"/>
  </si>
  <si>
    <t>实物资产</t>
    <phoneticPr fontId="4" type="noConversion"/>
  </si>
  <si>
    <t>300ETF沽2020年3月3100</t>
    <phoneticPr fontId="4" type="noConversion"/>
  </si>
  <si>
    <t>510300C2004M03100</t>
    <phoneticPr fontId="4" type="noConversion"/>
  </si>
  <si>
    <t>2020-04-23</t>
    <phoneticPr fontId="4" type="noConversion"/>
  </si>
  <si>
    <t>510300P2004M03100</t>
    <phoneticPr fontId="4" type="noConversion"/>
  </si>
  <si>
    <t>510300C2006M03100</t>
    <phoneticPr fontId="4" type="noConversion"/>
  </si>
  <si>
    <t>2020-06-29</t>
    <phoneticPr fontId="4" type="noConversion"/>
  </si>
  <si>
    <t>10002431</t>
    <phoneticPr fontId="4" type="noConversion"/>
  </si>
  <si>
    <t>300ETF沽2020年9月3100</t>
    <phoneticPr fontId="4" type="noConversion"/>
  </si>
  <si>
    <t>10002451</t>
    <phoneticPr fontId="4" type="noConversion"/>
  </si>
  <si>
    <t>2020-05</t>
    <phoneticPr fontId="4" type="noConversion"/>
  </si>
  <si>
    <t>2020-05-28</t>
    <phoneticPr fontId="4" type="noConversion"/>
  </si>
  <si>
    <t>300ETF购2020年5月3400</t>
    <phoneticPr fontId="4" type="noConversion"/>
  </si>
  <si>
    <t>2020-05-27</t>
    <phoneticPr fontId="4" type="noConversion"/>
  </si>
  <si>
    <t>2020-05-28</t>
    <phoneticPr fontId="4" type="noConversion"/>
  </si>
  <si>
    <t>10002454</t>
    <phoneticPr fontId="4" type="noConversion"/>
  </si>
  <si>
    <t>300ETF购2020年5月3600</t>
    <phoneticPr fontId="4" type="noConversion"/>
  </si>
  <si>
    <t>2020-05</t>
    <phoneticPr fontId="4" type="noConversion"/>
  </si>
  <si>
    <t>10002455</t>
    <phoneticPr fontId="4" type="noConversion"/>
  </si>
  <si>
    <t>510300C2005M03700</t>
    <phoneticPr fontId="4" type="noConversion"/>
  </si>
  <si>
    <t>510300C2005M03800</t>
    <phoneticPr fontId="4" type="noConversion"/>
  </si>
  <si>
    <t>2020-05-27</t>
    <phoneticPr fontId="4" type="noConversion"/>
  </si>
  <si>
    <t>2020-05-28</t>
    <phoneticPr fontId="4" type="noConversion"/>
  </si>
  <si>
    <t>10002458</t>
    <phoneticPr fontId="4" type="noConversion"/>
  </si>
  <si>
    <t>510300C2005M04000</t>
    <phoneticPr fontId="4" type="noConversion"/>
  </si>
  <si>
    <t>2020-05-28</t>
    <phoneticPr fontId="4" type="noConversion"/>
  </si>
  <si>
    <t>10002459</t>
    <phoneticPr fontId="4" type="noConversion"/>
  </si>
  <si>
    <t>10002460</t>
    <phoneticPr fontId="4" type="noConversion"/>
  </si>
  <si>
    <t>退市</t>
    <phoneticPr fontId="4" type="noConversion"/>
  </si>
  <si>
    <t>510300P2005M03500</t>
    <phoneticPr fontId="4" type="noConversion"/>
  </si>
  <si>
    <t>2020-05</t>
    <phoneticPr fontId="4" type="noConversion"/>
  </si>
  <si>
    <t>10002463</t>
    <phoneticPr fontId="4" type="noConversion"/>
  </si>
  <si>
    <t>510300P2005M03600</t>
    <phoneticPr fontId="4" type="noConversion"/>
  </si>
  <si>
    <t>300ETF沽2020年5月3700</t>
    <phoneticPr fontId="4" type="noConversion"/>
  </si>
  <si>
    <t>300ETF沽2020年5月3800</t>
    <phoneticPr fontId="4" type="noConversion"/>
  </si>
  <si>
    <t>300ETF沽2020年5月4100</t>
    <phoneticPr fontId="4" type="noConversion"/>
  </si>
  <si>
    <t>2020-05-28</t>
    <phoneticPr fontId="4" type="noConversion"/>
  </si>
  <si>
    <t>300ETF购2020年12月3400</t>
    <phoneticPr fontId="4" type="noConversion"/>
  </si>
  <si>
    <t>2020-12-23</t>
    <phoneticPr fontId="4" type="noConversion"/>
  </si>
  <si>
    <t>10002496</t>
    <phoneticPr fontId="4" type="noConversion"/>
  </si>
  <si>
    <t>300ETF购2020年12月3500</t>
    <phoneticPr fontId="4" type="noConversion"/>
  </si>
  <si>
    <t>510300.SH</t>
    <phoneticPr fontId="4" type="noConversion"/>
  </si>
  <si>
    <t>510300C2012M03600</t>
    <phoneticPr fontId="4" type="noConversion"/>
  </si>
  <si>
    <t>2020-12</t>
    <phoneticPr fontId="4" type="noConversion"/>
  </si>
  <si>
    <t>10002498</t>
    <phoneticPr fontId="4" type="noConversion"/>
  </si>
  <si>
    <t>300ETF购2020年12月3700</t>
    <phoneticPr fontId="4" type="noConversion"/>
  </si>
  <si>
    <t>认购</t>
    <phoneticPr fontId="4" type="noConversion"/>
  </si>
  <si>
    <t>510300C2012M03900</t>
    <phoneticPr fontId="4" type="noConversion"/>
  </si>
  <si>
    <t>2020-12</t>
    <phoneticPr fontId="4" type="noConversion"/>
  </si>
  <si>
    <t>10002502</t>
    <phoneticPr fontId="4" type="noConversion"/>
  </si>
  <si>
    <t>2020-12</t>
    <phoneticPr fontId="4" type="noConversion"/>
  </si>
  <si>
    <t>2020-12-23</t>
    <phoneticPr fontId="4" type="noConversion"/>
  </si>
  <si>
    <t>10002503</t>
    <phoneticPr fontId="4" type="noConversion"/>
  </si>
  <si>
    <t>510300P2012M03400</t>
    <phoneticPr fontId="4" type="noConversion"/>
  </si>
  <si>
    <t>300ETF沽2020年12月3400</t>
    <phoneticPr fontId="4" type="noConversion"/>
  </si>
  <si>
    <t>10002506</t>
    <phoneticPr fontId="4" type="noConversion"/>
  </si>
  <si>
    <t>510300P2012M03900</t>
    <phoneticPr fontId="4" type="noConversion"/>
  </si>
  <si>
    <t>2020-12-23</t>
    <phoneticPr fontId="4" type="noConversion"/>
  </si>
  <si>
    <t>2020-12-24</t>
    <phoneticPr fontId="4" type="noConversion"/>
  </si>
  <si>
    <t>10002511</t>
    <phoneticPr fontId="4" type="noConversion"/>
  </si>
  <si>
    <t>510300P2012M04100</t>
    <phoneticPr fontId="4" type="noConversion"/>
  </si>
  <si>
    <t>2020-12-24</t>
    <phoneticPr fontId="4" type="noConversion"/>
  </si>
  <si>
    <t>10002512</t>
    <phoneticPr fontId="4" type="noConversion"/>
  </si>
  <si>
    <t>10002519</t>
    <phoneticPr fontId="4" type="noConversion"/>
  </si>
  <si>
    <t>510300C2012M04300</t>
    <phoneticPr fontId="4" type="noConversion"/>
  </si>
  <si>
    <t>认购</t>
    <phoneticPr fontId="4" type="noConversion"/>
  </si>
  <si>
    <t>10002522</t>
    <phoneticPr fontId="4" type="noConversion"/>
  </si>
  <si>
    <t>510300P2012M04300</t>
    <phoneticPr fontId="4" type="noConversion"/>
  </si>
  <si>
    <t>2020-12-24</t>
    <phoneticPr fontId="4" type="noConversion"/>
  </si>
  <si>
    <t>300ETF购2020年12月4400</t>
    <phoneticPr fontId="4" type="noConversion"/>
  </si>
  <si>
    <t>2020-12</t>
    <phoneticPr fontId="4" type="noConversion"/>
  </si>
  <si>
    <t>2020-12-24</t>
    <phoneticPr fontId="4" type="noConversion"/>
  </si>
  <si>
    <t>10002526</t>
    <phoneticPr fontId="4" type="noConversion"/>
  </si>
  <si>
    <t>300ETF沽2020年12月4400</t>
    <phoneticPr fontId="4" type="noConversion"/>
  </si>
  <si>
    <t>2020-07-23</t>
    <phoneticPr fontId="4" type="noConversion"/>
  </si>
  <si>
    <t>510300C2007M03700</t>
    <phoneticPr fontId="4" type="noConversion"/>
  </si>
  <si>
    <t>认购</t>
    <phoneticPr fontId="4" type="noConversion"/>
  </si>
  <si>
    <t>10002549</t>
    <phoneticPr fontId="4" type="noConversion"/>
  </si>
  <si>
    <t>300ETF购2020年7月3800</t>
    <phoneticPr fontId="4" type="noConversion"/>
  </si>
  <si>
    <t>2020-07-23</t>
    <phoneticPr fontId="4" type="noConversion"/>
  </si>
  <si>
    <t>2020-07</t>
    <phoneticPr fontId="4" type="noConversion"/>
  </si>
  <si>
    <t>2020-07-23</t>
    <phoneticPr fontId="4" type="noConversion"/>
  </si>
  <si>
    <t>510300C2007M04200</t>
    <phoneticPr fontId="4" type="noConversion"/>
  </si>
  <si>
    <t>2020-07</t>
    <phoneticPr fontId="4" type="noConversion"/>
  </si>
  <si>
    <t>300ETF沽2020年7月3400</t>
    <phoneticPr fontId="4" type="noConversion"/>
  </si>
  <si>
    <t>10002555</t>
    <phoneticPr fontId="4" type="noConversion"/>
  </si>
  <si>
    <t>300ETF沽2020年7月3500</t>
    <phoneticPr fontId="4" type="noConversion"/>
  </si>
  <si>
    <t>2020-07-22</t>
    <phoneticPr fontId="4" type="noConversion"/>
  </si>
  <si>
    <t>510300P2007M03600</t>
    <phoneticPr fontId="4" type="noConversion"/>
  </si>
  <si>
    <t>2020-07</t>
    <phoneticPr fontId="4" type="noConversion"/>
  </si>
  <si>
    <t>2020-07</t>
    <phoneticPr fontId="4" type="noConversion"/>
  </si>
  <si>
    <t>2020-07-22</t>
    <phoneticPr fontId="4" type="noConversion"/>
  </si>
  <si>
    <t>10002559</t>
    <phoneticPr fontId="4" type="noConversion"/>
  </si>
  <si>
    <t>510300P2007M03900</t>
    <phoneticPr fontId="4" type="noConversion"/>
  </si>
  <si>
    <t>510300P2007M04000</t>
    <phoneticPr fontId="4" type="noConversion"/>
  </si>
  <si>
    <t>2020-07-22</t>
    <phoneticPr fontId="4" type="noConversion"/>
  </si>
  <si>
    <t>10002561</t>
    <phoneticPr fontId="4" type="noConversion"/>
  </si>
  <si>
    <t>300ETF沽2020年7月4100</t>
    <phoneticPr fontId="4" type="noConversion"/>
  </si>
  <si>
    <t>510300C2007M04300</t>
    <phoneticPr fontId="4" type="noConversion"/>
  </si>
  <si>
    <t>2020-07-22</t>
    <phoneticPr fontId="4" type="noConversion"/>
  </si>
  <si>
    <t>510300P2007M04300</t>
    <phoneticPr fontId="4" type="noConversion"/>
  </si>
  <si>
    <t>300ETF购2020年7月4400</t>
    <phoneticPr fontId="4" type="noConversion"/>
  </si>
  <si>
    <t>10002568</t>
    <phoneticPr fontId="4" type="noConversion"/>
  </si>
  <si>
    <t>10002573</t>
    <phoneticPr fontId="4" type="noConversion"/>
  </si>
  <si>
    <t>300ETF购2020年7月4500</t>
    <phoneticPr fontId="4" type="noConversion"/>
  </si>
  <si>
    <t>300ETF沽2020年7月4500</t>
    <phoneticPr fontId="4" type="noConversion"/>
  </si>
  <si>
    <t>10002576</t>
    <phoneticPr fontId="4" type="noConversion"/>
  </si>
  <si>
    <t>2020-07</t>
    <phoneticPr fontId="4" type="noConversion"/>
  </si>
  <si>
    <t>510300P2007M04600</t>
    <phoneticPr fontId="4" type="noConversion"/>
  </si>
  <si>
    <t>2020-07-23</t>
    <phoneticPr fontId="4" type="noConversion"/>
  </si>
  <si>
    <t>300ETF购2020年12月4600</t>
    <phoneticPr fontId="4" type="noConversion"/>
  </si>
  <si>
    <t>2020-12-24</t>
    <phoneticPr fontId="4" type="noConversion"/>
  </si>
  <si>
    <t>300ETF沽2020年12月4600</t>
    <phoneticPr fontId="4" type="noConversion"/>
  </si>
  <si>
    <t>2020-12-24</t>
    <phoneticPr fontId="4" type="noConversion"/>
  </si>
  <si>
    <t>2020-08-26</t>
    <phoneticPr fontId="4" type="noConversion"/>
  </si>
  <si>
    <t>510300C2008M04000</t>
    <phoneticPr fontId="4" type="noConversion"/>
  </si>
  <si>
    <t>2020-08-26</t>
    <phoneticPr fontId="4" type="noConversion"/>
  </si>
  <si>
    <t>2020-08-27</t>
    <phoneticPr fontId="4" type="noConversion"/>
  </si>
  <si>
    <t>510300C2008M04100</t>
    <phoneticPr fontId="4" type="noConversion"/>
  </si>
  <si>
    <t>2020-08</t>
    <phoneticPr fontId="4" type="noConversion"/>
  </si>
  <si>
    <t>300ETF购2020年8月4200</t>
    <phoneticPr fontId="4" type="noConversion"/>
  </si>
  <si>
    <t>10002608</t>
    <phoneticPr fontId="4" type="noConversion"/>
  </si>
  <si>
    <t>300ETF购2020年8月4300</t>
    <phoneticPr fontId="4" type="noConversion"/>
  </si>
  <si>
    <t>510300C2008M04400</t>
    <phoneticPr fontId="4" type="noConversion"/>
  </si>
  <si>
    <t>2020-08</t>
    <phoneticPr fontId="4" type="noConversion"/>
  </si>
  <si>
    <t>2020-08-26</t>
    <phoneticPr fontId="4" type="noConversion"/>
  </si>
  <si>
    <t>2020-08-27</t>
    <phoneticPr fontId="4" type="noConversion"/>
  </si>
  <si>
    <t>510300P2008M03800</t>
    <phoneticPr fontId="4" type="noConversion"/>
  </si>
  <si>
    <t>2020-08-27</t>
    <phoneticPr fontId="4" type="noConversion"/>
  </si>
  <si>
    <t>10002614</t>
    <phoneticPr fontId="4" type="noConversion"/>
  </si>
  <si>
    <t>510300P2008M04000</t>
    <phoneticPr fontId="4" type="noConversion"/>
  </si>
  <si>
    <t>2020-08-27</t>
    <phoneticPr fontId="4" type="noConversion"/>
  </si>
  <si>
    <t>10002615</t>
    <phoneticPr fontId="4" type="noConversion"/>
  </si>
  <si>
    <t>510300P2008M04100</t>
    <phoneticPr fontId="4" type="noConversion"/>
  </si>
  <si>
    <t>2020-08-26</t>
    <phoneticPr fontId="4" type="noConversion"/>
  </si>
  <si>
    <t>300ETF沽2020年8月4200</t>
    <phoneticPr fontId="4" type="noConversion"/>
  </si>
  <si>
    <t>10002617</t>
    <phoneticPr fontId="4" type="noConversion"/>
  </si>
  <si>
    <t>510300P2008M04300</t>
    <phoneticPr fontId="4" type="noConversion"/>
  </si>
  <si>
    <t>300ETF沽2020年8月4400</t>
    <phoneticPr fontId="4" type="noConversion"/>
  </si>
  <si>
    <t>510300P2008M04500</t>
    <phoneticPr fontId="4" type="noConversion"/>
  </si>
  <si>
    <t>300ETF沽2020年8月4500</t>
    <phoneticPr fontId="4" type="noConversion"/>
  </si>
  <si>
    <t>510300C2008M03700</t>
    <phoneticPr fontId="4" type="noConversion"/>
  </si>
  <si>
    <t>10002629</t>
    <phoneticPr fontId="4" type="noConversion"/>
  </si>
  <si>
    <t>510300P2007M04700</t>
    <phoneticPr fontId="4" type="noConversion"/>
  </si>
  <si>
    <t>2020-08-26</t>
    <phoneticPr fontId="4" type="noConversion"/>
  </si>
  <si>
    <t>300ETF沽2020年8月4700</t>
    <phoneticPr fontId="4" type="noConversion"/>
  </si>
  <si>
    <t>510300P2009M04700</t>
    <phoneticPr fontId="4" type="noConversion"/>
  </si>
  <si>
    <t>2020-09</t>
    <phoneticPr fontId="4" type="noConversion"/>
  </si>
  <si>
    <t>10002635</t>
    <phoneticPr fontId="4" type="noConversion"/>
  </si>
  <si>
    <t>300ETF购2020年12月4700</t>
    <phoneticPr fontId="4" type="noConversion"/>
  </si>
  <si>
    <t>510300P2012M04700</t>
    <phoneticPr fontId="4" type="noConversion"/>
  </si>
  <si>
    <t>510300C2008M04800</t>
    <phoneticPr fontId="4" type="noConversion"/>
  </si>
  <si>
    <t>10002649</t>
    <phoneticPr fontId="4" type="noConversion"/>
  </si>
  <si>
    <t>510300C2009M04800</t>
    <phoneticPr fontId="4" type="noConversion"/>
  </si>
  <si>
    <t>2020-09-24</t>
    <phoneticPr fontId="4" type="noConversion"/>
  </si>
  <si>
    <t>300ETF沽2020年9月4800</t>
    <phoneticPr fontId="4" type="noConversion"/>
  </si>
  <si>
    <t>2020-09-23</t>
    <phoneticPr fontId="4" type="noConversion"/>
  </si>
  <si>
    <t>10002652</t>
    <phoneticPr fontId="4" type="noConversion"/>
  </si>
  <si>
    <t>510300P2012M04800</t>
    <phoneticPr fontId="4" type="noConversion"/>
  </si>
  <si>
    <t>300ETF沽2020年12月4800</t>
    <phoneticPr fontId="4" type="noConversion"/>
  </si>
  <si>
    <t>2020-12-24</t>
    <phoneticPr fontId="4" type="noConversion"/>
  </si>
  <si>
    <t>300ETF购2020年7月4900</t>
    <phoneticPr fontId="4" type="noConversion"/>
  </si>
  <si>
    <t>2020-07-22</t>
    <phoneticPr fontId="4" type="noConversion"/>
  </si>
  <si>
    <t>10002662</t>
    <phoneticPr fontId="4" type="noConversion"/>
  </si>
  <si>
    <t>2020-07</t>
    <phoneticPr fontId="4" type="noConversion"/>
  </si>
  <si>
    <t>10002663</t>
    <phoneticPr fontId="4" type="noConversion"/>
  </si>
  <si>
    <t>300ETF购2020年8月4900</t>
    <phoneticPr fontId="4" type="noConversion"/>
  </si>
  <si>
    <t>510300P2009M04900</t>
    <phoneticPr fontId="4" type="noConversion"/>
  </si>
  <si>
    <t>10002668</t>
    <phoneticPr fontId="4" type="noConversion"/>
  </si>
  <si>
    <t>300ETF沽2020年12月4900</t>
    <phoneticPr fontId="4" type="noConversion"/>
  </si>
  <si>
    <t>510300C2007M05000</t>
    <phoneticPr fontId="4" type="noConversion"/>
  </si>
  <si>
    <t>510300C2007M05500</t>
    <phoneticPr fontId="4" type="noConversion"/>
  </si>
  <si>
    <t>510300P2007M05000</t>
    <phoneticPr fontId="4" type="noConversion"/>
  </si>
  <si>
    <t>2020-07-23</t>
    <phoneticPr fontId="4" type="noConversion"/>
  </si>
  <si>
    <t>10002697</t>
    <phoneticPr fontId="4" type="noConversion"/>
  </si>
  <si>
    <t>10002698</t>
    <phoneticPr fontId="4" type="noConversion"/>
  </si>
  <si>
    <t>2020-08</t>
    <phoneticPr fontId="4" type="noConversion"/>
  </si>
  <si>
    <t>10002700</t>
    <phoneticPr fontId="4" type="noConversion"/>
  </si>
  <si>
    <t>10002703</t>
    <phoneticPr fontId="4" type="noConversion"/>
  </si>
  <si>
    <t>300ETF购2020年9月5000</t>
    <phoneticPr fontId="4" type="noConversion"/>
  </si>
  <si>
    <t>10002706</t>
    <phoneticPr fontId="4" type="noConversion"/>
  </si>
  <si>
    <t>300ETF沽2020年9月5250</t>
    <phoneticPr fontId="4" type="noConversion"/>
  </si>
  <si>
    <t>300ETF购2020年12月5000</t>
    <phoneticPr fontId="4" type="noConversion"/>
  </si>
  <si>
    <t>510300C2012M05500</t>
    <phoneticPr fontId="4" type="noConversion"/>
  </si>
  <si>
    <t>10002717</t>
    <phoneticPr fontId="4" type="noConversion"/>
  </si>
  <si>
    <t>300ETF购2020年8月5750</t>
    <phoneticPr fontId="4" type="noConversion"/>
  </si>
  <si>
    <t>510300P2008M05750</t>
    <phoneticPr fontId="4" type="noConversion"/>
  </si>
  <si>
    <t>300ETF沽2020年8月5750</t>
    <phoneticPr fontId="4" type="noConversion"/>
  </si>
  <si>
    <t>10002721</t>
    <phoneticPr fontId="4" type="noConversion"/>
  </si>
  <si>
    <t>10002722</t>
    <phoneticPr fontId="4" type="noConversion"/>
  </si>
  <si>
    <t>300ETF沽2020年9月5750</t>
    <phoneticPr fontId="4" type="noConversion"/>
  </si>
  <si>
    <t>510300C2012M05750</t>
    <phoneticPr fontId="4" type="noConversion"/>
  </si>
  <si>
    <t>2020-12</t>
    <phoneticPr fontId="4" type="noConversion"/>
  </si>
  <si>
    <t>10002743</t>
    <phoneticPr fontId="4" type="noConversion"/>
  </si>
  <si>
    <t>300ETF购2021年3月4343A</t>
    <phoneticPr fontId="4" type="noConversion"/>
  </si>
  <si>
    <t>2021-03</t>
    <phoneticPr fontId="4" type="noConversion"/>
  </si>
  <si>
    <t>2021-03</t>
    <phoneticPr fontId="4" type="noConversion"/>
  </si>
  <si>
    <t>2021-03-24</t>
    <phoneticPr fontId="4" type="noConversion"/>
  </si>
  <si>
    <t>10002745</t>
    <phoneticPr fontId="4" type="noConversion"/>
  </si>
  <si>
    <t>300ETF购2021年3月4540A</t>
    <phoneticPr fontId="4" type="noConversion"/>
  </si>
  <si>
    <t>510300C2103A04700</t>
    <phoneticPr fontId="4" type="noConversion"/>
  </si>
  <si>
    <t>2021-03-24</t>
    <phoneticPr fontId="4" type="noConversion"/>
  </si>
  <si>
    <t>300ETF购2021年3月4737A</t>
    <phoneticPr fontId="4" type="noConversion"/>
  </si>
  <si>
    <t>2021-03</t>
    <phoneticPr fontId="4" type="noConversion"/>
  </si>
  <si>
    <t>10002748</t>
    <phoneticPr fontId="4" type="noConversion"/>
  </si>
  <si>
    <t>300ETF购2021年3月4836A</t>
    <phoneticPr fontId="4" type="noConversion"/>
  </si>
  <si>
    <t>300ETF购2021年3月5182A</t>
    <phoneticPr fontId="4" type="noConversion"/>
  </si>
  <si>
    <t>10002751</t>
    <phoneticPr fontId="4" type="noConversion"/>
  </si>
  <si>
    <t>510300C2103A05500</t>
    <phoneticPr fontId="4" type="noConversion"/>
  </si>
  <si>
    <t>300ETF购2021年3月5428A</t>
    <phoneticPr fontId="4" type="noConversion"/>
  </si>
  <si>
    <t>2021-03-25</t>
    <phoneticPr fontId="4" type="noConversion"/>
  </si>
  <si>
    <t>300ETF沽2021年3月4343A</t>
    <phoneticPr fontId="4" type="noConversion"/>
  </si>
  <si>
    <t>10002753</t>
    <phoneticPr fontId="4" type="noConversion"/>
  </si>
  <si>
    <t>300ETF沽2021年3月4441A</t>
    <phoneticPr fontId="4" type="noConversion"/>
  </si>
  <si>
    <t>2021-03</t>
    <phoneticPr fontId="4" type="noConversion"/>
  </si>
  <si>
    <t>2021-03-25</t>
    <phoneticPr fontId="4" type="noConversion"/>
  </si>
  <si>
    <t>10002754</t>
    <phoneticPr fontId="4" type="noConversion"/>
  </si>
  <si>
    <t>300ETF沽2021年3月4540A</t>
    <phoneticPr fontId="4" type="noConversion"/>
  </si>
  <si>
    <t>2021-03-24</t>
    <phoneticPr fontId="4" type="noConversion"/>
  </si>
  <si>
    <t>10002757</t>
    <phoneticPr fontId="4" type="noConversion"/>
  </si>
  <si>
    <t>510300P2103A05000</t>
    <phoneticPr fontId="4" type="noConversion"/>
  </si>
  <si>
    <t>2021-03</t>
    <phoneticPr fontId="4" type="noConversion"/>
  </si>
  <si>
    <t>10002759</t>
    <phoneticPr fontId="4" type="noConversion"/>
  </si>
  <si>
    <t>300ETF沽2021年3月5182A</t>
    <phoneticPr fontId="4" type="noConversion"/>
  </si>
  <si>
    <t>300ETF购2021年3月4145A</t>
    <phoneticPr fontId="4" type="noConversion"/>
  </si>
  <si>
    <t>10002764</t>
    <phoneticPr fontId="4" type="noConversion"/>
  </si>
  <si>
    <t>300ETF购2021年3月4244A</t>
    <phoneticPr fontId="4" type="noConversion"/>
  </si>
  <si>
    <t>2021-03-24</t>
    <phoneticPr fontId="4" type="noConversion"/>
  </si>
  <si>
    <t>10002766</t>
    <phoneticPr fontId="4" type="noConversion"/>
  </si>
  <si>
    <t>300ETF沽2021年3月4244A</t>
    <phoneticPr fontId="4" type="noConversion"/>
  </si>
  <si>
    <t>2021-03-25</t>
    <phoneticPr fontId="4" type="noConversion"/>
  </si>
  <si>
    <t>510300P2103A05750</t>
    <phoneticPr fontId="4" type="noConversion"/>
  </si>
  <si>
    <t>300ETF沽2021年3月5675A</t>
    <phoneticPr fontId="4" type="noConversion"/>
  </si>
  <si>
    <t>2021-03-24</t>
    <phoneticPr fontId="4" type="noConversion"/>
  </si>
  <si>
    <t>10002789</t>
    <phoneticPr fontId="4" type="noConversion"/>
  </si>
  <si>
    <t>300ETF购2020年10月4400</t>
    <phoneticPr fontId="4" type="noConversion"/>
  </si>
  <si>
    <t>2020-10</t>
    <phoneticPr fontId="4" type="noConversion"/>
  </si>
  <si>
    <t>2020-10</t>
    <phoneticPr fontId="4" type="noConversion"/>
  </si>
  <si>
    <t>2020-10-29</t>
    <phoneticPr fontId="4" type="noConversion"/>
  </si>
  <si>
    <t>2020-10</t>
    <phoneticPr fontId="4" type="noConversion"/>
  </si>
  <si>
    <t>2020-10</t>
    <phoneticPr fontId="4" type="noConversion"/>
  </si>
  <si>
    <t>2020-10-28</t>
    <phoneticPr fontId="4" type="noConversion"/>
  </si>
  <si>
    <t>10002793</t>
    <phoneticPr fontId="4" type="noConversion"/>
  </si>
  <si>
    <t>300ETF购2020年10月4800</t>
    <phoneticPr fontId="4" type="noConversion"/>
  </si>
  <si>
    <t>510300C2010M05000</t>
    <phoneticPr fontId="4" type="noConversion"/>
  </si>
  <si>
    <t>2020-10-28</t>
    <phoneticPr fontId="4" type="noConversion"/>
  </si>
  <si>
    <t>2020-10-29</t>
    <phoneticPr fontId="4" type="noConversion"/>
  </si>
  <si>
    <t>510300C2010M05250</t>
    <phoneticPr fontId="4" type="noConversion"/>
  </si>
  <si>
    <t>2020-10</t>
    <phoneticPr fontId="4" type="noConversion"/>
  </si>
  <si>
    <t>300ETF沽2020年10月4400</t>
    <phoneticPr fontId="4" type="noConversion"/>
  </si>
  <si>
    <t>2020-10-28</t>
    <phoneticPr fontId="4" type="noConversion"/>
  </si>
  <si>
    <t>510300P2010M04500</t>
    <phoneticPr fontId="4" type="noConversion"/>
  </si>
  <si>
    <t>300ETF沽2020年10月4500</t>
    <phoneticPr fontId="4" type="noConversion"/>
  </si>
  <si>
    <t>300ETF沽2020年10月4600</t>
    <phoneticPr fontId="4" type="noConversion"/>
  </si>
  <si>
    <t>510300P2010M04800</t>
    <phoneticPr fontId="4" type="noConversion"/>
  </si>
  <si>
    <t>2020-10</t>
    <phoneticPr fontId="4" type="noConversion"/>
  </si>
  <si>
    <t>10002803</t>
    <phoneticPr fontId="4" type="noConversion"/>
  </si>
  <si>
    <t>300ETF沽2020年10月4900</t>
    <phoneticPr fontId="4" type="noConversion"/>
  </si>
  <si>
    <t>2020-10-28</t>
    <phoneticPr fontId="4" type="noConversion"/>
  </si>
  <si>
    <t>10002804</t>
    <phoneticPr fontId="4" type="noConversion"/>
  </si>
  <si>
    <t>10002805</t>
    <phoneticPr fontId="4" type="noConversion"/>
  </si>
  <si>
    <t>510300P2010M05500</t>
    <phoneticPr fontId="4" type="noConversion"/>
  </si>
  <si>
    <t>2020-10-28</t>
    <phoneticPr fontId="4" type="noConversion"/>
  </si>
  <si>
    <t>10002809</t>
    <phoneticPr fontId="4" type="noConversion"/>
  </si>
  <si>
    <t>510300P2010M05750</t>
    <phoneticPr fontId="4" type="noConversion"/>
  </si>
  <si>
    <t>2020-10</t>
    <phoneticPr fontId="4" type="noConversion"/>
  </si>
  <si>
    <t>510300C2010M04300</t>
    <phoneticPr fontId="4" type="noConversion"/>
  </si>
  <si>
    <t>300ETF购2020年10月4300</t>
    <phoneticPr fontId="4" type="noConversion"/>
  </si>
  <si>
    <t>510300C2010M04200</t>
    <phoneticPr fontId="4" type="noConversion"/>
  </si>
  <si>
    <t>300ETF购2020年10月4200</t>
    <phoneticPr fontId="4" type="noConversion"/>
  </si>
  <si>
    <t>10002814</t>
    <phoneticPr fontId="4" type="noConversion"/>
  </si>
  <si>
    <t>2020-10-29</t>
    <phoneticPr fontId="4" type="noConversion"/>
  </si>
  <si>
    <t>10002833</t>
    <phoneticPr fontId="4" type="noConversion"/>
  </si>
  <si>
    <t>300ETF购2020年11月4300</t>
    <phoneticPr fontId="4" type="noConversion"/>
  </si>
  <si>
    <t>300ETF购2020年11月4400</t>
    <phoneticPr fontId="4" type="noConversion"/>
  </si>
  <si>
    <t>2020-11-25</t>
    <phoneticPr fontId="4" type="noConversion"/>
  </si>
  <si>
    <t>2020-11</t>
    <phoneticPr fontId="4" type="noConversion"/>
  </si>
  <si>
    <t>2020-11-26</t>
    <phoneticPr fontId="4" type="noConversion"/>
  </si>
  <si>
    <t>300ETF购2020年11月4600</t>
    <phoneticPr fontId="4" type="noConversion"/>
  </si>
  <si>
    <t>300ETF购2020年11月4700</t>
    <phoneticPr fontId="4" type="noConversion"/>
  </si>
  <si>
    <t>2020-11-26</t>
    <phoneticPr fontId="4" type="noConversion"/>
  </si>
  <si>
    <t>10002841</t>
    <phoneticPr fontId="4" type="noConversion"/>
  </si>
  <si>
    <t>2020-11</t>
    <phoneticPr fontId="4" type="noConversion"/>
  </si>
  <si>
    <t>510300P2011M04700</t>
    <phoneticPr fontId="4" type="noConversion"/>
  </si>
  <si>
    <t>510300P2011M04800</t>
    <phoneticPr fontId="4" type="noConversion"/>
  </si>
  <si>
    <t>300ETF沽2020年11月4800</t>
    <phoneticPr fontId="4" type="noConversion"/>
  </si>
  <si>
    <t>510300P2011M04900</t>
    <phoneticPr fontId="4" type="noConversion"/>
  </si>
  <si>
    <t>300ETF沽2020年11月4900</t>
    <phoneticPr fontId="4" type="noConversion"/>
  </si>
  <si>
    <t>510300P2011M05250</t>
    <phoneticPr fontId="4" type="noConversion"/>
  </si>
  <si>
    <t>10002851</t>
    <phoneticPr fontId="4" type="noConversion"/>
  </si>
  <si>
    <t>2020-11-26</t>
    <phoneticPr fontId="4" type="noConversion"/>
  </si>
  <si>
    <t>300ETF沽2020年11月4200</t>
    <phoneticPr fontId="4" type="noConversion"/>
  </si>
  <si>
    <t>10002855</t>
    <phoneticPr fontId="4" type="noConversion"/>
  </si>
  <si>
    <t>2020-11</t>
    <phoneticPr fontId="4" type="noConversion"/>
  </si>
  <si>
    <t>10002857</t>
    <phoneticPr fontId="4" type="noConversion"/>
  </si>
  <si>
    <t>510300P2011M05500</t>
    <phoneticPr fontId="4" type="noConversion"/>
  </si>
  <si>
    <t>10002877</t>
    <phoneticPr fontId="4" type="noConversion"/>
  </si>
  <si>
    <t>300ETF购2021年6月4343A</t>
    <phoneticPr fontId="4" type="noConversion"/>
  </si>
  <si>
    <t>10002878</t>
    <phoneticPr fontId="4" type="noConversion"/>
  </si>
  <si>
    <t>300ETF购2021年6月4441A</t>
    <phoneticPr fontId="4" type="noConversion"/>
  </si>
  <si>
    <t>2021-06</t>
    <phoneticPr fontId="4" type="noConversion"/>
  </si>
  <si>
    <t>510300C2106A04700</t>
    <phoneticPr fontId="4" type="noConversion"/>
  </si>
  <si>
    <t>300ETF购2021年6月4639A</t>
    <phoneticPr fontId="4" type="noConversion"/>
  </si>
  <si>
    <t>10002881</t>
    <phoneticPr fontId="4" type="noConversion"/>
  </si>
  <si>
    <t>510300C2106A04800</t>
    <phoneticPr fontId="4" type="noConversion"/>
  </si>
  <si>
    <t>2021-06-24</t>
    <phoneticPr fontId="4" type="noConversion"/>
  </si>
  <si>
    <t>510300C2106A04900</t>
    <phoneticPr fontId="4" type="noConversion"/>
  </si>
  <si>
    <t>300ETF购2021年6月4836A</t>
    <phoneticPr fontId="4" type="noConversion"/>
  </si>
  <si>
    <t>10002883</t>
    <phoneticPr fontId="4" type="noConversion"/>
  </si>
  <si>
    <t>2021-06</t>
    <phoneticPr fontId="4" type="noConversion"/>
  </si>
  <si>
    <t>2021-06-24</t>
    <phoneticPr fontId="4" type="noConversion"/>
  </si>
  <si>
    <t>10002884</t>
    <phoneticPr fontId="4" type="noConversion"/>
  </si>
  <si>
    <t>300ETF购2021年6月5182A</t>
    <phoneticPr fontId="4" type="noConversion"/>
  </si>
  <si>
    <t>2021-06</t>
    <phoneticPr fontId="4" type="noConversion"/>
  </si>
  <si>
    <t>10002885</t>
    <phoneticPr fontId="4" type="noConversion"/>
  </si>
  <si>
    <t>10002886</t>
    <phoneticPr fontId="4" type="noConversion"/>
  </si>
  <si>
    <t>2021-06-23</t>
    <phoneticPr fontId="4" type="noConversion"/>
  </si>
  <si>
    <t>510300P2106A04500</t>
    <phoneticPr fontId="4" type="noConversion"/>
  </si>
  <si>
    <t>300ETF沽2021年6月4441A</t>
    <phoneticPr fontId="4" type="noConversion"/>
  </si>
  <si>
    <t>300ETF沽2021年6月4639A</t>
    <phoneticPr fontId="4" type="noConversion"/>
  </si>
  <si>
    <t>510300P2106A04800</t>
    <phoneticPr fontId="4" type="noConversion"/>
  </si>
  <si>
    <t>300ETF沽2021年6月5182A</t>
    <phoneticPr fontId="4" type="noConversion"/>
  </si>
  <si>
    <t>认沽</t>
    <phoneticPr fontId="4" type="noConversion"/>
  </si>
  <si>
    <t>510300C2106A05750</t>
    <phoneticPr fontId="4" type="noConversion"/>
  </si>
  <si>
    <t>300ETF购2021年6月5675A</t>
    <phoneticPr fontId="4" type="noConversion"/>
  </si>
  <si>
    <t>10002898</t>
    <phoneticPr fontId="4" type="noConversion"/>
  </si>
  <si>
    <t>510300C2011M06000</t>
    <phoneticPr fontId="4" type="noConversion"/>
  </si>
  <si>
    <t>10002900</t>
    <phoneticPr fontId="4" type="noConversion"/>
  </si>
  <si>
    <t>2020-11-25</t>
    <phoneticPr fontId="4" type="noConversion"/>
  </si>
  <si>
    <t>300ETF购2020年12月6000</t>
    <phoneticPr fontId="4" type="noConversion"/>
  </si>
  <si>
    <t>510300P2012M06000</t>
    <phoneticPr fontId="4" type="noConversion"/>
  </si>
  <si>
    <t>2021-03-24</t>
    <phoneticPr fontId="4" type="noConversion"/>
  </si>
  <si>
    <t>510300C2106A06000</t>
    <phoneticPr fontId="4" type="noConversion"/>
  </si>
  <si>
    <t>300ETF购2021年6月5922A</t>
    <phoneticPr fontId="4" type="noConversion"/>
  </si>
  <si>
    <t>300ETF购2021年1月4540A</t>
    <phoneticPr fontId="4" type="noConversion"/>
  </si>
  <si>
    <t>2021-01-27</t>
    <phoneticPr fontId="4" type="noConversion"/>
  </si>
  <si>
    <t>10002932</t>
    <phoneticPr fontId="4" type="noConversion"/>
  </si>
  <si>
    <t>10002933</t>
    <phoneticPr fontId="4" type="noConversion"/>
  </si>
  <si>
    <t>2021-01-27</t>
    <phoneticPr fontId="4" type="noConversion"/>
  </si>
  <si>
    <t>2021-01-28</t>
    <phoneticPr fontId="4" type="noConversion"/>
  </si>
  <si>
    <t>2021-01</t>
    <phoneticPr fontId="4" type="noConversion"/>
  </si>
  <si>
    <t>2021-01-28</t>
    <phoneticPr fontId="4" type="noConversion"/>
  </si>
  <si>
    <t>300ETF购2021年1月4935A</t>
    <phoneticPr fontId="4" type="noConversion"/>
  </si>
  <si>
    <t>300ETF购2021年1月5182A</t>
    <phoneticPr fontId="4" type="noConversion"/>
  </si>
  <si>
    <t>2021-01-27</t>
    <phoneticPr fontId="4" type="noConversion"/>
  </si>
  <si>
    <t>2021-01</t>
    <phoneticPr fontId="4" type="noConversion"/>
  </si>
  <si>
    <t>2021-01-27</t>
    <phoneticPr fontId="4" type="noConversion"/>
  </si>
  <si>
    <t>2021-01-28</t>
    <phoneticPr fontId="4" type="noConversion"/>
  </si>
  <si>
    <t>510300C2101A05750</t>
    <phoneticPr fontId="4" type="noConversion"/>
  </si>
  <si>
    <t>510300C2101A06000</t>
    <phoneticPr fontId="4" type="noConversion"/>
  </si>
  <si>
    <t>2021-01-27</t>
    <phoneticPr fontId="4" type="noConversion"/>
  </si>
  <si>
    <t>300ETF沽2021年1月4540A</t>
    <phoneticPr fontId="4" type="noConversion"/>
  </si>
  <si>
    <t>欧式</t>
    <phoneticPr fontId="4" type="noConversion"/>
  </si>
  <si>
    <t>510300P2101A04700</t>
    <phoneticPr fontId="4" type="noConversion"/>
  </si>
  <si>
    <t>2021-01</t>
    <phoneticPr fontId="4" type="noConversion"/>
  </si>
  <si>
    <t>2021-01-28</t>
    <phoneticPr fontId="4" type="noConversion"/>
  </si>
  <si>
    <t>510300P2101A05500</t>
    <phoneticPr fontId="4" type="noConversion"/>
  </si>
  <si>
    <t>510300P2101A05750</t>
    <phoneticPr fontId="4" type="noConversion"/>
  </si>
  <si>
    <t>300ETF沽2021年1月5675A</t>
    <phoneticPr fontId="4" type="noConversion"/>
  </si>
  <si>
    <t>510300P2101A06000</t>
    <phoneticPr fontId="4" type="noConversion"/>
  </si>
  <si>
    <t>510300C2012M06250</t>
    <phoneticPr fontId="4" type="noConversion"/>
  </si>
  <si>
    <t>10003030</t>
    <phoneticPr fontId="4" type="noConversion"/>
  </si>
  <si>
    <t>300ETF沽2020年12月6250</t>
    <phoneticPr fontId="4" type="noConversion"/>
  </si>
  <si>
    <t>10003031</t>
    <phoneticPr fontId="4" type="noConversion"/>
  </si>
  <si>
    <t>2021-01</t>
    <phoneticPr fontId="4" type="noConversion"/>
  </si>
  <si>
    <t>510300C2103A06250</t>
    <phoneticPr fontId="4" type="noConversion"/>
  </si>
  <si>
    <t>300ETF购2021年3月6169A</t>
    <phoneticPr fontId="4" type="noConversion"/>
  </si>
  <si>
    <t>10003034</t>
    <phoneticPr fontId="4" type="noConversion"/>
  </si>
  <si>
    <t>510300C2106A06250</t>
    <phoneticPr fontId="4" type="noConversion"/>
  </si>
  <si>
    <t>2021-06</t>
    <phoneticPr fontId="4" type="noConversion"/>
  </si>
  <si>
    <t>510300P2106A06250</t>
    <phoneticPr fontId="4" type="noConversion"/>
  </si>
  <si>
    <t>300ETF沽2021年6月6169A</t>
    <phoneticPr fontId="4" type="noConversion"/>
  </si>
  <si>
    <t>10003063</t>
    <phoneticPr fontId="4" type="noConversion"/>
  </si>
  <si>
    <t>300ETF购2021年2月4540A</t>
    <phoneticPr fontId="4" type="noConversion"/>
  </si>
  <si>
    <t>2021-02</t>
    <phoneticPr fontId="4" type="noConversion"/>
  </si>
  <si>
    <t>10003064</t>
    <phoneticPr fontId="4" type="noConversion"/>
  </si>
  <si>
    <t>2021-02</t>
    <phoneticPr fontId="4" type="noConversion"/>
  </si>
  <si>
    <t>2021-02-24</t>
    <phoneticPr fontId="4" type="noConversion"/>
  </si>
  <si>
    <t>10003065</t>
    <phoneticPr fontId="4" type="noConversion"/>
  </si>
  <si>
    <t>510300C2102A04900</t>
    <phoneticPr fontId="4" type="noConversion"/>
  </si>
  <si>
    <t>300ETF购2021年2月4836A</t>
    <phoneticPr fontId="4" type="noConversion"/>
  </si>
  <si>
    <t>10003067</t>
    <phoneticPr fontId="4" type="noConversion"/>
  </si>
  <si>
    <t>10003068</t>
    <phoneticPr fontId="4" type="noConversion"/>
  </si>
  <si>
    <t>10003069</t>
    <phoneticPr fontId="4" type="noConversion"/>
  </si>
  <si>
    <t>10003070</t>
    <phoneticPr fontId="4" type="noConversion"/>
  </si>
  <si>
    <t>510300C2102A05750</t>
    <phoneticPr fontId="4" type="noConversion"/>
  </si>
  <si>
    <t>2021-02-24</t>
    <phoneticPr fontId="4" type="noConversion"/>
  </si>
  <si>
    <t>300ETF购2021年2月5922A</t>
    <phoneticPr fontId="4" type="noConversion"/>
  </si>
  <si>
    <t>2021-02</t>
    <phoneticPr fontId="4" type="noConversion"/>
  </si>
  <si>
    <t>2021-02-25</t>
    <phoneticPr fontId="4" type="noConversion"/>
  </si>
  <si>
    <t>10003072</t>
    <phoneticPr fontId="4" type="noConversion"/>
  </si>
  <si>
    <t>510300P2102A04600</t>
    <phoneticPr fontId="4" type="noConversion"/>
  </si>
  <si>
    <t>2021-02-24</t>
    <phoneticPr fontId="4" type="noConversion"/>
  </si>
  <si>
    <t>2021-02-25</t>
    <phoneticPr fontId="4" type="noConversion"/>
  </si>
  <si>
    <t>300ETF沽2021年2月4737A</t>
    <phoneticPr fontId="4" type="noConversion"/>
  </si>
  <si>
    <t>10003075</t>
    <phoneticPr fontId="4" type="noConversion"/>
  </si>
  <si>
    <t>510300P2102A05000</t>
    <phoneticPr fontId="4" type="noConversion"/>
  </si>
  <si>
    <t>10003077</t>
    <phoneticPr fontId="4" type="noConversion"/>
  </si>
  <si>
    <t>510300P2102A05250</t>
    <phoneticPr fontId="4" type="noConversion"/>
  </si>
  <si>
    <t>300ETF沽2021年2月5182A</t>
    <phoneticPr fontId="4" type="noConversion"/>
  </si>
  <si>
    <t>2021-02-25</t>
    <phoneticPr fontId="4" type="noConversion"/>
  </si>
  <si>
    <t>510300P2102A06000</t>
    <phoneticPr fontId="4" type="noConversion"/>
  </si>
  <si>
    <t>300ETF沽2021年2月5922A</t>
    <phoneticPr fontId="4" type="noConversion"/>
  </si>
  <si>
    <t>10003081</t>
    <phoneticPr fontId="4" type="noConversion"/>
  </si>
  <si>
    <t>2021-02</t>
    <phoneticPr fontId="4" type="noConversion"/>
  </si>
  <si>
    <t>10003082</t>
    <phoneticPr fontId="4" type="noConversion"/>
  </si>
  <si>
    <t>2021-02-24</t>
    <phoneticPr fontId="4" type="noConversion"/>
  </si>
  <si>
    <t>2021-02-25</t>
    <phoneticPr fontId="4" type="noConversion"/>
  </si>
  <si>
    <t>10003093</t>
    <phoneticPr fontId="4" type="noConversion"/>
  </si>
  <si>
    <t>510300C2101A06500</t>
    <phoneticPr fontId="4" type="noConversion"/>
  </si>
  <si>
    <t>300ETF购2021年1月6415A</t>
    <phoneticPr fontId="4" type="noConversion"/>
  </si>
  <si>
    <t>300ETF沽2021年1月6415A</t>
    <phoneticPr fontId="4" type="noConversion"/>
  </si>
  <si>
    <t>510300C2103A06500</t>
    <phoneticPr fontId="4" type="noConversion"/>
  </si>
  <si>
    <t>300ETF沽2021年3月6415A</t>
    <phoneticPr fontId="4" type="noConversion"/>
  </si>
  <si>
    <t>10003099</t>
    <phoneticPr fontId="4" type="noConversion"/>
  </si>
  <si>
    <t>300ETF购2021年6月6415A</t>
    <phoneticPr fontId="4" type="noConversion"/>
  </si>
  <si>
    <t>2021-06-24</t>
    <phoneticPr fontId="4" type="noConversion"/>
  </si>
  <si>
    <t>300ETF沽2021年6月6415A</t>
    <phoneticPr fontId="4" type="noConversion"/>
  </si>
  <si>
    <t>10003117</t>
    <phoneticPr fontId="4" type="noConversion"/>
  </si>
  <si>
    <t>300ETF购2021年1月6662A</t>
    <phoneticPr fontId="4" type="noConversion"/>
  </si>
  <si>
    <t>10003118</t>
    <phoneticPr fontId="4" type="noConversion"/>
  </si>
  <si>
    <t>510300P2101A06750</t>
    <phoneticPr fontId="4" type="noConversion"/>
  </si>
  <si>
    <t>2021-02-24</t>
    <phoneticPr fontId="4" type="noConversion"/>
  </si>
  <si>
    <t>510300P2103A06750</t>
    <phoneticPr fontId="4" type="noConversion"/>
  </si>
  <si>
    <t>300ETF沽2021年3月6662A</t>
    <phoneticPr fontId="4" type="noConversion"/>
  </si>
  <si>
    <t>2021-03</t>
    <phoneticPr fontId="4" type="noConversion"/>
  </si>
  <si>
    <t>510300C2106A06750</t>
    <phoneticPr fontId="4" type="noConversion"/>
  </si>
  <si>
    <t>510300P2106A06750</t>
    <phoneticPr fontId="4" type="noConversion"/>
  </si>
  <si>
    <t>300ETF沽2021年6月6662A</t>
    <phoneticPr fontId="4" type="noConversion"/>
  </si>
  <si>
    <t>300ETF购2021年1月4800</t>
    <phoneticPr fontId="4" type="noConversion"/>
  </si>
  <si>
    <t>10003126</t>
    <phoneticPr fontId="4" type="noConversion"/>
  </si>
  <si>
    <t>510300C2101M05000</t>
    <phoneticPr fontId="4" type="noConversion"/>
  </si>
  <si>
    <t>2021-01-27</t>
    <phoneticPr fontId="4" type="noConversion"/>
  </si>
  <si>
    <t>10003128</t>
    <phoneticPr fontId="4" type="noConversion"/>
  </si>
  <si>
    <t>10003129</t>
    <phoneticPr fontId="4" type="noConversion"/>
  </si>
  <si>
    <t>510300C2101M05500</t>
    <phoneticPr fontId="4" type="noConversion"/>
  </si>
  <si>
    <t>2021-01-28</t>
    <phoneticPr fontId="4" type="noConversion"/>
  </si>
  <si>
    <t>10003131</t>
    <phoneticPr fontId="4" type="noConversion"/>
  </si>
  <si>
    <t>2021-01-28</t>
    <phoneticPr fontId="4" type="noConversion"/>
  </si>
  <si>
    <t>510300C2101M06250</t>
    <phoneticPr fontId="4" type="noConversion"/>
  </si>
  <si>
    <t>300ETF购2021年1月6250</t>
    <phoneticPr fontId="4" type="noConversion"/>
  </si>
  <si>
    <t>510300.SH</t>
    <phoneticPr fontId="4" type="noConversion"/>
  </si>
  <si>
    <t>510300C2101M06500</t>
    <phoneticPr fontId="4" type="noConversion"/>
  </si>
  <si>
    <t>10003134</t>
    <phoneticPr fontId="4" type="noConversion"/>
  </si>
  <si>
    <t>510300P2101M04800</t>
    <phoneticPr fontId="4" type="noConversion"/>
  </si>
  <si>
    <t>300ETF沽2021年1月4900</t>
    <phoneticPr fontId="4" type="noConversion"/>
  </si>
  <si>
    <t>300ETF沽2021年1月5500</t>
    <phoneticPr fontId="4" type="noConversion"/>
  </si>
  <si>
    <t>300ETF沽2021年1月5750</t>
    <phoneticPr fontId="4" type="noConversion"/>
  </si>
  <si>
    <t>300ETF沽2021年1月6000</t>
    <phoneticPr fontId="4" type="noConversion"/>
  </si>
  <si>
    <t>510300P2101M06250</t>
    <phoneticPr fontId="4" type="noConversion"/>
  </si>
  <si>
    <t>300ETF购2021年2月4900</t>
    <phoneticPr fontId="4" type="noConversion"/>
  </si>
  <si>
    <t>2021-02</t>
    <phoneticPr fontId="4" type="noConversion"/>
  </si>
  <si>
    <t>2021-02-25</t>
    <phoneticPr fontId="4" type="noConversion"/>
  </si>
  <si>
    <t>300ETF购2021年2月5250</t>
    <phoneticPr fontId="4" type="noConversion"/>
  </si>
  <si>
    <t>10003147</t>
    <phoneticPr fontId="4" type="noConversion"/>
  </si>
  <si>
    <t>300ETF购2021年2月5750</t>
    <phoneticPr fontId="4" type="noConversion"/>
  </si>
  <si>
    <t>2021-02-24</t>
    <phoneticPr fontId="4" type="noConversion"/>
  </si>
  <si>
    <t>10003150</t>
    <phoneticPr fontId="4" type="noConversion"/>
  </si>
  <si>
    <t>300ETF购2021年2月6250</t>
    <phoneticPr fontId="4" type="noConversion"/>
  </si>
  <si>
    <t>510300P2102M04800</t>
    <phoneticPr fontId="4" type="noConversion"/>
  </si>
  <si>
    <t>2021-02-25</t>
    <phoneticPr fontId="4" type="noConversion"/>
  </si>
  <si>
    <t>10003154</t>
    <phoneticPr fontId="4" type="noConversion"/>
  </si>
  <si>
    <t>510300P2102M05250</t>
    <phoneticPr fontId="4" type="noConversion"/>
  </si>
  <si>
    <t>300ETF沽2021年2月5250</t>
    <phoneticPr fontId="4" type="noConversion"/>
  </si>
  <si>
    <t>2021-02-25</t>
    <phoneticPr fontId="4" type="noConversion"/>
  </si>
  <si>
    <t>10003156</t>
    <phoneticPr fontId="4" type="noConversion"/>
  </si>
  <si>
    <t>300ETF沽2021年2月5500</t>
    <phoneticPr fontId="4" type="noConversion"/>
  </si>
  <si>
    <t>10003157</t>
    <phoneticPr fontId="4" type="noConversion"/>
  </si>
  <si>
    <t>300ETF沽2021年2月5750</t>
    <phoneticPr fontId="4" type="noConversion"/>
  </si>
  <si>
    <t>2021-02-24</t>
    <phoneticPr fontId="4" type="noConversion"/>
  </si>
  <si>
    <t>300ETF沽2021年2月6000</t>
    <phoneticPr fontId="4" type="noConversion"/>
  </si>
  <si>
    <t>300ETF沽2021年2月6500</t>
    <phoneticPr fontId="4" type="noConversion"/>
  </si>
  <si>
    <t>10003161</t>
    <phoneticPr fontId="4" type="noConversion"/>
  </si>
  <si>
    <t>510300C2103M04800</t>
    <phoneticPr fontId="4" type="noConversion"/>
  </si>
  <si>
    <t>300ETF购2021年3月4800</t>
    <phoneticPr fontId="4" type="noConversion"/>
  </si>
  <si>
    <t>2021-03-24</t>
    <phoneticPr fontId="4" type="noConversion"/>
  </si>
  <si>
    <t>10003162</t>
    <phoneticPr fontId="4" type="noConversion"/>
  </si>
  <si>
    <t>510300C2103M04900</t>
    <phoneticPr fontId="4" type="noConversion"/>
  </si>
  <si>
    <t>300ETF购2021年3月4900</t>
    <phoneticPr fontId="4" type="noConversion"/>
  </si>
  <si>
    <t>300ETF购2021年3月5250</t>
    <phoneticPr fontId="4" type="noConversion"/>
  </si>
  <si>
    <t>2021-03-25</t>
    <phoneticPr fontId="4" type="noConversion"/>
  </si>
  <si>
    <t>10003166</t>
    <phoneticPr fontId="4" type="noConversion"/>
  </si>
  <si>
    <t>300ETF购2021年3月5750</t>
    <phoneticPr fontId="4" type="noConversion"/>
  </si>
  <si>
    <t>510300C2103M06000</t>
    <phoneticPr fontId="4" type="noConversion"/>
  </si>
  <si>
    <t>300ETF购2021年3月6000</t>
    <phoneticPr fontId="4" type="noConversion"/>
  </si>
  <si>
    <t>10003170</t>
    <phoneticPr fontId="4" type="noConversion"/>
  </si>
  <si>
    <t>300ETF沽2021年3月4800</t>
    <phoneticPr fontId="4" type="noConversion"/>
  </si>
  <si>
    <t>300ETF沽2021年3月4900</t>
    <phoneticPr fontId="4" type="noConversion"/>
  </si>
  <si>
    <t>300ETF沽2021年3月5250</t>
    <phoneticPr fontId="4" type="noConversion"/>
  </si>
  <si>
    <t>300ETF沽2021年3月5500</t>
    <phoneticPr fontId="4" type="noConversion"/>
  </si>
  <si>
    <t>300ETF沽2021年3月5750</t>
    <phoneticPr fontId="4" type="noConversion"/>
  </si>
  <si>
    <t>300ETF沽2021年3月6000</t>
    <phoneticPr fontId="4" type="noConversion"/>
  </si>
  <si>
    <t>300ETF沽2021年3月6250</t>
    <phoneticPr fontId="4" type="noConversion"/>
  </si>
  <si>
    <t>10003179</t>
    <phoneticPr fontId="4" type="noConversion"/>
  </si>
  <si>
    <t>300ETF购2021年6月4800</t>
    <phoneticPr fontId="4" type="noConversion"/>
  </si>
  <si>
    <t>2021-06-24</t>
    <phoneticPr fontId="4" type="noConversion"/>
  </si>
  <si>
    <t>300ETF购2021年6月5000</t>
    <phoneticPr fontId="4" type="noConversion"/>
  </si>
  <si>
    <t>2021-06-24</t>
    <phoneticPr fontId="4" type="noConversion"/>
  </si>
  <si>
    <t>300ETF购2021年6月5250</t>
    <phoneticPr fontId="4" type="noConversion"/>
  </si>
  <si>
    <t>510300C2106M05500</t>
    <phoneticPr fontId="4" type="noConversion"/>
  </si>
  <si>
    <t>510300C2106M05750</t>
    <phoneticPr fontId="4" type="noConversion"/>
  </si>
  <si>
    <t>300ETF购2021年6月5750</t>
    <phoneticPr fontId="4" type="noConversion"/>
  </si>
  <si>
    <t>2021-06-24</t>
    <phoneticPr fontId="4" type="noConversion"/>
  </si>
  <si>
    <t>510300C2106M06000</t>
    <phoneticPr fontId="4" type="noConversion"/>
  </si>
  <si>
    <t>300ETF购2021年6月6000</t>
    <phoneticPr fontId="4" type="noConversion"/>
  </si>
  <si>
    <t>300ETF购2021年6月6500</t>
    <phoneticPr fontId="4" type="noConversion"/>
  </si>
  <si>
    <t>10003188</t>
    <phoneticPr fontId="4" type="noConversion"/>
  </si>
  <si>
    <t>300ETF沽2021年6月4800</t>
    <phoneticPr fontId="4" type="noConversion"/>
  </si>
  <si>
    <t>300ETF沽2021年6月5000</t>
    <phoneticPr fontId="4" type="noConversion"/>
  </si>
  <si>
    <t>2021-06</t>
    <phoneticPr fontId="4" type="noConversion"/>
  </si>
  <si>
    <t>2021-06-23</t>
    <phoneticPr fontId="4" type="noConversion"/>
  </si>
  <si>
    <t>退市</t>
    <phoneticPr fontId="4" type="noConversion"/>
  </si>
  <si>
    <t>2021-06-23</t>
    <phoneticPr fontId="4" type="noConversion"/>
  </si>
  <si>
    <t>10003192</t>
    <phoneticPr fontId="4" type="noConversion"/>
  </si>
  <si>
    <t>300ETF沽2021年6月5500</t>
    <phoneticPr fontId="4" type="noConversion"/>
  </si>
  <si>
    <t>300ETF沽2021年6月5750</t>
    <phoneticPr fontId="4" type="noConversion"/>
  </si>
  <si>
    <t>300ETF沽2021年6月6250</t>
    <phoneticPr fontId="4" type="noConversion"/>
  </si>
  <si>
    <t>2021-06-23</t>
    <phoneticPr fontId="4" type="noConversion"/>
  </si>
  <si>
    <t>10003196</t>
    <phoneticPr fontId="4" type="noConversion"/>
  </si>
  <si>
    <t>510300P2106M06500</t>
    <phoneticPr fontId="4" type="noConversion"/>
  </si>
  <si>
    <t>300ETF沽2021年6月6500</t>
    <phoneticPr fontId="4" type="noConversion"/>
  </si>
  <si>
    <t>2021-06</t>
    <phoneticPr fontId="4" type="noConversion"/>
  </si>
  <si>
    <t>510300C2101M06750</t>
    <phoneticPr fontId="4" type="noConversion"/>
  </si>
  <si>
    <t>300ETF购2021年1月6750</t>
    <phoneticPr fontId="4" type="noConversion"/>
  </si>
  <si>
    <t>10003198</t>
    <phoneticPr fontId="4" type="noConversion"/>
  </si>
  <si>
    <t>300ETF沽2021年1月6750</t>
    <phoneticPr fontId="4" type="noConversion"/>
  </si>
  <si>
    <t>2021-02</t>
    <phoneticPr fontId="4" type="noConversion"/>
  </si>
  <si>
    <t>10003200</t>
    <phoneticPr fontId="4" type="noConversion"/>
  </si>
  <si>
    <t>10003201</t>
    <phoneticPr fontId="4" type="noConversion"/>
  </si>
  <si>
    <t>10003202</t>
    <phoneticPr fontId="4" type="noConversion"/>
  </si>
  <si>
    <t>510300P2103M06750</t>
    <phoneticPr fontId="4" type="noConversion"/>
  </si>
  <si>
    <t>300ETF沽2021年3月6750</t>
    <phoneticPr fontId="4" type="noConversion"/>
  </si>
  <si>
    <t>10003203</t>
    <phoneticPr fontId="4" type="noConversion"/>
  </si>
  <si>
    <t>300ETF购2021年6月6750</t>
    <phoneticPr fontId="4" type="noConversion"/>
  </si>
  <si>
    <t>300ETF沽2021年6月6750</t>
    <phoneticPr fontId="4" type="noConversion"/>
  </si>
  <si>
    <t>2021-06-23</t>
    <phoneticPr fontId="4" type="noConversion"/>
  </si>
  <si>
    <t>2021-09-22</t>
    <phoneticPr fontId="4" type="noConversion"/>
  </si>
  <si>
    <t>2021-09-23</t>
    <phoneticPr fontId="4" type="noConversion"/>
  </si>
  <si>
    <t>2021-09</t>
    <phoneticPr fontId="4" type="noConversion"/>
  </si>
  <si>
    <t>2021-09-22</t>
    <phoneticPr fontId="4" type="noConversion"/>
  </si>
  <si>
    <t>510300C2109M05000</t>
    <phoneticPr fontId="4" type="noConversion"/>
  </si>
  <si>
    <t>2021-09</t>
    <phoneticPr fontId="4" type="noConversion"/>
  </si>
  <si>
    <t>10003226</t>
    <phoneticPr fontId="4" type="noConversion"/>
  </si>
  <si>
    <t>510300C2109M05250</t>
    <phoneticPr fontId="4" type="noConversion"/>
  </si>
  <si>
    <t>300ETF购9月5500</t>
    <phoneticPr fontId="4" type="noConversion"/>
  </si>
  <si>
    <t>10003229</t>
    <phoneticPr fontId="4" type="noConversion"/>
  </si>
  <si>
    <t>510300C2109M06250</t>
    <phoneticPr fontId="4" type="noConversion"/>
  </si>
  <si>
    <t>上市</t>
    <phoneticPr fontId="4" type="noConversion"/>
  </si>
  <si>
    <t>10003231</t>
    <phoneticPr fontId="4" type="noConversion"/>
  </si>
  <si>
    <t>510300C2109M06500</t>
    <phoneticPr fontId="4" type="noConversion"/>
  </si>
  <si>
    <t>ETF期权</t>
    <phoneticPr fontId="4" type="noConversion"/>
  </si>
  <si>
    <t>2021-09-22</t>
    <phoneticPr fontId="4" type="noConversion"/>
  </si>
  <si>
    <t>510300P2109M05000</t>
    <phoneticPr fontId="4" type="noConversion"/>
  </si>
  <si>
    <t>300ETF沽9月5000</t>
    <phoneticPr fontId="4" type="noConversion"/>
  </si>
  <si>
    <t>10003235</t>
    <phoneticPr fontId="4" type="noConversion"/>
  </si>
  <si>
    <t>10003236</t>
    <phoneticPr fontId="4" type="noConversion"/>
  </si>
  <si>
    <t>510300P2109M05500</t>
    <phoneticPr fontId="4" type="noConversion"/>
  </si>
  <si>
    <t>300ETF沽9月5500</t>
    <phoneticPr fontId="4" type="noConversion"/>
  </si>
  <si>
    <t>300ETF沽9月5750</t>
    <phoneticPr fontId="4" type="noConversion"/>
  </si>
  <si>
    <t>2021-09</t>
    <phoneticPr fontId="4" type="noConversion"/>
  </si>
  <si>
    <t>上市</t>
    <phoneticPr fontId="4" type="noConversion"/>
  </si>
  <si>
    <t>2021-09-22</t>
    <phoneticPr fontId="4" type="noConversion"/>
  </si>
  <si>
    <t>10003239</t>
    <phoneticPr fontId="4" type="noConversion"/>
  </si>
  <si>
    <t>2021-09</t>
    <phoneticPr fontId="4" type="noConversion"/>
  </si>
  <si>
    <t>510300P2109M06500</t>
    <phoneticPr fontId="4" type="noConversion"/>
  </si>
  <si>
    <t>2021-09</t>
    <phoneticPr fontId="4" type="noConversion"/>
  </si>
  <si>
    <t>2021-09-23</t>
    <phoneticPr fontId="4" type="noConversion"/>
  </si>
  <si>
    <t>510300C2102M04700</t>
    <phoneticPr fontId="4" type="noConversion"/>
  </si>
  <si>
    <t>510300C2103M04700</t>
    <phoneticPr fontId="4" type="noConversion"/>
  </si>
  <si>
    <t>300ETF购2021年3月4700</t>
    <phoneticPr fontId="4" type="noConversion"/>
  </si>
  <si>
    <t>2021-03</t>
    <phoneticPr fontId="4" type="noConversion"/>
  </si>
  <si>
    <t>510300C2106M04700</t>
    <phoneticPr fontId="4" type="noConversion"/>
  </si>
  <si>
    <t>10003248</t>
    <phoneticPr fontId="4" type="noConversion"/>
  </si>
  <si>
    <t>2021-09</t>
    <phoneticPr fontId="4" type="noConversion"/>
  </si>
  <si>
    <t>510300P2109M04700</t>
    <phoneticPr fontId="4" type="noConversion"/>
  </si>
  <si>
    <t>300ETF购9月6750</t>
    <phoneticPr fontId="4" type="noConversion"/>
  </si>
  <si>
    <t>10003254</t>
    <phoneticPr fontId="4" type="noConversion"/>
  </si>
  <si>
    <t>510300P2109M06750</t>
    <phoneticPr fontId="4" type="noConversion"/>
  </si>
  <si>
    <t>300ETF沽9月6750</t>
    <phoneticPr fontId="4" type="noConversion"/>
  </si>
  <si>
    <t>2021-09-22</t>
    <phoneticPr fontId="4" type="noConversion"/>
  </si>
  <si>
    <t>10003281</t>
    <phoneticPr fontId="4" type="noConversion"/>
  </si>
  <si>
    <t>300ETF购2021年4月4800</t>
    <phoneticPr fontId="4" type="noConversion"/>
  </si>
  <si>
    <t>300ETF购2021年4月4900</t>
    <phoneticPr fontId="4" type="noConversion"/>
  </si>
  <si>
    <t>2021-04-29</t>
    <phoneticPr fontId="4" type="noConversion"/>
  </si>
  <si>
    <t>510300C2104M05000</t>
    <phoneticPr fontId="4" type="noConversion"/>
  </si>
  <si>
    <t>300ETF购2021年4月5000</t>
    <phoneticPr fontId="4" type="noConversion"/>
  </si>
  <si>
    <t>2021-04</t>
    <phoneticPr fontId="4" type="noConversion"/>
  </si>
  <si>
    <t>2021-04-28</t>
    <phoneticPr fontId="4" type="noConversion"/>
  </si>
  <si>
    <t>510300C2104M05250</t>
    <phoneticPr fontId="4" type="noConversion"/>
  </si>
  <si>
    <t>300ETF购2021年4月5250</t>
    <phoneticPr fontId="4" type="noConversion"/>
  </si>
  <si>
    <t>10003285</t>
    <phoneticPr fontId="4" type="noConversion"/>
  </si>
  <si>
    <t>300ETF购2021年4月5500</t>
    <phoneticPr fontId="4" type="noConversion"/>
  </si>
  <si>
    <t>510300C2104M05750</t>
    <phoneticPr fontId="4" type="noConversion"/>
  </si>
  <si>
    <t>300ETF购2021年4月5750</t>
    <phoneticPr fontId="4" type="noConversion"/>
  </si>
  <si>
    <t>2021-04</t>
    <phoneticPr fontId="4" type="noConversion"/>
  </si>
  <si>
    <t>10003287</t>
    <phoneticPr fontId="4" type="noConversion"/>
  </si>
  <si>
    <t>510300C2104M06000</t>
    <phoneticPr fontId="4" type="noConversion"/>
  </si>
  <si>
    <t>510300C2104M06250</t>
    <phoneticPr fontId="4" type="noConversion"/>
  </si>
  <si>
    <t>300ETF购2021年4月6250</t>
    <phoneticPr fontId="4" type="noConversion"/>
  </si>
  <si>
    <t>2021-04-28</t>
    <phoneticPr fontId="4" type="noConversion"/>
  </si>
  <si>
    <t>510300C2104M06500</t>
    <phoneticPr fontId="4" type="noConversion"/>
  </si>
  <si>
    <t>300ETF购2021年4月6500</t>
    <phoneticPr fontId="4" type="noConversion"/>
  </si>
  <si>
    <t>10003290</t>
    <phoneticPr fontId="4" type="noConversion"/>
  </si>
  <si>
    <t>300ETF沽2021年4月4800</t>
    <phoneticPr fontId="4" type="noConversion"/>
  </si>
  <si>
    <t>300ETF沽2021年4月4900</t>
    <phoneticPr fontId="4" type="noConversion"/>
  </si>
  <si>
    <t>2021-04-29</t>
    <phoneticPr fontId="4" type="noConversion"/>
  </si>
  <si>
    <t>300ETF沽2021年4月5500</t>
    <phoneticPr fontId="4" type="noConversion"/>
  </si>
  <si>
    <t>510300P2104M06000</t>
    <phoneticPr fontId="4" type="noConversion"/>
  </si>
  <si>
    <t>实物资产</t>
    <phoneticPr fontId="4" type="noConversion"/>
  </si>
  <si>
    <t>300ETF沽2021年4月6250</t>
    <phoneticPr fontId="4" type="noConversion"/>
  </si>
  <si>
    <t>10003298</t>
    <phoneticPr fontId="4" type="noConversion"/>
  </si>
  <si>
    <t>300ETF沽2021年4月6500</t>
    <phoneticPr fontId="4" type="noConversion"/>
  </si>
  <si>
    <t>10003302</t>
    <phoneticPr fontId="4" type="noConversion"/>
  </si>
  <si>
    <t>300ETF沽2021年4月4700</t>
    <phoneticPr fontId="4" type="noConversion"/>
  </si>
  <si>
    <t>2021-04-28</t>
    <phoneticPr fontId="4" type="noConversion"/>
  </si>
  <si>
    <t>2021-03</t>
    <phoneticPr fontId="4" type="noConversion"/>
  </si>
  <si>
    <t>2021-03-24</t>
    <phoneticPr fontId="4" type="noConversion"/>
  </si>
  <si>
    <t>300ETF沽2021年3月4600</t>
    <phoneticPr fontId="4" type="noConversion"/>
  </si>
  <si>
    <t>510300C2104M04600</t>
    <phoneticPr fontId="4" type="noConversion"/>
  </si>
  <si>
    <t>2021-04</t>
    <phoneticPr fontId="4" type="noConversion"/>
  </si>
  <si>
    <t>300ETF沽2021年4月4600</t>
    <phoneticPr fontId="4" type="noConversion"/>
  </si>
  <si>
    <t>2021-04</t>
    <phoneticPr fontId="4" type="noConversion"/>
  </si>
  <si>
    <t>300ETF购2021年6月4600</t>
    <phoneticPr fontId="4" type="noConversion"/>
  </si>
  <si>
    <t>10003312</t>
    <phoneticPr fontId="4" type="noConversion"/>
  </si>
  <si>
    <t>10003313</t>
    <phoneticPr fontId="4" type="noConversion"/>
  </si>
  <si>
    <t>510300C2109M04600</t>
    <phoneticPr fontId="4" type="noConversion"/>
  </si>
  <si>
    <t>2021-09</t>
    <phoneticPr fontId="4" type="noConversion"/>
  </si>
  <si>
    <t>10003314</t>
    <phoneticPr fontId="4" type="noConversion"/>
  </si>
  <si>
    <t>510300P2109M04600</t>
    <phoneticPr fontId="4" type="noConversion"/>
  </si>
  <si>
    <t>10003319</t>
    <phoneticPr fontId="4" type="noConversion"/>
  </si>
  <si>
    <t>300ETF购2021年4月4500</t>
    <phoneticPr fontId="4" type="noConversion"/>
  </si>
  <si>
    <t>10003320</t>
    <phoneticPr fontId="4" type="noConversion"/>
  </si>
  <si>
    <t>300ETF沽2021年6月4500</t>
    <phoneticPr fontId="4" type="noConversion"/>
  </si>
  <si>
    <t>10003323</t>
    <phoneticPr fontId="4" type="noConversion"/>
  </si>
  <si>
    <t>510300C2109M04500</t>
    <phoneticPr fontId="4" type="noConversion"/>
  </si>
  <si>
    <t>300ETF购9月4500</t>
    <phoneticPr fontId="4" type="noConversion"/>
  </si>
  <si>
    <t>10003324</t>
    <phoneticPr fontId="4" type="noConversion"/>
  </si>
  <si>
    <t>510300P2109M04500</t>
    <phoneticPr fontId="4" type="noConversion"/>
  </si>
  <si>
    <t>300ETF沽9月4500</t>
    <phoneticPr fontId="4" type="noConversion"/>
  </si>
  <si>
    <t>2021-09-23</t>
    <phoneticPr fontId="4" type="noConversion"/>
  </si>
  <si>
    <t>510300C2105M04500</t>
    <phoneticPr fontId="4" type="noConversion"/>
  </si>
  <si>
    <t>300ETF购2021年5月4500</t>
    <phoneticPr fontId="4" type="noConversion"/>
  </si>
  <si>
    <t>2021-05</t>
    <phoneticPr fontId="4" type="noConversion"/>
  </si>
  <si>
    <t>10003344</t>
    <phoneticPr fontId="4" type="noConversion"/>
  </si>
  <si>
    <t>300ETF购2021年5月4600</t>
    <phoneticPr fontId="4" type="noConversion"/>
  </si>
  <si>
    <t>300ETF购2021年5月4700</t>
    <phoneticPr fontId="4" type="noConversion"/>
  </si>
  <si>
    <t>10003346</t>
    <phoneticPr fontId="4" type="noConversion"/>
  </si>
  <si>
    <t>510300C2105M04800</t>
    <phoneticPr fontId="4" type="noConversion"/>
  </si>
  <si>
    <t>300ETF购2021年5月4800</t>
    <phoneticPr fontId="4" type="noConversion"/>
  </si>
  <si>
    <t>10003347</t>
    <phoneticPr fontId="4" type="noConversion"/>
  </si>
  <si>
    <t>300ETF购2021年5月4900</t>
    <phoneticPr fontId="4" type="noConversion"/>
  </si>
  <si>
    <t>10003348</t>
    <phoneticPr fontId="4" type="noConversion"/>
  </si>
  <si>
    <t>510300C2105M05000</t>
    <phoneticPr fontId="4" type="noConversion"/>
  </si>
  <si>
    <t>300ETF购2021年5月5000</t>
    <phoneticPr fontId="4" type="noConversion"/>
  </si>
  <si>
    <t>2021-05-26</t>
    <phoneticPr fontId="4" type="noConversion"/>
  </si>
  <si>
    <t>2021-05-27</t>
    <phoneticPr fontId="4" type="noConversion"/>
  </si>
  <si>
    <t>510300C2105M05250</t>
    <phoneticPr fontId="4" type="noConversion"/>
  </si>
  <si>
    <t>300ETF购2021年5月5500</t>
    <phoneticPr fontId="4" type="noConversion"/>
  </si>
  <si>
    <t>2021-05-27</t>
    <phoneticPr fontId="4" type="noConversion"/>
  </si>
  <si>
    <t>2021-05-27</t>
    <phoneticPr fontId="4" type="noConversion"/>
  </si>
  <si>
    <t>10003353</t>
    <phoneticPr fontId="4" type="noConversion"/>
  </si>
  <si>
    <t>510300P2105M04600</t>
    <phoneticPr fontId="4" type="noConversion"/>
  </si>
  <si>
    <t>10003354</t>
    <phoneticPr fontId="4" type="noConversion"/>
  </si>
  <si>
    <t>510300P2105M04700</t>
    <phoneticPr fontId="4" type="noConversion"/>
  </si>
  <si>
    <t>10003355</t>
    <phoneticPr fontId="4" type="noConversion"/>
  </si>
  <si>
    <t>300ETF沽2021年5月4800</t>
    <phoneticPr fontId="4" type="noConversion"/>
  </si>
  <si>
    <t>2021-05-26</t>
    <phoneticPr fontId="4" type="noConversion"/>
  </si>
  <si>
    <t>300ETF沽2021年5月4900</t>
    <phoneticPr fontId="4" type="noConversion"/>
  </si>
  <si>
    <t>2021-05-26</t>
    <phoneticPr fontId="4" type="noConversion"/>
  </si>
  <si>
    <t>10003357</t>
    <phoneticPr fontId="4" type="noConversion"/>
  </si>
  <si>
    <t>300ETF沽2021年5月5000</t>
    <phoneticPr fontId="4" type="noConversion"/>
  </si>
  <si>
    <t>10003358</t>
    <phoneticPr fontId="4" type="noConversion"/>
  </si>
  <si>
    <t>300ETF沽2021年5月5250</t>
    <phoneticPr fontId="4" type="noConversion"/>
  </si>
  <si>
    <t>10003359</t>
    <phoneticPr fontId="4" type="noConversion"/>
  </si>
  <si>
    <t>510300P2105M05500</t>
    <phoneticPr fontId="4" type="noConversion"/>
  </si>
  <si>
    <t>300ETF沽2021年5月5500</t>
    <phoneticPr fontId="4" type="noConversion"/>
  </si>
  <si>
    <t>2021-05</t>
    <phoneticPr fontId="4" type="noConversion"/>
  </si>
  <si>
    <t>10003361</t>
    <phoneticPr fontId="4" type="noConversion"/>
  </si>
  <si>
    <t>510300P2105M06000</t>
    <phoneticPr fontId="4" type="noConversion"/>
  </si>
  <si>
    <t>300ETF沽2021年5月6000</t>
    <phoneticPr fontId="4" type="noConversion"/>
  </si>
  <si>
    <t>510300C2105M06250</t>
    <phoneticPr fontId="4" type="noConversion"/>
  </si>
  <si>
    <t>300ETF购2021年5月6250</t>
    <phoneticPr fontId="4" type="noConversion"/>
  </si>
  <si>
    <t>2021-05-26</t>
    <phoneticPr fontId="4" type="noConversion"/>
  </si>
  <si>
    <t>2021-05-27</t>
    <phoneticPr fontId="4" type="noConversion"/>
  </si>
  <si>
    <t>10003391</t>
    <phoneticPr fontId="4" type="noConversion"/>
  </si>
  <si>
    <t>510300C2112M04700</t>
    <phoneticPr fontId="4" type="noConversion"/>
  </si>
  <si>
    <t>2021-12-23</t>
    <phoneticPr fontId="4" type="noConversion"/>
  </si>
  <si>
    <t>上市</t>
    <phoneticPr fontId="4" type="noConversion"/>
  </si>
  <si>
    <t>300ETF购12月4900</t>
    <phoneticPr fontId="4" type="noConversion"/>
  </si>
  <si>
    <t>10003394</t>
    <phoneticPr fontId="4" type="noConversion"/>
  </si>
  <si>
    <t>510300C2112M05000</t>
    <phoneticPr fontId="4" type="noConversion"/>
  </si>
  <si>
    <t>2021-12</t>
    <phoneticPr fontId="4" type="noConversion"/>
  </si>
  <si>
    <t>10003396</t>
    <phoneticPr fontId="4" type="noConversion"/>
  </si>
  <si>
    <t>510300C2112M05500</t>
    <phoneticPr fontId="4" type="noConversion"/>
  </si>
  <si>
    <t>300ETF购12月5500</t>
    <phoneticPr fontId="4" type="noConversion"/>
  </si>
  <si>
    <t>2021-12-22</t>
    <phoneticPr fontId="4" type="noConversion"/>
  </si>
  <si>
    <t>10003397</t>
    <phoneticPr fontId="4" type="noConversion"/>
  </si>
  <si>
    <t>510300C2112M05750</t>
    <phoneticPr fontId="4" type="noConversion"/>
  </si>
  <si>
    <t>2021-12</t>
    <phoneticPr fontId="4" type="noConversion"/>
  </si>
  <si>
    <t>510300C2112M06000</t>
    <phoneticPr fontId="4" type="noConversion"/>
  </si>
  <si>
    <t>300ETF购12月6000</t>
    <phoneticPr fontId="4" type="noConversion"/>
  </si>
  <si>
    <t>510300C2112M06250</t>
    <phoneticPr fontId="4" type="noConversion"/>
  </si>
  <si>
    <t>300ETF购12月6250</t>
    <phoneticPr fontId="4" type="noConversion"/>
  </si>
  <si>
    <t>10003400</t>
    <phoneticPr fontId="4" type="noConversion"/>
  </si>
  <si>
    <t>510300P2112M04700</t>
    <phoneticPr fontId="4" type="noConversion"/>
  </si>
  <si>
    <t>2021-12-22</t>
    <phoneticPr fontId="4" type="noConversion"/>
  </si>
  <si>
    <t>2021-12-22</t>
    <phoneticPr fontId="4" type="noConversion"/>
  </si>
  <si>
    <t>2021-12-23</t>
    <phoneticPr fontId="4" type="noConversion"/>
  </si>
  <si>
    <t>510300P2112M04900</t>
    <phoneticPr fontId="4" type="noConversion"/>
  </si>
  <si>
    <t>300ETF沽12月4900</t>
    <phoneticPr fontId="4" type="noConversion"/>
  </si>
  <si>
    <t>10003403</t>
    <phoneticPr fontId="4" type="noConversion"/>
  </si>
  <si>
    <t>510300P2112M05000</t>
    <phoneticPr fontId="4" type="noConversion"/>
  </si>
  <si>
    <t>300ETF沽12月5250</t>
    <phoneticPr fontId="4" type="noConversion"/>
  </si>
  <si>
    <t>300ETF沽12月5500</t>
    <phoneticPr fontId="4" type="noConversion"/>
  </si>
  <si>
    <t>10003406</t>
    <phoneticPr fontId="4" type="noConversion"/>
  </si>
  <si>
    <t>300ETF沽12月5750</t>
    <phoneticPr fontId="4" type="noConversion"/>
  </si>
  <si>
    <t>10003408</t>
    <phoneticPr fontId="4" type="noConversion"/>
  </si>
  <si>
    <t>510300P2112M06250</t>
    <phoneticPr fontId="4" type="noConversion"/>
  </si>
  <si>
    <t>2021-12-23</t>
    <phoneticPr fontId="4" type="noConversion"/>
  </si>
  <si>
    <t>10003411</t>
    <phoneticPr fontId="4" type="noConversion"/>
  </si>
  <si>
    <t>10003412</t>
    <phoneticPr fontId="4" type="noConversion"/>
  </si>
  <si>
    <t>300ETF沽12月4600</t>
    <phoneticPr fontId="4" type="noConversion"/>
  </si>
  <si>
    <t>10003433</t>
    <phoneticPr fontId="4" type="noConversion"/>
  </si>
  <si>
    <t>510300C2107M04700</t>
    <phoneticPr fontId="4" type="noConversion"/>
  </si>
  <si>
    <t>2021-07</t>
    <phoneticPr fontId="4" type="noConversion"/>
  </si>
  <si>
    <t>300ETF购7月4800</t>
    <phoneticPr fontId="4" type="noConversion"/>
  </si>
  <si>
    <t>2021-07</t>
    <phoneticPr fontId="4" type="noConversion"/>
  </si>
  <si>
    <t>2021-07-29</t>
    <phoneticPr fontId="4" type="noConversion"/>
  </si>
  <si>
    <t>10003435</t>
    <phoneticPr fontId="4" type="noConversion"/>
  </si>
  <si>
    <t>510300C2107M04900</t>
    <phoneticPr fontId="4" type="noConversion"/>
  </si>
  <si>
    <t>300ETF购7月5000</t>
    <phoneticPr fontId="4" type="noConversion"/>
  </si>
  <si>
    <t>2021-07-29</t>
    <phoneticPr fontId="4" type="noConversion"/>
  </si>
  <si>
    <t>10003438</t>
    <phoneticPr fontId="4" type="noConversion"/>
  </si>
  <si>
    <t>510300C2107M05500</t>
    <phoneticPr fontId="4" type="noConversion"/>
  </si>
  <si>
    <t>300ETF购7月5500</t>
    <phoneticPr fontId="4" type="noConversion"/>
  </si>
  <si>
    <t>10003439</t>
    <phoneticPr fontId="4" type="noConversion"/>
  </si>
  <si>
    <t>510300C2107M05750</t>
    <phoneticPr fontId="4" type="noConversion"/>
  </si>
  <si>
    <t>10003440</t>
    <phoneticPr fontId="4" type="noConversion"/>
  </si>
  <si>
    <t>510300C2107M06000</t>
    <phoneticPr fontId="4" type="noConversion"/>
  </si>
  <si>
    <t>300ETF购7月6000</t>
    <phoneticPr fontId="4" type="noConversion"/>
  </si>
  <si>
    <t>2021-07-29</t>
    <phoneticPr fontId="4" type="noConversion"/>
  </si>
  <si>
    <t>10003441</t>
    <phoneticPr fontId="4" type="noConversion"/>
  </si>
  <si>
    <t>10003442</t>
    <phoneticPr fontId="4" type="noConversion"/>
  </si>
  <si>
    <t>300ETF沽7月4700</t>
    <phoneticPr fontId="4" type="noConversion"/>
  </si>
  <si>
    <t>2021-07-28</t>
    <phoneticPr fontId="4" type="noConversion"/>
  </si>
  <si>
    <t>10003443</t>
    <phoneticPr fontId="4" type="noConversion"/>
  </si>
  <si>
    <t>510300P2107M04800</t>
    <phoneticPr fontId="4" type="noConversion"/>
  </si>
  <si>
    <t>300ETF沽7月4800</t>
    <phoneticPr fontId="4" type="noConversion"/>
  </si>
  <si>
    <t>2021-07-29</t>
    <phoneticPr fontId="4" type="noConversion"/>
  </si>
  <si>
    <t>300ETF沽7月5000</t>
    <phoneticPr fontId="4" type="noConversion"/>
  </si>
  <si>
    <t>10003446</t>
    <phoneticPr fontId="4" type="noConversion"/>
  </si>
  <si>
    <t>510300P2107M05250</t>
    <phoneticPr fontId="4" type="noConversion"/>
  </si>
  <si>
    <t>300ETF沽7月5250</t>
    <phoneticPr fontId="4" type="noConversion"/>
  </si>
  <si>
    <t>10003447</t>
    <phoneticPr fontId="4" type="noConversion"/>
  </si>
  <si>
    <t>300ETF沽7月5500</t>
    <phoneticPr fontId="4" type="noConversion"/>
  </si>
  <si>
    <t>10003448</t>
    <phoneticPr fontId="4" type="noConversion"/>
  </si>
  <si>
    <t>510300P2107M05750</t>
    <phoneticPr fontId="4" type="noConversion"/>
  </si>
  <si>
    <t>300ETF沽7月5750</t>
    <phoneticPr fontId="4" type="noConversion"/>
  </si>
  <si>
    <t>10003449</t>
    <phoneticPr fontId="4" type="noConversion"/>
  </si>
  <si>
    <t>510300P2107M06000</t>
    <phoneticPr fontId="4" type="noConversion"/>
  </si>
  <si>
    <t>300ETF沽7月6000</t>
    <phoneticPr fontId="4" type="noConversion"/>
  </si>
  <si>
    <t>2021-07</t>
    <phoneticPr fontId="4" type="noConversion"/>
  </si>
  <si>
    <t>10003450</t>
    <phoneticPr fontId="4" type="noConversion"/>
  </si>
  <si>
    <t>300ETF沽7月6250</t>
    <phoneticPr fontId="4" type="noConversion"/>
  </si>
  <si>
    <t>510300C2107M04600</t>
    <phoneticPr fontId="4" type="noConversion"/>
  </si>
  <si>
    <t>2021-07-29</t>
    <phoneticPr fontId="4" type="noConversion"/>
  </si>
  <si>
    <t>10003458</t>
    <phoneticPr fontId="4" type="noConversion"/>
  </si>
  <si>
    <t>510300P2107M04600</t>
    <phoneticPr fontId="4" type="noConversion"/>
  </si>
  <si>
    <t>2021-07-29</t>
    <phoneticPr fontId="4" type="noConversion"/>
  </si>
  <si>
    <t>10003479</t>
    <phoneticPr fontId="4" type="noConversion"/>
  </si>
  <si>
    <t>510300C2108M04700</t>
    <phoneticPr fontId="4" type="noConversion"/>
  </si>
  <si>
    <t>300ETF购8月4700</t>
    <phoneticPr fontId="4" type="noConversion"/>
  </si>
  <si>
    <t>2021-08</t>
    <phoneticPr fontId="4" type="noConversion"/>
  </si>
  <si>
    <t>300ETF购8月4800</t>
    <phoneticPr fontId="4" type="noConversion"/>
  </si>
  <si>
    <t>300ETF购8月4900</t>
    <phoneticPr fontId="4" type="noConversion"/>
  </si>
  <si>
    <t>2021-08-26</t>
    <phoneticPr fontId="4" type="noConversion"/>
  </si>
  <si>
    <t>10003482</t>
    <phoneticPr fontId="4" type="noConversion"/>
  </si>
  <si>
    <t>510300C2108M05000</t>
    <phoneticPr fontId="4" type="noConversion"/>
  </si>
  <si>
    <t>300ETF购8月5000</t>
    <phoneticPr fontId="4" type="noConversion"/>
  </si>
  <si>
    <t>2021-08</t>
    <phoneticPr fontId="4" type="noConversion"/>
  </si>
  <si>
    <t>2021-08-25</t>
    <phoneticPr fontId="4" type="noConversion"/>
  </si>
  <si>
    <t>上市</t>
    <phoneticPr fontId="4" type="noConversion"/>
  </si>
  <si>
    <t>10003484</t>
    <phoneticPr fontId="4" type="noConversion"/>
  </si>
  <si>
    <t>510300C2108M05500</t>
    <phoneticPr fontId="4" type="noConversion"/>
  </si>
  <si>
    <t>300ETF购8月5500</t>
    <phoneticPr fontId="4" type="noConversion"/>
  </si>
  <si>
    <t>10003485</t>
    <phoneticPr fontId="4" type="noConversion"/>
  </si>
  <si>
    <t>510300C2108M05750</t>
    <phoneticPr fontId="4" type="noConversion"/>
  </si>
  <si>
    <t>300ETF购8月5750</t>
    <phoneticPr fontId="4" type="noConversion"/>
  </si>
  <si>
    <t>300ETF购8月6000</t>
    <phoneticPr fontId="4" type="noConversion"/>
  </si>
  <si>
    <t>300ETF购8月6250</t>
    <phoneticPr fontId="4" type="noConversion"/>
  </si>
  <si>
    <t>10003488</t>
    <phoneticPr fontId="4" type="noConversion"/>
  </si>
  <si>
    <t>510300P2108M04800</t>
    <phoneticPr fontId="4" type="noConversion"/>
  </si>
  <si>
    <t>300ETF沽8月4800</t>
    <phoneticPr fontId="4" type="noConversion"/>
  </si>
  <si>
    <t>认沽</t>
    <phoneticPr fontId="4" type="noConversion"/>
  </si>
  <si>
    <t>2021-08</t>
    <phoneticPr fontId="4" type="noConversion"/>
  </si>
  <si>
    <t>10003490</t>
    <phoneticPr fontId="4" type="noConversion"/>
  </si>
  <si>
    <t>510300P2108M04900</t>
    <phoneticPr fontId="4" type="noConversion"/>
  </si>
  <si>
    <t>10003491</t>
    <phoneticPr fontId="4" type="noConversion"/>
  </si>
  <si>
    <t>510300P2108M05000</t>
    <phoneticPr fontId="4" type="noConversion"/>
  </si>
  <si>
    <t>2021-08-25</t>
    <phoneticPr fontId="4" type="noConversion"/>
  </si>
  <si>
    <t>510300P2108M05250</t>
    <phoneticPr fontId="4" type="noConversion"/>
  </si>
  <si>
    <t>10003493</t>
    <phoneticPr fontId="4" type="noConversion"/>
  </si>
  <si>
    <t>510300P2108M05500</t>
    <phoneticPr fontId="4" type="noConversion"/>
  </si>
  <si>
    <t>300ETF沽8月5500</t>
    <phoneticPr fontId="4" type="noConversion"/>
  </si>
  <si>
    <t>2021-08-26</t>
    <phoneticPr fontId="4" type="noConversion"/>
  </si>
  <si>
    <t>510300P2108M05750</t>
    <phoneticPr fontId="4" type="noConversion"/>
  </si>
  <si>
    <t>10003496</t>
    <phoneticPr fontId="4" type="noConversion"/>
  </si>
  <si>
    <t>510300P2108M06250</t>
    <phoneticPr fontId="4" type="noConversion"/>
  </si>
  <si>
    <t>300ETF沽8月6250</t>
    <phoneticPr fontId="4" type="noConversion"/>
  </si>
  <si>
    <t>上市</t>
    <phoneticPr fontId="4" type="noConversion"/>
  </si>
  <si>
    <t>10003499</t>
    <phoneticPr fontId="4" type="noConversion"/>
  </si>
  <si>
    <t>510300C2108M04600</t>
    <phoneticPr fontId="4" type="noConversion"/>
  </si>
  <si>
    <t>300ETF购8月4600</t>
    <phoneticPr fontId="4" type="noConversion"/>
  </si>
  <si>
    <t>上市</t>
    <phoneticPr fontId="4" type="noConversion"/>
  </si>
  <si>
    <t>10003500</t>
    <phoneticPr fontId="4" type="noConversion"/>
  </si>
  <si>
    <t>510300P2108M04600</t>
    <phoneticPr fontId="4" type="noConversion"/>
  </si>
  <si>
    <t>300ETF沽8月4600</t>
    <phoneticPr fontId="4" type="noConversion"/>
  </si>
  <si>
    <t>510050C1503M02200</t>
    <phoneticPr fontId="4" type="noConversion"/>
  </si>
  <si>
    <t>510050.SH</t>
    <phoneticPr fontId="4" type="noConversion"/>
  </si>
  <si>
    <t>ETF期权</t>
    <phoneticPr fontId="4" type="noConversion"/>
  </si>
  <si>
    <t>认购</t>
    <phoneticPr fontId="4" type="noConversion"/>
  </si>
  <si>
    <t>欧式</t>
    <phoneticPr fontId="4" type="noConversion"/>
  </si>
  <si>
    <t>2015-03</t>
    <phoneticPr fontId="4" type="noConversion"/>
  </si>
  <si>
    <t>2015-03-26</t>
    <phoneticPr fontId="4" type="noConversion"/>
  </si>
  <si>
    <t>实物资产</t>
    <phoneticPr fontId="4" type="noConversion"/>
  </si>
  <si>
    <t>510050C1503M02250</t>
    <phoneticPr fontId="4" type="noConversion"/>
  </si>
  <si>
    <t>10000003</t>
    <phoneticPr fontId="4" type="noConversion"/>
  </si>
  <si>
    <t>510050C1503M02300</t>
    <phoneticPr fontId="4" type="noConversion"/>
  </si>
  <si>
    <t>50ETF购2015年3月2300</t>
    <phoneticPr fontId="4" type="noConversion"/>
  </si>
  <si>
    <t>10000004</t>
    <phoneticPr fontId="4" type="noConversion"/>
  </si>
  <si>
    <t>510050C1503M02350</t>
    <phoneticPr fontId="4" type="noConversion"/>
  </si>
  <si>
    <t>50ETF购2015年3月2350</t>
    <phoneticPr fontId="4" type="noConversion"/>
  </si>
  <si>
    <t>10000005</t>
    <phoneticPr fontId="4" type="noConversion"/>
  </si>
  <si>
    <t>510050C1503M02400</t>
    <phoneticPr fontId="4" type="noConversion"/>
  </si>
  <si>
    <t>10000006</t>
    <phoneticPr fontId="4" type="noConversion"/>
  </si>
  <si>
    <t>50ETF沽2015年3月2250</t>
    <phoneticPr fontId="4" type="noConversion"/>
  </si>
  <si>
    <t>10000008</t>
    <phoneticPr fontId="4" type="noConversion"/>
  </si>
  <si>
    <t>510050P1503M02300</t>
    <phoneticPr fontId="4" type="noConversion"/>
  </si>
  <si>
    <t>欧式</t>
    <phoneticPr fontId="4" type="noConversion"/>
  </si>
  <si>
    <t>10000010</t>
    <phoneticPr fontId="4" type="noConversion"/>
  </si>
  <si>
    <t>50ETF沽2015年3月2400</t>
    <phoneticPr fontId="4" type="noConversion"/>
  </si>
  <si>
    <t>510050C1504M02200</t>
    <phoneticPr fontId="4" type="noConversion"/>
  </si>
  <si>
    <t>10000012</t>
    <phoneticPr fontId="4" type="noConversion"/>
  </si>
  <si>
    <t>510050C1504M02250</t>
    <phoneticPr fontId="4" type="noConversion"/>
  </si>
  <si>
    <t>50ETF购2015年4月2250</t>
    <phoneticPr fontId="4" type="noConversion"/>
  </si>
  <si>
    <t>ETF期权</t>
    <phoneticPr fontId="4" type="noConversion"/>
  </si>
  <si>
    <t>10000013</t>
    <phoneticPr fontId="4" type="noConversion"/>
  </si>
  <si>
    <t>10000014</t>
    <phoneticPr fontId="4" type="noConversion"/>
  </si>
  <si>
    <t>510050.SH</t>
    <phoneticPr fontId="4" type="noConversion"/>
  </si>
  <si>
    <t>10000015</t>
    <phoneticPr fontId="4" type="noConversion"/>
  </si>
  <si>
    <t>10000016</t>
    <phoneticPr fontId="4" type="noConversion"/>
  </si>
  <si>
    <t>10000017</t>
    <phoneticPr fontId="4" type="noConversion"/>
  </si>
  <si>
    <t>510050P1504M02300</t>
    <phoneticPr fontId="4" type="noConversion"/>
  </si>
  <si>
    <t>50ETF沽2015年4月2300</t>
    <phoneticPr fontId="4" type="noConversion"/>
  </si>
  <si>
    <t>50ETF沽2015年4月2350</t>
    <phoneticPr fontId="4" type="noConversion"/>
  </si>
  <si>
    <t>10000020</t>
    <phoneticPr fontId="4" type="noConversion"/>
  </si>
  <si>
    <t>510050C1506M02200</t>
    <phoneticPr fontId="4" type="noConversion"/>
  </si>
  <si>
    <t>510050C1506M02300</t>
    <phoneticPr fontId="4" type="noConversion"/>
  </si>
  <si>
    <t>50ETF购2015年6月2300</t>
    <phoneticPr fontId="4" type="noConversion"/>
  </si>
  <si>
    <t>2015-06</t>
    <phoneticPr fontId="4" type="noConversion"/>
  </si>
  <si>
    <t>510050C1506M02350</t>
    <phoneticPr fontId="4" type="noConversion"/>
  </si>
  <si>
    <t>10000025</t>
    <phoneticPr fontId="4" type="noConversion"/>
  </si>
  <si>
    <t>510050C1506M02400</t>
    <phoneticPr fontId="4" type="noConversion"/>
  </si>
  <si>
    <t>50ETF购2015年6月2400</t>
    <phoneticPr fontId="4" type="noConversion"/>
  </si>
  <si>
    <t>10000026</t>
    <phoneticPr fontId="4" type="noConversion"/>
  </si>
  <si>
    <t>2015-06-24</t>
    <phoneticPr fontId="4" type="noConversion"/>
  </si>
  <si>
    <t>510050P1506M02250</t>
    <phoneticPr fontId="4" type="noConversion"/>
  </si>
  <si>
    <t>50ETF沽2015年6月2250</t>
    <phoneticPr fontId="4" type="noConversion"/>
  </si>
  <si>
    <t>10000028</t>
    <phoneticPr fontId="4" type="noConversion"/>
  </si>
  <si>
    <t>50ETF沽2015年6月2300</t>
    <phoneticPr fontId="4" type="noConversion"/>
  </si>
  <si>
    <t>10000029</t>
    <phoneticPr fontId="4" type="noConversion"/>
  </si>
  <si>
    <t>510050P1506M02350</t>
    <phoneticPr fontId="4" type="noConversion"/>
  </si>
  <si>
    <t>50ETF沽2015年6月2350</t>
    <phoneticPr fontId="4" type="noConversion"/>
  </si>
  <si>
    <t>10000030</t>
    <phoneticPr fontId="4" type="noConversion"/>
  </si>
  <si>
    <t>50ETF沽2015年6月2400</t>
    <phoneticPr fontId="4" type="noConversion"/>
  </si>
  <si>
    <t>510050C1509M02250</t>
    <phoneticPr fontId="4" type="noConversion"/>
  </si>
  <si>
    <t>10000033</t>
    <phoneticPr fontId="4" type="noConversion"/>
  </si>
  <si>
    <t>510050C1509M02300</t>
    <phoneticPr fontId="4" type="noConversion"/>
  </si>
  <si>
    <t>50ETF购2015年9月2350</t>
    <phoneticPr fontId="4" type="noConversion"/>
  </si>
  <si>
    <t>认购</t>
    <phoneticPr fontId="4" type="noConversion"/>
  </si>
  <si>
    <t>10000035</t>
    <phoneticPr fontId="4" type="noConversion"/>
  </si>
  <si>
    <t>510050C1509M02400</t>
    <phoneticPr fontId="4" type="noConversion"/>
  </si>
  <si>
    <t>10000036</t>
    <phoneticPr fontId="4" type="noConversion"/>
  </si>
  <si>
    <t>10000037</t>
    <phoneticPr fontId="4" type="noConversion"/>
  </si>
  <si>
    <t>退市</t>
    <phoneticPr fontId="4" type="noConversion"/>
  </si>
  <si>
    <t>10000038</t>
    <phoneticPr fontId="4" type="noConversion"/>
  </si>
  <si>
    <t>510050P1509M02300</t>
    <phoneticPr fontId="4" type="noConversion"/>
  </si>
  <si>
    <t>50ETF沽2015年9月2350</t>
    <phoneticPr fontId="4" type="noConversion"/>
  </si>
  <si>
    <t>10000040</t>
    <phoneticPr fontId="4" type="noConversion"/>
  </si>
  <si>
    <t>510050P1509M02400</t>
    <phoneticPr fontId="4" type="noConversion"/>
  </si>
  <si>
    <t>10000041</t>
    <phoneticPr fontId="4" type="noConversion"/>
  </si>
  <si>
    <t>510050C1503M02450</t>
    <phoneticPr fontId="4" type="noConversion"/>
  </si>
  <si>
    <t>10000042</t>
    <phoneticPr fontId="4" type="noConversion"/>
  </si>
  <si>
    <t>510050P1503M02450</t>
    <phoneticPr fontId="4" type="noConversion"/>
  </si>
  <si>
    <t>50ETF沽2015年3月2450</t>
    <phoneticPr fontId="4" type="noConversion"/>
  </si>
  <si>
    <t>10000044</t>
    <phoneticPr fontId="4" type="noConversion"/>
  </si>
  <si>
    <t>50ETF沽2015年4月2450</t>
    <phoneticPr fontId="4" type="noConversion"/>
  </si>
  <si>
    <t>2015-04-22</t>
    <phoneticPr fontId="4" type="noConversion"/>
  </si>
  <si>
    <t>510050P1506M02450</t>
    <phoneticPr fontId="4" type="noConversion"/>
  </si>
  <si>
    <t>50ETF沽2015年9月2450</t>
    <phoneticPr fontId="4" type="noConversion"/>
  </si>
  <si>
    <t>50ETF购2015年3月2500</t>
    <phoneticPr fontId="4" type="noConversion"/>
  </si>
  <si>
    <t>50ETF沽2015年3月2500</t>
    <phoneticPr fontId="4" type="noConversion"/>
  </si>
  <si>
    <t>10000051</t>
    <phoneticPr fontId="4" type="noConversion"/>
  </si>
  <si>
    <t>510050C1504M02500</t>
    <phoneticPr fontId="4" type="noConversion"/>
  </si>
  <si>
    <t>510050C1506M02500</t>
    <phoneticPr fontId="4" type="noConversion"/>
  </si>
  <si>
    <t>510050P1506M02500</t>
    <phoneticPr fontId="4" type="noConversion"/>
  </si>
  <si>
    <t>510050C1509M02500</t>
    <phoneticPr fontId="4" type="noConversion"/>
  </si>
  <si>
    <t>50ETF购2015年9月2500</t>
    <phoneticPr fontId="4" type="noConversion"/>
  </si>
  <si>
    <t>10000056</t>
    <phoneticPr fontId="4" type="noConversion"/>
  </si>
  <si>
    <t>510050P1509M02500</t>
    <phoneticPr fontId="4" type="noConversion"/>
  </si>
  <si>
    <t>50ETF沽2015年9月2500</t>
    <phoneticPr fontId="4" type="noConversion"/>
  </si>
  <si>
    <t>510050C1503M02550</t>
    <phoneticPr fontId="4" type="noConversion"/>
  </si>
  <si>
    <t>510050P1503M02550</t>
    <phoneticPr fontId="4" type="noConversion"/>
  </si>
  <si>
    <t>10000061</t>
    <phoneticPr fontId="4" type="noConversion"/>
  </si>
  <si>
    <t>50ETF购2015年6月2550</t>
    <phoneticPr fontId="4" type="noConversion"/>
  </si>
  <si>
    <t>510050P1506M02550</t>
    <phoneticPr fontId="4" type="noConversion"/>
  </si>
  <si>
    <t>510050C1509M02550</t>
    <phoneticPr fontId="4" type="noConversion"/>
  </si>
  <si>
    <t>10000064</t>
    <phoneticPr fontId="4" type="noConversion"/>
  </si>
  <si>
    <t>10000065</t>
    <phoneticPr fontId="4" type="noConversion"/>
  </si>
  <si>
    <t>510050C1503M02600</t>
    <phoneticPr fontId="4" type="noConversion"/>
  </si>
  <si>
    <t>510050C1504M02600</t>
    <phoneticPr fontId="4" type="noConversion"/>
  </si>
  <si>
    <t>50ETF购2015年4月2600</t>
    <phoneticPr fontId="4" type="noConversion"/>
  </si>
  <si>
    <t>510050P1504M02600</t>
    <phoneticPr fontId="4" type="noConversion"/>
  </si>
  <si>
    <t>50ETF沽2015年4月2600</t>
    <phoneticPr fontId="4" type="noConversion"/>
  </si>
  <si>
    <t>510050C1506M02600</t>
    <phoneticPr fontId="4" type="noConversion"/>
  </si>
  <si>
    <t>50ETF购2015年6月2600</t>
    <phoneticPr fontId="4" type="noConversion"/>
  </si>
  <si>
    <t>2015-06-25</t>
    <phoneticPr fontId="4" type="noConversion"/>
  </si>
  <si>
    <t>50ETF沽2015年6月2600</t>
    <phoneticPr fontId="4" type="noConversion"/>
  </si>
  <si>
    <t>10000071</t>
    <phoneticPr fontId="4" type="noConversion"/>
  </si>
  <si>
    <t>510050C1509M02600</t>
    <phoneticPr fontId="4" type="noConversion"/>
  </si>
  <si>
    <t>50ETF购2015年9月2600</t>
    <phoneticPr fontId="4" type="noConversion"/>
  </si>
  <si>
    <t>10000072</t>
    <phoneticPr fontId="4" type="noConversion"/>
  </si>
  <si>
    <t>510050P1509M02600</t>
    <phoneticPr fontId="4" type="noConversion"/>
  </si>
  <si>
    <t>50ETF沽2015年9月2600</t>
    <phoneticPr fontId="4" type="noConversion"/>
  </si>
  <si>
    <t>2015-09</t>
    <phoneticPr fontId="4" type="noConversion"/>
  </si>
  <si>
    <t>10000074</t>
    <phoneticPr fontId="4" type="noConversion"/>
  </si>
  <si>
    <t>50ETF沽2015年3月2650</t>
    <phoneticPr fontId="4" type="noConversion"/>
  </si>
  <si>
    <t>10000076</t>
    <phoneticPr fontId="4" type="noConversion"/>
  </si>
  <si>
    <t>50ETF沽2015年4月2650</t>
    <phoneticPr fontId="4" type="noConversion"/>
  </si>
  <si>
    <t>2015-04-23</t>
    <phoneticPr fontId="4" type="noConversion"/>
  </si>
  <si>
    <t>实物资产</t>
    <phoneticPr fontId="4" type="noConversion"/>
  </si>
  <si>
    <t>510050P1506M02650</t>
    <phoneticPr fontId="4" type="noConversion"/>
  </si>
  <si>
    <t>510050P1509M02650</t>
    <phoneticPr fontId="4" type="noConversion"/>
  </si>
  <si>
    <t>10000082</t>
    <phoneticPr fontId="4" type="noConversion"/>
  </si>
  <si>
    <t>50ETF沽2015年3月2700</t>
    <phoneticPr fontId="4" type="noConversion"/>
  </si>
  <si>
    <t>510050C1504M02700</t>
    <phoneticPr fontId="4" type="noConversion"/>
  </si>
  <si>
    <t>510050P1504M02700</t>
    <phoneticPr fontId="4" type="noConversion"/>
  </si>
  <si>
    <t>50ETF沽2015年4月2700</t>
    <phoneticPr fontId="4" type="noConversion"/>
  </si>
  <si>
    <t>10000085</t>
    <phoneticPr fontId="4" type="noConversion"/>
  </si>
  <si>
    <t>50ETF购2015年6月2700</t>
    <phoneticPr fontId="4" type="noConversion"/>
  </si>
  <si>
    <t>10000086</t>
    <phoneticPr fontId="4" type="noConversion"/>
  </si>
  <si>
    <t>510050P1506M02700</t>
    <phoneticPr fontId="4" type="noConversion"/>
  </si>
  <si>
    <t>50ETF沽2015年6月2700</t>
    <phoneticPr fontId="4" type="noConversion"/>
  </si>
  <si>
    <t>510050C1503M02750</t>
    <phoneticPr fontId="4" type="noConversion"/>
  </si>
  <si>
    <t>2015-03</t>
    <phoneticPr fontId="4" type="noConversion"/>
  </si>
  <si>
    <t>10000090</t>
    <phoneticPr fontId="4" type="noConversion"/>
  </si>
  <si>
    <t>50ETF购2015年4月2750</t>
    <phoneticPr fontId="4" type="noConversion"/>
  </si>
  <si>
    <t>10000094</t>
    <phoneticPr fontId="4" type="noConversion"/>
  </si>
  <si>
    <t>510050P1506M02750</t>
    <phoneticPr fontId="4" type="noConversion"/>
  </si>
  <si>
    <t>50ETF沽2015年6月2750</t>
    <phoneticPr fontId="4" type="noConversion"/>
  </si>
  <si>
    <t>10000095</t>
    <phoneticPr fontId="4" type="noConversion"/>
  </si>
  <si>
    <t>510050C1509M02750</t>
    <phoneticPr fontId="4" type="noConversion"/>
  </si>
  <si>
    <t>50ETF购2015年9月2750</t>
    <phoneticPr fontId="4" type="noConversion"/>
  </si>
  <si>
    <t>510050P1509M02750</t>
    <phoneticPr fontId="4" type="noConversion"/>
  </si>
  <si>
    <t>50ETF沽2015年9月2750</t>
    <phoneticPr fontId="4" type="noConversion"/>
  </si>
  <si>
    <t>10000097</t>
    <phoneticPr fontId="4" type="noConversion"/>
  </si>
  <si>
    <t>510050C1503M02800</t>
    <phoneticPr fontId="4" type="noConversion"/>
  </si>
  <si>
    <t>50ETF购2015年3月2800</t>
    <phoneticPr fontId="4" type="noConversion"/>
  </si>
  <si>
    <t>10000099</t>
    <phoneticPr fontId="4" type="noConversion"/>
  </si>
  <si>
    <t>510050P1504M02800</t>
    <phoneticPr fontId="4" type="noConversion"/>
  </si>
  <si>
    <t>50ETF沽2015年4月2800</t>
    <phoneticPr fontId="4" type="noConversion"/>
  </si>
  <si>
    <t>10000101</t>
    <phoneticPr fontId="4" type="noConversion"/>
  </si>
  <si>
    <t>510050C1506M02800</t>
    <phoneticPr fontId="4" type="noConversion"/>
  </si>
  <si>
    <t>510050P1506M02800</t>
    <phoneticPr fontId="4" type="noConversion"/>
  </si>
  <si>
    <t>50ETF沽2015年6月2800</t>
    <phoneticPr fontId="4" type="noConversion"/>
  </si>
  <si>
    <t>10000103</t>
    <phoneticPr fontId="4" type="noConversion"/>
  </si>
  <si>
    <t>2015-09-24</t>
    <phoneticPr fontId="4" type="noConversion"/>
  </si>
  <si>
    <t>10000104</t>
    <phoneticPr fontId="4" type="noConversion"/>
  </si>
  <si>
    <t>50ETF沽2015年9月2800</t>
    <phoneticPr fontId="4" type="noConversion"/>
  </si>
  <si>
    <t>10000105</t>
    <phoneticPr fontId="4" type="noConversion"/>
  </si>
  <si>
    <t>50ETF购2015年5月2500</t>
    <phoneticPr fontId="4" type="noConversion"/>
  </si>
  <si>
    <t>50ETF购2015年5月2550</t>
    <phoneticPr fontId="4" type="noConversion"/>
  </si>
  <si>
    <t>10000108</t>
    <phoneticPr fontId="4" type="noConversion"/>
  </si>
  <si>
    <t>510050C1505M02650</t>
    <phoneticPr fontId="4" type="noConversion"/>
  </si>
  <si>
    <t>10000109</t>
    <phoneticPr fontId="4" type="noConversion"/>
  </si>
  <si>
    <t>510050C1505M02700</t>
    <phoneticPr fontId="4" type="noConversion"/>
  </si>
  <si>
    <t>10000110</t>
    <phoneticPr fontId="4" type="noConversion"/>
  </si>
  <si>
    <t>510050P1505M02500</t>
    <phoneticPr fontId="4" type="noConversion"/>
  </si>
  <si>
    <t>10000111</t>
    <phoneticPr fontId="4" type="noConversion"/>
  </si>
  <si>
    <t>50ETF沽2015年5月2600</t>
    <phoneticPr fontId="4" type="noConversion"/>
  </si>
  <si>
    <t>10000113</t>
    <phoneticPr fontId="4" type="noConversion"/>
  </si>
  <si>
    <t>510050P1505M02650</t>
    <phoneticPr fontId="4" type="noConversion"/>
  </si>
  <si>
    <t>50ETF沽2015年5月2700</t>
    <phoneticPr fontId="4" type="noConversion"/>
  </si>
  <si>
    <t>510050C1505M02750</t>
    <phoneticPr fontId="4" type="noConversion"/>
  </si>
  <si>
    <t>50ETF购2015年5月2750</t>
    <phoneticPr fontId="4" type="noConversion"/>
  </si>
  <si>
    <t>10000116</t>
    <phoneticPr fontId="4" type="noConversion"/>
  </si>
  <si>
    <t>50ETF沽2015年5月2750</t>
    <phoneticPr fontId="4" type="noConversion"/>
  </si>
  <si>
    <t>510050C1504M02850</t>
    <phoneticPr fontId="4" type="noConversion"/>
  </si>
  <si>
    <t>2015-04</t>
    <phoneticPr fontId="4" type="noConversion"/>
  </si>
  <si>
    <t>10000118</t>
    <phoneticPr fontId="4" type="noConversion"/>
  </si>
  <si>
    <t>510050P1504M02850</t>
    <phoneticPr fontId="4" type="noConversion"/>
  </si>
  <si>
    <t>510050C1505M02800</t>
    <phoneticPr fontId="4" type="noConversion"/>
  </si>
  <si>
    <t>50ETF购2015年5月2800</t>
    <phoneticPr fontId="4" type="noConversion"/>
  </si>
  <si>
    <t>10000120</t>
    <phoneticPr fontId="4" type="noConversion"/>
  </si>
  <si>
    <t>510050C1505M02850</t>
    <phoneticPr fontId="4" type="noConversion"/>
  </si>
  <si>
    <t>50ETF购2015年5月2850</t>
    <phoneticPr fontId="4" type="noConversion"/>
  </si>
  <si>
    <t>2015-05</t>
    <phoneticPr fontId="4" type="noConversion"/>
  </si>
  <si>
    <t>10000121</t>
    <phoneticPr fontId="4" type="noConversion"/>
  </si>
  <si>
    <t>10000122</t>
    <phoneticPr fontId="4" type="noConversion"/>
  </si>
  <si>
    <t>510050P1505M02850</t>
    <phoneticPr fontId="4" type="noConversion"/>
  </si>
  <si>
    <t>50ETF沽2015年5月2850</t>
    <phoneticPr fontId="4" type="noConversion"/>
  </si>
  <si>
    <t>10000123</t>
    <phoneticPr fontId="4" type="noConversion"/>
  </si>
  <si>
    <t>510050C1506M02850</t>
    <phoneticPr fontId="4" type="noConversion"/>
  </si>
  <si>
    <t>510050P1506M02850</t>
    <phoneticPr fontId="4" type="noConversion"/>
  </si>
  <si>
    <t>50ETF沽2015年6月2850</t>
    <phoneticPr fontId="4" type="noConversion"/>
  </si>
  <si>
    <t>10000125</t>
    <phoneticPr fontId="4" type="noConversion"/>
  </si>
  <si>
    <t>510050C1509M02850</t>
    <phoneticPr fontId="4" type="noConversion"/>
  </si>
  <si>
    <t>50ETF购2015年9月2850</t>
    <phoneticPr fontId="4" type="noConversion"/>
  </si>
  <si>
    <t>10000126</t>
    <phoneticPr fontId="4" type="noConversion"/>
  </si>
  <si>
    <t>510050P1509M02850</t>
    <phoneticPr fontId="4" type="noConversion"/>
  </si>
  <si>
    <t>10000127</t>
    <phoneticPr fontId="4" type="noConversion"/>
  </si>
  <si>
    <t>510050C1504M02900</t>
    <phoneticPr fontId="4" type="noConversion"/>
  </si>
  <si>
    <t>50ETF购2015年4月2900</t>
    <phoneticPr fontId="4" type="noConversion"/>
  </si>
  <si>
    <t>510050C1504M02950</t>
    <phoneticPr fontId="4" type="noConversion"/>
  </si>
  <si>
    <t>50ETF购2015年4月2950</t>
    <phoneticPr fontId="4" type="noConversion"/>
  </si>
  <si>
    <t>10000129</t>
    <phoneticPr fontId="4" type="noConversion"/>
  </si>
  <si>
    <t>510050P1504M02900</t>
    <phoneticPr fontId="4" type="noConversion"/>
  </si>
  <si>
    <t>50ETF沽2015年4月2950</t>
    <phoneticPr fontId="4" type="noConversion"/>
  </si>
  <si>
    <t>510050C1505M02900</t>
    <phoneticPr fontId="4" type="noConversion"/>
  </si>
  <si>
    <t>10000132</t>
    <phoneticPr fontId="4" type="noConversion"/>
  </si>
  <si>
    <t>510050C1505M02950</t>
    <phoneticPr fontId="4" type="noConversion"/>
  </si>
  <si>
    <t>50ETF沽2015年5月2900</t>
    <phoneticPr fontId="4" type="noConversion"/>
  </si>
  <si>
    <t>10000134</t>
    <phoneticPr fontId="4" type="noConversion"/>
  </si>
  <si>
    <t>510050P1505M02950</t>
    <phoneticPr fontId="4" type="noConversion"/>
  </si>
  <si>
    <t>50ETF沽2015年5月2950</t>
    <phoneticPr fontId="4" type="noConversion"/>
  </si>
  <si>
    <t>10000135</t>
    <phoneticPr fontId="4" type="noConversion"/>
  </si>
  <si>
    <t>50ETF购2015年6月2900</t>
    <phoneticPr fontId="4" type="noConversion"/>
  </si>
  <si>
    <t>510050C1506M02950</t>
    <phoneticPr fontId="4" type="noConversion"/>
  </si>
  <si>
    <t>50ETF购2015年6月2950</t>
    <phoneticPr fontId="4" type="noConversion"/>
  </si>
  <si>
    <t>510050P1506M02900</t>
    <phoneticPr fontId="4" type="noConversion"/>
  </si>
  <si>
    <t>50ETF沽2015年6月2900</t>
    <phoneticPr fontId="4" type="noConversion"/>
  </si>
  <si>
    <t>510050P1506M02950</t>
    <phoneticPr fontId="4" type="noConversion"/>
  </si>
  <si>
    <t>50ETF沽2015年6月2950</t>
    <phoneticPr fontId="4" type="noConversion"/>
  </si>
  <si>
    <t>10000139</t>
    <phoneticPr fontId="4" type="noConversion"/>
  </si>
  <si>
    <t>510050C1509M02900</t>
    <phoneticPr fontId="4" type="noConversion"/>
  </si>
  <si>
    <t>50ETF购2015年9月2900</t>
    <phoneticPr fontId="4" type="noConversion"/>
  </si>
  <si>
    <t>50ETF购2015年9月2950</t>
    <phoneticPr fontId="4" type="noConversion"/>
  </si>
  <si>
    <t>10000141</t>
    <phoneticPr fontId="4" type="noConversion"/>
  </si>
  <si>
    <t>510050P1509M02900</t>
    <phoneticPr fontId="4" type="noConversion"/>
  </si>
  <si>
    <t>50ETF沽2015年9月2900</t>
    <phoneticPr fontId="4" type="noConversion"/>
  </si>
  <si>
    <t>10000142</t>
    <phoneticPr fontId="4" type="noConversion"/>
  </si>
  <si>
    <t>50ETF沽2015年9月2950</t>
    <phoneticPr fontId="4" type="noConversion"/>
  </si>
  <si>
    <t>10000143</t>
    <phoneticPr fontId="4" type="noConversion"/>
  </si>
  <si>
    <t>510050C1504M03000</t>
    <phoneticPr fontId="4" type="noConversion"/>
  </si>
  <si>
    <t>510050P1504M03000</t>
    <phoneticPr fontId="4" type="noConversion"/>
  </si>
  <si>
    <t>510050C1505M03000</t>
    <phoneticPr fontId="4" type="noConversion"/>
  </si>
  <si>
    <t>510050P1505M03000</t>
    <phoneticPr fontId="4" type="noConversion"/>
  </si>
  <si>
    <t>50ETF沽2015年5月3000</t>
    <phoneticPr fontId="4" type="noConversion"/>
  </si>
  <si>
    <t>50ETF购2015年6月3000</t>
    <phoneticPr fontId="4" type="noConversion"/>
  </si>
  <si>
    <t>510050P1506M03000</t>
    <phoneticPr fontId="4" type="noConversion"/>
  </si>
  <si>
    <t>10000149</t>
    <phoneticPr fontId="4" type="noConversion"/>
  </si>
  <si>
    <t>50ETF沽2015年9月3000</t>
    <phoneticPr fontId="4" type="noConversion"/>
  </si>
  <si>
    <t>510050C1504M03100</t>
    <phoneticPr fontId="4" type="noConversion"/>
  </si>
  <si>
    <t>50ETF购2015年4月3100</t>
    <phoneticPr fontId="4" type="noConversion"/>
  </si>
  <si>
    <t>10000152</t>
    <phoneticPr fontId="4" type="noConversion"/>
  </si>
  <si>
    <t>50ETF沽2015年4月3100</t>
    <phoneticPr fontId="4" type="noConversion"/>
  </si>
  <si>
    <t>50ETF购2015年5月3100</t>
    <phoneticPr fontId="4" type="noConversion"/>
  </si>
  <si>
    <t>10000154</t>
    <phoneticPr fontId="4" type="noConversion"/>
  </si>
  <si>
    <t>510050P1505M03100</t>
    <phoneticPr fontId="4" type="noConversion"/>
  </si>
  <si>
    <t>50ETF沽2015年5月3100</t>
    <phoneticPr fontId="4" type="noConversion"/>
  </si>
  <si>
    <t>10000155</t>
    <phoneticPr fontId="4" type="noConversion"/>
  </si>
  <si>
    <t>510050C1506M03100</t>
    <phoneticPr fontId="4" type="noConversion"/>
  </si>
  <si>
    <t>10000156</t>
    <phoneticPr fontId="4" type="noConversion"/>
  </si>
  <si>
    <t>10000157</t>
    <phoneticPr fontId="4" type="noConversion"/>
  </si>
  <si>
    <t>510050C1509M03100</t>
    <phoneticPr fontId="4" type="noConversion"/>
  </si>
  <si>
    <t>50ETF购2015年9月3100</t>
    <phoneticPr fontId="4" type="noConversion"/>
  </si>
  <si>
    <t>10000158</t>
    <phoneticPr fontId="4" type="noConversion"/>
  </si>
  <si>
    <t>50ETF沽2015年9月3100</t>
    <phoneticPr fontId="4" type="noConversion"/>
  </si>
  <si>
    <t>10000159</t>
    <phoneticPr fontId="4" type="noConversion"/>
  </si>
  <si>
    <t>510050C1504M03200</t>
    <phoneticPr fontId="4" type="noConversion"/>
  </si>
  <si>
    <t>50ETF购2015年4月3200</t>
    <phoneticPr fontId="4" type="noConversion"/>
  </si>
  <si>
    <t>10000160</t>
    <phoneticPr fontId="4" type="noConversion"/>
  </si>
  <si>
    <t>510050P1504M03200</t>
    <phoneticPr fontId="4" type="noConversion"/>
  </si>
  <si>
    <t>50ETF购2015年5月3200</t>
    <phoneticPr fontId="4" type="noConversion"/>
  </si>
  <si>
    <t>10000162</t>
    <phoneticPr fontId="4" type="noConversion"/>
  </si>
  <si>
    <t>50ETF沽2015年5月3200</t>
    <phoneticPr fontId="4" type="noConversion"/>
  </si>
  <si>
    <t>10000163</t>
    <phoneticPr fontId="4" type="noConversion"/>
  </si>
  <si>
    <t>50ETF沽2015年6月3200</t>
    <phoneticPr fontId="4" type="noConversion"/>
  </si>
  <si>
    <t>510050P1509M03200</t>
    <phoneticPr fontId="4" type="noConversion"/>
  </si>
  <si>
    <t>50ETF沽2015年9月3200</t>
    <phoneticPr fontId="4" type="noConversion"/>
  </si>
  <si>
    <t>50ETF购2015年4月3300</t>
    <phoneticPr fontId="4" type="noConversion"/>
  </si>
  <si>
    <t>510050P1504M03300</t>
    <phoneticPr fontId="4" type="noConversion"/>
  </si>
  <si>
    <t>50ETF沽2015年4月3300</t>
    <phoneticPr fontId="4" type="noConversion"/>
  </si>
  <si>
    <t>50ETF购2015年5月3300</t>
    <phoneticPr fontId="4" type="noConversion"/>
  </si>
  <si>
    <t>50ETF沽2015年6月3300</t>
    <phoneticPr fontId="4" type="noConversion"/>
  </si>
  <si>
    <t>10000173</t>
    <phoneticPr fontId="4" type="noConversion"/>
  </si>
  <si>
    <t>510050C1509M03300</t>
    <phoneticPr fontId="4" type="noConversion"/>
  </si>
  <si>
    <t>10000175</t>
    <phoneticPr fontId="4" type="noConversion"/>
  </si>
  <si>
    <t>510050C1504M03400</t>
    <phoneticPr fontId="4" type="noConversion"/>
  </si>
  <si>
    <t>50ETF沽2015年4月3400</t>
    <phoneticPr fontId="4" type="noConversion"/>
  </si>
  <si>
    <t>10000177</t>
    <phoneticPr fontId="4" type="noConversion"/>
  </si>
  <si>
    <t>10000178</t>
    <phoneticPr fontId="4" type="noConversion"/>
  </si>
  <si>
    <t>510050P1505M03400</t>
    <phoneticPr fontId="4" type="noConversion"/>
  </si>
  <si>
    <t>50ETF购2015年6月3400</t>
    <phoneticPr fontId="4" type="noConversion"/>
  </si>
  <si>
    <t>50ETF沽2015年6月3400</t>
    <phoneticPr fontId="4" type="noConversion"/>
  </si>
  <si>
    <t>510050C1509M03400</t>
    <phoneticPr fontId="4" type="noConversion"/>
  </si>
  <si>
    <t>50ETF购2015年9月3400</t>
    <phoneticPr fontId="4" type="noConversion"/>
  </si>
  <si>
    <t>10000182</t>
    <phoneticPr fontId="4" type="noConversion"/>
  </si>
  <si>
    <t>510050P1509M03400</t>
    <phoneticPr fontId="4" type="noConversion"/>
  </si>
  <si>
    <t>50ETF购2015年12月3000</t>
    <phoneticPr fontId="4" type="noConversion"/>
  </si>
  <si>
    <t>2015-12-23</t>
    <phoneticPr fontId="4" type="noConversion"/>
  </si>
  <si>
    <t>50ETF购2015年12月3100</t>
    <phoneticPr fontId="4" type="noConversion"/>
  </si>
  <si>
    <t>10000185</t>
    <phoneticPr fontId="4" type="noConversion"/>
  </si>
  <si>
    <t>510050C1512M03300</t>
    <phoneticPr fontId="4" type="noConversion"/>
  </si>
  <si>
    <t>50ETF购2015年12月3300</t>
    <phoneticPr fontId="4" type="noConversion"/>
  </si>
  <si>
    <t>50ETF购2015年12月3400</t>
    <phoneticPr fontId="4" type="noConversion"/>
  </si>
  <si>
    <t>10000188</t>
    <phoneticPr fontId="4" type="noConversion"/>
  </si>
  <si>
    <t>510050P1512M03000</t>
    <phoneticPr fontId="4" type="noConversion"/>
  </si>
  <si>
    <t>10000189</t>
    <phoneticPr fontId="4" type="noConversion"/>
  </si>
  <si>
    <t>50ETF沽2015年12月3100</t>
    <phoneticPr fontId="4" type="noConversion"/>
  </si>
  <si>
    <t>510050P1512M03300</t>
    <phoneticPr fontId="4" type="noConversion"/>
  </si>
  <si>
    <t>50ETF沽2015年12月3300</t>
    <phoneticPr fontId="4" type="noConversion"/>
  </si>
  <si>
    <t>2015-12-24</t>
    <phoneticPr fontId="4" type="noConversion"/>
  </si>
  <si>
    <t>10000192</t>
    <phoneticPr fontId="4" type="noConversion"/>
  </si>
  <si>
    <t>10000193</t>
    <phoneticPr fontId="4" type="noConversion"/>
  </si>
  <si>
    <t>510050P1505M03500</t>
    <phoneticPr fontId="4" type="noConversion"/>
  </si>
  <si>
    <t>10000195</t>
    <phoneticPr fontId="4" type="noConversion"/>
  </si>
  <si>
    <t>510050C1506M03500</t>
    <phoneticPr fontId="4" type="noConversion"/>
  </si>
  <si>
    <t>10000196</t>
    <phoneticPr fontId="4" type="noConversion"/>
  </si>
  <si>
    <t>510050P1506M03500</t>
    <phoneticPr fontId="4" type="noConversion"/>
  </si>
  <si>
    <t>10000198</t>
    <phoneticPr fontId="4" type="noConversion"/>
  </si>
  <si>
    <t>10000199</t>
    <phoneticPr fontId="4" type="noConversion"/>
  </si>
  <si>
    <t>510050C1512M03500</t>
    <phoneticPr fontId="4" type="noConversion"/>
  </si>
  <si>
    <t>510050P1512M03500</t>
    <phoneticPr fontId="4" type="noConversion"/>
  </si>
  <si>
    <t>50ETF购2015年12月2950</t>
    <phoneticPr fontId="4" type="noConversion"/>
  </si>
  <si>
    <t>10000202</t>
    <phoneticPr fontId="4" type="noConversion"/>
  </si>
  <si>
    <t>50ETF购2015年12月2900</t>
    <phoneticPr fontId="4" type="noConversion"/>
  </si>
  <si>
    <t>50ETF沽2015年12月2900</t>
    <phoneticPr fontId="4" type="noConversion"/>
  </si>
  <si>
    <t>10000206</t>
    <phoneticPr fontId="4" type="noConversion"/>
  </si>
  <si>
    <t>510050P1512M02850</t>
    <phoneticPr fontId="4" type="noConversion"/>
  </si>
  <si>
    <t>50ETF购2015年7月3300</t>
    <phoneticPr fontId="4" type="noConversion"/>
  </si>
  <si>
    <t>10000210</t>
    <phoneticPr fontId="4" type="noConversion"/>
  </si>
  <si>
    <t>50ETF购2015年7月3400</t>
    <phoneticPr fontId="4" type="noConversion"/>
  </si>
  <si>
    <t>510050C1507M03500</t>
    <phoneticPr fontId="4" type="noConversion"/>
  </si>
  <si>
    <t>50ETF沽2015年7月3100</t>
    <phoneticPr fontId="4" type="noConversion"/>
  </si>
  <si>
    <t>2015-07</t>
    <phoneticPr fontId="4" type="noConversion"/>
  </si>
  <si>
    <t>10000214</t>
    <phoneticPr fontId="4" type="noConversion"/>
  </si>
  <si>
    <t>50ETF沽2015年7月3300</t>
    <phoneticPr fontId="4" type="noConversion"/>
  </si>
  <si>
    <t>50ETF沽2015年7月3500</t>
    <phoneticPr fontId="4" type="noConversion"/>
  </si>
  <si>
    <t>2015-07-23</t>
    <phoneticPr fontId="4" type="noConversion"/>
  </si>
  <si>
    <t>510050C1507M02950</t>
    <phoneticPr fontId="4" type="noConversion"/>
  </si>
  <si>
    <t>50ETF购2015年7月3000</t>
    <phoneticPr fontId="4" type="noConversion"/>
  </si>
  <si>
    <t>50ETF沽2015年7月2950</t>
    <phoneticPr fontId="4" type="noConversion"/>
  </si>
  <si>
    <t>50ETF购2015年6月3600</t>
    <phoneticPr fontId="4" type="noConversion"/>
  </si>
  <si>
    <t>50ETF沽2015年6月3600</t>
    <phoneticPr fontId="4" type="noConversion"/>
  </si>
  <si>
    <t>510050C1507M03600</t>
    <phoneticPr fontId="4" type="noConversion"/>
  </si>
  <si>
    <t>10000225</t>
    <phoneticPr fontId="4" type="noConversion"/>
  </si>
  <si>
    <t>50ETF沽2015年12月3600</t>
    <phoneticPr fontId="4" type="noConversion"/>
  </si>
  <si>
    <t>10000229</t>
    <phoneticPr fontId="4" type="noConversion"/>
  </si>
  <si>
    <t>510050C1507M02900</t>
    <phoneticPr fontId="4" type="noConversion"/>
  </si>
  <si>
    <t>2015-07-22</t>
    <phoneticPr fontId="4" type="noConversion"/>
  </si>
  <si>
    <t>510050P1507M02900</t>
    <phoneticPr fontId="4" type="noConversion"/>
  </si>
  <si>
    <t>50ETF沽2015年7月2900</t>
    <phoneticPr fontId="4" type="noConversion"/>
  </si>
  <si>
    <t>50ETF购2015年7月2750</t>
    <phoneticPr fontId="4" type="noConversion"/>
  </si>
  <si>
    <t>10000232</t>
    <phoneticPr fontId="4" type="noConversion"/>
  </si>
  <si>
    <t>50ETF购2015年7月2800</t>
    <phoneticPr fontId="4" type="noConversion"/>
  </si>
  <si>
    <t>10000233</t>
    <phoneticPr fontId="4" type="noConversion"/>
  </si>
  <si>
    <t>50ETF购2015年7月2850</t>
    <phoneticPr fontId="4" type="noConversion"/>
  </si>
  <si>
    <t>50ETF沽2015年7月2750</t>
    <phoneticPr fontId="4" type="noConversion"/>
  </si>
  <si>
    <t>510050P1507M02800</t>
    <phoneticPr fontId="4" type="noConversion"/>
  </si>
  <si>
    <t>50ETF沽2015年7月2800</t>
    <phoneticPr fontId="4" type="noConversion"/>
  </si>
  <si>
    <t>10000236</t>
    <phoneticPr fontId="4" type="noConversion"/>
  </si>
  <si>
    <t>50ETF购2015年12月2750</t>
    <phoneticPr fontId="4" type="noConversion"/>
  </si>
  <si>
    <t>10000238</t>
    <phoneticPr fontId="4" type="noConversion"/>
  </si>
  <si>
    <t>50ETF沽2015年12月2750</t>
    <phoneticPr fontId="4" type="noConversion"/>
  </si>
  <si>
    <t>10000241</t>
    <phoneticPr fontId="4" type="noConversion"/>
  </si>
  <si>
    <t>50ETF购2015年8月2900</t>
    <phoneticPr fontId="4" type="noConversion"/>
  </si>
  <si>
    <t>10000242</t>
    <phoneticPr fontId="4" type="noConversion"/>
  </si>
  <si>
    <t>510050C1508M02950</t>
    <phoneticPr fontId="4" type="noConversion"/>
  </si>
  <si>
    <t>10000243</t>
    <phoneticPr fontId="4" type="noConversion"/>
  </si>
  <si>
    <t>510050C1508M03000</t>
    <phoneticPr fontId="4" type="noConversion"/>
  </si>
  <si>
    <t>50ETF购2015年8月3000</t>
    <phoneticPr fontId="4" type="noConversion"/>
  </si>
  <si>
    <t>10000244</t>
    <phoneticPr fontId="4" type="noConversion"/>
  </si>
  <si>
    <t>50ETF购2015年8月3100</t>
    <phoneticPr fontId="4" type="noConversion"/>
  </si>
  <si>
    <t>510050C1508M03200</t>
    <phoneticPr fontId="4" type="noConversion"/>
  </si>
  <si>
    <t>50ETF购2015年8月3200</t>
    <phoneticPr fontId="4" type="noConversion"/>
  </si>
  <si>
    <t>510050P1508M03000</t>
    <phoneticPr fontId="4" type="noConversion"/>
  </si>
  <si>
    <t>10000249</t>
    <phoneticPr fontId="4" type="noConversion"/>
  </si>
  <si>
    <t>510050P1508M03100</t>
    <phoneticPr fontId="4" type="noConversion"/>
  </si>
  <si>
    <t>50ETF沽2015年8月3100</t>
    <phoneticPr fontId="4" type="noConversion"/>
  </si>
  <si>
    <t>510050P1508M03200</t>
    <phoneticPr fontId="4" type="noConversion"/>
  </si>
  <si>
    <t>50ETF沽2015年8月3200</t>
    <phoneticPr fontId="4" type="noConversion"/>
  </si>
  <si>
    <t>2015-08-26</t>
    <phoneticPr fontId="4" type="noConversion"/>
  </si>
  <si>
    <t>510050C1508M02800</t>
    <phoneticPr fontId="4" type="noConversion"/>
  </si>
  <si>
    <t>510050C1508M02850</t>
    <phoneticPr fontId="4" type="noConversion"/>
  </si>
  <si>
    <t>50ETF购2015年8月2850</t>
    <phoneticPr fontId="4" type="noConversion"/>
  </si>
  <si>
    <t>10000253</t>
    <phoneticPr fontId="4" type="noConversion"/>
  </si>
  <si>
    <t>510050P1508M02800</t>
    <phoneticPr fontId="4" type="noConversion"/>
  </si>
  <si>
    <t>50ETF沽2015年8月2850</t>
    <phoneticPr fontId="4" type="noConversion"/>
  </si>
  <si>
    <t>10000255</t>
    <phoneticPr fontId="4" type="noConversion"/>
  </si>
  <si>
    <t>510050C1507M02600</t>
    <phoneticPr fontId="4" type="noConversion"/>
  </si>
  <si>
    <t>50ETF购2015年7月2600</t>
    <phoneticPr fontId="4" type="noConversion"/>
  </si>
  <si>
    <t>10000256</t>
    <phoneticPr fontId="4" type="noConversion"/>
  </si>
  <si>
    <t>50ETF购2015年7月2650</t>
    <phoneticPr fontId="4" type="noConversion"/>
  </si>
  <si>
    <t>10000257</t>
    <phoneticPr fontId="4" type="noConversion"/>
  </si>
  <si>
    <t>510050C1507M02700</t>
    <phoneticPr fontId="4" type="noConversion"/>
  </si>
  <si>
    <t>10000259</t>
    <phoneticPr fontId="4" type="noConversion"/>
  </si>
  <si>
    <t>510050P1507M02700</t>
    <phoneticPr fontId="4" type="noConversion"/>
  </si>
  <si>
    <t>50ETF沽2015年7月2700</t>
    <phoneticPr fontId="4" type="noConversion"/>
  </si>
  <si>
    <t>10000261</t>
    <phoneticPr fontId="4" type="noConversion"/>
  </si>
  <si>
    <t>10000262</t>
    <phoneticPr fontId="4" type="noConversion"/>
  </si>
  <si>
    <t>510050C1508M02650</t>
    <phoneticPr fontId="4" type="noConversion"/>
  </si>
  <si>
    <t>50ETF购2015年8月2650</t>
    <phoneticPr fontId="4" type="noConversion"/>
  </si>
  <si>
    <t>10000263</t>
    <phoneticPr fontId="4" type="noConversion"/>
  </si>
  <si>
    <t>510050C1508M02700</t>
    <phoneticPr fontId="4" type="noConversion"/>
  </si>
  <si>
    <t>50ETF购2015年8月2700</t>
    <phoneticPr fontId="4" type="noConversion"/>
  </si>
  <si>
    <t>510050C1508M02750</t>
    <phoneticPr fontId="4" type="noConversion"/>
  </si>
  <si>
    <t>510050P1508M02600</t>
    <phoneticPr fontId="4" type="noConversion"/>
  </si>
  <si>
    <t>10000267</t>
    <phoneticPr fontId="4" type="noConversion"/>
  </si>
  <si>
    <t>2015-12</t>
    <phoneticPr fontId="4" type="noConversion"/>
  </si>
  <si>
    <t>510050C1512M02650</t>
    <phoneticPr fontId="4" type="noConversion"/>
  </si>
  <si>
    <t>510050C1512M02700</t>
    <phoneticPr fontId="4" type="noConversion"/>
  </si>
  <si>
    <t>10000272</t>
    <phoneticPr fontId="4" type="noConversion"/>
  </si>
  <si>
    <t>10000273</t>
    <phoneticPr fontId="4" type="noConversion"/>
  </si>
  <si>
    <t>510050P1512M02650</t>
    <phoneticPr fontId="4" type="noConversion"/>
  </si>
  <si>
    <t>10000274</t>
    <phoneticPr fontId="4" type="noConversion"/>
  </si>
  <si>
    <t>50ETF沽2015年12月2700</t>
    <phoneticPr fontId="4" type="noConversion"/>
  </si>
  <si>
    <t>10000275</t>
    <phoneticPr fontId="4" type="noConversion"/>
  </si>
  <si>
    <t>50ETF购2015年7月2550</t>
    <phoneticPr fontId="4" type="noConversion"/>
  </si>
  <si>
    <t>50ETF沽2015年7月2550</t>
    <phoneticPr fontId="4" type="noConversion"/>
  </si>
  <si>
    <t>10000277</t>
    <phoneticPr fontId="4" type="noConversion"/>
  </si>
  <si>
    <t>510050C1508M02550</t>
    <phoneticPr fontId="4" type="noConversion"/>
  </si>
  <si>
    <t>50ETF购2015年8月2550</t>
    <phoneticPr fontId="4" type="noConversion"/>
  </si>
  <si>
    <t>10000278</t>
    <phoneticPr fontId="4" type="noConversion"/>
  </si>
  <si>
    <t>10000279</t>
    <phoneticPr fontId="4" type="noConversion"/>
  </si>
  <si>
    <t>510050C1512M02550</t>
    <phoneticPr fontId="4" type="noConversion"/>
  </si>
  <si>
    <t>50ETF购2015年12月2550</t>
    <phoneticPr fontId="4" type="noConversion"/>
  </si>
  <si>
    <t>50ETF沽2015年12月2550</t>
    <phoneticPr fontId="4" type="noConversion"/>
  </si>
  <si>
    <t>10000281</t>
    <phoneticPr fontId="4" type="noConversion"/>
  </si>
  <si>
    <t>510050C1507M02500</t>
    <phoneticPr fontId="4" type="noConversion"/>
  </si>
  <si>
    <t>10000282</t>
    <phoneticPr fontId="4" type="noConversion"/>
  </si>
  <si>
    <t>510050P1507M02500</t>
    <phoneticPr fontId="4" type="noConversion"/>
  </si>
  <si>
    <t>10000283</t>
    <phoneticPr fontId="4" type="noConversion"/>
  </si>
  <si>
    <t>510050C1508M02500</t>
    <phoneticPr fontId="4" type="noConversion"/>
  </si>
  <si>
    <t>50ETF购2015年8月2500</t>
    <phoneticPr fontId="4" type="noConversion"/>
  </si>
  <si>
    <t>510050P1508M02500</t>
    <phoneticPr fontId="4" type="noConversion"/>
  </si>
  <si>
    <t>10000286</t>
    <phoneticPr fontId="4" type="noConversion"/>
  </si>
  <si>
    <t>510050P1512M02500</t>
    <phoneticPr fontId="4" type="noConversion"/>
  </si>
  <si>
    <t>50ETF沽2015年12月2500</t>
    <phoneticPr fontId="4" type="noConversion"/>
  </si>
  <si>
    <t>510050C1603M02650</t>
    <phoneticPr fontId="4" type="noConversion"/>
  </si>
  <si>
    <t>10000288</t>
    <phoneticPr fontId="4" type="noConversion"/>
  </si>
  <si>
    <t>510050C1603M02700</t>
    <phoneticPr fontId="4" type="noConversion"/>
  </si>
  <si>
    <t>50ETF沽2016年3月2700</t>
    <phoneticPr fontId="4" type="noConversion"/>
  </si>
  <si>
    <t>10000294</t>
    <phoneticPr fontId="4" type="noConversion"/>
  </si>
  <si>
    <t>50ETF沽2016年3月2750</t>
    <phoneticPr fontId="4" type="noConversion"/>
  </si>
  <si>
    <t>10000295</t>
    <phoneticPr fontId="4" type="noConversion"/>
  </si>
  <si>
    <t>510050P1603M02800</t>
    <phoneticPr fontId="4" type="noConversion"/>
  </si>
  <si>
    <t>50ETF沽2016年3月2800</t>
    <phoneticPr fontId="4" type="noConversion"/>
  </si>
  <si>
    <t>10000296</t>
    <phoneticPr fontId="4" type="noConversion"/>
  </si>
  <si>
    <t>510050P1603M02850</t>
    <phoneticPr fontId="4" type="noConversion"/>
  </si>
  <si>
    <t>50ETF沽2016年3月2850</t>
    <phoneticPr fontId="4" type="noConversion"/>
  </si>
  <si>
    <t>510050C1603M02900</t>
    <phoneticPr fontId="4" type="noConversion"/>
  </si>
  <si>
    <t>50ETF购2016年3月2900</t>
    <phoneticPr fontId="4" type="noConversion"/>
  </si>
  <si>
    <t>10000298</t>
    <phoneticPr fontId="4" type="noConversion"/>
  </si>
  <si>
    <t>510050C1508M02400</t>
    <phoneticPr fontId="4" type="noConversion"/>
  </si>
  <si>
    <t>50ETF购2015年8月2400</t>
    <phoneticPr fontId="4" type="noConversion"/>
  </si>
  <si>
    <t>50ETF购2015年8月2450</t>
    <phoneticPr fontId="4" type="noConversion"/>
  </si>
  <si>
    <t>10000301</t>
    <phoneticPr fontId="4" type="noConversion"/>
  </si>
  <si>
    <t>510050P1508M02400</t>
    <phoneticPr fontId="4" type="noConversion"/>
  </si>
  <si>
    <t>50ETF沽2015年8月2400</t>
    <phoneticPr fontId="4" type="noConversion"/>
  </si>
  <si>
    <t>50ETF沽2015年8月2450</t>
    <phoneticPr fontId="4" type="noConversion"/>
  </si>
  <si>
    <t>510050C1512M02400</t>
    <phoneticPr fontId="4" type="noConversion"/>
  </si>
  <si>
    <t>10000305</t>
    <phoneticPr fontId="4" type="noConversion"/>
  </si>
  <si>
    <t>50ETF沽2015年12月2450</t>
    <phoneticPr fontId="4" type="noConversion"/>
  </si>
  <si>
    <t>510050C1603M02400</t>
    <phoneticPr fontId="4" type="noConversion"/>
  </si>
  <si>
    <t>510050C1603M02450</t>
    <phoneticPr fontId="4" type="noConversion"/>
  </si>
  <si>
    <t>50ETF购2016年3月2450</t>
    <phoneticPr fontId="4" type="noConversion"/>
  </si>
  <si>
    <t>2016-03-23</t>
    <phoneticPr fontId="4" type="noConversion"/>
  </si>
  <si>
    <t>10000310</t>
    <phoneticPr fontId="4" type="noConversion"/>
  </si>
  <si>
    <t>2016-03</t>
    <phoneticPr fontId="4" type="noConversion"/>
  </si>
  <si>
    <t>510050C1603M02600</t>
    <phoneticPr fontId="4" type="noConversion"/>
  </si>
  <si>
    <t>10000312</t>
    <phoneticPr fontId="4" type="noConversion"/>
  </si>
  <si>
    <t>10000313</t>
    <phoneticPr fontId="4" type="noConversion"/>
  </si>
  <si>
    <t>510050P1603M02450</t>
    <phoneticPr fontId="4" type="noConversion"/>
  </si>
  <si>
    <t>10000315</t>
    <phoneticPr fontId="4" type="noConversion"/>
  </si>
  <si>
    <t>50ETF沽2016年3月2550</t>
    <phoneticPr fontId="4" type="noConversion"/>
  </si>
  <si>
    <t>510050P1603M02600</t>
    <phoneticPr fontId="4" type="noConversion"/>
  </si>
  <si>
    <t>10000317</t>
    <phoneticPr fontId="4" type="noConversion"/>
  </si>
  <si>
    <t>10000318</t>
    <phoneticPr fontId="4" type="noConversion"/>
  </si>
  <si>
    <t>10000319</t>
    <phoneticPr fontId="4" type="noConversion"/>
  </si>
  <si>
    <t>510050C1512M02350</t>
    <phoneticPr fontId="4" type="noConversion"/>
  </si>
  <si>
    <t>50ETF沽2015年12月2350</t>
    <phoneticPr fontId="4" type="noConversion"/>
  </si>
  <si>
    <t>510050C1603M02350</t>
    <phoneticPr fontId="4" type="noConversion"/>
  </si>
  <si>
    <t>50ETF沽2016年3月2350</t>
    <phoneticPr fontId="4" type="noConversion"/>
  </si>
  <si>
    <t>10000323</t>
    <phoneticPr fontId="4" type="noConversion"/>
  </si>
  <si>
    <t>510050C1508M02300</t>
    <phoneticPr fontId="4" type="noConversion"/>
  </si>
  <si>
    <t>510050P1508M02300</t>
    <phoneticPr fontId="4" type="noConversion"/>
  </si>
  <si>
    <t>50ETF沽2015年8月2300</t>
    <phoneticPr fontId="4" type="noConversion"/>
  </si>
  <si>
    <t>2015-08</t>
    <phoneticPr fontId="4" type="noConversion"/>
  </si>
  <si>
    <t>510050C1512M02300</t>
    <phoneticPr fontId="4" type="noConversion"/>
  </si>
  <si>
    <t>50ETF购2015年12月2300</t>
    <phoneticPr fontId="4" type="noConversion"/>
  </si>
  <si>
    <t>10000326</t>
    <phoneticPr fontId="4" type="noConversion"/>
  </si>
  <si>
    <t>510050P1512M02300</t>
    <phoneticPr fontId="4" type="noConversion"/>
  </si>
  <si>
    <t>10000327</t>
    <phoneticPr fontId="4" type="noConversion"/>
  </si>
  <si>
    <t>10000328</t>
    <phoneticPr fontId="4" type="noConversion"/>
  </si>
  <si>
    <t>50ETF沽2016年3月2300</t>
    <phoneticPr fontId="4" type="noConversion"/>
  </si>
  <si>
    <t>2016-03-24</t>
    <phoneticPr fontId="4" type="noConversion"/>
  </si>
  <si>
    <t>510050C1508M02250</t>
    <phoneticPr fontId="4" type="noConversion"/>
  </si>
  <si>
    <t>50ETF购2015年8月2250</t>
    <phoneticPr fontId="4" type="noConversion"/>
  </si>
  <si>
    <t>10000330</t>
    <phoneticPr fontId="4" type="noConversion"/>
  </si>
  <si>
    <t>510050P1508M02250</t>
    <phoneticPr fontId="4" type="noConversion"/>
  </si>
  <si>
    <t>10000331</t>
    <phoneticPr fontId="4" type="noConversion"/>
  </si>
  <si>
    <t>510050C1512M02250</t>
    <phoneticPr fontId="4" type="noConversion"/>
  </si>
  <si>
    <t>10000332</t>
    <phoneticPr fontId="4" type="noConversion"/>
  </si>
  <si>
    <t>50ETF沽2015年12月2250</t>
    <phoneticPr fontId="4" type="noConversion"/>
  </si>
  <si>
    <t>50ETF购2016年3月2250</t>
    <phoneticPr fontId="4" type="noConversion"/>
  </si>
  <si>
    <t>510050P1603M02250</t>
    <phoneticPr fontId="4" type="noConversion"/>
  </si>
  <si>
    <t>认沽</t>
    <phoneticPr fontId="4" type="noConversion"/>
  </si>
  <si>
    <t>10000335</t>
    <phoneticPr fontId="4" type="noConversion"/>
  </si>
  <si>
    <t>10000336</t>
    <phoneticPr fontId="4" type="noConversion"/>
  </si>
  <si>
    <t>510050C1508M02200</t>
    <phoneticPr fontId="4" type="noConversion"/>
  </si>
  <si>
    <t>50ETF购2015年8月2200</t>
    <phoneticPr fontId="4" type="noConversion"/>
  </si>
  <si>
    <t>50ETF沽2015年8月2200</t>
    <phoneticPr fontId="4" type="noConversion"/>
  </si>
  <si>
    <t>50ETF沽2015年9月2150</t>
    <phoneticPr fontId="4" type="noConversion"/>
  </si>
  <si>
    <t>10000341</t>
    <phoneticPr fontId="4" type="noConversion"/>
  </si>
  <si>
    <t>50ETF购2015年12月2150</t>
    <phoneticPr fontId="4" type="noConversion"/>
  </si>
  <si>
    <t>10000342</t>
    <phoneticPr fontId="4" type="noConversion"/>
  </si>
  <si>
    <t>510050C1512M02200</t>
    <phoneticPr fontId="4" type="noConversion"/>
  </si>
  <si>
    <t>50ETF沽2015年12月2150</t>
    <phoneticPr fontId="4" type="noConversion"/>
  </si>
  <si>
    <t>10000344</t>
    <phoneticPr fontId="4" type="noConversion"/>
  </si>
  <si>
    <t>510050P1512M02200</t>
    <phoneticPr fontId="4" type="noConversion"/>
  </si>
  <si>
    <t>50ETF沽2015年12月2200</t>
    <phoneticPr fontId="4" type="noConversion"/>
  </si>
  <si>
    <t>10000345</t>
    <phoneticPr fontId="4" type="noConversion"/>
  </si>
  <si>
    <t>510050C1603M02150</t>
    <phoneticPr fontId="4" type="noConversion"/>
  </si>
  <si>
    <t>10000346</t>
    <phoneticPr fontId="4" type="noConversion"/>
  </si>
  <si>
    <t>510050C1603M02200</t>
    <phoneticPr fontId="4" type="noConversion"/>
  </si>
  <si>
    <t>50ETF购2016年3月2200</t>
    <phoneticPr fontId="4" type="noConversion"/>
  </si>
  <si>
    <t>10000347</t>
    <phoneticPr fontId="4" type="noConversion"/>
  </si>
  <si>
    <t>50ETF沽2016年3月2150</t>
    <phoneticPr fontId="4" type="noConversion"/>
  </si>
  <si>
    <t>510050P1603M02200</t>
    <phoneticPr fontId="4" type="noConversion"/>
  </si>
  <si>
    <t>510050C1508M01950</t>
    <phoneticPr fontId="4" type="noConversion"/>
  </si>
  <si>
    <t>50ETF购2015年8月1950</t>
    <phoneticPr fontId="4" type="noConversion"/>
  </si>
  <si>
    <t>510050C1508M02000</t>
    <phoneticPr fontId="4" type="noConversion"/>
  </si>
  <si>
    <t>50ETF购2015年8月2000</t>
    <phoneticPr fontId="4" type="noConversion"/>
  </si>
  <si>
    <t>10000353</t>
    <phoneticPr fontId="4" type="noConversion"/>
  </si>
  <si>
    <t>50ETF沽2015年8月1950</t>
    <phoneticPr fontId="4" type="noConversion"/>
  </si>
  <si>
    <t>2015-08-27</t>
    <phoneticPr fontId="4" type="noConversion"/>
  </si>
  <si>
    <t>10000354</t>
    <phoneticPr fontId="4" type="noConversion"/>
  </si>
  <si>
    <t>510050P1508M02000</t>
    <phoneticPr fontId="4" type="noConversion"/>
  </si>
  <si>
    <t>50ETF沽2015年8月2050</t>
    <phoneticPr fontId="4" type="noConversion"/>
  </si>
  <si>
    <t>510050C1509M01950</t>
    <phoneticPr fontId="4" type="noConversion"/>
  </si>
  <si>
    <t>50ETF购2015年9月2050</t>
    <phoneticPr fontId="4" type="noConversion"/>
  </si>
  <si>
    <t>10000360</t>
    <phoneticPr fontId="4" type="noConversion"/>
  </si>
  <si>
    <t>510050C1509M02100</t>
    <phoneticPr fontId="4" type="noConversion"/>
  </si>
  <si>
    <t>50ETF购2015年9月2100</t>
    <phoneticPr fontId="4" type="noConversion"/>
  </si>
  <si>
    <t>510050P1509M01950</t>
    <phoneticPr fontId="4" type="noConversion"/>
  </si>
  <si>
    <t>50ETF沽2015年9月1950</t>
    <phoneticPr fontId="4" type="noConversion"/>
  </si>
  <si>
    <t>50ETF沽2015年9月2000</t>
    <phoneticPr fontId="4" type="noConversion"/>
  </si>
  <si>
    <t>510050P1509M02050</t>
    <phoneticPr fontId="4" type="noConversion"/>
  </si>
  <si>
    <t>50ETF沽2015年9月2050</t>
    <phoneticPr fontId="4" type="noConversion"/>
  </si>
  <si>
    <t>10000364</t>
    <phoneticPr fontId="4" type="noConversion"/>
  </si>
  <si>
    <t>510050P1509M02100</t>
    <phoneticPr fontId="4" type="noConversion"/>
  </si>
  <si>
    <t>10000365</t>
    <phoneticPr fontId="4" type="noConversion"/>
  </si>
  <si>
    <t>10000366</t>
    <phoneticPr fontId="4" type="noConversion"/>
  </si>
  <si>
    <t>10000367</t>
    <phoneticPr fontId="4" type="noConversion"/>
  </si>
  <si>
    <t>50ETF购2015年12月2050</t>
    <phoneticPr fontId="4" type="noConversion"/>
  </si>
  <si>
    <t>10000369</t>
    <phoneticPr fontId="4" type="noConversion"/>
  </si>
  <si>
    <t>510050P1512M01950</t>
    <phoneticPr fontId="4" type="noConversion"/>
  </si>
  <si>
    <t>510050P1512M02000</t>
    <phoneticPr fontId="4" type="noConversion"/>
  </si>
  <si>
    <t>50ETF沽2015年12月2000</t>
    <phoneticPr fontId="4" type="noConversion"/>
  </si>
  <si>
    <t>10000371</t>
    <phoneticPr fontId="4" type="noConversion"/>
  </si>
  <si>
    <t>510050P1512M02050</t>
    <phoneticPr fontId="4" type="noConversion"/>
  </si>
  <si>
    <t>50ETF沽2015年12月2050</t>
    <phoneticPr fontId="4" type="noConversion"/>
  </si>
  <si>
    <t>10000372</t>
    <phoneticPr fontId="4" type="noConversion"/>
  </si>
  <si>
    <t>510050P1512M02100</t>
    <phoneticPr fontId="4" type="noConversion"/>
  </si>
  <si>
    <t>50ETF沽2015年12月2100</t>
    <phoneticPr fontId="4" type="noConversion"/>
  </si>
  <si>
    <t>510050C1603M01950</t>
    <phoneticPr fontId="4" type="noConversion"/>
  </si>
  <si>
    <t>50ETF购2016年3月1950</t>
    <phoneticPr fontId="4" type="noConversion"/>
  </si>
  <si>
    <t>10000374</t>
    <phoneticPr fontId="4" type="noConversion"/>
  </si>
  <si>
    <t>510050C1603M02000</t>
    <phoneticPr fontId="4" type="noConversion"/>
  </si>
  <si>
    <t>50ETF购2016年3月2000</t>
    <phoneticPr fontId="4" type="noConversion"/>
  </si>
  <si>
    <t>10000375</t>
    <phoneticPr fontId="4" type="noConversion"/>
  </si>
  <si>
    <t>510050C1603M02100</t>
    <phoneticPr fontId="4" type="noConversion"/>
  </si>
  <si>
    <t>10000377</t>
    <phoneticPr fontId="4" type="noConversion"/>
  </si>
  <si>
    <t>50ETF沽2016年3月1950</t>
    <phoneticPr fontId="4" type="noConversion"/>
  </si>
  <si>
    <t>510050P1603M02000</t>
    <phoneticPr fontId="4" type="noConversion"/>
  </si>
  <si>
    <t>50ETF沽2016年3月2050</t>
    <phoneticPr fontId="4" type="noConversion"/>
  </si>
  <si>
    <t>10000380</t>
    <phoneticPr fontId="4" type="noConversion"/>
  </si>
  <si>
    <t>510050C1508M01850</t>
    <phoneticPr fontId="4" type="noConversion"/>
  </si>
  <si>
    <t>10000383</t>
    <phoneticPr fontId="4" type="noConversion"/>
  </si>
  <si>
    <t>10000384</t>
    <phoneticPr fontId="4" type="noConversion"/>
  </si>
  <si>
    <t>10000386</t>
    <phoneticPr fontId="4" type="noConversion"/>
  </si>
  <si>
    <t>510050P1508M01900</t>
    <phoneticPr fontId="4" type="noConversion"/>
  </si>
  <si>
    <t>50ETF沽2015年8月1900</t>
    <phoneticPr fontId="4" type="noConversion"/>
  </si>
  <si>
    <t>50ETF购2015年9月1800</t>
    <phoneticPr fontId="4" type="noConversion"/>
  </si>
  <si>
    <t>50ETF购2015年9月1850</t>
    <phoneticPr fontId="4" type="noConversion"/>
  </si>
  <si>
    <t>10000389</t>
    <phoneticPr fontId="4" type="noConversion"/>
  </si>
  <si>
    <t>510050C1509M01900</t>
    <phoneticPr fontId="4" type="noConversion"/>
  </si>
  <si>
    <t>50ETF购2015年9月1900</t>
    <phoneticPr fontId="4" type="noConversion"/>
  </si>
  <si>
    <t>10000392</t>
    <phoneticPr fontId="4" type="noConversion"/>
  </si>
  <si>
    <t>510050P1509M01900</t>
    <phoneticPr fontId="4" type="noConversion"/>
  </si>
  <si>
    <t>50ETF购2015年12月1850</t>
    <phoneticPr fontId="4" type="noConversion"/>
  </si>
  <si>
    <t>50ETF购2015年12月1900</t>
    <phoneticPr fontId="4" type="noConversion"/>
  </si>
  <si>
    <t>510050P1512M01800</t>
    <phoneticPr fontId="4" type="noConversion"/>
  </si>
  <si>
    <t>50ETF沽2015年12月1800</t>
    <phoneticPr fontId="4" type="noConversion"/>
  </si>
  <si>
    <t>50ETF沽2015年12月1850</t>
    <phoneticPr fontId="4" type="noConversion"/>
  </si>
  <si>
    <t>10000398</t>
    <phoneticPr fontId="4" type="noConversion"/>
  </si>
  <si>
    <t>10000400</t>
    <phoneticPr fontId="4" type="noConversion"/>
  </si>
  <si>
    <t>510050C1603M01850</t>
    <phoneticPr fontId="4" type="noConversion"/>
  </si>
  <si>
    <t>10000401</t>
    <phoneticPr fontId="4" type="noConversion"/>
  </si>
  <si>
    <t>510050C1603M01900</t>
    <phoneticPr fontId="4" type="noConversion"/>
  </si>
  <si>
    <t>50ETF购2016年3月1900</t>
    <phoneticPr fontId="4" type="noConversion"/>
  </si>
  <si>
    <t>510050P1603M01800</t>
    <phoneticPr fontId="4" type="noConversion"/>
  </si>
  <si>
    <t>50ETF沽2016年3月1800</t>
    <phoneticPr fontId="4" type="noConversion"/>
  </si>
  <si>
    <t>10000404</t>
    <phoneticPr fontId="4" type="noConversion"/>
  </si>
  <si>
    <t>50ETF沽2016年3月1900</t>
    <phoneticPr fontId="4" type="noConversion"/>
  </si>
  <si>
    <t>50ETF购2015年10月1850</t>
    <phoneticPr fontId="4" type="noConversion"/>
  </si>
  <si>
    <t>10000406</t>
    <phoneticPr fontId="4" type="noConversion"/>
  </si>
  <si>
    <t>10000407</t>
    <phoneticPr fontId="4" type="noConversion"/>
  </si>
  <si>
    <t>50ETF购2015年10月1950</t>
    <phoneticPr fontId="4" type="noConversion"/>
  </si>
  <si>
    <t>2015-10-28</t>
    <phoneticPr fontId="4" type="noConversion"/>
  </si>
  <si>
    <t>50ETF购2015年10月2000</t>
    <phoneticPr fontId="4" type="noConversion"/>
  </si>
  <si>
    <t>10000409</t>
    <phoneticPr fontId="4" type="noConversion"/>
  </si>
  <si>
    <t>10000410</t>
    <phoneticPr fontId="4" type="noConversion"/>
  </si>
  <si>
    <t>50ETF沽2015年10月1850</t>
    <phoneticPr fontId="4" type="noConversion"/>
  </si>
  <si>
    <t>50ETF沽2015年10月1900</t>
    <phoneticPr fontId="4" type="noConversion"/>
  </si>
  <si>
    <t>10000412</t>
    <phoneticPr fontId="4" type="noConversion"/>
  </si>
  <si>
    <t>510050P1510M01950</t>
    <phoneticPr fontId="4" type="noConversion"/>
  </si>
  <si>
    <t>50ETF沽2015年10月1950</t>
    <phoneticPr fontId="4" type="noConversion"/>
  </si>
  <si>
    <t>510050P1510M02000</t>
    <phoneticPr fontId="4" type="noConversion"/>
  </si>
  <si>
    <t>50ETF沽2015年10月2050</t>
    <phoneticPr fontId="4" type="noConversion"/>
  </si>
  <si>
    <t>10000415</t>
    <phoneticPr fontId="4" type="noConversion"/>
  </si>
  <si>
    <t>50ETF购2015年10月2100</t>
    <phoneticPr fontId="4" type="noConversion"/>
  </si>
  <si>
    <t>10000416</t>
    <phoneticPr fontId="4" type="noConversion"/>
  </si>
  <si>
    <t>510050C1510M02150</t>
    <phoneticPr fontId="4" type="noConversion"/>
  </si>
  <si>
    <t>510050C1510M02200</t>
    <phoneticPr fontId="4" type="noConversion"/>
  </si>
  <si>
    <t>10000418</t>
    <phoneticPr fontId="4" type="noConversion"/>
  </si>
  <si>
    <t>510050P1510M02100</t>
    <phoneticPr fontId="4" type="noConversion"/>
  </si>
  <si>
    <t>10000419</t>
    <phoneticPr fontId="4" type="noConversion"/>
  </si>
  <si>
    <t>10000421</t>
    <phoneticPr fontId="4" type="noConversion"/>
  </si>
  <si>
    <t>510050P1510M02250</t>
    <phoneticPr fontId="4" type="noConversion"/>
  </si>
  <si>
    <t>50ETF沽2015年10月2250</t>
    <phoneticPr fontId="4" type="noConversion"/>
  </si>
  <si>
    <t>510050C1510M02300</t>
    <phoneticPr fontId="4" type="noConversion"/>
  </si>
  <si>
    <t>50ETF购2015年10月2300</t>
    <phoneticPr fontId="4" type="noConversion"/>
  </si>
  <si>
    <t>510050P1510M02300</t>
    <phoneticPr fontId="4" type="noConversion"/>
  </si>
  <si>
    <t>50ETF沽2015年10月2300</t>
    <phoneticPr fontId="4" type="noConversion"/>
  </si>
  <si>
    <t>50ETF购2015年10月2350</t>
    <phoneticPr fontId="4" type="noConversion"/>
  </si>
  <si>
    <t>510050P1510M02350</t>
    <phoneticPr fontId="4" type="noConversion"/>
  </si>
  <si>
    <t>2015-10</t>
    <phoneticPr fontId="4" type="noConversion"/>
  </si>
  <si>
    <t>50ETF购2015年11月2100</t>
    <phoneticPr fontId="4" type="noConversion"/>
  </si>
  <si>
    <t>2015-11</t>
    <phoneticPr fontId="4" type="noConversion"/>
  </si>
  <si>
    <t>2015-11-25</t>
    <phoneticPr fontId="4" type="noConversion"/>
  </si>
  <si>
    <t>510050C1511M02150</t>
    <phoneticPr fontId="4" type="noConversion"/>
  </si>
  <si>
    <t>50ETF购2015年11月2150</t>
    <phoneticPr fontId="4" type="noConversion"/>
  </si>
  <si>
    <t>10000429</t>
    <phoneticPr fontId="4" type="noConversion"/>
  </si>
  <si>
    <t>510050C1511M02200</t>
    <phoneticPr fontId="4" type="noConversion"/>
  </si>
  <si>
    <t>50ETF购2015年11月2200</t>
    <phoneticPr fontId="4" type="noConversion"/>
  </si>
  <si>
    <t>10000430</t>
    <phoneticPr fontId="4" type="noConversion"/>
  </si>
  <si>
    <t>510050C1511M02250</t>
    <phoneticPr fontId="4" type="noConversion"/>
  </si>
  <si>
    <t>10000431</t>
    <phoneticPr fontId="4" type="noConversion"/>
  </si>
  <si>
    <t>510050C1511M02300</t>
    <phoneticPr fontId="4" type="noConversion"/>
  </si>
  <si>
    <t>50ETF沽2015年11月2100</t>
    <phoneticPr fontId="4" type="noConversion"/>
  </si>
  <si>
    <t>10000433</t>
    <phoneticPr fontId="4" type="noConversion"/>
  </si>
  <si>
    <t>510050P1511M02150</t>
    <phoneticPr fontId="4" type="noConversion"/>
  </si>
  <si>
    <t>50ETF沽2015年11月2150</t>
    <phoneticPr fontId="4" type="noConversion"/>
  </si>
  <si>
    <t>10000434</t>
    <phoneticPr fontId="4" type="noConversion"/>
  </si>
  <si>
    <t>50ETF沽2015年11月2200</t>
    <phoneticPr fontId="4" type="noConversion"/>
  </si>
  <si>
    <t>10000435</t>
    <phoneticPr fontId="4" type="noConversion"/>
  </si>
  <si>
    <t>510050P1511M02250</t>
    <phoneticPr fontId="4" type="noConversion"/>
  </si>
  <si>
    <t>10000436</t>
    <phoneticPr fontId="4" type="noConversion"/>
  </si>
  <si>
    <t>50ETF沽2015年11月2300</t>
    <phoneticPr fontId="4" type="noConversion"/>
  </si>
  <si>
    <t>510050C1511M02050</t>
    <phoneticPr fontId="4" type="noConversion"/>
  </si>
  <si>
    <t>50ETF购2015年10月2400</t>
    <phoneticPr fontId="4" type="noConversion"/>
  </si>
  <si>
    <t>10000441</t>
    <phoneticPr fontId="4" type="noConversion"/>
  </si>
  <si>
    <t>10000442</t>
    <phoneticPr fontId="4" type="noConversion"/>
  </si>
  <si>
    <t>510050P1511M02350</t>
    <phoneticPr fontId="4" type="noConversion"/>
  </si>
  <si>
    <t>510050P1511M02400</t>
    <phoneticPr fontId="4" type="noConversion"/>
  </si>
  <si>
    <t>50ETF沽2015年11月2400</t>
    <phoneticPr fontId="4" type="noConversion"/>
  </si>
  <si>
    <t>10000445</t>
    <phoneticPr fontId="4" type="noConversion"/>
  </si>
  <si>
    <t>10000446</t>
    <phoneticPr fontId="4" type="noConversion"/>
  </si>
  <si>
    <t>510050P1510M02450</t>
    <phoneticPr fontId="4" type="noConversion"/>
  </si>
  <si>
    <t>10000447</t>
    <phoneticPr fontId="4" type="noConversion"/>
  </si>
  <si>
    <t>10000449</t>
    <phoneticPr fontId="4" type="noConversion"/>
  </si>
  <si>
    <t>50ETF购2016年6月2200</t>
    <phoneticPr fontId="4" type="noConversion"/>
  </si>
  <si>
    <t>510050C1606M02250</t>
    <phoneticPr fontId="4" type="noConversion"/>
  </si>
  <si>
    <t>10000451</t>
    <phoneticPr fontId="4" type="noConversion"/>
  </si>
  <si>
    <t>510050C1606M02300</t>
    <phoneticPr fontId="4" type="noConversion"/>
  </si>
  <si>
    <t>10000452</t>
    <phoneticPr fontId="4" type="noConversion"/>
  </si>
  <si>
    <t>10000455</t>
    <phoneticPr fontId="4" type="noConversion"/>
  </si>
  <si>
    <t>510050P1606M02250</t>
    <phoneticPr fontId="4" type="noConversion"/>
  </si>
  <si>
    <t>50ETF沽2016年6月2250</t>
    <phoneticPr fontId="4" type="noConversion"/>
  </si>
  <si>
    <t>510050P1606M02300</t>
    <phoneticPr fontId="4" type="noConversion"/>
  </si>
  <si>
    <t>10000457</t>
    <phoneticPr fontId="4" type="noConversion"/>
  </si>
  <si>
    <t>10000458</t>
    <phoneticPr fontId="4" type="noConversion"/>
  </si>
  <si>
    <t>510050C1606M02150</t>
    <phoneticPr fontId="4" type="noConversion"/>
  </si>
  <si>
    <t>510050P1606M02150</t>
    <phoneticPr fontId="4" type="noConversion"/>
  </si>
  <si>
    <t>10000461</t>
    <phoneticPr fontId="4" type="noConversion"/>
  </si>
  <si>
    <t>510050C1511M02500</t>
    <phoneticPr fontId="4" type="noConversion"/>
  </si>
  <si>
    <t>50ETF购2015年11月2500</t>
    <phoneticPr fontId="4" type="noConversion"/>
  </si>
  <si>
    <t>50ETF沽2015年11月2500</t>
    <phoneticPr fontId="4" type="noConversion"/>
  </si>
  <si>
    <t>510050C1606M02500</t>
    <phoneticPr fontId="4" type="noConversion"/>
  </si>
  <si>
    <t>50ETF购2016年6月2500</t>
    <phoneticPr fontId="4" type="noConversion"/>
  </si>
  <si>
    <t>50ETF沽2016年6月2450</t>
    <phoneticPr fontId="4" type="noConversion"/>
  </si>
  <si>
    <t>10000466</t>
    <phoneticPr fontId="4" type="noConversion"/>
  </si>
  <si>
    <t>510050P1606M02500</t>
    <phoneticPr fontId="4" type="noConversion"/>
  </si>
  <si>
    <t>10000467</t>
    <phoneticPr fontId="4" type="noConversion"/>
  </si>
  <si>
    <t>50ETF购2015年11月2550</t>
    <phoneticPr fontId="4" type="noConversion"/>
  </si>
  <si>
    <t>10000468</t>
    <phoneticPr fontId="4" type="noConversion"/>
  </si>
  <si>
    <t>510050P1511M02550</t>
    <phoneticPr fontId="4" type="noConversion"/>
  </si>
  <si>
    <t>50ETF沽2015年11月2550</t>
    <phoneticPr fontId="4" type="noConversion"/>
  </si>
  <si>
    <t>50ETF沽2016年6月2550</t>
    <phoneticPr fontId="4" type="noConversion"/>
  </si>
  <si>
    <t>510050C1511M02600</t>
    <phoneticPr fontId="4" type="noConversion"/>
  </si>
  <si>
    <t>50ETF购2015年11月2600</t>
    <phoneticPr fontId="4" type="noConversion"/>
  </si>
  <si>
    <t>10000472</t>
    <phoneticPr fontId="4" type="noConversion"/>
  </si>
  <si>
    <t>10000474</t>
    <phoneticPr fontId="4" type="noConversion"/>
  </si>
  <si>
    <t>10000475</t>
    <phoneticPr fontId="4" type="noConversion"/>
  </si>
  <si>
    <t>510050C1511M02650</t>
    <phoneticPr fontId="4" type="noConversion"/>
  </si>
  <si>
    <t>50ETF购2015年11月2650</t>
    <phoneticPr fontId="4" type="noConversion"/>
  </si>
  <si>
    <t>10000476</t>
    <phoneticPr fontId="4" type="noConversion"/>
  </si>
  <si>
    <t>510050C1606M02650</t>
    <phoneticPr fontId="4" type="noConversion"/>
  </si>
  <si>
    <t>50ETF购2016年6月2650</t>
    <phoneticPr fontId="4" type="noConversion"/>
  </si>
  <si>
    <t>510050P1606M02650</t>
    <phoneticPr fontId="4" type="noConversion"/>
  </si>
  <si>
    <t>50ETF沽2016年6月2650</t>
    <phoneticPr fontId="4" type="noConversion"/>
  </si>
  <si>
    <t>2016-01</t>
    <phoneticPr fontId="4" type="noConversion"/>
  </si>
  <si>
    <t>510050C1601M02400</t>
    <phoneticPr fontId="4" type="noConversion"/>
  </si>
  <si>
    <t>50ETF购2016年1月2400</t>
    <phoneticPr fontId="4" type="noConversion"/>
  </si>
  <si>
    <t>510050C1601M02450</t>
    <phoneticPr fontId="4" type="noConversion"/>
  </si>
  <si>
    <t>50ETF购2016年1月2450</t>
    <phoneticPr fontId="4" type="noConversion"/>
  </si>
  <si>
    <t>10000482</t>
    <phoneticPr fontId="4" type="noConversion"/>
  </si>
  <si>
    <t>50ETF购2016年1月2550</t>
    <phoneticPr fontId="4" type="noConversion"/>
  </si>
  <si>
    <t>50ETF沽2016年1月2350</t>
    <phoneticPr fontId="4" type="noConversion"/>
  </si>
  <si>
    <t>50ETF沽2016年1月2400</t>
    <phoneticPr fontId="4" type="noConversion"/>
  </si>
  <si>
    <t>10000486</t>
    <phoneticPr fontId="4" type="noConversion"/>
  </si>
  <si>
    <t>510050P1601M02450</t>
    <phoneticPr fontId="4" type="noConversion"/>
  </si>
  <si>
    <t>510050P1601M02500</t>
    <phoneticPr fontId="4" type="noConversion"/>
  </si>
  <si>
    <t>510050P1601M02550</t>
    <phoneticPr fontId="4" type="noConversion"/>
  </si>
  <si>
    <t>510050C1601M02250</t>
    <phoneticPr fontId="4" type="noConversion"/>
  </si>
  <si>
    <t>10000491</t>
    <phoneticPr fontId="4" type="noConversion"/>
  </si>
  <si>
    <t>510050P1601M02200</t>
    <phoneticPr fontId="4" type="noConversion"/>
  </si>
  <si>
    <t>50ETF沽2016年1月2300</t>
    <phoneticPr fontId="4" type="noConversion"/>
  </si>
  <si>
    <t>10000495</t>
    <phoneticPr fontId="4" type="noConversion"/>
  </si>
  <si>
    <t>510050C1601M02600</t>
    <phoneticPr fontId="4" type="noConversion"/>
  </si>
  <si>
    <t>50ETF购2016年2月2450</t>
    <phoneticPr fontId="4" type="noConversion"/>
  </si>
  <si>
    <t>2016-02-25</t>
    <phoneticPr fontId="4" type="noConversion"/>
  </si>
  <si>
    <t>10000500</t>
    <phoneticPr fontId="4" type="noConversion"/>
  </si>
  <si>
    <t>2016-02-24</t>
    <phoneticPr fontId="4" type="noConversion"/>
  </si>
  <si>
    <t>50ETF购2016年2月2600</t>
    <phoneticPr fontId="4" type="noConversion"/>
  </si>
  <si>
    <t>10000503</t>
    <phoneticPr fontId="4" type="noConversion"/>
  </si>
  <si>
    <t>50ETF沽2016年2月2450</t>
    <phoneticPr fontId="4" type="noConversion"/>
  </si>
  <si>
    <t>50ETF沽2016年2月2550</t>
    <phoneticPr fontId="4" type="noConversion"/>
  </si>
  <si>
    <t>50ETF沽2016年2月2350</t>
    <phoneticPr fontId="4" type="noConversion"/>
  </si>
  <si>
    <t>50ETF购2016年2月2200</t>
    <phoneticPr fontId="4" type="noConversion"/>
  </si>
  <si>
    <t>510050P1601M02150</t>
    <phoneticPr fontId="4" type="noConversion"/>
  </si>
  <si>
    <t>2016-01-27</t>
    <phoneticPr fontId="4" type="noConversion"/>
  </si>
  <si>
    <t>10000522</t>
    <phoneticPr fontId="4" type="noConversion"/>
  </si>
  <si>
    <t>50ETF沽2016年2月2150</t>
    <phoneticPr fontId="4" type="noConversion"/>
  </si>
  <si>
    <t>10000524</t>
    <phoneticPr fontId="4" type="noConversion"/>
  </si>
  <si>
    <t>2016-06-23</t>
    <phoneticPr fontId="4" type="noConversion"/>
  </si>
  <si>
    <t>10000525</t>
    <phoneticPr fontId="4" type="noConversion"/>
  </si>
  <si>
    <t>2016-01-28</t>
    <phoneticPr fontId="4" type="noConversion"/>
  </si>
  <si>
    <t>510050P1601M02000</t>
    <phoneticPr fontId="4" type="noConversion"/>
  </si>
  <si>
    <t>50ETF沽2016年1月2000</t>
    <phoneticPr fontId="4" type="noConversion"/>
  </si>
  <si>
    <t>510050P1602M02000</t>
    <phoneticPr fontId="4" type="noConversion"/>
  </si>
  <si>
    <t>10000535</t>
    <phoneticPr fontId="4" type="noConversion"/>
  </si>
  <si>
    <t>50ETF购2016年6月2000</t>
    <phoneticPr fontId="4" type="noConversion"/>
  </si>
  <si>
    <t>510050P1601M01950</t>
    <phoneticPr fontId="4" type="noConversion"/>
  </si>
  <si>
    <t>510050C1602M01950</t>
    <phoneticPr fontId="4" type="noConversion"/>
  </si>
  <si>
    <t>50ETF购2016年2月1950</t>
    <phoneticPr fontId="4" type="noConversion"/>
  </si>
  <si>
    <t>50ETF沽2016年2月1950</t>
    <phoneticPr fontId="4" type="noConversion"/>
  </si>
  <si>
    <t>50ETF沽2016年6月1950</t>
    <phoneticPr fontId="4" type="noConversion"/>
  </si>
  <si>
    <t>510050C1601M01850</t>
    <phoneticPr fontId="4" type="noConversion"/>
  </si>
  <si>
    <t>10000545</t>
    <phoneticPr fontId="4" type="noConversion"/>
  </si>
  <si>
    <t>50ETF购2016年2月1900</t>
    <phoneticPr fontId="4" type="noConversion"/>
  </si>
  <si>
    <t>10000549</t>
    <phoneticPr fontId="4" type="noConversion"/>
  </si>
  <si>
    <t>50ETF沽2016年2月1850</t>
    <phoneticPr fontId="4" type="noConversion"/>
  </si>
  <si>
    <t>50ETF沽2016年6月1850</t>
    <phoneticPr fontId="4" type="noConversion"/>
  </si>
  <si>
    <t>510050P1606M01900</t>
    <phoneticPr fontId="4" type="noConversion"/>
  </si>
  <si>
    <t>50ETF沽2016年6月1900</t>
    <phoneticPr fontId="4" type="noConversion"/>
  </si>
  <si>
    <t>510050C1609M01900</t>
    <phoneticPr fontId="4" type="noConversion"/>
  </si>
  <si>
    <t>10000557</t>
    <phoneticPr fontId="4" type="noConversion"/>
  </si>
  <si>
    <t>510050C1609M01950</t>
    <phoneticPr fontId="4" type="noConversion"/>
  </si>
  <si>
    <t>50ETF购2016年9月2000</t>
    <phoneticPr fontId="4" type="noConversion"/>
  </si>
  <si>
    <t>50ETF购2016年9月2050</t>
    <phoneticPr fontId="4" type="noConversion"/>
  </si>
  <si>
    <t>10000560</t>
    <phoneticPr fontId="4" type="noConversion"/>
  </si>
  <si>
    <t>510050P1609M01900</t>
    <phoneticPr fontId="4" type="noConversion"/>
  </si>
  <si>
    <t>10000563</t>
    <phoneticPr fontId="4" type="noConversion"/>
  </si>
  <si>
    <t>510050P1609M02000</t>
    <phoneticPr fontId="4" type="noConversion"/>
  </si>
  <si>
    <t>50ETF沽2016年9月2000</t>
    <phoneticPr fontId="4" type="noConversion"/>
  </si>
  <si>
    <t>10000567</t>
    <phoneticPr fontId="4" type="noConversion"/>
  </si>
  <si>
    <t>510050C1606M01800</t>
    <phoneticPr fontId="4" type="noConversion"/>
  </si>
  <si>
    <t>510050P1606M01800</t>
    <phoneticPr fontId="4" type="noConversion"/>
  </si>
  <si>
    <t>10000571</t>
    <phoneticPr fontId="4" type="noConversion"/>
  </si>
  <si>
    <t>2016-09-28</t>
    <phoneticPr fontId="4" type="noConversion"/>
  </si>
  <si>
    <t>10000573</t>
    <phoneticPr fontId="4" type="noConversion"/>
  </si>
  <si>
    <t>50ETF购2016年9月2150</t>
    <phoneticPr fontId="4" type="noConversion"/>
  </si>
  <si>
    <t>10000575</t>
    <phoneticPr fontId="4" type="noConversion"/>
  </si>
  <si>
    <t>510050C1604M01950</t>
    <phoneticPr fontId="4" type="noConversion"/>
  </si>
  <si>
    <t>510050C1604M02000</t>
    <phoneticPr fontId="4" type="noConversion"/>
  </si>
  <si>
    <t>50ETF购2016年4月2000</t>
    <phoneticPr fontId="4" type="noConversion"/>
  </si>
  <si>
    <t>50ETF购2016年4月2100</t>
    <phoneticPr fontId="4" type="noConversion"/>
  </si>
  <si>
    <t>50ETF购2016年4月2150</t>
    <phoneticPr fontId="4" type="noConversion"/>
  </si>
  <si>
    <t>50ETF沽2016年4月1950</t>
    <phoneticPr fontId="4" type="noConversion"/>
  </si>
  <si>
    <t>10000581</t>
    <phoneticPr fontId="4" type="noConversion"/>
  </si>
  <si>
    <t>50ETF沽2016年4月2000</t>
    <phoneticPr fontId="4" type="noConversion"/>
  </si>
  <si>
    <t>50ETF购2016年4月1900</t>
    <phoneticPr fontId="4" type="noConversion"/>
  </si>
  <si>
    <t>2016-04-28</t>
    <phoneticPr fontId="4" type="noConversion"/>
  </si>
  <si>
    <t>10000587</t>
    <phoneticPr fontId="4" type="noConversion"/>
  </si>
  <si>
    <t>510050P1604M01850</t>
    <phoneticPr fontId="4" type="noConversion"/>
  </si>
  <si>
    <t>50ETF沽2016年4月1900</t>
    <phoneticPr fontId="4" type="noConversion"/>
  </si>
  <si>
    <t>10000589</t>
    <phoneticPr fontId="4" type="noConversion"/>
  </si>
  <si>
    <t>510050C1604M02200</t>
    <phoneticPr fontId="4" type="noConversion"/>
  </si>
  <si>
    <t>10000590</t>
    <phoneticPr fontId="4" type="noConversion"/>
  </si>
  <si>
    <t>510050P1604M02200</t>
    <phoneticPr fontId="4" type="noConversion"/>
  </si>
  <si>
    <t>10000591</t>
    <phoneticPr fontId="4" type="noConversion"/>
  </si>
  <si>
    <t>50ETF购2016年9月2200</t>
    <phoneticPr fontId="4" type="noConversion"/>
  </si>
  <si>
    <t>10000592</t>
    <phoneticPr fontId="4" type="noConversion"/>
  </si>
  <si>
    <t>510050P1609M02200</t>
    <phoneticPr fontId="4" type="noConversion"/>
  </si>
  <si>
    <t>50ETF沽2016年9月2200</t>
    <phoneticPr fontId="4" type="noConversion"/>
  </si>
  <si>
    <t>510050P1604M02250</t>
    <phoneticPr fontId="4" type="noConversion"/>
  </si>
  <si>
    <t>10000596</t>
    <phoneticPr fontId="4" type="noConversion"/>
  </si>
  <si>
    <t>510050P1609M02250</t>
    <phoneticPr fontId="4" type="noConversion"/>
  </si>
  <si>
    <t>50ETF沽2016年9月2250</t>
    <phoneticPr fontId="4" type="noConversion"/>
  </si>
  <si>
    <t>10000597</t>
    <phoneticPr fontId="4" type="noConversion"/>
  </si>
  <si>
    <t>510050P1604M02300</t>
    <phoneticPr fontId="4" type="noConversion"/>
  </si>
  <si>
    <t>10000599</t>
    <phoneticPr fontId="4" type="noConversion"/>
  </si>
  <si>
    <t>50ETF购2016年9月2300</t>
    <phoneticPr fontId="4" type="noConversion"/>
  </si>
  <si>
    <t>10000600</t>
    <phoneticPr fontId="4" type="noConversion"/>
  </si>
  <si>
    <t>50ETF购2016年5月2050</t>
    <phoneticPr fontId="4" type="noConversion"/>
  </si>
  <si>
    <t>10000602</t>
    <phoneticPr fontId="4" type="noConversion"/>
  </si>
  <si>
    <t>50ETF购2016年5月2100</t>
    <phoneticPr fontId="4" type="noConversion"/>
  </si>
  <si>
    <t>10000603</t>
    <phoneticPr fontId="4" type="noConversion"/>
  </si>
  <si>
    <t>510050C1605M02150</t>
    <phoneticPr fontId="4" type="noConversion"/>
  </si>
  <si>
    <t>510050C1605M02200</t>
    <phoneticPr fontId="4" type="noConversion"/>
  </si>
  <si>
    <t>10000605</t>
    <phoneticPr fontId="4" type="noConversion"/>
  </si>
  <si>
    <t>50ETF购2016年5月2250</t>
    <phoneticPr fontId="4" type="noConversion"/>
  </si>
  <si>
    <t>50ETF沽2016年5月2050</t>
    <phoneticPr fontId="4" type="noConversion"/>
  </si>
  <si>
    <t>2016-05</t>
    <phoneticPr fontId="4" type="noConversion"/>
  </si>
  <si>
    <t>10000608</t>
    <phoneticPr fontId="4" type="noConversion"/>
  </si>
  <si>
    <t>50ETF沽2016年5月2150</t>
    <phoneticPr fontId="4" type="noConversion"/>
  </si>
  <si>
    <t>10000610</t>
    <phoneticPr fontId="4" type="noConversion"/>
  </si>
  <si>
    <t>50ETF沽2016年5月2250</t>
    <phoneticPr fontId="4" type="noConversion"/>
  </si>
  <si>
    <t>510050C1605M02000</t>
    <phoneticPr fontId="4" type="noConversion"/>
  </si>
  <si>
    <t>50ETF购2016年5月2000</t>
    <phoneticPr fontId="4" type="noConversion"/>
  </si>
  <si>
    <t>2016-05-26</t>
    <phoneticPr fontId="4" type="noConversion"/>
  </si>
  <si>
    <t>50ETF沽2016年5月2000</t>
    <phoneticPr fontId="4" type="noConversion"/>
  </si>
  <si>
    <t>510050C1605M02300</t>
    <phoneticPr fontId="4" type="noConversion"/>
  </si>
  <si>
    <t>10000614</t>
    <phoneticPr fontId="4" type="noConversion"/>
  </si>
  <si>
    <t>50ETF沽2016年5月2300</t>
    <phoneticPr fontId="4" type="noConversion"/>
  </si>
  <si>
    <t>10000615</t>
    <phoneticPr fontId="4" type="noConversion"/>
  </si>
  <si>
    <t>510050C1612A02050</t>
    <phoneticPr fontId="4" type="noConversion"/>
  </si>
  <si>
    <t>50ETF购2016年12月2006A</t>
    <phoneticPr fontId="4" type="noConversion"/>
  </si>
  <si>
    <t>2016-12-29</t>
    <phoneticPr fontId="4" type="noConversion"/>
  </si>
  <si>
    <t>10000616</t>
    <phoneticPr fontId="4" type="noConversion"/>
  </si>
  <si>
    <t>510050C1612A02100</t>
    <phoneticPr fontId="4" type="noConversion"/>
  </si>
  <si>
    <t>510050C1612A02150</t>
    <phoneticPr fontId="4" type="noConversion"/>
  </si>
  <si>
    <t>2016-12-29</t>
    <phoneticPr fontId="4" type="noConversion"/>
  </si>
  <si>
    <t>510050C1612A02200</t>
    <phoneticPr fontId="4" type="noConversion"/>
  </si>
  <si>
    <t>50ETF购2016年12月2153A</t>
    <phoneticPr fontId="4" type="noConversion"/>
  </si>
  <si>
    <t>50ETF购2016年12月2202A</t>
    <phoneticPr fontId="4" type="noConversion"/>
  </si>
  <si>
    <t>10000620</t>
    <phoneticPr fontId="4" type="noConversion"/>
  </si>
  <si>
    <t>510050P1612A02050</t>
    <phoneticPr fontId="4" type="noConversion"/>
  </si>
  <si>
    <t>50ETF沽2016年12月2104A</t>
    <phoneticPr fontId="4" type="noConversion"/>
  </si>
  <si>
    <t>50ETF沽2016年12月2153A</t>
    <phoneticPr fontId="4" type="noConversion"/>
  </si>
  <si>
    <t>10000624</t>
    <phoneticPr fontId="4" type="noConversion"/>
  </si>
  <si>
    <t>510050P1612A02250</t>
    <phoneticPr fontId="4" type="noConversion"/>
  </si>
  <si>
    <t>510050C1605M01950</t>
    <phoneticPr fontId="4" type="noConversion"/>
  </si>
  <si>
    <t>510050P1605M01950</t>
    <phoneticPr fontId="4" type="noConversion"/>
  </si>
  <si>
    <t>50ETF购2016年12月1908A</t>
    <phoneticPr fontId="4" type="noConversion"/>
  </si>
  <si>
    <t>10000632</t>
    <phoneticPr fontId="4" type="noConversion"/>
  </si>
  <si>
    <t>50ETF购2016年7月2000</t>
    <phoneticPr fontId="4" type="noConversion"/>
  </si>
  <si>
    <t>510050C1607M02050</t>
    <phoneticPr fontId="4" type="noConversion"/>
  </si>
  <si>
    <t>50ETF购2016年7月2050</t>
    <phoneticPr fontId="4" type="noConversion"/>
  </si>
  <si>
    <t>10000634</t>
    <phoneticPr fontId="4" type="noConversion"/>
  </si>
  <si>
    <t>50ETF购2016年7月2100</t>
    <phoneticPr fontId="4" type="noConversion"/>
  </si>
  <si>
    <t>10000635</t>
    <phoneticPr fontId="4" type="noConversion"/>
  </si>
  <si>
    <t>510050C1607M02150</t>
    <phoneticPr fontId="4" type="noConversion"/>
  </si>
  <si>
    <t>510050P1607M01950</t>
    <phoneticPr fontId="4" type="noConversion"/>
  </si>
  <si>
    <t>50ETF沽2016年7月1950</t>
    <phoneticPr fontId="4" type="noConversion"/>
  </si>
  <si>
    <t>50ETF沽2016年7月2000</t>
    <phoneticPr fontId="4" type="noConversion"/>
  </si>
  <si>
    <t>10000638</t>
    <phoneticPr fontId="4" type="noConversion"/>
  </si>
  <si>
    <t>510050P1607M02050</t>
    <phoneticPr fontId="4" type="noConversion"/>
  </si>
  <si>
    <t>510050P1607M02100</t>
    <phoneticPr fontId="4" type="noConversion"/>
  </si>
  <si>
    <t>50ETF购2016年7月2200</t>
    <phoneticPr fontId="4" type="noConversion"/>
  </si>
  <si>
    <t>510050P1607M02200</t>
    <phoneticPr fontId="4" type="noConversion"/>
  </si>
  <si>
    <t>10000645</t>
    <phoneticPr fontId="4" type="noConversion"/>
  </si>
  <si>
    <t>510050C1608M02000</t>
    <phoneticPr fontId="4" type="noConversion"/>
  </si>
  <si>
    <t>50ETF购2016年8月2000</t>
    <phoneticPr fontId="4" type="noConversion"/>
  </si>
  <si>
    <t>510050C1608M02050</t>
    <phoneticPr fontId="4" type="noConversion"/>
  </si>
  <si>
    <t>50ETF购2016年8月2050</t>
    <phoneticPr fontId="4" type="noConversion"/>
  </si>
  <si>
    <t>2016-08-25</t>
    <phoneticPr fontId="4" type="noConversion"/>
  </si>
  <si>
    <t>10000648</t>
    <phoneticPr fontId="4" type="noConversion"/>
  </si>
  <si>
    <t>50ETF购2016年8月2150</t>
    <phoneticPr fontId="4" type="noConversion"/>
  </si>
  <si>
    <t>10000649</t>
    <phoneticPr fontId="4" type="noConversion"/>
  </si>
  <si>
    <t>510050C1608M02200</t>
    <phoneticPr fontId="4" type="noConversion"/>
  </si>
  <si>
    <t>510050P1608M02050</t>
    <phoneticPr fontId="4" type="noConversion"/>
  </si>
  <si>
    <t>10000652</t>
    <phoneticPr fontId="4" type="noConversion"/>
  </si>
  <si>
    <t>510050P1608M02100</t>
    <phoneticPr fontId="4" type="noConversion"/>
  </si>
  <si>
    <t>50ETF沽2016年8月2100</t>
    <phoneticPr fontId="4" type="noConversion"/>
  </si>
  <si>
    <t>510050P1608M02150</t>
    <phoneticPr fontId="4" type="noConversion"/>
  </si>
  <si>
    <t>10000654</t>
    <phoneticPr fontId="4" type="noConversion"/>
  </si>
  <si>
    <t>10000656</t>
    <phoneticPr fontId="4" type="noConversion"/>
  </si>
  <si>
    <t>50ETF沽2016年8月2250</t>
    <phoneticPr fontId="4" type="noConversion"/>
  </si>
  <si>
    <t>510050P1607M02300</t>
    <phoneticPr fontId="4" type="noConversion"/>
  </si>
  <si>
    <t>2016-08-24</t>
    <phoneticPr fontId="4" type="noConversion"/>
  </si>
  <si>
    <t>10000660</t>
    <phoneticPr fontId="4" type="noConversion"/>
  </si>
  <si>
    <t>10000661</t>
    <phoneticPr fontId="4" type="noConversion"/>
  </si>
  <si>
    <t>510050P1612A02300</t>
    <phoneticPr fontId="4" type="noConversion"/>
  </si>
  <si>
    <t>50ETF沽2016年12月2250A</t>
    <phoneticPr fontId="4" type="noConversion"/>
  </si>
  <si>
    <t>10000663</t>
    <phoneticPr fontId="4" type="noConversion"/>
  </si>
  <si>
    <t>50ETF购2016年7月2350</t>
    <phoneticPr fontId="4" type="noConversion"/>
  </si>
  <si>
    <t>50ETF沽2016年8月2350</t>
    <phoneticPr fontId="4" type="noConversion"/>
  </si>
  <si>
    <t>510050C1609M02350</t>
    <phoneticPr fontId="4" type="noConversion"/>
  </si>
  <si>
    <t>10000668</t>
    <phoneticPr fontId="4" type="noConversion"/>
  </si>
  <si>
    <t>510050P1609M02350</t>
    <phoneticPr fontId="4" type="noConversion"/>
  </si>
  <si>
    <t>10000669</t>
    <phoneticPr fontId="4" type="noConversion"/>
  </si>
  <si>
    <t>50ETF沽2016年12月2299A</t>
    <phoneticPr fontId="4" type="noConversion"/>
  </si>
  <si>
    <t>50ETF购2017年3月2055A</t>
    <phoneticPr fontId="4" type="noConversion"/>
  </si>
  <si>
    <t>10000672</t>
    <phoneticPr fontId="4" type="noConversion"/>
  </si>
  <si>
    <t>10000674</t>
    <phoneticPr fontId="4" type="noConversion"/>
  </si>
  <si>
    <t>510050P1703A02200</t>
    <phoneticPr fontId="4" type="noConversion"/>
  </si>
  <si>
    <t>2017-03</t>
    <phoneticPr fontId="4" type="noConversion"/>
  </si>
  <si>
    <t>510050P1703A02250</t>
    <phoneticPr fontId="4" type="noConversion"/>
  </si>
  <si>
    <t>50ETF沽2017年3月2202A</t>
    <phoneticPr fontId="4" type="noConversion"/>
  </si>
  <si>
    <t>10000680</t>
    <phoneticPr fontId="4" type="noConversion"/>
  </si>
  <si>
    <t>510050C1703A02350</t>
    <phoneticPr fontId="4" type="noConversion"/>
  </si>
  <si>
    <t>510050C1608M02400</t>
    <phoneticPr fontId="4" type="noConversion"/>
  </si>
  <si>
    <t>50ETF购2016年8月2400</t>
    <phoneticPr fontId="4" type="noConversion"/>
  </si>
  <si>
    <t>510050C1608M02450</t>
    <phoneticPr fontId="4" type="noConversion"/>
  </si>
  <si>
    <t>50ETF购2016年8月2450</t>
    <phoneticPr fontId="4" type="noConversion"/>
  </si>
  <si>
    <t>10000685</t>
    <phoneticPr fontId="4" type="noConversion"/>
  </si>
  <si>
    <t>510050P1608M02450</t>
    <phoneticPr fontId="4" type="noConversion"/>
  </si>
  <si>
    <t>50ETF沽2016年8月2450</t>
    <phoneticPr fontId="4" type="noConversion"/>
  </si>
  <si>
    <t>10000687</t>
    <phoneticPr fontId="4" type="noConversion"/>
  </si>
  <si>
    <t>50ETF购2016年9月2400</t>
    <phoneticPr fontId="4" type="noConversion"/>
  </si>
  <si>
    <t>10000689</t>
    <phoneticPr fontId="4" type="noConversion"/>
  </si>
  <si>
    <t>10000690</t>
    <phoneticPr fontId="4" type="noConversion"/>
  </si>
  <si>
    <t>2016-09</t>
    <phoneticPr fontId="4" type="noConversion"/>
  </si>
  <si>
    <t>510050C1612A02400</t>
    <phoneticPr fontId="4" type="noConversion"/>
  </si>
  <si>
    <t>2016-12-28</t>
    <phoneticPr fontId="4" type="noConversion"/>
  </si>
  <si>
    <t>10000692</t>
    <phoneticPr fontId="4" type="noConversion"/>
  </si>
  <si>
    <t>50ETF购2016年12月2397A</t>
    <phoneticPr fontId="4" type="noConversion"/>
  </si>
  <si>
    <t>10000693</t>
    <phoneticPr fontId="4" type="noConversion"/>
  </si>
  <si>
    <t>510050C1703A02400</t>
    <phoneticPr fontId="4" type="noConversion"/>
  </si>
  <si>
    <t>510050C1703A02450</t>
    <phoneticPr fontId="4" type="noConversion"/>
  </si>
  <si>
    <t>10000698</t>
    <phoneticPr fontId="4" type="noConversion"/>
  </si>
  <si>
    <t>10000699</t>
    <phoneticPr fontId="4" type="noConversion"/>
  </si>
  <si>
    <t>10000700</t>
    <phoneticPr fontId="4" type="noConversion"/>
  </si>
  <si>
    <t>510050C1610M02250</t>
    <phoneticPr fontId="4" type="noConversion"/>
  </si>
  <si>
    <t>10000704</t>
    <phoneticPr fontId="4" type="noConversion"/>
  </si>
  <si>
    <t>510050P1610M02200</t>
    <phoneticPr fontId="4" type="noConversion"/>
  </si>
  <si>
    <t>50ETF沽2016年10月2200</t>
    <phoneticPr fontId="4" type="noConversion"/>
  </si>
  <si>
    <t>10000705</t>
    <phoneticPr fontId="4" type="noConversion"/>
  </si>
  <si>
    <t>50ETF沽2016年10月2250</t>
    <phoneticPr fontId="4" type="noConversion"/>
  </si>
  <si>
    <t>10000706</t>
    <phoneticPr fontId="4" type="noConversion"/>
  </si>
  <si>
    <t>510050P1610M02300</t>
    <phoneticPr fontId="4" type="noConversion"/>
  </si>
  <si>
    <t>10000707</t>
    <phoneticPr fontId="4" type="noConversion"/>
  </si>
  <si>
    <t>510050P1610M02350</t>
    <phoneticPr fontId="4" type="noConversion"/>
  </si>
  <si>
    <t>50ETF沽2016年10月2350</t>
    <phoneticPr fontId="4" type="noConversion"/>
  </si>
  <si>
    <t>2016-10-27</t>
    <phoneticPr fontId="4" type="noConversion"/>
  </si>
  <si>
    <t>10000708</t>
    <phoneticPr fontId="4" type="noConversion"/>
  </si>
  <si>
    <t>10000709</t>
    <phoneticPr fontId="4" type="noConversion"/>
  </si>
  <si>
    <t>510050C1610M02150</t>
    <phoneticPr fontId="4" type="noConversion"/>
  </si>
  <si>
    <t>50ETF购2016年10月2150</t>
    <phoneticPr fontId="4" type="noConversion"/>
  </si>
  <si>
    <t>50ETF沽2016年10月2150</t>
    <phoneticPr fontId="4" type="noConversion"/>
  </si>
  <si>
    <t>10000711</t>
    <phoneticPr fontId="4" type="noConversion"/>
  </si>
  <si>
    <t>50ETF购2016年10月2100</t>
    <phoneticPr fontId="4" type="noConversion"/>
  </si>
  <si>
    <t>50ETF沽2016年10月2100</t>
    <phoneticPr fontId="4" type="noConversion"/>
  </si>
  <si>
    <t>510050C1611M02100</t>
    <phoneticPr fontId="4" type="noConversion"/>
  </si>
  <si>
    <t>2016-11-24</t>
    <phoneticPr fontId="4" type="noConversion"/>
  </si>
  <si>
    <t>10000714</t>
    <phoneticPr fontId="4" type="noConversion"/>
  </si>
  <si>
    <t>50ETF购2016年11月2150</t>
    <phoneticPr fontId="4" type="noConversion"/>
  </si>
  <si>
    <t>510050C1611M02200</t>
    <phoneticPr fontId="4" type="noConversion"/>
  </si>
  <si>
    <t>50ETF购2016年11月2200</t>
    <phoneticPr fontId="4" type="noConversion"/>
  </si>
  <si>
    <t>50ETF购2016年11月2250</t>
    <phoneticPr fontId="4" type="noConversion"/>
  </si>
  <si>
    <t>510050C1611M02300</t>
    <phoneticPr fontId="4" type="noConversion"/>
  </si>
  <si>
    <t>10000718</t>
    <phoneticPr fontId="4" type="noConversion"/>
  </si>
  <si>
    <t>50ETF沽2016年11月2100</t>
    <phoneticPr fontId="4" type="noConversion"/>
  </si>
  <si>
    <t>2016-11-24</t>
    <phoneticPr fontId="4" type="noConversion"/>
  </si>
  <si>
    <t>2016-11</t>
    <phoneticPr fontId="4" type="noConversion"/>
  </si>
  <si>
    <t>510050P1611M02300</t>
    <phoneticPr fontId="4" type="noConversion"/>
  </si>
  <si>
    <t>10000723</t>
    <phoneticPr fontId="4" type="noConversion"/>
  </si>
  <si>
    <t>50ETF沽2016年11月2350</t>
    <phoneticPr fontId="4" type="noConversion"/>
  </si>
  <si>
    <t>50ETF购2016年11月2400</t>
    <phoneticPr fontId="4" type="noConversion"/>
  </si>
  <si>
    <t>510050P1611M02400</t>
    <phoneticPr fontId="4" type="noConversion"/>
  </si>
  <si>
    <t>50ETF购2017年6月2153A</t>
    <phoneticPr fontId="4" type="noConversion"/>
  </si>
  <si>
    <t>2017-06</t>
    <phoneticPr fontId="4" type="noConversion"/>
  </si>
  <si>
    <t>50ETF购2017年6月2250A</t>
    <phoneticPr fontId="4" type="noConversion"/>
  </si>
  <si>
    <t>510050C1706A02350</t>
    <phoneticPr fontId="4" type="noConversion"/>
  </si>
  <si>
    <t>10000731</t>
    <phoneticPr fontId="4" type="noConversion"/>
  </si>
  <si>
    <t>510050C1706A02400</t>
    <phoneticPr fontId="4" type="noConversion"/>
  </si>
  <si>
    <t>10000732</t>
    <phoneticPr fontId="4" type="noConversion"/>
  </si>
  <si>
    <t>50ETF沽2017年6月2153A</t>
    <phoneticPr fontId="4" type="noConversion"/>
  </si>
  <si>
    <t>10000736</t>
    <phoneticPr fontId="4" type="noConversion"/>
  </si>
  <si>
    <t>50ETF沽2017年6月2348A</t>
    <phoneticPr fontId="4" type="noConversion"/>
  </si>
  <si>
    <t>50ETF购2016年11月2450</t>
    <phoneticPr fontId="4" type="noConversion"/>
  </si>
  <si>
    <t>510050P1611M02450</t>
    <phoneticPr fontId="4" type="noConversion"/>
  </si>
  <si>
    <t>510050C1706A02450</t>
    <phoneticPr fontId="4" type="noConversion"/>
  </si>
  <si>
    <t>510050P1706A02450</t>
    <phoneticPr fontId="4" type="noConversion"/>
  </si>
  <si>
    <t>50ETF购2016年11月2500</t>
    <phoneticPr fontId="4" type="noConversion"/>
  </si>
  <si>
    <t>50ETF沽2016年11月2500</t>
    <phoneticPr fontId="4" type="noConversion"/>
  </si>
  <si>
    <t>50ETF购2016年12月2446A</t>
    <phoneticPr fontId="4" type="noConversion"/>
  </si>
  <si>
    <t>10000744</t>
    <phoneticPr fontId="4" type="noConversion"/>
  </si>
  <si>
    <t>510050P1612A02500</t>
    <phoneticPr fontId="4" type="noConversion"/>
  </si>
  <si>
    <t>10000745</t>
    <phoneticPr fontId="4" type="noConversion"/>
  </si>
  <si>
    <t>10000746</t>
    <phoneticPr fontId="4" type="noConversion"/>
  </si>
  <si>
    <t>10000748</t>
    <phoneticPr fontId="4" type="noConversion"/>
  </si>
  <si>
    <t>510050C1701A02300</t>
    <phoneticPr fontId="4" type="noConversion"/>
  </si>
  <si>
    <t>2017-01-25</t>
    <phoneticPr fontId="4" type="noConversion"/>
  </si>
  <si>
    <t>10000752</t>
    <phoneticPr fontId="4" type="noConversion"/>
  </si>
  <si>
    <t>50ETF购2017年1月2397A</t>
    <phoneticPr fontId="4" type="noConversion"/>
  </si>
  <si>
    <t>510050P1701A02300</t>
    <phoneticPr fontId="4" type="noConversion"/>
  </si>
  <si>
    <t>50ETF沽2017年1月2250A</t>
    <phoneticPr fontId="4" type="noConversion"/>
  </si>
  <si>
    <t>10000755</t>
    <phoneticPr fontId="4" type="noConversion"/>
  </si>
  <si>
    <t>50ETF沽2017年1月2299A</t>
    <phoneticPr fontId="4" type="noConversion"/>
  </si>
  <si>
    <t>510050P1701A02450</t>
    <phoneticPr fontId="4" type="noConversion"/>
  </si>
  <si>
    <t>510050C1701A02550</t>
    <phoneticPr fontId="4" type="noConversion"/>
  </si>
  <si>
    <t>50ETF购2017年1月2495A</t>
    <phoneticPr fontId="4" type="noConversion"/>
  </si>
  <si>
    <t>50ETF沽2017年3月2495A</t>
    <phoneticPr fontId="4" type="noConversion"/>
  </si>
  <si>
    <t>2017-03-22</t>
    <phoneticPr fontId="4" type="noConversion"/>
  </si>
  <si>
    <t>510050C1706A02550</t>
    <phoneticPr fontId="4" type="noConversion"/>
  </si>
  <si>
    <t>50ETF购2017年6月2495A</t>
    <phoneticPr fontId="4" type="noConversion"/>
  </si>
  <si>
    <t>10000766</t>
    <phoneticPr fontId="4" type="noConversion"/>
  </si>
  <si>
    <t>510050C1612M02400</t>
    <phoneticPr fontId="4" type="noConversion"/>
  </si>
  <si>
    <t>510050C1612M02500</t>
    <phoneticPr fontId="4" type="noConversion"/>
  </si>
  <si>
    <t>510050P1612M02300</t>
    <phoneticPr fontId="4" type="noConversion"/>
  </si>
  <si>
    <t>510050P1612M02350</t>
    <phoneticPr fontId="4" type="noConversion"/>
  </si>
  <si>
    <t>50ETF沽2016年12月2350</t>
    <phoneticPr fontId="4" type="noConversion"/>
  </si>
  <si>
    <t>10000774</t>
    <phoneticPr fontId="4" type="noConversion"/>
  </si>
  <si>
    <t>10000777</t>
    <phoneticPr fontId="4" type="noConversion"/>
  </si>
  <si>
    <t>510050C1701M02300</t>
    <phoneticPr fontId="4" type="noConversion"/>
  </si>
  <si>
    <t>10000780</t>
    <phoneticPr fontId="4" type="noConversion"/>
  </si>
  <si>
    <t>10000781</t>
    <phoneticPr fontId="4" type="noConversion"/>
  </si>
  <si>
    <t>50ETF购2017年1月2500</t>
    <phoneticPr fontId="4" type="noConversion"/>
  </si>
  <si>
    <t>2017-01-26</t>
    <phoneticPr fontId="4" type="noConversion"/>
  </si>
  <si>
    <t>50ETF沽2017年1月2400</t>
    <phoneticPr fontId="4" type="noConversion"/>
  </si>
  <si>
    <t>50ETF沽2017年1月2450</t>
    <phoneticPr fontId="4" type="noConversion"/>
  </si>
  <si>
    <t>10000786</t>
    <phoneticPr fontId="4" type="noConversion"/>
  </si>
  <si>
    <t>10000787</t>
    <phoneticPr fontId="4" type="noConversion"/>
  </si>
  <si>
    <t>2017-03-23</t>
    <phoneticPr fontId="4" type="noConversion"/>
  </si>
  <si>
    <t>50ETF购2017年3月2400</t>
    <phoneticPr fontId="4" type="noConversion"/>
  </si>
  <si>
    <t>50ETF购2017年3月2500</t>
    <phoneticPr fontId="4" type="noConversion"/>
  </si>
  <si>
    <t>10000796</t>
    <phoneticPr fontId="4" type="noConversion"/>
  </si>
  <si>
    <t>510050P1703M02500</t>
    <phoneticPr fontId="4" type="noConversion"/>
  </si>
  <si>
    <t>50ETF购2017年6月2400</t>
    <phoneticPr fontId="4" type="noConversion"/>
  </si>
  <si>
    <t>10000800</t>
    <phoneticPr fontId="4" type="noConversion"/>
  </si>
  <si>
    <t>510050C1706M02500</t>
    <phoneticPr fontId="4" type="noConversion"/>
  </si>
  <si>
    <t>50ETF购2017年6月2500</t>
    <phoneticPr fontId="4" type="noConversion"/>
  </si>
  <si>
    <t>10000802</t>
    <phoneticPr fontId="4" type="noConversion"/>
  </si>
  <si>
    <t>50ETF沽2017年6月2300</t>
    <phoneticPr fontId="4" type="noConversion"/>
  </si>
  <si>
    <t>10000803</t>
    <phoneticPr fontId="4" type="noConversion"/>
  </si>
  <si>
    <t>50ETF沽2017年6月2350</t>
    <phoneticPr fontId="4" type="noConversion"/>
  </si>
  <si>
    <t>510050P1706M02450</t>
    <phoneticPr fontId="4" type="noConversion"/>
  </si>
  <si>
    <t>510050P1706M02500</t>
    <phoneticPr fontId="4" type="noConversion"/>
  </si>
  <si>
    <t>510050C1612M02550</t>
    <phoneticPr fontId="4" type="noConversion"/>
  </si>
  <si>
    <t>50ETF购2016年12月2550</t>
    <phoneticPr fontId="4" type="noConversion"/>
  </si>
  <si>
    <t>10000808</t>
    <phoneticPr fontId="4" type="noConversion"/>
  </si>
  <si>
    <t>510050P1612M02550</t>
    <phoneticPr fontId="4" type="noConversion"/>
  </si>
  <si>
    <t>50ETF沽2017年1月2550</t>
    <phoneticPr fontId="4" type="noConversion"/>
  </si>
  <si>
    <t>510050C1703M02550</t>
    <phoneticPr fontId="4" type="noConversion"/>
  </si>
  <si>
    <t>10000812</t>
    <phoneticPr fontId="4" type="noConversion"/>
  </si>
  <si>
    <t>10000813</t>
    <phoneticPr fontId="4" type="noConversion"/>
  </si>
  <si>
    <t>50ETF购2017年6月2550</t>
    <phoneticPr fontId="4" type="noConversion"/>
  </si>
  <si>
    <t>50ETF沽2017年6月2550</t>
    <phoneticPr fontId="4" type="noConversion"/>
  </si>
  <si>
    <t>10000815</t>
    <phoneticPr fontId="4" type="noConversion"/>
  </si>
  <si>
    <t>510050C1612M02250</t>
    <phoneticPr fontId="4" type="noConversion"/>
  </si>
  <si>
    <t>50ETF购2016年12月2250</t>
    <phoneticPr fontId="4" type="noConversion"/>
  </si>
  <si>
    <t>10000816</t>
    <phoneticPr fontId="4" type="noConversion"/>
  </si>
  <si>
    <t>50ETF沽2016年12月2250</t>
    <phoneticPr fontId="4" type="noConversion"/>
  </si>
  <si>
    <t>10000817</t>
    <phoneticPr fontId="4" type="noConversion"/>
  </si>
  <si>
    <t>510050P1703M02250</t>
    <phoneticPr fontId="4" type="noConversion"/>
  </si>
  <si>
    <t>510050C1706M02250</t>
    <phoneticPr fontId="4" type="noConversion"/>
  </si>
  <si>
    <t>50ETF购2017年6月2250</t>
    <phoneticPr fontId="4" type="noConversion"/>
  </si>
  <si>
    <t>10000822</t>
    <phoneticPr fontId="4" type="noConversion"/>
  </si>
  <si>
    <t>50ETF沽2017年6月2250</t>
    <phoneticPr fontId="4" type="noConversion"/>
  </si>
  <si>
    <t>50ETF购2016年12月2200</t>
    <phoneticPr fontId="4" type="noConversion"/>
  </si>
  <si>
    <t>2016-12</t>
    <phoneticPr fontId="4" type="noConversion"/>
  </si>
  <si>
    <t>10000824</t>
    <phoneticPr fontId="4" type="noConversion"/>
  </si>
  <si>
    <t>510050P1612M02200</t>
    <phoneticPr fontId="4" type="noConversion"/>
  </si>
  <si>
    <t>50ETF购2017年1月2200</t>
    <phoneticPr fontId="4" type="noConversion"/>
  </si>
  <si>
    <t>10000826</t>
    <phoneticPr fontId="4" type="noConversion"/>
  </si>
  <si>
    <t>510050P1701M02200</t>
    <phoneticPr fontId="4" type="noConversion"/>
  </si>
  <si>
    <t>510050C1703M02200</t>
    <phoneticPr fontId="4" type="noConversion"/>
  </si>
  <si>
    <t>50ETF购2017年3月2200</t>
    <phoneticPr fontId="4" type="noConversion"/>
  </si>
  <si>
    <t>10000828</t>
    <phoneticPr fontId="4" type="noConversion"/>
  </si>
  <si>
    <t>50ETF沽2017年3月2200</t>
    <phoneticPr fontId="4" type="noConversion"/>
  </si>
  <si>
    <t>10000829</t>
    <phoneticPr fontId="4" type="noConversion"/>
  </si>
  <si>
    <t>10000830</t>
    <phoneticPr fontId="4" type="noConversion"/>
  </si>
  <si>
    <t>50ETF沽2017年6月2200</t>
    <phoneticPr fontId="4" type="noConversion"/>
  </si>
  <si>
    <t>10000831</t>
    <phoneticPr fontId="4" type="noConversion"/>
  </si>
  <si>
    <t>10000832</t>
    <phoneticPr fontId="4" type="noConversion"/>
  </si>
  <si>
    <t>510050C1702M02250</t>
    <phoneticPr fontId="4" type="noConversion"/>
  </si>
  <si>
    <t>50ETF购2017年2月2250</t>
    <phoneticPr fontId="4" type="noConversion"/>
  </si>
  <si>
    <t>50ETF购2017年2月2300</t>
    <phoneticPr fontId="4" type="noConversion"/>
  </si>
  <si>
    <t>510050C1702M02400</t>
    <phoneticPr fontId="4" type="noConversion"/>
  </si>
  <si>
    <t>510050P1702M02200</t>
    <phoneticPr fontId="4" type="noConversion"/>
  </si>
  <si>
    <t>510050P1702M02300</t>
    <phoneticPr fontId="4" type="noConversion"/>
  </si>
  <si>
    <t>10000839</t>
    <phoneticPr fontId="4" type="noConversion"/>
  </si>
  <si>
    <t>10000840</t>
    <phoneticPr fontId="4" type="noConversion"/>
  </si>
  <si>
    <t>10000842</t>
    <phoneticPr fontId="4" type="noConversion"/>
  </si>
  <si>
    <t>510050P1702M02450</t>
    <phoneticPr fontId="4" type="noConversion"/>
  </si>
  <si>
    <t>2017-02-23</t>
    <phoneticPr fontId="4" type="noConversion"/>
  </si>
  <si>
    <t>10000843</t>
    <phoneticPr fontId="4" type="noConversion"/>
  </si>
  <si>
    <t>2017-09</t>
    <phoneticPr fontId="4" type="noConversion"/>
  </si>
  <si>
    <t>2017-09-27</t>
    <phoneticPr fontId="4" type="noConversion"/>
  </si>
  <si>
    <t>10000845</t>
    <phoneticPr fontId="4" type="noConversion"/>
  </si>
  <si>
    <t>510050C1709M02350</t>
    <phoneticPr fontId="4" type="noConversion"/>
  </si>
  <si>
    <t>50ETF购2017年9月2350</t>
    <phoneticPr fontId="4" type="noConversion"/>
  </si>
  <si>
    <t>10000846</t>
    <phoneticPr fontId="4" type="noConversion"/>
  </si>
  <si>
    <t>10000847</t>
    <phoneticPr fontId="4" type="noConversion"/>
  </si>
  <si>
    <t>10000848</t>
    <phoneticPr fontId="4" type="noConversion"/>
  </si>
  <si>
    <t>510050P1709M02250</t>
    <phoneticPr fontId="4" type="noConversion"/>
  </si>
  <si>
    <t>510050P1709M02300</t>
    <phoneticPr fontId="4" type="noConversion"/>
  </si>
  <si>
    <t>10000850</t>
    <phoneticPr fontId="4" type="noConversion"/>
  </si>
  <si>
    <t>510050P1709M02450</t>
    <phoneticPr fontId="4" type="noConversion"/>
  </si>
  <si>
    <t>50ETF沽2017年9月2450</t>
    <phoneticPr fontId="4" type="noConversion"/>
  </si>
  <si>
    <t>50ETF购2017年2月2500</t>
    <phoneticPr fontId="4" type="noConversion"/>
  </si>
  <si>
    <t>2017-02-22</t>
    <phoneticPr fontId="4" type="noConversion"/>
  </si>
  <si>
    <t>10000855</t>
    <phoneticPr fontId="4" type="noConversion"/>
  </si>
  <si>
    <t>510050C1709M02500</t>
    <phoneticPr fontId="4" type="noConversion"/>
  </si>
  <si>
    <t>50ETF购2017年9月2500</t>
    <phoneticPr fontId="4" type="noConversion"/>
  </si>
  <si>
    <t>10000856</t>
    <phoneticPr fontId="4" type="noConversion"/>
  </si>
  <si>
    <t>510050P1709M02500</t>
    <phoneticPr fontId="4" type="noConversion"/>
  </si>
  <si>
    <t>10000858</t>
    <phoneticPr fontId="4" type="noConversion"/>
  </si>
  <si>
    <t>10000859</t>
    <phoneticPr fontId="4" type="noConversion"/>
  </si>
  <si>
    <t>510050C1704M02400</t>
    <phoneticPr fontId="4" type="noConversion"/>
  </si>
  <si>
    <t>50ETF购2017年4月2400</t>
    <phoneticPr fontId="4" type="noConversion"/>
  </si>
  <si>
    <t>2017-04-27</t>
    <phoneticPr fontId="4" type="noConversion"/>
  </si>
  <si>
    <t>510050C1704M02450</t>
    <phoneticPr fontId="4" type="noConversion"/>
  </si>
  <si>
    <t>50ETF沽2017年4月2300</t>
    <phoneticPr fontId="4" type="noConversion"/>
  </si>
  <si>
    <t>10000863</t>
    <phoneticPr fontId="4" type="noConversion"/>
  </si>
  <si>
    <t>50ETF沽2017年4月2350</t>
    <phoneticPr fontId="4" type="noConversion"/>
  </si>
  <si>
    <t>510050P1704M02500</t>
    <phoneticPr fontId="4" type="noConversion"/>
  </si>
  <si>
    <t>510050C1704M02250</t>
    <phoneticPr fontId="4" type="noConversion"/>
  </si>
  <si>
    <t>50ETF购2017年4月2250</t>
    <phoneticPr fontId="4" type="noConversion"/>
  </si>
  <si>
    <t>510050P1704M02250</t>
    <phoneticPr fontId="4" type="noConversion"/>
  </si>
  <si>
    <t>50ETF沽2017年4月2250</t>
    <phoneticPr fontId="4" type="noConversion"/>
  </si>
  <si>
    <t>10000870</t>
    <phoneticPr fontId="4" type="noConversion"/>
  </si>
  <si>
    <t>510050C1705M02300</t>
    <phoneticPr fontId="4" type="noConversion"/>
  </si>
  <si>
    <t>10000871</t>
    <phoneticPr fontId="4" type="noConversion"/>
  </si>
  <si>
    <t>510050C1705M02350</t>
    <phoneticPr fontId="4" type="noConversion"/>
  </si>
  <si>
    <t>10000874</t>
    <phoneticPr fontId="4" type="noConversion"/>
  </si>
  <si>
    <t>510050P1705M02350</t>
    <phoneticPr fontId="4" type="noConversion"/>
  </si>
  <si>
    <t>10000878</t>
    <phoneticPr fontId="4" type="noConversion"/>
  </si>
  <si>
    <t>50ETF沽2017年5月2450</t>
    <phoneticPr fontId="4" type="noConversion"/>
  </si>
  <si>
    <t>10000879</t>
    <phoneticPr fontId="4" type="noConversion"/>
  </si>
  <si>
    <t>50ETF购2017年5月2500</t>
    <phoneticPr fontId="4" type="noConversion"/>
  </si>
  <si>
    <t>10000882</t>
    <phoneticPr fontId="4" type="noConversion"/>
  </si>
  <si>
    <t>510050P1704M02200</t>
    <phoneticPr fontId="4" type="noConversion"/>
  </si>
  <si>
    <t>50ETF沽2017年5月2200</t>
    <phoneticPr fontId="4" type="noConversion"/>
  </si>
  <si>
    <t>2017-05-25</t>
    <phoneticPr fontId="4" type="noConversion"/>
  </si>
  <si>
    <t>50ETF购2017年9月2200</t>
    <phoneticPr fontId="4" type="noConversion"/>
  </si>
  <si>
    <t>510050C1712A02350</t>
    <phoneticPr fontId="4" type="noConversion"/>
  </si>
  <si>
    <t>50ETF购2017年12月2356A</t>
    <phoneticPr fontId="4" type="noConversion"/>
  </si>
  <si>
    <t>10000891</t>
    <phoneticPr fontId="4" type="noConversion"/>
  </si>
  <si>
    <t>50ETF购2017年12月2405A</t>
    <phoneticPr fontId="4" type="noConversion"/>
  </si>
  <si>
    <t>510050P1712A02250</t>
    <phoneticPr fontId="4" type="noConversion"/>
  </si>
  <si>
    <t>10000893</t>
    <phoneticPr fontId="4" type="noConversion"/>
  </si>
  <si>
    <t>510050P1712A02300</t>
    <phoneticPr fontId="4" type="noConversion"/>
  </si>
  <si>
    <t>50ETF沽2017年12月2258A</t>
    <phoneticPr fontId="4" type="noConversion"/>
  </si>
  <si>
    <t>10000894</t>
    <phoneticPr fontId="4" type="noConversion"/>
  </si>
  <si>
    <t>10000897</t>
    <phoneticPr fontId="4" type="noConversion"/>
  </si>
  <si>
    <t>50ETF购2017年12月2160A</t>
    <phoneticPr fontId="4" type="noConversion"/>
  </si>
  <si>
    <t>10000899</t>
    <phoneticPr fontId="4" type="noConversion"/>
  </si>
  <si>
    <t>50ETF沽2017年12月2455A</t>
    <phoneticPr fontId="4" type="noConversion"/>
  </si>
  <si>
    <t>510050C1707M02300</t>
    <phoneticPr fontId="4" type="noConversion"/>
  </si>
  <si>
    <t>50ETF购2017年7月2300</t>
    <phoneticPr fontId="4" type="noConversion"/>
  </si>
  <si>
    <t>510050C1707M02400</t>
    <phoneticPr fontId="4" type="noConversion"/>
  </si>
  <si>
    <t>50ETF购2017年7月2450</t>
    <phoneticPr fontId="4" type="noConversion"/>
  </si>
  <si>
    <t>2017-07</t>
    <phoneticPr fontId="4" type="noConversion"/>
  </si>
  <si>
    <t>10000906</t>
    <phoneticPr fontId="4" type="noConversion"/>
  </si>
  <si>
    <t>510050P1707M02300</t>
    <phoneticPr fontId="4" type="noConversion"/>
  </si>
  <si>
    <t>50ETF沽2017年7月2300</t>
    <phoneticPr fontId="4" type="noConversion"/>
  </si>
  <si>
    <t>50ETF沽2017年7月2400</t>
    <phoneticPr fontId="4" type="noConversion"/>
  </si>
  <si>
    <t>10000909</t>
    <phoneticPr fontId="4" type="noConversion"/>
  </si>
  <si>
    <t>510050P1707M02450</t>
    <phoneticPr fontId="4" type="noConversion"/>
  </si>
  <si>
    <t>50ETF沽2017年7月2450</t>
    <phoneticPr fontId="4" type="noConversion"/>
  </si>
  <si>
    <t>50ETF购2017年7月2550</t>
    <phoneticPr fontId="4" type="noConversion"/>
  </si>
  <si>
    <t>50ETF沽2017年7月2550</t>
    <phoneticPr fontId="4" type="noConversion"/>
  </si>
  <si>
    <t>10000913</t>
    <phoneticPr fontId="4" type="noConversion"/>
  </si>
  <si>
    <t>10000914</t>
    <phoneticPr fontId="4" type="noConversion"/>
  </si>
  <si>
    <t>10000915</t>
    <phoneticPr fontId="4" type="noConversion"/>
  </si>
  <si>
    <t>510050C1712A02550</t>
    <phoneticPr fontId="4" type="noConversion"/>
  </si>
  <si>
    <t>10000917</t>
    <phoneticPr fontId="4" type="noConversion"/>
  </si>
  <si>
    <t>510050C1706M02600</t>
    <phoneticPr fontId="4" type="noConversion"/>
  </si>
  <si>
    <t>10000919</t>
    <phoneticPr fontId="4" type="noConversion"/>
  </si>
  <si>
    <t>50ETF购2017年7月2600</t>
    <phoneticPr fontId="4" type="noConversion"/>
  </si>
  <si>
    <t>10000920</t>
    <phoneticPr fontId="4" type="noConversion"/>
  </si>
  <si>
    <t>510050P1707M02600</t>
    <phoneticPr fontId="4" type="noConversion"/>
  </si>
  <si>
    <t>2017-09-28</t>
    <phoneticPr fontId="4" type="noConversion"/>
  </si>
  <si>
    <t>10000923</t>
    <phoneticPr fontId="4" type="noConversion"/>
  </si>
  <si>
    <t>2017-12-28</t>
    <phoneticPr fontId="4" type="noConversion"/>
  </si>
  <si>
    <t>10000924</t>
    <phoneticPr fontId="4" type="noConversion"/>
  </si>
  <si>
    <t>50ETF沽2017年7月2650</t>
    <phoneticPr fontId="4" type="noConversion"/>
  </si>
  <si>
    <t>10000929</t>
    <phoneticPr fontId="4" type="noConversion"/>
  </si>
  <si>
    <t>510050P1709M02650</t>
    <phoneticPr fontId="4" type="noConversion"/>
  </si>
  <si>
    <t>510050C1712A02650</t>
    <phoneticPr fontId="4" type="noConversion"/>
  </si>
  <si>
    <t>50ETF购2017年12月2602A</t>
    <phoneticPr fontId="4" type="noConversion"/>
  </si>
  <si>
    <t>510050P1712A02650</t>
    <phoneticPr fontId="4" type="noConversion"/>
  </si>
  <si>
    <t>10000933</t>
    <phoneticPr fontId="4" type="noConversion"/>
  </si>
  <si>
    <t>10000934</t>
    <phoneticPr fontId="4" type="noConversion"/>
  </si>
  <si>
    <t>2017-08-24</t>
    <phoneticPr fontId="4" type="noConversion"/>
  </si>
  <si>
    <t>50ETF购2017年8月2600</t>
    <phoneticPr fontId="4" type="noConversion"/>
  </si>
  <si>
    <t>10000937</t>
    <phoneticPr fontId="4" type="noConversion"/>
  </si>
  <si>
    <t>10000938</t>
    <phoneticPr fontId="4" type="noConversion"/>
  </si>
  <si>
    <t>510050P1708M02500</t>
    <phoneticPr fontId="4" type="noConversion"/>
  </si>
  <si>
    <t>510050P1708M02550</t>
    <phoneticPr fontId="4" type="noConversion"/>
  </si>
  <si>
    <t>50ETF沽2017年8月2550</t>
    <phoneticPr fontId="4" type="noConversion"/>
  </si>
  <si>
    <t>50ETF沽2017年8月2600</t>
    <phoneticPr fontId="4" type="noConversion"/>
  </si>
  <si>
    <t>50ETF购2017年8月2400</t>
    <phoneticPr fontId="4" type="noConversion"/>
  </si>
  <si>
    <t>510050P1708M02400</t>
    <phoneticPr fontId="4" type="noConversion"/>
  </si>
  <si>
    <t>50ETF沽2017年8月2400</t>
    <phoneticPr fontId="4" type="noConversion"/>
  </si>
  <si>
    <t>50ETF购2017年7月2700</t>
    <phoneticPr fontId="4" type="noConversion"/>
  </si>
  <si>
    <t>10000946</t>
    <phoneticPr fontId="4" type="noConversion"/>
  </si>
  <si>
    <t>50ETF沽2017年7月2700</t>
    <phoneticPr fontId="4" type="noConversion"/>
  </si>
  <si>
    <t>510050C1708M02700</t>
    <phoneticPr fontId="4" type="noConversion"/>
  </si>
  <si>
    <t>10000949</t>
    <phoneticPr fontId="4" type="noConversion"/>
  </si>
  <si>
    <t>510050C1712A02700</t>
    <phoneticPr fontId="4" type="noConversion"/>
  </si>
  <si>
    <t>50ETF购2017年12月2651A</t>
    <phoneticPr fontId="4" type="noConversion"/>
  </si>
  <si>
    <t>50ETF购2017年7月2750</t>
    <phoneticPr fontId="4" type="noConversion"/>
  </si>
  <si>
    <t>10000955</t>
    <phoneticPr fontId="4" type="noConversion"/>
  </si>
  <si>
    <t>510050C1708M02750</t>
    <phoneticPr fontId="4" type="noConversion"/>
  </si>
  <si>
    <t>2017-08</t>
    <phoneticPr fontId="4" type="noConversion"/>
  </si>
  <si>
    <t>10000956</t>
    <phoneticPr fontId="4" type="noConversion"/>
  </si>
  <si>
    <t>510050P1708M02750</t>
    <phoneticPr fontId="4" type="noConversion"/>
  </si>
  <si>
    <t>50ETF购2017年9月2750</t>
    <phoneticPr fontId="4" type="noConversion"/>
  </si>
  <si>
    <t>10000960</t>
    <phoneticPr fontId="4" type="noConversion"/>
  </si>
  <si>
    <t>510050P1712A02750</t>
    <phoneticPr fontId="4" type="noConversion"/>
  </si>
  <si>
    <t>10000963</t>
    <phoneticPr fontId="4" type="noConversion"/>
  </si>
  <si>
    <t>50ETF购2017年8月2800</t>
    <phoneticPr fontId="4" type="noConversion"/>
  </si>
  <si>
    <t>510050P1708M02800</t>
    <phoneticPr fontId="4" type="noConversion"/>
  </si>
  <si>
    <t>10000965</t>
    <phoneticPr fontId="4" type="noConversion"/>
  </si>
  <si>
    <t>510050C1709M02800</t>
    <phoneticPr fontId="4" type="noConversion"/>
  </si>
  <si>
    <t>50ETF购2017年9月2800</t>
    <phoneticPr fontId="4" type="noConversion"/>
  </si>
  <si>
    <t>10000968</t>
    <phoneticPr fontId="4" type="noConversion"/>
  </si>
  <si>
    <t>510050P1712A02800</t>
    <phoneticPr fontId="4" type="noConversion"/>
  </si>
  <si>
    <t>10000969</t>
    <phoneticPr fontId="4" type="noConversion"/>
  </si>
  <si>
    <t>510050C1803A02700</t>
    <phoneticPr fontId="4" type="noConversion"/>
  </si>
  <si>
    <t>50ETF购2018年3月2700A</t>
    <phoneticPr fontId="4" type="noConversion"/>
  </si>
  <si>
    <t>10000973</t>
    <phoneticPr fontId="4" type="noConversion"/>
  </si>
  <si>
    <t>510050C1803A02800</t>
    <phoneticPr fontId="4" type="noConversion"/>
  </si>
  <si>
    <t>510050P1803A02600</t>
    <phoneticPr fontId="4" type="noConversion"/>
  </si>
  <si>
    <t>510050P1803A02700</t>
    <phoneticPr fontId="4" type="noConversion"/>
  </si>
  <si>
    <t>10000977</t>
    <phoneticPr fontId="4" type="noConversion"/>
  </si>
  <si>
    <t>2018-03-28</t>
    <phoneticPr fontId="4" type="noConversion"/>
  </si>
  <si>
    <t>2018-03-29</t>
    <phoneticPr fontId="4" type="noConversion"/>
  </si>
  <si>
    <t>10000979</t>
    <phoneticPr fontId="4" type="noConversion"/>
  </si>
  <si>
    <t>510050C1708M02850</t>
    <phoneticPr fontId="4" type="noConversion"/>
  </si>
  <si>
    <t>50ETF购2017年8月2850</t>
    <phoneticPr fontId="4" type="noConversion"/>
  </si>
  <si>
    <t>10000980</t>
    <phoneticPr fontId="4" type="noConversion"/>
  </si>
  <si>
    <t>10000981</t>
    <phoneticPr fontId="4" type="noConversion"/>
  </si>
  <si>
    <t>510050C1709M02850</t>
    <phoneticPr fontId="4" type="noConversion"/>
  </si>
  <si>
    <t>50ETF购2017年9月2850</t>
    <phoneticPr fontId="4" type="noConversion"/>
  </si>
  <si>
    <t>510050P1709M02850</t>
    <phoneticPr fontId="4" type="noConversion"/>
  </si>
  <si>
    <t>10000983</t>
    <phoneticPr fontId="4" type="noConversion"/>
  </si>
  <si>
    <t>510050C1712A02850</t>
    <phoneticPr fontId="4" type="noConversion"/>
  </si>
  <si>
    <t>50ETF购2017年12月2798A</t>
    <phoneticPr fontId="4" type="noConversion"/>
  </si>
  <si>
    <t>10000985</t>
    <phoneticPr fontId="4" type="noConversion"/>
  </si>
  <si>
    <t>50ETF购2018年3月2798A</t>
    <phoneticPr fontId="4" type="noConversion"/>
  </si>
  <si>
    <t>10000986</t>
    <phoneticPr fontId="4" type="noConversion"/>
  </si>
  <si>
    <t>510050P1803A02850</t>
    <phoneticPr fontId="4" type="noConversion"/>
  </si>
  <si>
    <t>50ETF沽2018年3月2798A</t>
    <phoneticPr fontId="4" type="noConversion"/>
  </si>
  <si>
    <t>10000988</t>
    <phoneticPr fontId="4" type="noConversion"/>
  </si>
  <si>
    <t>510050C1803A02500</t>
    <phoneticPr fontId="4" type="noConversion"/>
  </si>
  <si>
    <t>50ETF沽2018年3月2455A</t>
    <phoneticPr fontId="4" type="noConversion"/>
  </si>
  <si>
    <t>10000991</t>
    <phoneticPr fontId="4" type="noConversion"/>
  </si>
  <si>
    <t>510050C1710M02600</t>
    <phoneticPr fontId="4" type="noConversion"/>
  </si>
  <si>
    <t>510050C1710M02650</t>
    <phoneticPr fontId="4" type="noConversion"/>
  </si>
  <si>
    <t>50ETF购2017年10月2700</t>
    <phoneticPr fontId="4" type="noConversion"/>
  </si>
  <si>
    <t>10000995</t>
    <phoneticPr fontId="4" type="noConversion"/>
  </si>
  <si>
    <t>510050P1710M02650</t>
    <phoneticPr fontId="4" type="noConversion"/>
  </si>
  <si>
    <t>50ETF沽2017年10月2650</t>
    <phoneticPr fontId="4" type="noConversion"/>
  </si>
  <si>
    <t>510050P1710M02750</t>
    <phoneticPr fontId="4" type="noConversion"/>
  </si>
  <si>
    <t>10001000</t>
    <phoneticPr fontId="4" type="noConversion"/>
  </si>
  <si>
    <t>50ETF沽2017年10月2800</t>
    <phoneticPr fontId="4" type="noConversion"/>
  </si>
  <si>
    <t>10001001</t>
    <phoneticPr fontId="4" type="noConversion"/>
  </si>
  <si>
    <t>10001002</t>
    <phoneticPr fontId="4" type="noConversion"/>
  </si>
  <si>
    <t>50ETF沽2017年10月2850</t>
    <phoneticPr fontId="4" type="noConversion"/>
  </si>
  <si>
    <t>10001003</t>
    <phoneticPr fontId="4" type="noConversion"/>
  </si>
  <si>
    <t>10001005</t>
    <phoneticPr fontId="4" type="noConversion"/>
  </si>
  <si>
    <t>510050C1710M02900</t>
    <phoneticPr fontId="4" type="noConversion"/>
  </si>
  <si>
    <t>510050C1712A02900</t>
    <phoneticPr fontId="4" type="noConversion"/>
  </si>
  <si>
    <t>10001008</t>
    <phoneticPr fontId="4" type="noConversion"/>
  </si>
  <si>
    <t>50ETF沽2017年12月2847A</t>
    <phoneticPr fontId="4" type="noConversion"/>
  </si>
  <si>
    <t>10001009</t>
    <phoneticPr fontId="4" type="noConversion"/>
  </si>
  <si>
    <t>10001010</t>
    <phoneticPr fontId="4" type="noConversion"/>
  </si>
  <si>
    <t>50ETF购2017年11月2650</t>
    <phoneticPr fontId="4" type="noConversion"/>
  </si>
  <si>
    <t>50ETF购2017年11月2700</t>
    <phoneticPr fontId="4" type="noConversion"/>
  </si>
  <si>
    <t>510050C1711M02800</t>
    <phoneticPr fontId="4" type="noConversion"/>
  </si>
  <si>
    <t>50ETF沽2017年11月2650</t>
    <phoneticPr fontId="4" type="noConversion"/>
  </si>
  <si>
    <t>2017-11</t>
    <phoneticPr fontId="4" type="noConversion"/>
  </si>
  <si>
    <t>510050P1711M02750</t>
    <phoneticPr fontId="4" type="noConversion"/>
  </si>
  <si>
    <t>10001020</t>
    <phoneticPr fontId="4" type="noConversion"/>
  </si>
  <si>
    <t>510050C1711M02850</t>
    <phoneticPr fontId="4" type="noConversion"/>
  </si>
  <si>
    <t>510050C1711M02900</t>
    <phoneticPr fontId="4" type="noConversion"/>
  </si>
  <si>
    <t>10001025</t>
    <phoneticPr fontId="4" type="noConversion"/>
  </si>
  <si>
    <t>50ETF购2018年6月2651A</t>
    <phoneticPr fontId="4" type="noConversion"/>
  </si>
  <si>
    <t>10001026</t>
    <phoneticPr fontId="4" type="noConversion"/>
  </si>
  <si>
    <t>510050C1806A02750</t>
    <phoneticPr fontId="4" type="noConversion"/>
  </si>
  <si>
    <t>2018-06-28</t>
    <phoneticPr fontId="4" type="noConversion"/>
  </si>
  <si>
    <t>50ETF购2018年6月2749A</t>
    <phoneticPr fontId="4" type="noConversion"/>
  </si>
  <si>
    <t>2018-06-27</t>
    <phoneticPr fontId="4" type="noConversion"/>
  </si>
  <si>
    <t>10001029</t>
    <phoneticPr fontId="4" type="noConversion"/>
  </si>
  <si>
    <t>50ETF沽2018年6月2651A</t>
    <phoneticPr fontId="4" type="noConversion"/>
  </si>
  <si>
    <t>10001031</t>
    <phoneticPr fontId="4" type="noConversion"/>
  </si>
  <si>
    <t>50ETF沽2018年6月2700A</t>
    <phoneticPr fontId="4" type="noConversion"/>
  </si>
  <si>
    <t>50ETF沽2018年6月2749A</t>
    <phoneticPr fontId="4" type="noConversion"/>
  </si>
  <si>
    <t>510050P1806A02850</t>
    <phoneticPr fontId="4" type="noConversion"/>
  </si>
  <si>
    <t>510050P1806A02900</t>
    <phoneticPr fontId="4" type="noConversion"/>
  </si>
  <si>
    <t>50ETF购2017年11月2950</t>
    <phoneticPr fontId="4" type="noConversion"/>
  </si>
  <si>
    <t>10001038</t>
    <phoneticPr fontId="4" type="noConversion"/>
  </si>
  <si>
    <t>510050P1712A02950</t>
    <phoneticPr fontId="4" type="noConversion"/>
  </si>
  <si>
    <t>10001039</t>
    <phoneticPr fontId="4" type="noConversion"/>
  </si>
  <si>
    <t>50ETF购2018年3月2896A</t>
    <phoneticPr fontId="4" type="noConversion"/>
  </si>
  <si>
    <t>50ETF购2017年11月3000</t>
    <phoneticPr fontId="4" type="noConversion"/>
  </si>
  <si>
    <t>10001046</t>
    <phoneticPr fontId="4" type="noConversion"/>
  </si>
  <si>
    <t>510050P1712A03000</t>
    <phoneticPr fontId="4" type="noConversion"/>
  </si>
  <si>
    <t>10001047</t>
    <phoneticPr fontId="4" type="noConversion"/>
  </si>
  <si>
    <t>510050C1806A03000</t>
    <phoneticPr fontId="4" type="noConversion"/>
  </si>
  <si>
    <t>50ETF购2018年6月2946A</t>
    <phoneticPr fontId="4" type="noConversion"/>
  </si>
  <si>
    <t>10001051</t>
    <phoneticPr fontId="4" type="noConversion"/>
  </si>
  <si>
    <t>50ETF购2017年12月3044A</t>
    <phoneticPr fontId="4" type="noConversion"/>
  </si>
  <si>
    <t>10001055</t>
    <phoneticPr fontId="4" type="noConversion"/>
  </si>
  <si>
    <t>10001056</t>
    <phoneticPr fontId="4" type="noConversion"/>
  </si>
  <si>
    <t>10001057</t>
    <phoneticPr fontId="4" type="noConversion"/>
  </si>
  <si>
    <t>510050C1806A03100</t>
    <phoneticPr fontId="4" type="noConversion"/>
  </si>
  <si>
    <t>50ETF购2018年6月3044A</t>
    <phoneticPr fontId="4" type="noConversion"/>
  </si>
  <si>
    <t>10001058</t>
    <phoneticPr fontId="4" type="noConversion"/>
  </si>
  <si>
    <t>510050P1711M03200</t>
    <phoneticPr fontId="4" type="noConversion"/>
  </si>
  <si>
    <t>10001061</t>
    <phoneticPr fontId="4" type="noConversion"/>
  </si>
  <si>
    <t>50ETF购2018年3月3142A</t>
    <phoneticPr fontId="4" type="noConversion"/>
  </si>
  <si>
    <t>10001065</t>
    <phoneticPr fontId="4" type="noConversion"/>
  </si>
  <si>
    <t>510050C1806A03200</t>
    <phoneticPr fontId="4" type="noConversion"/>
  </si>
  <si>
    <t>10001066</t>
    <phoneticPr fontId="4" type="noConversion"/>
  </si>
  <si>
    <t>510050P1806A03200</t>
    <phoneticPr fontId="4" type="noConversion"/>
  </si>
  <si>
    <t>10001067</t>
    <phoneticPr fontId="4" type="noConversion"/>
  </si>
  <si>
    <t>50ETF购2017年12月3240A</t>
    <phoneticPr fontId="4" type="noConversion"/>
  </si>
  <si>
    <t>10001069</t>
    <phoneticPr fontId="4" type="noConversion"/>
  </si>
  <si>
    <t>510050C1803A03300</t>
    <phoneticPr fontId="4" type="noConversion"/>
  </si>
  <si>
    <t>50ETF购2018年3月3240A</t>
    <phoneticPr fontId="4" type="noConversion"/>
  </si>
  <si>
    <t>10001071</t>
    <phoneticPr fontId="4" type="noConversion"/>
  </si>
  <si>
    <t>510050C1806A03300</t>
    <phoneticPr fontId="4" type="noConversion"/>
  </si>
  <si>
    <t>510050P1806A03300</t>
    <phoneticPr fontId="4" type="noConversion"/>
  </si>
  <si>
    <t>50ETF沽2018年6月3240A</t>
    <phoneticPr fontId="4" type="noConversion"/>
  </si>
  <si>
    <t>510050C1801A02950</t>
    <phoneticPr fontId="4" type="noConversion"/>
  </si>
  <si>
    <t>510050C1801A03000</t>
    <phoneticPr fontId="4" type="noConversion"/>
  </si>
  <si>
    <t>50ETF购2018年1月2946A</t>
    <phoneticPr fontId="4" type="noConversion"/>
  </si>
  <si>
    <t>10001076</t>
    <phoneticPr fontId="4" type="noConversion"/>
  </si>
  <si>
    <t>510050P1801A02950</t>
    <phoneticPr fontId="4" type="noConversion"/>
  </si>
  <si>
    <t>50ETF沽2018年1月2896A</t>
    <phoneticPr fontId="4" type="noConversion"/>
  </si>
  <si>
    <t>510050P1801A03000</t>
    <phoneticPr fontId="4" type="noConversion"/>
  </si>
  <si>
    <t>10001080</t>
    <phoneticPr fontId="4" type="noConversion"/>
  </si>
  <si>
    <t>50ETF沽2018年1月3044A</t>
    <phoneticPr fontId="4" type="noConversion"/>
  </si>
  <si>
    <t>510050P1801A03200</t>
    <phoneticPr fontId="4" type="noConversion"/>
  </si>
  <si>
    <t>50ETF购2018年1月2847A</t>
    <phoneticPr fontId="4" type="noConversion"/>
  </si>
  <si>
    <t>510050C1712M02800</t>
    <phoneticPr fontId="4" type="noConversion"/>
  </si>
  <si>
    <t>510050C1712M02850</t>
    <phoneticPr fontId="4" type="noConversion"/>
  </si>
  <si>
    <t>50ETF购2017年12月2850</t>
    <phoneticPr fontId="4" type="noConversion"/>
  </si>
  <si>
    <t>10001087</t>
    <phoneticPr fontId="4" type="noConversion"/>
  </si>
  <si>
    <t>50ETF购2017年12月2900</t>
    <phoneticPr fontId="4" type="noConversion"/>
  </si>
  <si>
    <t>10001088</t>
    <phoneticPr fontId="4" type="noConversion"/>
  </si>
  <si>
    <t>510050C1712M02950</t>
    <phoneticPr fontId="4" type="noConversion"/>
  </si>
  <si>
    <t>50ETF购2017年12月2950</t>
    <phoneticPr fontId="4" type="noConversion"/>
  </si>
  <si>
    <t>10001089</t>
    <phoneticPr fontId="4" type="noConversion"/>
  </si>
  <si>
    <t>50ETF沽2017年12月2800</t>
    <phoneticPr fontId="4" type="noConversion"/>
  </si>
  <si>
    <t>10001091</t>
    <phoneticPr fontId="4" type="noConversion"/>
  </si>
  <si>
    <t>510050P1712M02850</t>
    <phoneticPr fontId="4" type="noConversion"/>
  </si>
  <si>
    <t>2018-01</t>
    <phoneticPr fontId="4" type="noConversion"/>
  </si>
  <si>
    <t>10001096</t>
    <phoneticPr fontId="4" type="noConversion"/>
  </si>
  <si>
    <t>510050C1801M02850</t>
    <phoneticPr fontId="4" type="noConversion"/>
  </si>
  <si>
    <t>50ETF购2018年1月2850</t>
    <phoneticPr fontId="4" type="noConversion"/>
  </si>
  <si>
    <t>50ETF购2018年1月2950</t>
    <phoneticPr fontId="4" type="noConversion"/>
  </si>
  <si>
    <t>510050C1801M03000</t>
    <phoneticPr fontId="4" type="noConversion"/>
  </si>
  <si>
    <t>10001100</t>
    <phoneticPr fontId="4" type="noConversion"/>
  </si>
  <si>
    <t>10001101</t>
    <phoneticPr fontId="4" type="noConversion"/>
  </si>
  <si>
    <t>510050P1801M02850</t>
    <phoneticPr fontId="4" type="noConversion"/>
  </si>
  <si>
    <t>10001104</t>
    <phoneticPr fontId="4" type="noConversion"/>
  </si>
  <si>
    <t>50ETF沽2018年1月3000</t>
    <phoneticPr fontId="4" type="noConversion"/>
  </si>
  <si>
    <t>510050C1803M02900</t>
    <phoneticPr fontId="4" type="noConversion"/>
  </si>
  <si>
    <t>10001108</t>
    <phoneticPr fontId="4" type="noConversion"/>
  </si>
  <si>
    <t>510050C1803M02950</t>
    <phoneticPr fontId="4" type="noConversion"/>
  </si>
  <si>
    <t>510050C1803M03000</t>
    <phoneticPr fontId="4" type="noConversion"/>
  </si>
  <si>
    <t>10001110</t>
    <phoneticPr fontId="4" type="noConversion"/>
  </si>
  <si>
    <t>50ETF购2018年6月2850</t>
    <phoneticPr fontId="4" type="noConversion"/>
  </si>
  <si>
    <t>10001118</t>
    <phoneticPr fontId="4" type="noConversion"/>
  </si>
  <si>
    <t>10001120</t>
    <phoneticPr fontId="4" type="noConversion"/>
  </si>
  <si>
    <t>510050P1806M02800</t>
    <phoneticPr fontId="4" type="noConversion"/>
  </si>
  <si>
    <t>510050P1806M02850</t>
    <phoneticPr fontId="4" type="noConversion"/>
  </si>
  <si>
    <t>510050P1806M02950</t>
    <phoneticPr fontId="4" type="noConversion"/>
  </si>
  <si>
    <t>50ETF沽2018年6月2950</t>
    <phoneticPr fontId="4" type="noConversion"/>
  </si>
  <si>
    <t>510050P1806M03000</t>
    <phoneticPr fontId="4" type="noConversion"/>
  </si>
  <si>
    <t>50ETF沽2018年6月3000</t>
    <phoneticPr fontId="4" type="noConversion"/>
  </si>
  <si>
    <t>10001125</t>
    <phoneticPr fontId="4" type="noConversion"/>
  </si>
  <si>
    <t>510050P1712M02750</t>
    <phoneticPr fontId="4" type="noConversion"/>
  </si>
  <si>
    <t>50ETF沽2017年12月2750</t>
    <phoneticPr fontId="4" type="noConversion"/>
  </si>
  <si>
    <t>10001127</t>
    <phoneticPr fontId="4" type="noConversion"/>
  </si>
  <si>
    <t>510050P1801M02750</t>
    <phoneticPr fontId="4" type="noConversion"/>
  </si>
  <si>
    <t>50ETF沽2018年1月2750</t>
    <phoneticPr fontId="4" type="noConversion"/>
  </si>
  <si>
    <t>50ETF购2018年6月2750</t>
    <phoneticPr fontId="4" type="noConversion"/>
  </si>
  <si>
    <t>10001132</t>
    <phoneticPr fontId="4" type="noConversion"/>
  </si>
  <si>
    <t>510050P1806M02750</t>
    <phoneticPr fontId="4" type="noConversion"/>
  </si>
  <si>
    <t>10001133</t>
    <phoneticPr fontId="4" type="noConversion"/>
  </si>
  <si>
    <t>510050P1712M02700</t>
    <phoneticPr fontId="4" type="noConversion"/>
  </si>
  <si>
    <t>510050C1801M02700</t>
    <phoneticPr fontId="4" type="noConversion"/>
  </si>
  <si>
    <t>50ETF购2018年1月2700</t>
    <phoneticPr fontId="4" type="noConversion"/>
  </si>
  <si>
    <t>10001136</t>
    <phoneticPr fontId="4" type="noConversion"/>
  </si>
  <si>
    <t>510050P1801M02700</t>
    <phoneticPr fontId="4" type="noConversion"/>
  </si>
  <si>
    <t>50ETF沽2018年1月2700</t>
    <phoneticPr fontId="4" type="noConversion"/>
  </si>
  <si>
    <t>2018-01-25</t>
    <phoneticPr fontId="4" type="noConversion"/>
  </si>
  <si>
    <t>10001137</t>
    <phoneticPr fontId="4" type="noConversion"/>
  </si>
  <si>
    <t>510050C1803M02700</t>
    <phoneticPr fontId="4" type="noConversion"/>
  </si>
  <si>
    <t>50ETF购2018年3月2700</t>
    <phoneticPr fontId="4" type="noConversion"/>
  </si>
  <si>
    <t>510050C1802M02800</t>
    <phoneticPr fontId="4" type="noConversion"/>
  </si>
  <si>
    <t>10001143</t>
    <phoneticPr fontId="4" type="noConversion"/>
  </si>
  <si>
    <t>510050C1802M02950</t>
    <phoneticPr fontId="4" type="noConversion"/>
  </si>
  <si>
    <t>50ETF购2018年2月2950</t>
    <phoneticPr fontId="4" type="noConversion"/>
  </si>
  <si>
    <t>10001146</t>
    <phoneticPr fontId="4" type="noConversion"/>
  </si>
  <si>
    <t>10001148</t>
    <phoneticPr fontId="4" type="noConversion"/>
  </si>
  <si>
    <t>10001152</t>
    <phoneticPr fontId="4" type="noConversion"/>
  </si>
  <si>
    <t>510050C1801M03100</t>
    <phoneticPr fontId="4" type="noConversion"/>
  </si>
  <si>
    <t>510050C1802M02650</t>
    <phoneticPr fontId="4" type="noConversion"/>
  </si>
  <si>
    <t>10001156</t>
    <phoneticPr fontId="4" type="noConversion"/>
  </si>
  <si>
    <t>510050C1802M03000</t>
    <phoneticPr fontId="4" type="noConversion"/>
  </si>
  <si>
    <t>50ETF购2018年2月3000</t>
    <phoneticPr fontId="4" type="noConversion"/>
  </si>
  <si>
    <t>50ETF购2018年2月3100</t>
    <phoneticPr fontId="4" type="noConversion"/>
  </si>
  <si>
    <t>10001159</t>
    <phoneticPr fontId="4" type="noConversion"/>
  </si>
  <si>
    <t>10001160</t>
    <phoneticPr fontId="4" type="noConversion"/>
  </si>
  <si>
    <t>50ETF沽2018年2月2700</t>
    <phoneticPr fontId="4" type="noConversion"/>
  </si>
  <si>
    <t>510050P1802M03000</t>
    <phoneticPr fontId="4" type="noConversion"/>
  </si>
  <si>
    <t>50ETF沽2018年2月3000</t>
    <phoneticPr fontId="4" type="noConversion"/>
  </si>
  <si>
    <t>510050P1802M03100</t>
    <phoneticPr fontId="4" type="noConversion"/>
  </si>
  <si>
    <t>10001164</t>
    <phoneticPr fontId="4" type="noConversion"/>
  </si>
  <si>
    <t>50ETF购2018年3月3100</t>
    <phoneticPr fontId="4" type="noConversion"/>
  </si>
  <si>
    <t>2018-03</t>
    <phoneticPr fontId="4" type="noConversion"/>
  </si>
  <si>
    <t>10001167</t>
    <phoneticPr fontId="4" type="noConversion"/>
  </si>
  <si>
    <t>50ETF购2018年6月3100</t>
    <phoneticPr fontId="4" type="noConversion"/>
  </si>
  <si>
    <t>2018-06</t>
    <phoneticPr fontId="4" type="noConversion"/>
  </si>
  <si>
    <t>10001169</t>
    <phoneticPr fontId="4" type="noConversion"/>
  </si>
  <si>
    <t>50ETF沽2018年6月2650</t>
    <phoneticPr fontId="4" type="noConversion"/>
  </si>
  <si>
    <t>10001170</t>
    <phoneticPr fontId="4" type="noConversion"/>
  </si>
  <si>
    <t>50ETF沽2018年6月3100</t>
    <phoneticPr fontId="4" type="noConversion"/>
  </si>
  <si>
    <t>10001172</t>
    <phoneticPr fontId="4" type="noConversion"/>
  </si>
  <si>
    <t>510050P1801M03200</t>
    <phoneticPr fontId="4" type="noConversion"/>
  </si>
  <si>
    <t>50ETF购2018年2月3200</t>
    <phoneticPr fontId="4" type="noConversion"/>
  </si>
  <si>
    <t>510050P1802M03200</t>
    <phoneticPr fontId="4" type="noConversion"/>
  </si>
  <si>
    <t>10001175</t>
    <phoneticPr fontId="4" type="noConversion"/>
  </si>
  <si>
    <t>510050C1803M03200</t>
    <phoneticPr fontId="4" type="noConversion"/>
  </si>
  <si>
    <t>10001177</t>
    <phoneticPr fontId="4" type="noConversion"/>
  </si>
  <si>
    <t>10001181</t>
    <phoneticPr fontId="4" type="noConversion"/>
  </si>
  <si>
    <t>510050C1802M03300</t>
    <phoneticPr fontId="4" type="noConversion"/>
  </si>
  <si>
    <t>50ETF购2018年2月3300</t>
    <phoneticPr fontId="4" type="noConversion"/>
  </si>
  <si>
    <t>10001182</t>
    <phoneticPr fontId="4" type="noConversion"/>
  </si>
  <si>
    <t>10001183</t>
    <phoneticPr fontId="4" type="noConversion"/>
  </si>
  <si>
    <t>510050P1803M03300</t>
    <phoneticPr fontId="4" type="noConversion"/>
  </si>
  <si>
    <t>10001185</t>
    <phoneticPr fontId="4" type="noConversion"/>
  </si>
  <si>
    <t>510050C1806M03300</t>
    <phoneticPr fontId="4" type="noConversion"/>
  </si>
  <si>
    <t>510050C1802M03400</t>
    <phoneticPr fontId="4" type="noConversion"/>
  </si>
  <si>
    <t>50ETF购2018年2月3400</t>
    <phoneticPr fontId="4" type="noConversion"/>
  </si>
  <si>
    <t>510050P1802M03400</t>
    <phoneticPr fontId="4" type="noConversion"/>
  </si>
  <si>
    <t>50ETF购2018年1月3500</t>
    <phoneticPr fontId="4" type="noConversion"/>
  </si>
  <si>
    <t>10001197</t>
    <phoneticPr fontId="4" type="noConversion"/>
  </si>
  <si>
    <t>50ETF购2018年2月3500</t>
    <phoneticPr fontId="4" type="noConversion"/>
  </si>
  <si>
    <t>50ETF沽2018年2月3500</t>
    <phoneticPr fontId="4" type="noConversion"/>
  </si>
  <si>
    <t>510050P1806M03500</t>
    <phoneticPr fontId="4" type="noConversion"/>
  </si>
  <si>
    <t>10001203</t>
    <phoneticPr fontId="4" type="noConversion"/>
  </si>
  <si>
    <t>50ETF沽2018年1月3600</t>
    <phoneticPr fontId="4" type="noConversion"/>
  </si>
  <si>
    <t>10001205</t>
    <phoneticPr fontId="4" type="noConversion"/>
  </si>
  <si>
    <t>510050C1803M03600</t>
    <phoneticPr fontId="4" type="noConversion"/>
  </si>
  <si>
    <t>50ETF沽2018年6月3600</t>
    <phoneticPr fontId="4" type="noConversion"/>
  </si>
  <si>
    <t>10001211</t>
    <phoneticPr fontId="4" type="noConversion"/>
  </si>
  <si>
    <t>510050C1809M02900</t>
    <phoneticPr fontId="4" type="noConversion"/>
  </si>
  <si>
    <t>510050C1809M03200</t>
    <phoneticPr fontId="4" type="noConversion"/>
  </si>
  <si>
    <t>50ETF购2018年9月3200</t>
    <phoneticPr fontId="4" type="noConversion"/>
  </si>
  <si>
    <t>2018-09</t>
    <phoneticPr fontId="4" type="noConversion"/>
  </si>
  <si>
    <t>10001218</t>
    <phoneticPr fontId="4" type="noConversion"/>
  </si>
  <si>
    <t>10001221</t>
    <phoneticPr fontId="4" type="noConversion"/>
  </si>
  <si>
    <t>10001223</t>
    <phoneticPr fontId="4" type="noConversion"/>
  </si>
  <si>
    <t>10001224</t>
    <phoneticPr fontId="4" type="noConversion"/>
  </si>
  <si>
    <t>10001225</t>
    <phoneticPr fontId="4" type="noConversion"/>
  </si>
  <si>
    <t>510050P1809M03300</t>
    <phoneticPr fontId="4" type="noConversion"/>
  </si>
  <si>
    <t>50ETF沽2018年9月3300</t>
    <phoneticPr fontId="4" type="noConversion"/>
  </si>
  <si>
    <t>510050P1809M03400</t>
    <phoneticPr fontId="4" type="noConversion"/>
  </si>
  <si>
    <t>510050P1809M03500</t>
    <phoneticPr fontId="4" type="noConversion"/>
  </si>
  <si>
    <t>50ETF沽2018年9月3500</t>
    <phoneticPr fontId="4" type="noConversion"/>
  </si>
  <si>
    <t>10001228</t>
    <phoneticPr fontId="4" type="noConversion"/>
  </si>
  <si>
    <t>510050P1809M03600</t>
    <phoneticPr fontId="4" type="noConversion"/>
  </si>
  <si>
    <t>50ETF沽2018年9月3600</t>
    <phoneticPr fontId="4" type="noConversion"/>
  </si>
  <si>
    <t>510050C1809M02850</t>
    <phoneticPr fontId="4" type="noConversion"/>
  </si>
  <si>
    <t>10001230</t>
    <phoneticPr fontId="4" type="noConversion"/>
  </si>
  <si>
    <t>510050P1809M02850</t>
    <phoneticPr fontId="4" type="noConversion"/>
  </si>
  <si>
    <t>50ETF沽2018年9月2850</t>
    <phoneticPr fontId="4" type="noConversion"/>
  </si>
  <si>
    <t>10001232</t>
    <phoneticPr fontId="4" type="noConversion"/>
  </si>
  <si>
    <t>510050P1809M02800</t>
    <phoneticPr fontId="4" type="noConversion"/>
  </si>
  <si>
    <t>510050C1809M02750</t>
    <phoneticPr fontId="4" type="noConversion"/>
  </si>
  <si>
    <t>10001234</t>
    <phoneticPr fontId="4" type="noConversion"/>
  </si>
  <si>
    <t>10001236</t>
    <phoneticPr fontId="4" type="noConversion"/>
  </si>
  <si>
    <t>10001241</t>
    <phoneticPr fontId="4" type="noConversion"/>
  </si>
  <si>
    <t>510050C1809M02600</t>
    <phoneticPr fontId="4" type="noConversion"/>
  </si>
  <si>
    <t>50ETF购2018年9月2600</t>
    <phoneticPr fontId="4" type="noConversion"/>
  </si>
  <si>
    <t>10001242</t>
    <phoneticPr fontId="4" type="noConversion"/>
  </si>
  <si>
    <t>50ETF购2018年9月2650</t>
    <phoneticPr fontId="4" type="noConversion"/>
  </si>
  <si>
    <t>50ETF沽2018年9月2600</t>
    <phoneticPr fontId="4" type="noConversion"/>
  </si>
  <si>
    <t>510050P1809M02650</t>
    <phoneticPr fontId="4" type="noConversion"/>
  </si>
  <si>
    <t>2018-09-26</t>
    <phoneticPr fontId="4" type="noConversion"/>
  </si>
  <si>
    <t>10001248</t>
    <phoneticPr fontId="4" type="noConversion"/>
  </si>
  <si>
    <t>510050C1804M02700</t>
    <phoneticPr fontId="4" type="noConversion"/>
  </si>
  <si>
    <t>10001249</t>
    <phoneticPr fontId="4" type="noConversion"/>
  </si>
  <si>
    <t>50ETF购2018年4月2750</t>
    <phoneticPr fontId="4" type="noConversion"/>
  </si>
  <si>
    <t>510050C1804M02800</t>
    <phoneticPr fontId="4" type="noConversion"/>
  </si>
  <si>
    <t>10001251</t>
    <phoneticPr fontId="4" type="noConversion"/>
  </si>
  <si>
    <t>10001252</t>
    <phoneticPr fontId="4" type="noConversion"/>
  </si>
  <si>
    <t>10001253</t>
    <phoneticPr fontId="4" type="noConversion"/>
  </si>
  <si>
    <t>50ETF购2018年4月2950</t>
    <phoneticPr fontId="4" type="noConversion"/>
  </si>
  <si>
    <t>510050C1804M03000</t>
    <phoneticPr fontId="4" type="noConversion"/>
  </si>
  <si>
    <t>10001255</t>
    <phoneticPr fontId="4" type="noConversion"/>
  </si>
  <si>
    <t>50ETF购2018年4月3100</t>
    <phoneticPr fontId="4" type="noConversion"/>
  </si>
  <si>
    <t>510050P1804M02700</t>
    <phoneticPr fontId="4" type="noConversion"/>
  </si>
  <si>
    <t>50ETF沽2018年4月2750</t>
    <phoneticPr fontId="4" type="noConversion"/>
  </si>
  <si>
    <t>10001259</t>
    <phoneticPr fontId="4" type="noConversion"/>
  </si>
  <si>
    <t>510050P1804M02800</t>
    <phoneticPr fontId="4" type="noConversion"/>
  </si>
  <si>
    <t>10001261</t>
    <phoneticPr fontId="4" type="noConversion"/>
  </si>
  <si>
    <t>50ETF沽2018年4月2900</t>
    <phoneticPr fontId="4" type="noConversion"/>
  </si>
  <si>
    <t>10001262</t>
    <phoneticPr fontId="4" type="noConversion"/>
  </si>
  <si>
    <t>510050P1804M02950</t>
    <phoneticPr fontId="4" type="noConversion"/>
  </si>
  <si>
    <t>50ETF沽2018年4月2950</t>
    <phoneticPr fontId="4" type="noConversion"/>
  </si>
  <si>
    <t>2018-04</t>
    <phoneticPr fontId="4" type="noConversion"/>
  </si>
  <si>
    <t>10001264</t>
    <phoneticPr fontId="4" type="noConversion"/>
  </si>
  <si>
    <t>50ETF沽2018年4月3100</t>
    <phoneticPr fontId="4" type="noConversion"/>
  </si>
  <si>
    <t>10001266</t>
    <phoneticPr fontId="4" type="noConversion"/>
  </si>
  <si>
    <t>510050P1804M02600</t>
    <phoneticPr fontId="4" type="noConversion"/>
  </si>
  <si>
    <t>510050C1803M02550</t>
    <phoneticPr fontId="4" type="noConversion"/>
  </si>
  <si>
    <t>50ETF购2018年3月2550</t>
    <phoneticPr fontId="4" type="noConversion"/>
  </si>
  <si>
    <t>10001272</t>
    <phoneticPr fontId="4" type="noConversion"/>
  </si>
  <si>
    <t>50ETF沽2018年4月2550</t>
    <phoneticPr fontId="4" type="noConversion"/>
  </si>
  <si>
    <t>50ETF沽2018年6月2550</t>
    <phoneticPr fontId="4" type="noConversion"/>
  </si>
  <si>
    <t>50ETF购2018年9月2550</t>
    <phoneticPr fontId="4" type="noConversion"/>
  </si>
  <si>
    <t>510050P1809M02550</t>
    <phoneticPr fontId="4" type="noConversion"/>
  </si>
  <si>
    <t>50ETF沽2018年9月2550</t>
    <phoneticPr fontId="4" type="noConversion"/>
  </si>
  <si>
    <t>2018-04-26</t>
    <phoneticPr fontId="4" type="noConversion"/>
  </si>
  <si>
    <t>10001279</t>
    <phoneticPr fontId="4" type="noConversion"/>
  </si>
  <si>
    <t>10001283</t>
    <phoneticPr fontId="4" type="noConversion"/>
  </si>
  <si>
    <t>50ETF购2018年5月2550</t>
    <phoneticPr fontId="4" type="noConversion"/>
  </si>
  <si>
    <t>510050C1805M02650</t>
    <phoneticPr fontId="4" type="noConversion"/>
  </si>
  <si>
    <t>10001289</t>
    <phoneticPr fontId="4" type="noConversion"/>
  </si>
  <si>
    <t>50ETF购2018年5月2800</t>
    <phoneticPr fontId="4" type="noConversion"/>
  </si>
  <si>
    <t>50ETF购2018年5月2850</t>
    <phoneticPr fontId="4" type="noConversion"/>
  </si>
  <si>
    <t>510050P1805M02550</t>
    <phoneticPr fontId="4" type="noConversion"/>
  </si>
  <si>
    <t>50ETF沽2018年5月2550</t>
    <phoneticPr fontId="4" type="noConversion"/>
  </si>
  <si>
    <t>510050P1805M02600</t>
    <phoneticPr fontId="4" type="noConversion"/>
  </si>
  <si>
    <t>2018-05-24</t>
    <phoneticPr fontId="4" type="noConversion"/>
  </si>
  <si>
    <t>10001295</t>
    <phoneticPr fontId="4" type="noConversion"/>
  </si>
  <si>
    <t>510050P1805M02650</t>
    <phoneticPr fontId="4" type="noConversion"/>
  </si>
  <si>
    <t>50ETF沽2018年5月2650</t>
    <phoneticPr fontId="4" type="noConversion"/>
  </si>
  <si>
    <t>510050P1805M02700</t>
    <phoneticPr fontId="4" type="noConversion"/>
  </si>
  <si>
    <t>50ETF沽2018年5月2850</t>
    <phoneticPr fontId="4" type="noConversion"/>
  </si>
  <si>
    <t>10001300</t>
    <phoneticPr fontId="4" type="noConversion"/>
  </si>
  <si>
    <t>50ETF沽2018年5月2900</t>
    <phoneticPr fontId="4" type="noConversion"/>
  </si>
  <si>
    <t>50ETF购2018年5月2950</t>
    <phoneticPr fontId="4" type="noConversion"/>
  </si>
  <si>
    <t>10001302</t>
    <phoneticPr fontId="4" type="noConversion"/>
  </si>
  <si>
    <t>50ETF购2018年4月2450</t>
    <phoneticPr fontId="4" type="noConversion"/>
  </si>
  <si>
    <t>50ETF沽2018年4月2450</t>
    <phoneticPr fontId="4" type="noConversion"/>
  </si>
  <si>
    <t>510050P1805M02450</t>
    <phoneticPr fontId="4" type="noConversion"/>
  </si>
  <si>
    <t>10001309</t>
    <phoneticPr fontId="4" type="noConversion"/>
  </si>
  <si>
    <t>510050C1806M02450</t>
    <phoneticPr fontId="4" type="noConversion"/>
  </si>
  <si>
    <t>50ETF购2018年6月2450</t>
    <phoneticPr fontId="4" type="noConversion"/>
  </si>
  <si>
    <t>10001310</t>
    <phoneticPr fontId="4" type="noConversion"/>
  </si>
  <si>
    <t>510050P1806M02450</t>
    <phoneticPr fontId="4" type="noConversion"/>
  </si>
  <si>
    <t>50ETF沽2018年6月2450</t>
    <phoneticPr fontId="4" type="noConversion"/>
  </si>
  <si>
    <t>10001312</t>
    <phoneticPr fontId="4" type="noConversion"/>
  </si>
  <si>
    <t>510050P1809M02450</t>
    <phoneticPr fontId="4" type="noConversion"/>
  </si>
  <si>
    <t>50ETF沽2018年9月2450</t>
    <phoneticPr fontId="4" type="noConversion"/>
  </si>
  <si>
    <t>510050C1812A02500</t>
    <phoneticPr fontId="4" type="noConversion"/>
  </si>
  <si>
    <t>510050C1812A02600</t>
    <phoneticPr fontId="4" type="noConversion"/>
  </si>
  <si>
    <t>50ETF购2018年12月2598A</t>
    <phoneticPr fontId="4" type="noConversion"/>
  </si>
  <si>
    <t>510050C1812A02700</t>
    <phoneticPr fontId="4" type="noConversion"/>
  </si>
  <si>
    <t>50ETF购2018年12月2647A</t>
    <phoneticPr fontId="4" type="noConversion"/>
  </si>
  <si>
    <t>510050C1812A02800</t>
    <phoneticPr fontId="4" type="noConversion"/>
  </si>
  <si>
    <t>50ETF购2018年12月2745A</t>
    <phoneticPr fontId="4" type="noConversion"/>
  </si>
  <si>
    <t>2018-12-26</t>
    <phoneticPr fontId="4" type="noConversion"/>
  </si>
  <si>
    <t>510050C1812A02850</t>
    <phoneticPr fontId="4" type="noConversion"/>
  </si>
  <si>
    <t>50ETF购2018年12月2794A</t>
    <phoneticPr fontId="4" type="noConversion"/>
  </si>
  <si>
    <t>10001321</t>
    <phoneticPr fontId="4" type="noConversion"/>
  </si>
  <si>
    <t>50ETF沽2018年12月2450A</t>
    <phoneticPr fontId="4" type="noConversion"/>
  </si>
  <si>
    <t>510050P1812A02600</t>
    <phoneticPr fontId="4" type="noConversion"/>
  </si>
  <si>
    <t>510050P1812A02650</t>
    <phoneticPr fontId="4" type="noConversion"/>
  </si>
  <si>
    <t>10001326</t>
    <phoneticPr fontId="4" type="noConversion"/>
  </si>
  <si>
    <t>10001328</t>
    <phoneticPr fontId="4" type="noConversion"/>
  </si>
  <si>
    <t>510050P1812A02850</t>
    <phoneticPr fontId="4" type="noConversion"/>
  </si>
  <si>
    <t>10001331</t>
    <phoneticPr fontId="4" type="noConversion"/>
  </si>
  <si>
    <t>510050P1812A02450</t>
    <phoneticPr fontId="4" type="noConversion"/>
  </si>
  <si>
    <t>10001333</t>
    <phoneticPr fontId="4" type="noConversion"/>
  </si>
  <si>
    <t>510050C1812A02950</t>
    <phoneticPr fontId="4" type="noConversion"/>
  </si>
  <si>
    <t>50ETF购2018年12月2892A</t>
    <phoneticPr fontId="4" type="noConversion"/>
  </si>
  <si>
    <t>50ETF沽2018年12月2892A</t>
    <phoneticPr fontId="4" type="noConversion"/>
  </si>
  <si>
    <t>50ETF购2018年7月2450</t>
    <phoneticPr fontId="4" type="noConversion"/>
  </si>
  <si>
    <t>50ETF购2018年7月2550</t>
    <phoneticPr fontId="4" type="noConversion"/>
  </si>
  <si>
    <t>10001339</t>
    <phoneticPr fontId="4" type="noConversion"/>
  </si>
  <si>
    <t>510050C1807M02650</t>
    <phoneticPr fontId="4" type="noConversion"/>
  </si>
  <si>
    <t>50ETF购2018年7月2650</t>
    <phoneticPr fontId="4" type="noConversion"/>
  </si>
  <si>
    <t>510050C1807M02700</t>
    <phoneticPr fontId="4" type="noConversion"/>
  </si>
  <si>
    <t>50ETF购2018年7月2700</t>
    <phoneticPr fontId="4" type="noConversion"/>
  </si>
  <si>
    <t>50ETF购2018年7月2750</t>
    <phoneticPr fontId="4" type="noConversion"/>
  </si>
  <si>
    <t>50ETF购2018年7月2800</t>
    <phoneticPr fontId="4" type="noConversion"/>
  </si>
  <si>
    <t>50ETF沽2018年7月2450</t>
    <phoneticPr fontId="4" type="noConversion"/>
  </si>
  <si>
    <t>510050P1807M02550</t>
    <phoneticPr fontId="4" type="noConversion"/>
  </si>
  <si>
    <t>50ETF沽2018年7月2550</t>
    <phoneticPr fontId="4" type="noConversion"/>
  </si>
  <si>
    <t>10001349</t>
    <phoneticPr fontId="4" type="noConversion"/>
  </si>
  <si>
    <t>10001350</t>
    <phoneticPr fontId="4" type="noConversion"/>
  </si>
  <si>
    <t>10001351</t>
    <phoneticPr fontId="4" type="noConversion"/>
  </si>
  <si>
    <t>50ETF沽2018年7月2800</t>
    <phoneticPr fontId="4" type="noConversion"/>
  </si>
  <si>
    <t>10001352</t>
    <phoneticPr fontId="4" type="noConversion"/>
  </si>
  <si>
    <t>10001353</t>
    <phoneticPr fontId="4" type="noConversion"/>
  </si>
  <si>
    <t>50ETF购2018年7月2400</t>
    <phoneticPr fontId="4" type="noConversion"/>
  </si>
  <si>
    <t>50ETF沽2018年7月2400</t>
    <phoneticPr fontId="4" type="noConversion"/>
  </si>
  <si>
    <t>510050C1812A02400</t>
    <phoneticPr fontId="4" type="noConversion"/>
  </si>
  <si>
    <t>10001361</t>
    <phoneticPr fontId="4" type="noConversion"/>
  </si>
  <si>
    <t>510050C1807M02900</t>
    <phoneticPr fontId="4" type="noConversion"/>
  </si>
  <si>
    <t>50ETF购2018年7月2900</t>
    <phoneticPr fontId="4" type="noConversion"/>
  </si>
  <si>
    <t>10001362</t>
    <phoneticPr fontId="4" type="noConversion"/>
  </si>
  <si>
    <t>510050P1807M02900</t>
    <phoneticPr fontId="4" type="noConversion"/>
  </si>
  <si>
    <t>50ETF沽2018年7月2900</t>
    <phoneticPr fontId="4" type="noConversion"/>
  </si>
  <si>
    <t>510050C1806M02350</t>
    <phoneticPr fontId="4" type="noConversion"/>
  </si>
  <si>
    <t>10001364</t>
    <phoneticPr fontId="4" type="noConversion"/>
  </si>
  <si>
    <t>10001365</t>
    <phoneticPr fontId="4" type="noConversion"/>
  </si>
  <si>
    <t>2018-07-25</t>
    <phoneticPr fontId="4" type="noConversion"/>
  </si>
  <si>
    <t>510050P1807M02350</t>
    <phoneticPr fontId="4" type="noConversion"/>
  </si>
  <si>
    <t>10001367</t>
    <phoneticPr fontId="4" type="noConversion"/>
  </si>
  <si>
    <t>510050C1809M02350</t>
    <phoneticPr fontId="4" type="noConversion"/>
  </si>
  <si>
    <t>10001368</t>
    <phoneticPr fontId="4" type="noConversion"/>
  </si>
  <si>
    <t>510050P1809M02350</t>
    <phoneticPr fontId="4" type="noConversion"/>
  </si>
  <si>
    <t>50ETF沽2018年9月2350</t>
    <phoneticPr fontId="4" type="noConversion"/>
  </si>
  <si>
    <t>10001370</t>
    <phoneticPr fontId="4" type="noConversion"/>
  </si>
  <si>
    <t>510050P1812A02350</t>
    <phoneticPr fontId="4" type="noConversion"/>
  </si>
  <si>
    <t>50ETF购2018年6月2300</t>
    <phoneticPr fontId="4" type="noConversion"/>
  </si>
  <si>
    <t>50ETF沽2018年7月2300</t>
    <phoneticPr fontId="4" type="noConversion"/>
  </si>
  <si>
    <t>10001375</t>
    <phoneticPr fontId="4" type="noConversion"/>
  </si>
  <si>
    <t>50ETF购2018年9月2300</t>
    <phoneticPr fontId="4" type="noConversion"/>
  </si>
  <si>
    <t>510050C1812A02300</t>
    <phoneticPr fontId="4" type="noConversion"/>
  </si>
  <si>
    <t>10001378</t>
    <phoneticPr fontId="4" type="noConversion"/>
  </si>
  <si>
    <t>510050P1812A02300</t>
    <phoneticPr fontId="4" type="noConversion"/>
  </si>
  <si>
    <t>50ETF沽2018年12月2254A</t>
    <phoneticPr fontId="4" type="noConversion"/>
  </si>
  <si>
    <t>2018-12-27</t>
    <phoneticPr fontId="4" type="noConversion"/>
  </si>
  <si>
    <t>10001380</t>
    <phoneticPr fontId="4" type="noConversion"/>
  </si>
  <si>
    <t>510050P1807M02250</t>
    <phoneticPr fontId="4" type="noConversion"/>
  </si>
  <si>
    <t>2018-07-26</t>
    <phoneticPr fontId="4" type="noConversion"/>
  </si>
  <si>
    <t>10001381</t>
    <phoneticPr fontId="4" type="noConversion"/>
  </si>
  <si>
    <t>510050P1809M02250</t>
    <phoneticPr fontId="4" type="noConversion"/>
  </si>
  <si>
    <t>10001384</t>
    <phoneticPr fontId="4" type="noConversion"/>
  </si>
  <si>
    <t>510050C1808M02300</t>
    <phoneticPr fontId="4" type="noConversion"/>
  </si>
  <si>
    <t>510050C1808M02350</t>
    <phoneticPr fontId="4" type="noConversion"/>
  </si>
  <si>
    <t>50ETF购2018年8月2350</t>
    <phoneticPr fontId="4" type="noConversion"/>
  </si>
  <si>
    <t>510050C1808M02400</t>
    <phoneticPr fontId="4" type="noConversion"/>
  </si>
  <si>
    <t>510050C1808M02450</t>
    <phoneticPr fontId="4" type="noConversion"/>
  </si>
  <si>
    <t>2018-08-23</t>
    <phoneticPr fontId="4" type="noConversion"/>
  </si>
  <si>
    <t>2018-08</t>
    <phoneticPr fontId="4" type="noConversion"/>
  </si>
  <si>
    <t>50ETF购2018年8月2600</t>
    <phoneticPr fontId="4" type="noConversion"/>
  </si>
  <si>
    <t>510050C1808M02650</t>
    <phoneticPr fontId="4" type="noConversion"/>
  </si>
  <si>
    <t>50ETF购2018年8月2650</t>
    <phoneticPr fontId="4" type="noConversion"/>
  </si>
  <si>
    <t>2018-08-22</t>
    <phoneticPr fontId="4" type="noConversion"/>
  </si>
  <si>
    <t>10001394</t>
    <phoneticPr fontId="4" type="noConversion"/>
  </si>
  <si>
    <t>50ETF沽2018年8月2250</t>
    <phoneticPr fontId="4" type="noConversion"/>
  </si>
  <si>
    <t>10001397</t>
    <phoneticPr fontId="4" type="noConversion"/>
  </si>
  <si>
    <t>50ETF沽2018年8月2450</t>
    <phoneticPr fontId="4" type="noConversion"/>
  </si>
  <si>
    <t>10001400</t>
    <phoneticPr fontId="4" type="noConversion"/>
  </si>
  <si>
    <t>10001401</t>
    <phoneticPr fontId="4" type="noConversion"/>
  </si>
  <si>
    <t>510050P1808M02600</t>
    <phoneticPr fontId="4" type="noConversion"/>
  </si>
  <si>
    <t>10001402</t>
    <phoneticPr fontId="4" type="noConversion"/>
  </si>
  <si>
    <t>10001403</t>
    <phoneticPr fontId="4" type="noConversion"/>
  </si>
  <si>
    <t>10001404</t>
    <phoneticPr fontId="4" type="noConversion"/>
  </si>
  <si>
    <t>50ETF沽2018年8月2700</t>
    <phoneticPr fontId="4" type="noConversion"/>
  </si>
  <si>
    <t>10001405</t>
    <phoneticPr fontId="4" type="noConversion"/>
  </si>
  <si>
    <t>510050C1807M02200</t>
    <phoneticPr fontId="4" type="noConversion"/>
  </si>
  <si>
    <t>50ETF购2018年8月2200</t>
    <phoneticPr fontId="4" type="noConversion"/>
  </si>
  <si>
    <t>510050P1808M02200</t>
    <phoneticPr fontId="4" type="noConversion"/>
  </si>
  <si>
    <t>10001409</t>
    <phoneticPr fontId="4" type="noConversion"/>
  </si>
  <si>
    <t>510050P1809M02200</t>
    <phoneticPr fontId="4" type="noConversion"/>
  </si>
  <si>
    <t>50ETF购2018年12月2156A</t>
    <phoneticPr fontId="4" type="noConversion"/>
  </si>
  <si>
    <t>510050P1812A02200</t>
    <phoneticPr fontId="4" type="noConversion"/>
  </si>
  <si>
    <t>50ETF沽2018年12月2156A</t>
    <phoneticPr fontId="4" type="noConversion"/>
  </si>
  <si>
    <t>510050C1808M02750</t>
    <phoneticPr fontId="4" type="noConversion"/>
  </si>
  <si>
    <t>50ETF沽2018年8月2750</t>
    <phoneticPr fontId="4" type="noConversion"/>
  </si>
  <si>
    <t>510050C1903A02400</t>
    <phoneticPr fontId="4" type="noConversion"/>
  </si>
  <si>
    <t>50ETF购2019年3月2352A</t>
    <phoneticPr fontId="4" type="noConversion"/>
  </si>
  <si>
    <t>510050C1903A02450</t>
    <phoneticPr fontId="4" type="noConversion"/>
  </si>
  <si>
    <t>50ETF购2019年3月2401A</t>
    <phoneticPr fontId="4" type="noConversion"/>
  </si>
  <si>
    <t>10001419</t>
    <phoneticPr fontId="4" type="noConversion"/>
  </si>
  <si>
    <t>510050C1903A02500</t>
    <phoneticPr fontId="4" type="noConversion"/>
  </si>
  <si>
    <t>10001420</t>
    <phoneticPr fontId="4" type="noConversion"/>
  </si>
  <si>
    <t>50ETF购2019年3月2500A</t>
    <phoneticPr fontId="4" type="noConversion"/>
  </si>
  <si>
    <t>510050C1903A02600</t>
    <phoneticPr fontId="4" type="noConversion"/>
  </si>
  <si>
    <t>2019-03-28</t>
    <phoneticPr fontId="4" type="noConversion"/>
  </si>
  <si>
    <t>10001423</t>
    <phoneticPr fontId="4" type="noConversion"/>
  </si>
  <si>
    <t>510050C1903A02700</t>
    <phoneticPr fontId="4" type="noConversion"/>
  </si>
  <si>
    <t>50ETF购2019年3月2647A</t>
    <phoneticPr fontId="4" type="noConversion"/>
  </si>
  <si>
    <t>2019-03-27</t>
    <phoneticPr fontId="4" type="noConversion"/>
  </si>
  <si>
    <t>50ETF购2019年3月2696A</t>
    <phoneticPr fontId="4" type="noConversion"/>
  </si>
  <si>
    <t>10001425</t>
    <phoneticPr fontId="4" type="noConversion"/>
  </si>
  <si>
    <t>510050C1903A02800</t>
    <phoneticPr fontId="4" type="noConversion"/>
  </si>
  <si>
    <t>50ETF沽2019年3月2352A</t>
    <phoneticPr fontId="4" type="noConversion"/>
  </si>
  <si>
    <t>510050P1903A02450</t>
    <phoneticPr fontId="4" type="noConversion"/>
  </si>
  <si>
    <t>50ETF沽2019年3月2401A</t>
    <phoneticPr fontId="4" type="noConversion"/>
  </si>
  <si>
    <t>510050P1903A02500</t>
    <phoneticPr fontId="4" type="noConversion"/>
  </si>
  <si>
    <t>50ETF沽2019年3月2450A</t>
    <phoneticPr fontId="4" type="noConversion"/>
  </si>
  <si>
    <t>10001429</t>
    <phoneticPr fontId="4" type="noConversion"/>
  </si>
  <si>
    <t>510050P1903A02550</t>
    <phoneticPr fontId="4" type="noConversion"/>
  </si>
  <si>
    <t>50ETF沽2019年3月2500A</t>
    <phoneticPr fontId="4" type="noConversion"/>
  </si>
  <si>
    <t>10001430</t>
    <phoneticPr fontId="4" type="noConversion"/>
  </si>
  <si>
    <t>510050P1903A02600</t>
    <phoneticPr fontId="4" type="noConversion"/>
  </si>
  <si>
    <t>10001432</t>
    <phoneticPr fontId="4" type="noConversion"/>
  </si>
  <si>
    <t>50ETF沽2019年3月2647A</t>
    <phoneticPr fontId="4" type="noConversion"/>
  </si>
  <si>
    <t>10001433</t>
    <phoneticPr fontId="4" type="noConversion"/>
  </si>
  <si>
    <t>50ETF沽2019年3月2696A</t>
    <phoneticPr fontId="4" type="noConversion"/>
  </si>
  <si>
    <t>10001434</t>
    <phoneticPr fontId="4" type="noConversion"/>
  </si>
  <si>
    <t>50ETF沽2019年3月2745A</t>
    <phoneticPr fontId="4" type="noConversion"/>
  </si>
  <si>
    <t>50ETF购2019年3月2254A</t>
    <phoneticPr fontId="4" type="noConversion"/>
  </si>
  <si>
    <t>510050P1903A02300</t>
    <phoneticPr fontId="4" type="noConversion"/>
  </si>
  <si>
    <t>10001442</t>
    <phoneticPr fontId="4" type="noConversion"/>
  </si>
  <si>
    <t>510050P1903A02200</t>
    <phoneticPr fontId="4" type="noConversion"/>
  </si>
  <si>
    <t>10001443</t>
    <phoneticPr fontId="4" type="noConversion"/>
  </si>
  <si>
    <t>510050C1810M02300</t>
    <phoneticPr fontId="4" type="noConversion"/>
  </si>
  <si>
    <t>10001444</t>
    <phoneticPr fontId="4" type="noConversion"/>
  </si>
  <si>
    <t>510050C1810M02350</t>
    <phoneticPr fontId="4" type="noConversion"/>
  </si>
  <si>
    <t>2018-10-25</t>
    <phoneticPr fontId="4" type="noConversion"/>
  </si>
  <si>
    <t>10001446</t>
    <phoneticPr fontId="4" type="noConversion"/>
  </si>
  <si>
    <t>10001447</t>
    <phoneticPr fontId="4" type="noConversion"/>
  </si>
  <si>
    <t>10001449</t>
    <phoneticPr fontId="4" type="noConversion"/>
  </si>
  <si>
    <t>510050C1810M02600</t>
    <phoneticPr fontId="4" type="noConversion"/>
  </si>
  <si>
    <t>10001451</t>
    <phoneticPr fontId="4" type="noConversion"/>
  </si>
  <si>
    <t>510050C1810M02700</t>
    <phoneticPr fontId="4" type="noConversion"/>
  </si>
  <si>
    <t>510050P1810M02300</t>
    <phoneticPr fontId="4" type="noConversion"/>
  </si>
  <si>
    <t>50ETF沽2018年10月2300</t>
    <phoneticPr fontId="4" type="noConversion"/>
  </si>
  <si>
    <t>50ETF沽2018年10月2350</t>
    <phoneticPr fontId="4" type="noConversion"/>
  </si>
  <si>
    <t>50ETF沽2018年10月2450</t>
    <phoneticPr fontId="4" type="noConversion"/>
  </si>
  <si>
    <t>510050P1810M02550</t>
    <phoneticPr fontId="4" type="noConversion"/>
  </si>
  <si>
    <t>10001459</t>
    <phoneticPr fontId="4" type="noConversion"/>
  </si>
  <si>
    <t>510050P1810M02650</t>
    <phoneticPr fontId="4" type="noConversion"/>
  </si>
  <si>
    <t>50ETF沽2018年10月2650</t>
    <phoneticPr fontId="4" type="noConversion"/>
  </si>
  <si>
    <t>50ETF购2018年10月2750</t>
    <phoneticPr fontId="4" type="noConversion"/>
  </si>
  <si>
    <t>50ETF沽2018年10月2750</t>
    <phoneticPr fontId="4" type="noConversion"/>
  </si>
  <si>
    <t>510050C1810M02250</t>
    <phoneticPr fontId="4" type="noConversion"/>
  </si>
  <si>
    <t>10001467</t>
    <phoneticPr fontId="4" type="noConversion"/>
  </si>
  <si>
    <t>50ETF沽2019年3月2794A</t>
    <phoneticPr fontId="4" type="noConversion"/>
  </si>
  <si>
    <t>10001471</t>
    <phoneticPr fontId="4" type="noConversion"/>
  </si>
  <si>
    <t>50ETF购2018年11月2450</t>
    <phoneticPr fontId="4" type="noConversion"/>
  </si>
  <si>
    <t>10001473</t>
    <phoneticPr fontId="4" type="noConversion"/>
  </si>
  <si>
    <t>510050C1811M02550</t>
    <phoneticPr fontId="4" type="noConversion"/>
  </si>
  <si>
    <t>50ETF购2018年11月2550</t>
    <phoneticPr fontId="4" type="noConversion"/>
  </si>
  <si>
    <t>10001474</t>
    <phoneticPr fontId="4" type="noConversion"/>
  </si>
  <si>
    <t>510050C1811M02700</t>
    <phoneticPr fontId="4" type="noConversion"/>
  </si>
  <si>
    <t>510050C1811M02750</t>
    <phoneticPr fontId="4" type="noConversion"/>
  </si>
  <si>
    <t>2018-11</t>
    <phoneticPr fontId="4" type="noConversion"/>
  </si>
  <si>
    <t>50ETF购2018年11月2800</t>
    <phoneticPr fontId="4" type="noConversion"/>
  </si>
  <si>
    <t>510050C1811M02850</t>
    <phoneticPr fontId="4" type="noConversion"/>
  </si>
  <si>
    <t>10001480</t>
    <phoneticPr fontId="4" type="noConversion"/>
  </si>
  <si>
    <t>50ETF沽2018年11月2450</t>
    <phoneticPr fontId="4" type="noConversion"/>
  </si>
  <si>
    <t>10001482</t>
    <phoneticPr fontId="4" type="noConversion"/>
  </si>
  <si>
    <t>10001483</t>
    <phoneticPr fontId="4" type="noConversion"/>
  </si>
  <si>
    <t>50ETF沽2018年11月2650</t>
    <phoneticPr fontId="4" type="noConversion"/>
  </si>
  <si>
    <t>10001486</t>
    <phoneticPr fontId="4" type="noConversion"/>
  </si>
  <si>
    <t>10001487</t>
    <phoneticPr fontId="4" type="noConversion"/>
  </si>
  <si>
    <t>510050P1811M02800</t>
    <phoneticPr fontId="4" type="noConversion"/>
  </si>
  <si>
    <t>50ETF购2018年11月2400</t>
    <phoneticPr fontId="4" type="noConversion"/>
  </si>
  <si>
    <t>510050P1811M02350</t>
    <phoneticPr fontId="4" type="noConversion"/>
  </si>
  <si>
    <t>50ETF购2018年11月2300</t>
    <phoneticPr fontId="4" type="noConversion"/>
  </si>
  <si>
    <t>10001496</t>
    <phoneticPr fontId="4" type="noConversion"/>
  </si>
  <si>
    <t>10001498</t>
    <phoneticPr fontId="4" type="noConversion"/>
  </si>
  <si>
    <t>510050P1810M02200</t>
    <phoneticPr fontId="4" type="noConversion"/>
  </si>
  <si>
    <t>50ETF沽2018年10月2200</t>
    <phoneticPr fontId="4" type="noConversion"/>
  </si>
  <si>
    <t>2018-10</t>
    <phoneticPr fontId="4" type="noConversion"/>
  </si>
  <si>
    <t>510050C1811M02200</t>
    <phoneticPr fontId="4" type="noConversion"/>
  </si>
  <si>
    <t>10001501</t>
    <phoneticPr fontId="4" type="noConversion"/>
  </si>
  <si>
    <t>50ETF购2019年6月2352A</t>
    <phoneticPr fontId="4" type="noConversion"/>
  </si>
  <si>
    <t>510050C1906A02450</t>
    <phoneticPr fontId="4" type="noConversion"/>
  </si>
  <si>
    <t>50ETF购2019年6月2450A</t>
    <phoneticPr fontId="4" type="noConversion"/>
  </si>
  <si>
    <t>510050C1906A02550</t>
    <phoneticPr fontId="4" type="noConversion"/>
  </si>
  <si>
    <t>510050C1906A02650</t>
    <phoneticPr fontId="4" type="noConversion"/>
  </si>
  <si>
    <t>510050C1906A02700</t>
    <phoneticPr fontId="4" type="noConversion"/>
  </si>
  <si>
    <t>2019-06-27</t>
    <phoneticPr fontId="4" type="noConversion"/>
  </si>
  <si>
    <t>510050C1906A02750</t>
    <phoneticPr fontId="4" type="noConversion"/>
  </si>
  <si>
    <t>50ETF购2019年6月2696A</t>
    <phoneticPr fontId="4" type="noConversion"/>
  </si>
  <si>
    <t>10001511</t>
    <phoneticPr fontId="4" type="noConversion"/>
  </si>
  <si>
    <t>50ETF沽2019年6月2352A</t>
    <phoneticPr fontId="4" type="noConversion"/>
  </si>
  <si>
    <t>10001513</t>
    <phoneticPr fontId="4" type="noConversion"/>
  </si>
  <si>
    <t>10001515</t>
    <phoneticPr fontId="4" type="noConversion"/>
  </si>
  <si>
    <t>510050P1906A02600</t>
    <phoneticPr fontId="4" type="noConversion"/>
  </si>
  <si>
    <t>10001516</t>
    <phoneticPr fontId="4" type="noConversion"/>
  </si>
  <si>
    <t>510050P1906A02650</t>
    <phoneticPr fontId="4" type="noConversion"/>
  </si>
  <si>
    <t>50ETF沽2019年6月2696A</t>
    <phoneticPr fontId="4" type="noConversion"/>
  </si>
  <si>
    <t>510050C1906A02300</t>
    <phoneticPr fontId="4" type="noConversion"/>
  </si>
  <si>
    <t>50ETF购2019年6月2254A</t>
    <phoneticPr fontId="4" type="noConversion"/>
  </si>
  <si>
    <t>510050P1906A02300</t>
    <phoneticPr fontId="4" type="noConversion"/>
  </si>
  <si>
    <t>2019-06</t>
    <phoneticPr fontId="4" type="noConversion"/>
  </si>
  <si>
    <t>10001521</t>
    <phoneticPr fontId="4" type="noConversion"/>
  </si>
  <si>
    <t>50ETF购2019年6月2205A</t>
    <phoneticPr fontId="4" type="noConversion"/>
  </si>
  <si>
    <t>10001523</t>
    <phoneticPr fontId="4" type="noConversion"/>
  </si>
  <si>
    <t>50ETF购2019年6月2745A</t>
    <phoneticPr fontId="4" type="noConversion"/>
  </si>
  <si>
    <t>510050P1906A02800</t>
    <phoneticPr fontId="4" type="noConversion"/>
  </si>
  <si>
    <t>50ETF沽2019年6月2745A</t>
    <phoneticPr fontId="4" type="noConversion"/>
  </si>
  <si>
    <t>50ETF购2019年1月2205A</t>
    <phoneticPr fontId="4" type="noConversion"/>
  </si>
  <si>
    <t>510050C1901A02300</t>
    <phoneticPr fontId="4" type="noConversion"/>
  </si>
  <si>
    <t>50ETF购2019年1月2254A</t>
    <phoneticPr fontId="4" type="noConversion"/>
  </si>
  <si>
    <t>510050C1901A02350</t>
    <phoneticPr fontId="4" type="noConversion"/>
  </si>
  <si>
    <t>10001529</t>
    <phoneticPr fontId="4" type="noConversion"/>
  </si>
  <si>
    <t>510050C1901A02450</t>
    <phoneticPr fontId="4" type="noConversion"/>
  </si>
  <si>
    <t>50ETF购2019年1月2401A</t>
    <phoneticPr fontId="4" type="noConversion"/>
  </si>
  <si>
    <t>510050C1901A02500</t>
    <phoneticPr fontId="4" type="noConversion"/>
  </si>
  <si>
    <t>510050C1901A02550</t>
    <phoneticPr fontId="4" type="noConversion"/>
  </si>
  <si>
    <t>50ETF购2019年1月2500A</t>
    <phoneticPr fontId="4" type="noConversion"/>
  </si>
  <si>
    <t>10001532</t>
    <phoneticPr fontId="4" type="noConversion"/>
  </si>
  <si>
    <t>50ETF购2019年1月2549A</t>
    <phoneticPr fontId="4" type="noConversion"/>
  </si>
  <si>
    <t>10001533</t>
    <phoneticPr fontId="4" type="noConversion"/>
  </si>
  <si>
    <t>10001534</t>
    <phoneticPr fontId="4" type="noConversion"/>
  </si>
  <si>
    <t>510050P1901A02250</t>
    <phoneticPr fontId="4" type="noConversion"/>
  </si>
  <si>
    <t>50ETF沽2019年1月2254A</t>
    <phoneticPr fontId="4" type="noConversion"/>
  </si>
  <si>
    <t>50ETF沽2019年1月2303A</t>
    <phoneticPr fontId="4" type="noConversion"/>
  </si>
  <si>
    <t>10001538</t>
    <phoneticPr fontId="4" type="noConversion"/>
  </si>
  <si>
    <t>510050P1901A02450</t>
    <phoneticPr fontId="4" type="noConversion"/>
  </si>
  <si>
    <t>50ETF沽2019年1月2450A</t>
    <phoneticPr fontId="4" type="noConversion"/>
  </si>
  <si>
    <t>10001540</t>
    <phoneticPr fontId="4" type="noConversion"/>
  </si>
  <si>
    <t>510050P1901A02600</t>
    <phoneticPr fontId="4" type="noConversion"/>
  </si>
  <si>
    <t>50ETF沽2019年1月2549A</t>
    <phoneticPr fontId="4" type="noConversion"/>
  </si>
  <si>
    <t>10001542</t>
    <phoneticPr fontId="4" type="noConversion"/>
  </si>
  <si>
    <t>510050P1901A02650</t>
    <phoneticPr fontId="4" type="noConversion"/>
  </si>
  <si>
    <t>50ETF沽2019年1月2598A</t>
    <phoneticPr fontId="4" type="noConversion"/>
  </si>
  <si>
    <t>50ETF购2018年12月2250</t>
    <phoneticPr fontId="4" type="noConversion"/>
  </si>
  <si>
    <t>10001545</t>
    <phoneticPr fontId="4" type="noConversion"/>
  </si>
  <si>
    <t>10001547</t>
    <phoneticPr fontId="4" type="noConversion"/>
  </si>
  <si>
    <t>510050C1812M02500</t>
    <phoneticPr fontId="4" type="noConversion"/>
  </si>
  <si>
    <t>510050C1812M02550</t>
    <phoneticPr fontId="4" type="noConversion"/>
  </si>
  <si>
    <t>10001550</t>
    <phoneticPr fontId="4" type="noConversion"/>
  </si>
  <si>
    <t>510050C1812M02600</t>
    <phoneticPr fontId="4" type="noConversion"/>
  </si>
  <si>
    <t>10001551</t>
    <phoneticPr fontId="4" type="noConversion"/>
  </si>
  <si>
    <t>510050C1812M02650</t>
    <phoneticPr fontId="4" type="noConversion"/>
  </si>
  <si>
    <t>50ETF购2018年12月2650</t>
    <phoneticPr fontId="4" type="noConversion"/>
  </si>
  <si>
    <t>50ETF沽2018年12月2250</t>
    <phoneticPr fontId="4" type="noConversion"/>
  </si>
  <si>
    <t>510050P1812M02300</t>
    <phoneticPr fontId="4" type="noConversion"/>
  </si>
  <si>
    <t>510050P1812M02350</t>
    <phoneticPr fontId="4" type="noConversion"/>
  </si>
  <si>
    <t>10001555</t>
    <phoneticPr fontId="4" type="noConversion"/>
  </si>
  <si>
    <t>510050P1812M02450</t>
    <phoneticPr fontId="4" type="noConversion"/>
  </si>
  <si>
    <t>50ETF沽2018年12月2450</t>
    <phoneticPr fontId="4" type="noConversion"/>
  </si>
  <si>
    <t>10001557</t>
    <phoneticPr fontId="4" type="noConversion"/>
  </si>
  <si>
    <t>510050P1812M02500</t>
    <phoneticPr fontId="4" type="noConversion"/>
  </si>
  <si>
    <t>10001558</t>
    <phoneticPr fontId="4" type="noConversion"/>
  </si>
  <si>
    <t>510050P1812M02600</t>
    <phoneticPr fontId="4" type="noConversion"/>
  </si>
  <si>
    <t>10001560</t>
    <phoneticPr fontId="4" type="noConversion"/>
  </si>
  <si>
    <t>510050C1901M02250</t>
    <phoneticPr fontId="4" type="noConversion"/>
  </si>
  <si>
    <t>50ETF购2019年1月2250</t>
    <phoneticPr fontId="4" type="noConversion"/>
  </si>
  <si>
    <t>510050C1901M02300</t>
    <phoneticPr fontId="4" type="noConversion"/>
  </si>
  <si>
    <t>510050C1901M02450</t>
    <phoneticPr fontId="4" type="noConversion"/>
  </si>
  <si>
    <t>510050C1901M02500</t>
    <phoneticPr fontId="4" type="noConversion"/>
  </si>
  <si>
    <t>510050C1901M02600</t>
    <phoneticPr fontId="4" type="noConversion"/>
  </si>
  <si>
    <t>50ETF购2019年1月2600</t>
    <phoneticPr fontId="4" type="noConversion"/>
  </si>
  <si>
    <t>510050C1901M02650</t>
    <phoneticPr fontId="4" type="noConversion"/>
  </si>
  <si>
    <t>510050P1901M02300</t>
    <phoneticPr fontId="4" type="noConversion"/>
  </si>
  <si>
    <t>10001572</t>
    <phoneticPr fontId="4" type="noConversion"/>
  </si>
  <si>
    <t>510050P1901M02350</t>
    <phoneticPr fontId="4" type="noConversion"/>
  </si>
  <si>
    <t>510050P1901M02400</t>
    <phoneticPr fontId="4" type="noConversion"/>
  </si>
  <si>
    <t>10001574</t>
    <phoneticPr fontId="4" type="noConversion"/>
  </si>
  <si>
    <t>50ETF沽2019年1月2450</t>
    <phoneticPr fontId="4" type="noConversion"/>
  </si>
  <si>
    <t>10001576</t>
    <phoneticPr fontId="4" type="noConversion"/>
  </si>
  <si>
    <t>10001577</t>
    <phoneticPr fontId="4" type="noConversion"/>
  </si>
  <si>
    <t>510050P1901M02600</t>
    <phoneticPr fontId="4" type="noConversion"/>
  </si>
  <si>
    <t>10001580</t>
    <phoneticPr fontId="4" type="noConversion"/>
  </si>
  <si>
    <t>510050C1903M02300</t>
    <phoneticPr fontId="4" type="noConversion"/>
  </si>
  <si>
    <t>10001581</t>
    <phoneticPr fontId="4" type="noConversion"/>
  </si>
  <si>
    <t>10001585</t>
    <phoneticPr fontId="4" type="noConversion"/>
  </si>
  <si>
    <t>50ETF购2019年3月2600</t>
    <phoneticPr fontId="4" type="noConversion"/>
  </si>
  <si>
    <t>10001587</t>
    <phoneticPr fontId="4" type="noConversion"/>
  </si>
  <si>
    <t>10001588</t>
    <phoneticPr fontId="4" type="noConversion"/>
  </si>
  <si>
    <t>50ETF沽2019年3月2250</t>
    <phoneticPr fontId="4" type="noConversion"/>
  </si>
  <si>
    <t>50ETF沽2019年3月2350</t>
    <phoneticPr fontId="4" type="noConversion"/>
  </si>
  <si>
    <t>510050P1903M02500</t>
    <phoneticPr fontId="4" type="noConversion"/>
  </si>
  <si>
    <t>10001594</t>
    <phoneticPr fontId="4" type="noConversion"/>
  </si>
  <si>
    <t>510050P1903M02600</t>
    <phoneticPr fontId="4" type="noConversion"/>
  </si>
  <si>
    <t>10001596</t>
    <phoneticPr fontId="4" type="noConversion"/>
  </si>
  <si>
    <t>50ETF购2019年6月2250</t>
    <phoneticPr fontId="4" type="noConversion"/>
  </si>
  <si>
    <t>10001598</t>
    <phoneticPr fontId="4" type="noConversion"/>
  </si>
  <si>
    <t>50ETF购2019年6月2300</t>
    <phoneticPr fontId="4" type="noConversion"/>
  </si>
  <si>
    <t>510050C1906M02350</t>
    <phoneticPr fontId="4" type="noConversion"/>
  </si>
  <si>
    <t>510050C1906M02400</t>
    <phoneticPr fontId="4" type="noConversion"/>
  </si>
  <si>
    <t>510050C1906M02450</t>
    <phoneticPr fontId="4" type="noConversion"/>
  </si>
  <si>
    <t>50ETF购2019年6月2450</t>
    <phoneticPr fontId="4" type="noConversion"/>
  </si>
  <si>
    <t>10001605</t>
    <phoneticPr fontId="4" type="noConversion"/>
  </si>
  <si>
    <t>510050P1906M02250</t>
    <phoneticPr fontId="4" type="noConversion"/>
  </si>
  <si>
    <t>50ETF沽2019年6月2250</t>
    <phoneticPr fontId="4" type="noConversion"/>
  </si>
  <si>
    <t>510050P1906M02300</t>
    <phoneticPr fontId="4" type="noConversion"/>
  </si>
  <si>
    <t>50ETF沽2019年6月2300</t>
    <phoneticPr fontId="4" type="noConversion"/>
  </si>
  <si>
    <t>510050P1906M02350</t>
    <phoneticPr fontId="4" type="noConversion"/>
  </si>
  <si>
    <t>50ETF沽2019年6月2400</t>
    <phoneticPr fontId="4" type="noConversion"/>
  </si>
  <si>
    <t>10001610</t>
    <phoneticPr fontId="4" type="noConversion"/>
  </si>
  <si>
    <t>510050P1906M02450</t>
    <phoneticPr fontId="4" type="noConversion"/>
  </si>
  <si>
    <t>10001613</t>
    <phoneticPr fontId="4" type="noConversion"/>
  </si>
  <si>
    <t>50ETF沽2019年6月2600</t>
    <phoneticPr fontId="4" type="noConversion"/>
  </si>
  <si>
    <t>10001614</t>
    <phoneticPr fontId="4" type="noConversion"/>
  </si>
  <si>
    <t>10001615</t>
    <phoneticPr fontId="4" type="noConversion"/>
  </si>
  <si>
    <t>50ETF购2018年12月2700</t>
    <phoneticPr fontId="4" type="noConversion"/>
  </si>
  <si>
    <t>510050C1901M02700</t>
    <phoneticPr fontId="4" type="noConversion"/>
  </si>
  <si>
    <t>50ETF购2019年1月2700</t>
    <phoneticPr fontId="4" type="noConversion"/>
  </si>
  <si>
    <t>510050P1901M02700</t>
    <phoneticPr fontId="4" type="noConversion"/>
  </si>
  <si>
    <t>50ETF沽2019年1月2700</t>
    <phoneticPr fontId="4" type="noConversion"/>
  </si>
  <si>
    <t>50ETF沽2019年3月2700</t>
    <phoneticPr fontId="4" type="noConversion"/>
  </si>
  <si>
    <t>510050C1906M02700</t>
    <phoneticPr fontId="4" type="noConversion"/>
  </si>
  <si>
    <t>50ETF购2019年6月2700</t>
    <phoneticPr fontId="4" type="noConversion"/>
  </si>
  <si>
    <t>10001622</t>
    <phoneticPr fontId="4" type="noConversion"/>
  </si>
  <si>
    <t>510050P1906M02700</t>
    <phoneticPr fontId="4" type="noConversion"/>
  </si>
  <si>
    <t>10001623</t>
    <phoneticPr fontId="4" type="noConversion"/>
  </si>
  <si>
    <t>50ETF购2018年12月2200</t>
    <phoneticPr fontId="4" type="noConversion"/>
  </si>
  <si>
    <t>10001624</t>
    <phoneticPr fontId="4" type="noConversion"/>
  </si>
  <si>
    <t>510050P1812M02200</t>
    <phoneticPr fontId="4" type="noConversion"/>
  </si>
  <si>
    <t>10001625</t>
    <phoneticPr fontId="4" type="noConversion"/>
  </si>
  <si>
    <t>50ETF购2019年1月2200</t>
    <phoneticPr fontId="4" type="noConversion"/>
  </si>
  <si>
    <t>510050C1906M02200</t>
    <phoneticPr fontId="4" type="noConversion"/>
  </si>
  <si>
    <t>50ETF购2019年6月2200</t>
    <phoneticPr fontId="4" type="noConversion"/>
  </si>
  <si>
    <t>10001630</t>
    <phoneticPr fontId="4" type="noConversion"/>
  </si>
  <si>
    <t>10001631</t>
    <phoneticPr fontId="4" type="noConversion"/>
  </si>
  <si>
    <t>510050P1812M02150</t>
    <phoneticPr fontId="4" type="noConversion"/>
  </si>
  <si>
    <t>10001633</t>
    <phoneticPr fontId="4" type="noConversion"/>
  </si>
  <si>
    <t>510050C1901M02150</t>
    <phoneticPr fontId="4" type="noConversion"/>
  </si>
  <si>
    <t>50ETF购2019年1月2150</t>
    <phoneticPr fontId="4" type="noConversion"/>
  </si>
  <si>
    <t>510050P1901M02150</t>
    <phoneticPr fontId="4" type="noConversion"/>
  </si>
  <si>
    <t>10001635</t>
    <phoneticPr fontId="4" type="noConversion"/>
  </si>
  <si>
    <t>510050C1903M02150</t>
    <phoneticPr fontId="4" type="noConversion"/>
  </si>
  <si>
    <t>50ETF购2019年3月2150</t>
    <phoneticPr fontId="4" type="noConversion"/>
  </si>
  <si>
    <t>10001636</t>
    <phoneticPr fontId="4" type="noConversion"/>
  </si>
  <si>
    <t>50ETF购2019年6月2150</t>
    <phoneticPr fontId="4" type="noConversion"/>
  </si>
  <si>
    <t>10001638</t>
    <phoneticPr fontId="4" type="noConversion"/>
  </si>
  <si>
    <t>50ETF沽2019年6月2150</t>
    <phoneticPr fontId="4" type="noConversion"/>
  </si>
  <si>
    <t>10001639</t>
    <phoneticPr fontId="4" type="noConversion"/>
  </si>
  <si>
    <t>50ETF购2019年1月2100</t>
    <phoneticPr fontId="4" type="noConversion"/>
  </si>
  <si>
    <t>510050P1901M02100</t>
    <phoneticPr fontId="4" type="noConversion"/>
  </si>
  <si>
    <t>2019-01</t>
    <phoneticPr fontId="4" type="noConversion"/>
  </si>
  <si>
    <t>10001643</t>
    <phoneticPr fontId="4" type="noConversion"/>
  </si>
  <si>
    <t>510050C1903M02100</t>
    <phoneticPr fontId="4" type="noConversion"/>
  </si>
  <si>
    <t>10001644</t>
    <phoneticPr fontId="4" type="noConversion"/>
  </si>
  <si>
    <t>50ETF沽2019年3月2100</t>
    <phoneticPr fontId="4" type="noConversion"/>
  </si>
  <si>
    <t>10001647</t>
    <phoneticPr fontId="4" type="noConversion"/>
  </si>
  <si>
    <t>510050C1902M02100</t>
    <phoneticPr fontId="4" type="noConversion"/>
  </si>
  <si>
    <t>10001648</t>
    <phoneticPr fontId="4" type="noConversion"/>
  </si>
  <si>
    <t>50ETF购2019年2月2150</t>
    <phoneticPr fontId="4" type="noConversion"/>
  </si>
  <si>
    <t>510050C1902M02200</t>
    <phoneticPr fontId="4" type="noConversion"/>
  </si>
  <si>
    <t>50ETF购2019年2月2250</t>
    <phoneticPr fontId="4" type="noConversion"/>
  </si>
  <si>
    <t>10001651</t>
    <phoneticPr fontId="4" type="noConversion"/>
  </si>
  <si>
    <t>510050C1902M02400</t>
    <phoneticPr fontId="4" type="noConversion"/>
  </si>
  <si>
    <t>10001654</t>
    <phoneticPr fontId="4" type="noConversion"/>
  </si>
  <si>
    <t>510050C1902M02450</t>
    <phoneticPr fontId="4" type="noConversion"/>
  </si>
  <si>
    <t>510050C1902M02500</t>
    <phoneticPr fontId="4" type="noConversion"/>
  </si>
  <si>
    <t>50ETF购2019年2月2500</t>
    <phoneticPr fontId="4" type="noConversion"/>
  </si>
  <si>
    <t>10001656</t>
    <phoneticPr fontId="4" type="noConversion"/>
  </si>
  <si>
    <t>510050P1902M02100</t>
    <phoneticPr fontId="4" type="noConversion"/>
  </si>
  <si>
    <t>10001657</t>
    <phoneticPr fontId="4" type="noConversion"/>
  </si>
  <si>
    <t>50ETF沽2019年2月2150</t>
    <phoneticPr fontId="4" type="noConversion"/>
  </si>
  <si>
    <t>10001658</t>
    <phoneticPr fontId="4" type="noConversion"/>
  </si>
  <si>
    <t>510050P1902M02200</t>
    <phoneticPr fontId="4" type="noConversion"/>
  </si>
  <si>
    <t>10001661</t>
    <phoneticPr fontId="4" type="noConversion"/>
  </si>
  <si>
    <t>510050P1902M02400</t>
    <phoneticPr fontId="4" type="noConversion"/>
  </si>
  <si>
    <t>10001664</t>
    <phoneticPr fontId="4" type="noConversion"/>
  </si>
  <si>
    <t>510050P1902M02500</t>
    <phoneticPr fontId="4" type="noConversion"/>
  </si>
  <si>
    <t>50ETF沽2019年2月2500</t>
    <phoneticPr fontId="4" type="noConversion"/>
  </si>
  <si>
    <t>10001665</t>
    <phoneticPr fontId="4" type="noConversion"/>
  </si>
  <si>
    <t>50ETF购2019年1月2050</t>
    <phoneticPr fontId="4" type="noConversion"/>
  </si>
  <si>
    <t>510050P1902M02050</t>
    <phoneticPr fontId="4" type="noConversion"/>
  </si>
  <si>
    <t>50ETF沽2019年2月2050</t>
    <phoneticPr fontId="4" type="noConversion"/>
  </si>
  <si>
    <t>10001669</t>
    <phoneticPr fontId="4" type="noConversion"/>
  </si>
  <si>
    <t>510050C1903M02050</t>
    <phoneticPr fontId="4" type="noConversion"/>
  </si>
  <si>
    <t>510050P1906M02050</t>
    <phoneticPr fontId="4" type="noConversion"/>
  </si>
  <si>
    <t>50ETF沽2019年6月2050</t>
    <phoneticPr fontId="4" type="noConversion"/>
  </si>
  <si>
    <t>510050C1902M02550</t>
    <phoneticPr fontId="4" type="noConversion"/>
  </si>
  <si>
    <t>10001674</t>
    <phoneticPr fontId="4" type="noConversion"/>
  </si>
  <si>
    <t>510050P1902M02550</t>
    <phoneticPr fontId="4" type="noConversion"/>
  </si>
  <si>
    <t>50ETF沽2019年2月2550</t>
    <phoneticPr fontId="4" type="noConversion"/>
  </si>
  <si>
    <t>510050C1902M02600</t>
    <phoneticPr fontId="4" type="noConversion"/>
  </si>
  <si>
    <t>50ETF购2019年2月2600</t>
    <phoneticPr fontId="4" type="noConversion"/>
  </si>
  <si>
    <t>2019-02</t>
    <phoneticPr fontId="4" type="noConversion"/>
  </si>
  <si>
    <t>510050P1902M02600</t>
    <phoneticPr fontId="4" type="noConversion"/>
  </si>
  <si>
    <t>50ETF沽2019年2月2600</t>
    <phoneticPr fontId="4" type="noConversion"/>
  </si>
  <si>
    <t>50ETF购2019年9月2200</t>
    <phoneticPr fontId="4" type="noConversion"/>
  </si>
  <si>
    <t>10001678</t>
    <phoneticPr fontId="4" type="noConversion"/>
  </si>
  <si>
    <t>50ETF购2019年9月2250</t>
    <phoneticPr fontId="4" type="noConversion"/>
  </si>
  <si>
    <t>10001679</t>
    <phoneticPr fontId="4" type="noConversion"/>
  </si>
  <si>
    <t>510050C1909M02300</t>
    <phoneticPr fontId="4" type="noConversion"/>
  </si>
  <si>
    <t>10001681</t>
    <phoneticPr fontId="4" type="noConversion"/>
  </si>
  <si>
    <t>10001682</t>
    <phoneticPr fontId="4" type="noConversion"/>
  </si>
  <si>
    <t>10001685</t>
    <phoneticPr fontId="4" type="noConversion"/>
  </si>
  <si>
    <t>510050C1909M02600</t>
    <phoneticPr fontId="4" type="noConversion"/>
  </si>
  <si>
    <t>50ETF购2019年9月2600</t>
    <phoneticPr fontId="4" type="noConversion"/>
  </si>
  <si>
    <t>510050P1909M02200</t>
    <phoneticPr fontId="4" type="noConversion"/>
  </si>
  <si>
    <t>510050P1909M02250</t>
    <phoneticPr fontId="4" type="noConversion"/>
  </si>
  <si>
    <t>510050P1909M02300</t>
    <phoneticPr fontId="4" type="noConversion"/>
  </si>
  <si>
    <t>50ETF沽2019年9月2300</t>
    <phoneticPr fontId="4" type="noConversion"/>
  </si>
  <si>
    <t>10001689</t>
    <phoneticPr fontId="4" type="noConversion"/>
  </si>
  <si>
    <t>2019-09-26</t>
    <phoneticPr fontId="4" type="noConversion"/>
  </si>
  <si>
    <t>10001692</t>
    <phoneticPr fontId="4" type="noConversion"/>
  </si>
  <si>
    <t>50ETF沽2019年9月2500</t>
    <phoneticPr fontId="4" type="noConversion"/>
  </si>
  <si>
    <t>510050P1909M02550</t>
    <phoneticPr fontId="4" type="noConversion"/>
  </si>
  <si>
    <t>50ETF沽2019年9月2550</t>
    <phoneticPr fontId="4" type="noConversion"/>
  </si>
  <si>
    <t>510050C1902M02650</t>
    <phoneticPr fontId="4" type="noConversion"/>
  </si>
  <si>
    <t>510050P1902M02650</t>
    <phoneticPr fontId="4" type="noConversion"/>
  </si>
  <si>
    <t>50ETF沽2019年2月2650</t>
    <phoneticPr fontId="4" type="noConversion"/>
  </si>
  <si>
    <t>510050C1909M02650</t>
    <phoneticPr fontId="4" type="noConversion"/>
  </si>
  <si>
    <t>50ETF购2019年9月2650</t>
    <phoneticPr fontId="4" type="noConversion"/>
  </si>
  <si>
    <t>10001698</t>
    <phoneticPr fontId="4" type="noConversion"/>
  </si>
  <si>
    <t>50ETF沽2019年9月2650</t>
    <phoneticPr fontId="4" type="noConversion"/>
  </si>
  <si>
    <t>10001699</t>
    <phoneticPr fontId="4" type="noConversion"/>
  </si>
  <si>
    <t>510050C1902M02700</t>
    <phoneticPr fontId="4" type="noConversion"/>
  </si>
  <si>
    <t>50ETF购2019年2月2700</t>
    <phoneticPr fontId="4" type="noConversion"/>
  </si>
  <si>
    <t>510050C1909M02700</t>
    <phoneticPr fontId="4" type="noConversion"/>
  </si>
  <si>
    <t>50ETF沽2019年9月2700</t>
    <phoneticPr fontId="4" type="noConversion"/>
  </si>
  <si>
    <t>10001703</t>
    <phoneticPr fontId="4" type="noConversion"/>
  </si>
  <si>
    <t>510050C1902M02750</t>
    <phoneticPr fontId="4" type="noConversion"/>
  </si>
  <si>
    <t>510050C1903M02750</t>
    <phoneticPr fontId="4" type="noConversion"/>
  </si>
  <si>
    <t>10001706</t>
    <phoneticPr fontId="4" type="noConversion"/>
  </si>
  <si>
    <t>510050P1903M02750</t>
    <phoneticPr fontId="4" type="noConversion"/>
  </si>
  <si>
    <t>50ETF沽2019年3月2750</t>
    <phoneticPr fontId="4" type="noConversion"/>
  </si>
  <si>
    <t>10001707</t>
    <phoneticPr fontId="4" type="noConversion"/>
  </si>
  <si>
    <t>510050C1906M02750</t>
    <phoneticPr fontId="4" type="noConversion"/>
  </si>
  <si>
    <t>50ETF购2019年6月2750</t>
    <phoneticPr fontId="4" type="noConversion"/>
  </si>
  <si>
    <t>510050C1909M02750</t>
    <phoneticPr fontId="4" type="noConversion"/>
  </si>
  <si>
    <t>10001710</t>
    <phoneticPr fontId="4" type="noConversion"/>
  </si>
  <si>
    <t>510050P1909M02750</t>
    <phoneticPr fontId="4" type="noConversion"/>
  </si>
  <si>
    <t>50ETF沽2019年9月2750</t>
    <phoneticPr fontId="4" type="noConversion"/>
  </si>
  <si>
    <t>10001711</t>
    <phoneticPr fontId="4" type="noConversion"/>
  </si>
  <si>
    <t>50ETF购2019年2月2800</t>
    <phoneticPr fontId="4" type="noConversion"/>
  </si>
  <si>
    <t>10001712</t>
    <phoneticPr fontId="4" type="noConversion"/>
  </si>
  <si>
    <t>50ETF沽2019年2月2800</t>
    <phoneticPr fontId="4" type="noConversion"/>
  </si>
  <si>
    <t>510050C1903M02800</t>
    <phoneticPr fontId="4" type="noConversion"/>
  </si>
  <si>
    <t>50ETF购2019年3月2800</t>
    <phoneticPr fontId="4" type="noConversion"/>
  </si>
  <si>
    <t>510050P1903M02800</t>
    <phoneticPr fontId="4" type="noConversion"/>
  </si>
  <si>
    <t>50ETF沽2019年3月2800</t>
    <phoneticPr fontId="4" type="noConversion"/>
  </si>
  <si>
    <t>50ETF沽2019年6月2800</t>
    <phoneticPr fontId="4" type="noConversion"/>
  </si>
  <si>
    <t>510050C1909M02800</t>
    <phoneticPr fontId="4" type="noConversion"/>
  </si>
  <si>
    <t>50ETF购2019年9月2800</t>
    <phoneticPr fontId="4" type="noConversion"/>
  </si>
  <si>
    <t>10001718</t>
    <phoneticPr fontId="4" type="noConversion"/>
  </si>
  <si>
    <t>50ETF沽2019年9月2800</t>
    <phoneticPr fontId="4" type="noConversion"/>
  </si>
  <si>
    <t>10001721</t>
    <phoneticPr fontId="4" type="noConversion"/>
  </si>
  <si>
    <t>50ETF沽2019年2月2850</t>
    <phoneticPr fontId="4" type="noConversion"/>
  </si>
  <si>
    <t>10001725</t>
    <phoneticPr fontId="4" type="noConversion"/>
  </si>
  <si>
    <t>10001727</t>
    <phoneticPr fontId="4" type="noConversion"/>
  </si>
  <si>
    <t>50ETF购2019年3月2900</t>
    <phoneticPr fontId="4" type="noConversion"/>
  </si>
  <si>
    <t>510050C1903M02950</t>
    <phoneticPr fontId="4" type="noConversion"/>
  </si>
  <si>
    <t>50ETF购2019年3月2950</t>
    <phoneticPr fontId="4" type="noConversion"/>
  </si>
  <si>
    <t>510050P1903M02900</t>
    <phoneticPr fontId="4" type="noConversion"/>
  </si>
  <si>
    <t>10001733</t>
    <phoneticPr fontId="4" type="noConversion"/>
  </si>
  <si>
    <t>10001735</t>
    <phoneticPr fontId="4" type="noConversion"/>
  </si>
  <si>
    <t>10001736</t>
    <phoneticPr fontId="4" type="noConversion"/>
  </si>
  <si>
    <t>510050C1906M02900</t>
    <phoneticPr fontId="4" type="noConversion"/>
  </si>
  <si>
    <t>510050C1906M03000</t>
    <phoneticPr fontId="4" type="noConversion"/>
  </si>
  <si>
    <t>50ETF购2019年6月3000</t>
    <phoneticPr fontId="4" type="noConversion"/>
  </si>
  <si>
    <t>510050P1906M02900</t>
    <phoneticPr fontId="4" type="noConversion"/>
  </si>
  <si>
    <t>50ETF沽2019年6月2900</t>
    <phoneticPr fontId="4" type="noConversion"/>
  </si>
  <si>
    <t>10001741</t>
    <phoneticPr fontId="4" type="noConversion"/>
  </si>
  <si>
    <t>510050P1906M03000</t>
    <phoneticPr fontId="4" type="noConversion"/>
  </si>
  <si>
    <t>50ETF沽2019年6月3000</t>
    <phoneticPr fontId="4" type="noConversion"/>
  </si>
  <si>
    <t>10001743</t>
    <phoneticPr fontId="4" type="noConversion"/>
  </si>
  <si>
    <t>10001744</t>
    <phoneticPr fontId="4" type="noConversion"/>
  </si>
  <si>
    <t>10001746</t>
    <phoneticPr fontId="4" type="noConversion"/>
  </si>
  <si>
    <t>510050C1909M03000</t>
    <phoneticPr fontId="4" type="noConversion"/>
  </si>
  <si>
    <t>50ETF购2019年9月3000</t>
    <phoneticPr fontId="4" type="noConversion"/>
  </si>
  <si>
    <t>510050P1909M02850</t>
    <phoneticPr fontId="4" type="noConversion"/>
  </si>
  <si>
    <t>50ETF沽2019年9月2850</t>
    <phoneticPr fontId="4" type="noConversion"/>
  </si>
  <si>
    <t>10001750</t>
    <phoneticPr fontId="4" type="noConversion"/>
  </si>
  <si>
    <t>510050P1909M03000</t>
    <phoneticPr fontId="4" type="noConversion"/>
  </si>
  <si>
    <t>50ETF沽2019年9月3000</t>
    <phoneticPr fontId="4" type="noConversion"/>
  </si>
  <si>
    <t>10001752</t>
    <phoneticPr fontId="4" type="noConversion"/>
  </si>
  <si>
    <t>10001753</t>
    <phoneticPr fontId="4" type="noConversion"/>
  </si>
  <si>
    <t>50ETF购2019年4月2650</t>
    <phoneticPr fontId="4" type="noConversion"/>
  </si>
  <si>
    <t>10001755</t>
    <phoneticPr fontId="4" type="noConversion"/>
  </si>
  <si>
    <t>510050C1904M02750</t>
    <phoneticPr fontId="4" type="noConversion"/>
  </si>
  <si>
    <t>10001757</t>
    <phoneticPr fontId="4" type="noConversion"/>
  </si>
  <si>
    <t>10001758</t>
    <phoneticPr fontId="4" type="noConversion"/>
  </si>
  <si>
    <t>510050C1904M02900</t>
    <phoneticPr fontId="4" type="noConversion"/>
  </si>
  <si>
    <t>50ETF购2019年4月2900</t>
    <phoneticPr fontId="4" type="noConversion"/>
  </si>
  <si>
    <t>50ETF购2019年4月2950</t>
    <phoneticPr fontId="4" type="noConversion"/>
  </si>
  <si>
    <t>510050P1904M02550</t>
    <phoneticPr fontId="4" type="noConversion"/>
  </si>
  <si>
    <t>50ETF沽2019年4月2550</t>
    <phoneticPr fontId="4" type="noConversion"/>
  </si>
  <si>
    <t>10001761</t>
    <phoneticPr fontId="4" type="noConversion"/>
  </si>
  <si>
    <t>10001762</t>
    <phoneticPr fontId="4" type="noConversion"/>
  </si>
  <si>
    <t>510050P1904M02700</t>
    <phoneticPr fontId="4" type="noConversion"/>
  </si>
  <si>
    <t>50ETF沽2019年4月2700</t>
    <phoneticPr fontId="4" type="noConversion"/>
  </si>
  <si>
    <t>510050P1904M02750</t>
    <phoneticPr fontId="4" type="noConversion"/>
  </si>
  <si>
    <t>50ETF沽2019年4月2750</t>
    <phoneticPr fontId="4" type="noConversion"/>
  </si>
  <si>
    <t>510050C1904M03000</t>
    <phoneticPr fontId="4" type="noConversion"/>
  </si>
  <si>
    <t>10001770</t>
    <phoneticPr fontId="4" type="noConversion"/>
  </si>
  <si>
    <t>510050C1904M02500</t>
    <phoneticPr fontId="4" type="noConversion"/>
  </si>
  <si>
    <t>10001772</t>
    <phoneticPr fontId="4" type="noConversion"/>
  </si>
  <si>
    <t>10001773</t>
    <phoneticPr fontId="4" type="noConversion"/>
  </si>
  <si>
    <t>510050C1905M02600</t>
    <phoneticPr fontId="4" type="noConversion"/>
  </si>
  <si>
    <t>50ETF购2019年5月2600</t>
    <phoneticPr fontId="4" type="noConversion"/>
  </si>
  <si>
    <t>510050C1905M02650</t>
    <phoneticPr fontId="4" type="noConversion"/>
  </si>
  <si>
    <t>50ETF购2019年5月2650</t>
    <phoneticPr fontId="4" type="noConversion"/>
  </si>
  <si>
    <t>10001777</t>
    <phoneticPr fontId="4" type="noConversion"/>
  </si>
  <si>
    <t>510050C1905M02750</t>
    <phoneticPr fontId="4" type="noConversion"/>
  </si>
  <si>
    <t>50ETF购2019年5月2750</t>
    <phoneticPr fontId="4" type="noConversion"/>
  </si>
  <si>
    <t>10001780</t>
    <phoneticPr fontId="4" type="noConversion"/>
  </si>
  <si>
    <t>10001783</t>
    <phoneticPr fontId="4" type="noConversion"/>
  </si>
  <si>
    <t>510050P1905M02700</t>
    <phoneticPr fontId="4" type="noConversion"/>
  </si>
  <si>
    <t>50ETF沽2019年5月2700</t>
    <phoneticPr fontId="4" type="noConversion"/>
  </si>
  <si>
    <t>10001787</t>
    <phoneticPr fontId="4" type="noConversion"/>
  </si>
  <si>
    <t>10001788</t>
    <phoneticPr fontId="4" type="noConversion"/>
  </si>
  <si>
    <t>510050P1905M02800</t>
    <phoneticPr fontId="4" type="noConversion"/>
  </si>
  <si>
    <t>50ETF沽2019年5月2800</t>
    <phoneticPr fontId="4" type="noConversion"/>
  </si>
  <si>
    <t>10001789</t>
    <phoneticPr fontId="4" type="noConversion"/>
  </si>
  <si>
    <t>50ETF沽2019年5月2850</t>
    <phoneticPr fontId="4" type="noConversion"/>
  </si>
  <si>
    <t>10001792</t>
    <phoneticPr fontId="4" type="noConversion"/>
  </si>
  <si>
    <t>50ETF购2019年5月3000</t>
    <phoneticPr fontId="4" type="noConversion"/>
  </si>
  <si>
    <t>50ETF沽2019年5月2950</t>
    <phoneticPr fontId="4" type="noConversion"/>
  </si>
  <si>
    <t>510050P1904M03100</t>
    <phoneticPr fontId="4" type="noConversion"/>
  </si>
  <si>
    <t>510050C1905M03100</t>
    <phoneticPr fontId="4" type="noConversion"/>
  </si>
  <si>
    <t>50ETF购2019年5月3100</t>
    <phoneticPr fontId="4" type="noConversion"/>
  </si>
  <si>
    <t>10001799</t>
    <phoneticPr fontId="4" type="noConversion"/>
  </si>
  <si>
    <t>50ETF购2019年6月3100</t>
    <phoneticPr fontId="4" type="noConversion"/>
  </si>
  <si>
    <t>10001800</t>
    <phoneticPr fontId="4" type="noConversion"/>
  </si>
  <si>
    <t>510050P1906M03100</t>
    <phoneticPr fontId="4" type="noConversion"/>
  </si>
  <si>
    <t>50ETF沽2019年6月3100</t>
    <phoneticPr fontId="4" type="noConversion"/>
  </si>
  <si>
    <t>50ETF沽2019年9月3100</t>
    <phoneticPr fontId="4" type="noConversion"/>
  </si>
  <si>
    <t>50ETF购2019年4月3200</t>
    <phoneticPr fontId="4" type="noConversion"/>
  </si>
  <si>
    <t>50ETF沽2019年4月3200</t>
    <phoneticPr fontId="4" type="noConversion"/>
  </si>
  <si>
    <t>510050C1905M03200</t>
    <phoneticPr fontId="4" type="noConversion"/>
  </si>
  <si>
    <t>50ETF购2019年5月3200</t>
    <phoneticPr fontId="4" type="noConversion"/>
  </si>
  <si>
    <t>510050C1909M03200</t>
    <phoneticPr fontId="4" type="noConversion"/>
  </si>
  <si>
    <t>50ETF购2019年9月3200</t>
    <phoneticPr fontId="4" type="noConversion"/>
  </si>
  <si>
    <t>10001810</t>
    <phoneticPr fontId="4" type="noConversion"/>
  </si>
  <si>
    <t>50ETF沽2019年9月3200</t>
    <phoneticPr fontId="4" type="noConversion"/>
  </si>
  <si>
    <t>50ETF购2019年5月3300</t>
    <phoneticPr fontId="4" type="noConversion"/>
  </si>
  <si>
    <t>10001814</t>
    <phoneticPr fontId="4" type="noConversion"/>
  </si>
  <si>
    <t>10001815</t>
    <phoneticPr fontId="4" type="noConversion"/>
  </si>
  <si>
    <t>510050C1906M03300</t>
    <phoneticPr fontId="4" type="noConversion"/>
  </si>
  <si>
    <t>50ETF购2019年6月3300</t>
    <phoneticPr fontId="4" type="noConversion"/>
  </si>
  <si>
    <t>50ETF沽2019年6月3300</t>
    <phoneticPr fontId="4" type="noConversion"/>
  </si>
  <si>
    <t>10001819</t>
    <phoneticPr fontId="4" type="noConversion"/>
  </si>
  <si>
    <t>510050C1904M03400</t>
    <phoneticPr fontId="4" type="noConversion"/>
  </si>
  <si>
    <t>50ETF沽2019年5月3400</t>
    <phoneticPr fontId="4" type="noConversion"/>
  </si>
  <si>
    <t>510050C1906M03400</t>
    <phoneticPr fontId="4" type="noConversion"/>
  </si>
  <si>
    <t>10001824</t>
    <phoneticPr fontId="4" type="noConversion"/>
  </si>
  <si>
    <t>50ETF沽2019年6月3400</t>
    <phoneticPr fontId="4" type="noConversion"/>
  </si>
  <si>
    <t>510050P1909M03400</t>
    <phoneticPr fontId="4" type="noConversion"/>
  </si>
  <si>
    <t>10001829</t>
    <phoneticPr fontId="4" type="noConversion"/>
  </si>
  <si>
    <t>510050C1912A02850</t>
    <phoneticPr fontId="4" type="noConversion"/>
  </si>
  <si>
    <t>50ETF购2019年12月2853A</t>
    <phoneticPr fontId="4" type="noConversion"/>
  </si>
  <si>
    <t>10001831</t>
    <phoneticPr fontId="4" type="noConversion"/>
  </si>
  <si>
    <t>510050C1912A02950</t>
    <phoneticPr fontId="4" type="noConversion"/>
  </si>
  <si>
    <t>10001832</t>
    <phoneticPr fontId="4" type="noConversion"/>
  </si>
  <si>
    <t>510050C1912A03000</t>
    <phoneticPr fontId="4" type="noConversion"/>
  </si>
  <si>
    <t>50ETF沽2019年12月2706A</t>
    <phoneticPr fontId="4" type="noConversion"/>
  </si>
  <si>
    <t>10001839</t>
    <phoneticPr fontId="4" type="noConversion"/>
  </si>
  <si>
    <t>10001842</t>
    <phoneticPr fontId="4" type="noConversion"/>
  </si>
  <si>
    <t>510050P1912A03200</t>
    <phoneticPr fontId="4" type="noConversion"/>
  </si>
  <si>
    <t>50ETF沽2019年12月3149A</t>
    <phoneticPr fontId="4" type="noConversion"/>
  </si>
  <si>
    <t>50ETF购2019年12月2558A</t>
    <phoneticPr fontId="4" type="noConversion"/>
  </si>
  <si>
    <t>50ETF购2019年12月2607A</t>
    <phoneticPr fontId="4" type="noConversion"/>
  </si>
  <si>
    <t>50ETF沽2019年12月2558A</t>
    <phoneticPr fontId="4" type="noConversion"/>
  </si>
  <si>
    <t>10001852</t>
    <phoneticPr fontId="4" type="noConversion"/>
  </si>
  <si>
    <t>510050P1912A02550</t>
    <phoneticPr fontId="4" type="noConversion"/>
  </si>
  <si>
    <t>10001855</t>
    <phoneticPr fontId="4" type="noConversion"/>
  </si>
  <si>
    <t>510050C1907M02500</t>
    <phoneticPr fontId="4" type="noConversion"/>
  </si>
  <si>
    <t>50ETF购2019年7月2500</t>
    <phoneticPr fontId="4" type="noConversion"/>
  </si>
  <si>
    <t>2019-07</t>
    <phoneticPr fontId="4" type="noConversion"/>
  </si>
  <si>
    <t>10001856</t>
    <phoneticPr fontId="4" type="noConversion"/>
  </si>
  <si>
    <t>10001858</t>
    <phoneticPr fontId="4" type="noConversion"/>
  </si>
  <si>
    <t>510050C1907M02650</t>
    <phoneticPr fontId="4" type="noConversion"/>
  </si>
  <si>
    <t>50ETF购2019年7月2650</t>
    <phoneticPr fontId="4" type="noConversion"/>
  </si>
  <si>
    <t>510050C1907M02700</t>
    <phoneticPr fontId="4" type="noConversion"/>
  </si>
  <si>
    <t>510050C1907M02750</t>
    <phoneticPr fontId="4" type="noConversion"/>
  </si>
  <si>
    <t>510050C1907M02800</t>
    <phoneticPr fontId="4" type="noConversion"/>
  </si>
  <si>
    <t>50ETF购2019年7月2800</t>
    <phoneticPr fontId="4" type="noConversion"/>
  </si>
  <si>
    <t>510050C1907M02850</t>
    <phoneticPr fontId="4" type="noConversion"/>
  </si>
  <si>
    <t>10001863</t>
    <phoneticPr fontId="4" type="noConversion"/>
  </si>
  <si>
    <t>2019-07-25</t>
    <phoneticPr fontId="4" type="noConversion"/>
  </si>
  <si>
    <t>10001865</t>
    <phoneticPr fontId="4" type="noConversion"/>
  </si>
  <si>
    <t>510050P1907M02550</t>
    <phoneticPr fontId="4" type="noConversion"/>
  </si>
  <si>
    <t>10001866</t>
    <phoneticPr fontId="4" type="noConversion"/>
  </si>
  <si>
    <t>510050P1907M02600</t>
    <phoneticPr fontId="4" type="noConversion"/>
  </si>
  <si>
    <t>510050P1907M02700</t>
    <phoneticPr fontId="4" type="noConversion"/>
  </si>
  <si>
    <t>50ETF沽2019年7月2800</t>
    <phoneticPr fontId="4" type="noConversion"/>
  </si>
  <si>
    <t>10001871</t>
    <phoneticPr fontId="4" type="noConversion"/>
  </si>
  <si>
    <t>510050C1907M02950</t>
    <phoneticPr fontId="4" type="noConversion"/>
  </si>
  <si>
    <t>10001874</t>
    <phoneticPr fontId="4" type="noConversion"/>
  </si>
  <si>
    <t>510050P1907M02950</t>
    <phoneticPr fontId="4" type="noConversion"/>
  </si>
  <si>
    <t>510050C1907M03000</t>
    <phoneticPr fontId="4" type="noConversion"/>
  </si>
  <si>
    <t>50ETF沽2019年7月3000</t>
    <phoneticPr fontId="4" type="noConversion"/>
  </si>
  <si>
    <t>510050C1907M03100</t>
    <phoneticPr fontId="4" type="noConversion"/>
  </si>
  <si>
    <t>10001878</t>
    <phoneticPr fontId="4" type="noConversion"/>
  </si>
  <si>
    <t>50ETF沽2019年7月3100</t>
    <phoneticPr fontId="4" type="noConversion"/>
  </si>
  <si>
    <t>50ETF购2019年7月3200</t>
    <phoneticPr fontId="4" type="noConversion"/>
  </si>
  <si>
    <t>510050C1907M03300</t>
    <phoneticPr fontId="4" type="noConversion"/>
  </si>
  <si>
    <t>50ETF沽2019年7月3200</t>
    <phoneticPr fontId="4" type="noConversion"/>
  </si>
  <si>
    <t>50ETF沽2019年7月3300</t>
    <phoneticPr fontId="4" type="noConversion"/>
  </si>
  <si>
    <t>50ETF购2019年8月2750</t>
    <phoneticPr fontId="4" type="noConversion"/>
  </si>
  <si>
    <t>10001885</t>
    <phoneticPr fontId="4" type="noConversion"/>
  </si>
  <si>
    <t>50ETF购2019年8月2800</t>
    <phoneticPr fontId="4" type="noConversion"/>
  </si>
  <si>
    <t>510050C1908M02900</t>
    <phoneticPr fontId="4" type="noConversion"/>
  </si>
  <si>
    <t>10001889</t>
    <phoneticPr fontId="4" type="noConversion"/>
  </si>
  <si>
    <t>510050C1908M03000</t>
    <phoneticPr fontId="4" type="noConversion"/>
  </si>
  <si>
    <t>510050C1908M03100</t>
    <phoneticPr fontId="4" type="noConversion"/>
  </si>
  <si>
    <t>10001891</t>
    <phoneticPr fontId="4" type="noConversion"/>
  </si>
  <si>
    <t>510050P1908M02800</t>
    <phoneticPr fontId="4" type="noConversion"/>
  </si>
  <si>
    <t>2019-08</t>
    <phoneticPr fontId="4" type="noConversion"/>
  </si>
  <si>
    <t>510050P1908M02950</t>
    <phoneticPr fontId="4" type="noConversion"/>
  </si>
  <si>
    <t>10001898</t>
    <phoneticPr fontId="4" type="noConversion"/>
  </si>
  <si>
    <t>510050P1908M03000</t>
    <phoneticPr fontId="4" type="noConversion"/>
  </si>
  <si>
    <t>10001900</t>
    <phoneticPr fontId="4" type="noConversion"/>
  </si>
  <si>
    <t>510050C1908M03300</t>
    <phoneticPr fontId="4" type="noConversion"/>
  </si>
  <si>
    <t>50ETF购2019年8月3300</t>
    <phoneticPr fontId="4" type="noConversion"/>
  </si>
  <si>
    <t>510050P1908M03300</t>
    <phoneticPr fontId="4" type="noConversion"/>
  </si>
  <si>
    <t>50ETF购2019年7月3400</t>
    <phoneticPr fontId="4" type="noConversion"/>
  </si>
  <si>
    <t>10001905</t>
    <phoneticPr fontId="4" type="noConversion"/>
  </si>
  <si>
    <t>510050C1908M03400</t>
    <phoneticPr fontId="4" type="noConversion"/>
  </si>
  <si>
    <t>10001906</t>
    <phoneticPr fontId="4" type="noConversion"/>
  </si>
  <si>
    <t>50ETF沽2019年8月3400</t>
    <phoneticPr fontId="4" type="noConversion"/>
  </si>
  <si>
    <t>510050C2003A02750</t>
    <phoneticPr fontId="4" type="noConversion"/>
  </si>
  <si>
    <t>10001910</t>
    <phoneticPr fontId="4" type="noConversion"/>
  </si>
  <si>
    <t>510050C2003A02800</t>
    <phoneticPr fontId="4" type="noConversion"/>
  </si>
  <si>
    <t>50ETF购2020年3月2755A</t>
    <phoneticPr fontId="4" type="noConversion"/>
  </si>
  <si>
    <t>510050C2003A02900</t>
    <phoneticPr fontId="4" type="noConversion"/>
  </si>
  <si>
    <t>10001913</t>
    <phoneticPr fontId="4" type="noConversion"/>
  </si>
  <si>
    <t>510050C2003A03000</t>
    <phoneticPr fontId="4" type="noConversion"/>
  </si>
  <si>
    <t>50ETF购2020年3月3050A</t>
    <phoneticPr fontId="4" type="noConversion"/>
  </si>
  <si>
    <t>50ETF购2020年3月3149A</t>
    <phoneticPr fontId="4" type="noConversion"/>
  </si>
  <si>
    <t>510050C2003A03300</t>
    <phoneticPr fontId="4" type="noConversion"/>
  </si>
  <si>
    <t>10001918</t>
    <phoneticPr fontId="4" type="noConversion"/>
  </si>
  <si>
    <t>50ETF沽2020年3月2804A</t>
    <phoneticPr fontId="4" type="noConversion"/>
  </si>
  <si>
    <t>10001921</t>
    <phoneticPr fontId="4" type="noConversion"/>
  </si>
  <si>
    <t>50ETF沽2020年3月2903A</t>
    <phoneticPr fontId="4" type="noConversion"/>
  </si>
  <si>
    <t>50ETF沽2020年3月3149A</t>
    <phoneticPr fontId="4" type="noConversion"/>
  </si>
  <si>
    <t>50ETF沽2020年3月3345A</t>
    <phoneticPr fontId="4" type="noConversion"/>
  </si>
  <si>
    <t>10001929</t>
    <phoneticPr fontId="4" type="noConversion"/>
  </si>
  <si>
    <t>10001930</t>
    <phoneticPr fontId="4" type="noConversion"/>
  </si>
  <si>
    <t>50ETF沽2020年3月2657A</t>
    <phoneticPr fontId="4" type="noConversion"/>
  </si>
  <si>
    <t>10001931</t>
    <phoneticPr fontId="4" type="noConversion"/>
  </si>
  <si>
    <t>50ETF购2020年3月2607A</t>
    <phoneticPr fontId="4" type="noConversion"/>
  </si>
  <si>
    <t>10001934</t>
    <phoneticPr fontId="4" type="noConversion"/>
  </si>
  <si>
    <t>2019-08-29</t>
    <phoneticPr fontId="4" type="noConversion"/>
  </si>
  <si>
    <t>10001936</t>
    <phoneticPr fontId="4" type="noConversion"/>
  </si>
  <si>
    <t>510050P1908M02600</t>
    <phoneticPr fontId="4" type="noConversion"/>
  </si>
  <si>
    <t>10001938</t>
    <phoneticPr fontId="4" type="noConversion"/>
  </si>
  <si>
    <t>50ETF沽2020年3月2558A</t>
    <phoneticPr fontId="4" type="noConversion"/>
  </si>
  <si>
    <t>10001944</t>
    <phoneticPr fontId="4" type="noConversion"/>
  </si>
  <si>
    <t>50ETF购2019年10月2950</t>
    <phoneticPr fontId="4" type="noConversion"/>
  </si>
  <si>
    <t>10001949</t>
    <phoneticPr fontId="4" type="noConversion"/>
  </si>
  <si>
    <t>10001953</t>
    <phoneticPr fontId="4" type="noConversion"/>
  </si>
  <si>
    <t>50ETF沽2019年10月2950</t>
    <phoneticPr fontId="4" type="noConversion"/>
  </si>
  <si>
    <t>10001955</t>
    <phoneticPr fontId="4" type="noConversion"/>
  </si>
  <si>
    <t>510050P1910M03100</t>
    <phoneticPr fontId="4" type="noConversion"/>
  </si>
  <si>
    <t>50ETF沽2019年10月3100</t>
    <phoneticPr fontId="4" type="noConversion"/>
  </si>
  <si>
    <t>50ETF购2019年10月3300</t>
    <phoneticPr fontId="4" type="noConversion"/>
  </si>
  <si>
    <t>50ETF沽2019年10月3300</t>
    <phoneticPr fontId="4" type="noConversion"/>
  </si>
  <si>
    <t>10001959</t>
    <phoneticPr fontId="4" type="noConversion"/>
  </si>
  <si>
    <t>510050P1910M03400</t>
    <phoneticPr fontId="4" type="noConversion"/>
  </si>
  <si>
    <t>50ETF购2019年11月2800</t>
    <phoneticPr fontId="4" type="noConversion"/>
  </si>
  <si>
    <t>10001962</t>
    <phoneticPr fontId="4" type="noConversion"/>
  </si>
  <si>
    <t>510050C1911M02950</t>
    <phoneticPr fontId="4" type="noConversion"/>
  </si>
  <si>
    <t>50ETF购2019年11月2950</t>
    <phoneticPr fontId="4" type="noConversion"/>
  </si>
  <si>
    <t>50ETF购2019年11月3400</t>
    <phoneticPr fontId="4" type="noConversion"/>
  </si>
  <si>
    <t>510050P1911M03000</t>
    <phoneticPr fontId="4" type="noConversion"/>
  </si>
  <si>
    <t>10001976</t>
    <phoneticPr fontId="4" type="noConversion"/>
  </si>
  <si>
    <t>510050P1911M03300</t>
    <phoneticPr fontId="4" type="noConversion"/>
  </si>
  <si>
    <t>10001981</t>
    <phoneticPr fontId="4" type="noConversion"/>
  </si>
  <si>
    <t>510050C1910M03500</t>
    <phoneticPr fontId="4" type="noConversion"/>
  </si>
  <si>
    <t>510050C2003A03500</t>
    <phoneticPr fontId="4" type="noConversion"/>
  </si>
  <si>
    <t>10001988</t>
    <phoneticPr fontId="4" type="noConversion"/>
  </si>
  <si>
    <t>510050P2003A03500</t>
    <phoneticPr fontId="4" type="noConversion"/>
  </si>
  <si>
    <t>10001994</t>
    <phoneticPr fontId="4" type="noConversion"/>
  </si>
  <si>
    <t>10001995</t>
    <phoneticPr fontId="4" type="noConversion"/>
  </si>
  <si>
    <t>510050C2006A03200</t>
    <phoneticPr fontId="4" type="noConversion"/>
  </si>
  <si>
    <t>10001998</t>
    <phoneticPr fontId="4" type="noConversion"/>
  </si>
  <si>
    <t>510050P2006A03100</t>
    <phoneticPr fontId="4" type="noConversion"/>
  </si>
  <si>
    <t>510050C2006A02750</t>
    <phoneticPr fontId="4" type="noConversion"/>
  </si>
  <si>
    <t>10002010</t>
    <phoneticPr fontId="4" type="noConversion"/>
  </si>
  <si>
    <t>50ETF沽2020年6月2706A</t>
    <phoneticPr fontId="4" type="noConversion"/>
  </si>
  <si>
    <t>10002015</t>
    <phoneticPr fontId="4" type="noConversion"/>
  </si>
  <si>
    <t>510050C2001A03000</t>
    <phoneticPr fontId="4" type="noConversion"/>
  </si>
  <si>
    <t>510050C2001A03100</t>
    <phoneticPr fontId="4" type="noConversion"/>
  </si>
  <si>
    <t>10002017</t>
    <phoneticPr fontId="4" type="noConversion"/>
  </si>
  <si>
    <t>50ETF购2020年1月3247A</t>
    <phoneticPr fontId="4" type="noConversion"/>
  </si>
  <si>
    <t>10002019</t>
    <phoneticPr fontId="4" type="noConversion"/>
  </si>
  <si>
    <t>50ETF沽2020年1月2755A</t>
    <phoneticPr fontId="4" type="noConversion"/>
  </si>
  <si>
    <t>510050C1912M02700</t>
    <phoneticPr fontId="4" type="noConversion"/>
  </si>
  <si>
    <t>10002030</t>
    <phoneticPr fontId="4" type="noConversion"/>
  </si>
  <si>
    <t>510050C1912M02750</t>
    <phoneticPr fontId="4" type="noConversion"/>
  </si>
  <si>
    <t>50ETF购2019年12月2750</t>
    <phoneticPr fontId="4" type="noConversion"/>
  </si>
  <si>
    <t>2019-12-26</t>
    <phoneticPr fontId="4" type="noConversion"/>
  </si>
  <si>
    <t>10002032</t>
    <phoneticPr fontId="4" type="noConversion"/>
  </si>
  <si>
    <t>510050C1912M02850</t>
    <phoneticPr fontId="4" type="noConversion"/>
  </si>
  <si>
    <t>510050C1912M02900</t>
    <phoneticPr fontId="4" type="noConversion"/>
  </si>
  <si>
    <t>50ETF购2019年12月2950</t>
    <phoneticPr fontId="4" type="noConversion"/>
  </si>
  <si>
    <t>10002036</t>
    <phoneticPr fontId="4" type="noConversion"/>
  </si>
  <si>
    <t>510050C1912M03100</t>
    <phoneticPr fontId="4" type="noConversion"/>
  </si>
  <si>
    <t>10002041</t>
    <phoneticPr fontId="4" type="noConversion"/>
  </si>
  <si>
    <t>50ETF沽2019年12月3000</t>
    <phoneticPr fontId="4" type="noConversion"/>
  </si>
  <si>
    <t>10002045</t>
    <phoneticPr fontId="4" type="noConversion"/>
  </si>
  <si>
    <t>10002046</t>
    <phoneticPr fontId="4" type="noConversion"/>
  </si>
  <si>
    <t>10002047</t>
    <phoneticPr fontId="4" type="noConversion"/>
  </si>
  <si>
    <t>510050C2001M02700</t>
    <phoneticPr fontId="4" type="noConversion"/>
  </si>
  <si>
    <t>50ETF购2020年1月2700</t>
    <phoneticPr fontId="4" type="noConversion"/>
  </si>
  <si>
    <t>510050C2001M02900</t>
    <phoneticPr fontId="4" type="noConversion"/>
  </si>
  <si>
    <t>510050C2001M02950</t>
    <phoneticPr fontId="4" type="noConversion"/>
  </si>
  <si>
    <t>510050C2001M03000</t>
    <phoneticPr fontId="4" type="noConversion"/>
  </si>
  <si>
    <t>10002054</t>
    <phoneticPr fontId="4" type="noConversion"/>
  </si>
  <si>
    <t>50ETF购2020年1月3100</t>
    <phoneticPr fontId="4" type="noConversion"/>
  </si>
  <si>
    <t>50ETF购2020年1月3200</t>
    <phoneticPr fontId="4" type="noConversion"/>
  </si>
  <si>
    <t>10002061</t>
    <phoneticPr fontId="4" type="noConversion"/>
  </si>
  <si>
    <t>50ETF沽2020年1月2950</t>
    <phoneticPr fontId="4" type="noConversion"/>
  </si>
  <si>
    <t>10002063</t>
    <phoneticPr fontId="4" type="noConversion"/>
  </si>
  <si>
    <t>510050C2003M02700</t>
    <phoneticPr fontId="4" type="noConversion"/>
  </si>
  <si>
    <t>50ETF购2020年3月2700</t>
    <phoneticPr fontId="4" type="noConversion"/>
  </si>
  <si>
    <t>10002067</t>
    <phoneticPr fontId="4" type="noConversion"/>
  </si>
  <si>
    <t>10002068</t>
    <phoneticPr fontId="4" type="noConversion"/>
  </si>
  <si>
    <t>50ETF购2020年3月2900</t>
    <phoneticPr fontId="4" type="noConversion"/>
  </si>
  <si>
    <t>10002070</t>
    <phoneticPr fontId="4" type="noConversion"/>
  </si>
  <si>
    <t>510050C2003M02950</t>
    <phoneticPr fontId="4" type="noConversion"/>
  </si>
  <si>
    <t>10002073</t>
    <phoneticPr fontId="4" type="noConversion"/>
  </si>
  <si>
    <t>10002074</t>
    <phoneticPr fontId="4" type="noConversion"/>
  </si>
  <si>
    <t>510050P2003M02700</t>
    <phoneticPr fontId="4" type="noConversion"/>
  </si>
  <si>
    <t>50ETF沽2020年3月2800</t>
    <phoneticPr fontId="4" type="noConversion"/>
  </si>
  <si>
    <t>10002078</t>
    <phoneticPr fontId="4" type="noConversion"/>
  </si>
  <si>
    <t>10002081</t>
    <phoneticPr fontId="4" type="noConversion"/>
  </si>
  <si>
    <t>510050P2003M03100</t>
    <phoneticPr fontId="4" type="noConversion"/>
  </si>
  <si>
    <t>50ETF沽2020年3月3100</t>
    <phoneticPr fontId="4" type="noConversion"/>
  </si>
  <si>
    <t>510050P2003M03200</t>
    <phoneticPr fontId="4" type="noConversion"/>
  </si>
  <si>
    <t>10002084</t>
    <phoneticPr fontId="4" type="noConversion"/>
  </si>
  <si>
    <t>510050C2006M02800</t>
    <phoneticPr fontId="4" type="noConversion"/>
  </si>
  <si>
    <t>10002089</t>
    <phoneticPr fontId="4" type="noConversion"/>
  </si>
  <si>
    <t>10002091</t>
    <phoneticPr fontId="4" type="noConversion"/>
  </si>
  <si>
    <t>510050C2006M03200</t>
    <phoneticPr fontId="4" type="noConversion"/>
  </si>
  <si>
    <t>50ETF沽2020年6月2700</t>
    <phoneticPr fontId="4" type="noConversion"/>
  </si>
  <si>
    <t>50ETF沽2020年6月2750</t>
    <phoneticPr fontId="4" type="noConversion"/>
  </si>
  <si>
    <t>10002095</t>
    <phoneticPr fontId="4" type="noConversion"/>
  </si>
  <si>
    <t>510050P2006M02850</t>
    <phoneticPr fontId="4" type="noConversion"/>
  </si>
  <si>
    <t>10002097</t>
    <phoneticPr fontId="4" type="noConversion"/>
  </si>
  <si>
    <t>510050P2006M02950</t>
    <phoneticPr fontId="4" type="noConversion"/>
  </si>
  <si>
    <t>50ETF沽2020年6月2950</t>
    <phoneticPr fontId="4" type="noConversion"/>
  </si>
  <si>
    <t>10002098</t>
    <phoneticPr fontId="4" type="noConversion"/>
  </si>
  <si>
    <t>50ETF沽2020年6月3000</t>
    <phoneticPr fontId="4" type="noConversion"/>
  </si>
  <si>
    <t>50ETF沽2020年6月3100</t>
    <phoneticPr fontId="4" type="noConversion"/>
  </si>
  <si>
    <t>10002100</t>
    <phoneticPr fontId="4" type="noConversion"/>
  </si>
  <si>
    <t>510050P2006M03200</t>
    <phoneticPr fontId="4" type="noConversion"/>
  </si>
  <si>
    <t>510050C1912M03300</t>
    <phoneticPr fontId="4" type="noConversion"/>
  </si>
  <si>
    <t>510050C2001M03300</t>
    <phoneticPr fontId="4" type="noConversion"/>
  </si>
  <si>
    <t>50ETF购2020年1月3300</t>
    <phoneticPr fontId="4" type="noConversion"/>
  </si>
  <si>
    <t>10002106</t>
    <phoneticPr fontId="4" type="noConversion"/>
  </si>
  <si>
    <t>10002107</t>
    <phoneticPr fontId="4" type="noConversion"/>
  </si>
  <si>
    <t>10002109</t>
    <phoneticPr fontId="4" type="noConversion"/>
  </si>
  <si>
    <t>50ETF购2020年1月3400</t>
    <phoneticPr fontId="4" type="noConversion"/>
  </si>
  <si>
    <t>50ETF沽2020年1月3400</t>
    <phoneticPr fontId="4" type="noConversion"/>
  </si>
  <si>
    <t>10002189</t>
    <phoneticPr fontId="4" type="noConversion"/>
  </si>
  <si>
    <t>10002191</t>
    <phoneticPr fontId="4" type="noConversion"/>
  </si>
  <si>
    <t>510050C2002M02900</t>
    <phoneticPr fontId="4" type="noConversion"/>
  </si>
  <si>
    <t>10002192</t>
    <phoneticPr fontId="4" type="noConversion"/>
  </si>
  <si>
    <t>510050C2002M02950</t>
    <phoneticPr fontId="4" type="noConversion"/>
  </si>
  <si>
    <t>50ETF购2020年2月2950</t>
    <phoneticPr fontId="4" type="noConversion"/>
  </si>
  <si>
    <t>10002194</t>
    <phoneticPr fontId="4" type="noConversion"/>
  </si>
  <si>
    <t>510050C2002M03200</t>
    <phoneticPr fontId="4" type="noConversion"/>
  </si>
  <si>
    <t>50ETF购2020年2月3200</t>
    <phoneticPr fontId="4" type="noConversion"/>
  </si>
  <si>
    <t>510050C2002M03300</t>
    <phoneticPr fontId="4" type="noConversion"/>
  </si>
  <si>
    <t>10002197</t>
    <phoneticPr fontId="4" type="noConversion"/>
  </si>
  <si>
    <t>10002198</t>
    <phoneticPr fontId="4" type="noConversion"/>
  </si>
  <si>
    <t>510050P2002M02800</t>
    <phoneticPr fontId="4" type="noConversion"/>
  </si>
  <si>
    <t>510050P2002M02900</t>
    <phoneticPr fontId="4" type="noConversion"/>
  </si>
  <si>
    <t>50ETF沽2020年2月2950</t>
    <phoneticPr fontId="4" type="noConversion"/>
  </si>
  <si>
    <t>10002203</t>
    <phoneticPr fontId="4" type="noConversion"/>
  </si>
  <si>
    <t>50ETF沽2020年2月3200</t>
    <phoneticPr fontId="4" type="noConversion"/>
  </si>
  <si>
    <t>10002208</t>
    <phoneticPr fontId="4" type="noConversion"/>
  </si>
  <si>
    <t>10002209</t>
    <phoneticPr fontId="4" type="noConversion"/>
  </si>
  <si>
    <t>50ETF沽2020年2月3500</t>
    <phoneticPr fontId="4" type="noConversion"/>
  </si>
  <si>
    <t>510050P2003M03500</t>
    <phoneticPr fontId="4" type="noConversion"/>
  </si>
  <si>
    <t>10002214</t>
    <phoneticPr fontId="4" type="noConversion"/>
  </si>
  <si>
    <t>10002233</t>
    <phoneticPr fontId="4" type="noConversion"/>
  </si>
  <si>
    <t>510050C2009M02900</t>
    <phoneticPr fontId="4" type="noConversion"/>
  </si>
  <si>
    <t>50ETF购2020年9月2900</t>
    <phoneticPr fontId="4" type="noConversion"/>
  </si>
  <si>
    <t>50ETF购2020年9月2950</t>
    <phoneticPr fontId="4" type="noConversion"/>
  </si>
  <si>
    <t>50ETF购2020年9月3200</t>
    <phoneticPr fontId="4" type="noConversion"/>
  </si>
  <si>
    <t>510050C2009M03400</t>
    <phoneticPr fontId="4" type="noConversion"/>
  </si>
  <si>
    <t>510050P2009M02800</t>
    <phoneticPr fontId="4" type="noConversion"/>
  </si>
  <si>
    <t>50ETF沽2020年9月2800</t>
    <phoneticPr fontId="4" type="noConversion"/>
  </si>
  <si>
    <t>10002241</t>
    <phoneticPr fontId="4" type="noConversion"/>
  </si>
  <si>
    <t>510050P2009M02850</t>
    <phoneticPr fontId="4" type="noConversion"/>
  </si>
  <si>
    <t>50ETF沽2020年9月2850</t>
    <phoneticPr fontId="4" type="noConversion"/>
  </si>
  <si>
    <t>510050P2009M03000</t>
    <phoneticPr fontId="4" type="noConversion"/>
  </si>
  <si>
    <t>50ETF沽2020年9月3000</t>
    <phoneticPr fontId="4" type="noConversion"/>
  </si>
  <si>
    <t>10002247</t>
    <phoneticPr fontId="4" type="noConversion"/>
  </si>
  <si>
    <t>50ETF沽2020年9月3400</t>
    <phoneticPr fontId="4" type="noConversion"/>
  </si>
  <si>
    <t>510050C2002M02750</t>
    <phoneticPr fontId="4" type="noConversion"/>
  </si>
  <si>
    <t>50ETF沽2020年9月2750</t>
    <phoneticPr fontId="4" type="noConversion"/>
  </si>
  <si>
    <t>10002273</t>
    <phoneticPr fontId="4" type="noConversion"/>
  </si>
  <si>
    <t>2020-02-26</t>
    <phoneticPr fontId="4" type="noConversion"/>
  </si>
  <si>
    <t>50ETF购2020年2月2550</t>
    <phoneticPr fontId="4" type="noConversion"/>
  </si>
  <si>
    <t>510050C2002M02600</t>
    <phoneticPr fontId="4" type="noConversion"/>
  </si>
  <si>
    <t>10002276</t>
    <phoneticPr fontId="4" type="noConversion"/>
  </si>
  <si>
    <t>510050C2002M02650</t>
    <phoneticPr fontId="4" type="noConversion"/>
  </si>
  <si>
    <t>50ETF购2020年2月2650</t>
    <phoneticPr fontId="4" type="noConversion"/>
  </si>
  <si>
    <t>510050C2002M02700</t>
    <phoneticPr fontId="4" type="noConversion"/>
  </si>
  <si>
    <t>50ETF购2020年2月2700</t>
    <phoneticPr fontId="4" type="noConversion"/>
  </si>
  <si>
    <t>10002278</t>
    <phoneticPr fontId="4" type="noConversion"/>
  </si>
  <si>
    <t>50ETF沽2020年2月2500</t>
    <phoneticPr fontId="4" type="noConversion"/>
  </si>
  <si>
    <t>50ETF沽2020年2月2550</t>
    <phoneticPr fontId="4" type="noConversion"/>
  </si>
  <si>
    <t>50ETF沽2020年2月2650</t>
    <phoneticPr fontId="4" type="noConversion"/>
  </si>
  <si>
    <t>510050P2002M02700</t>
    <phoneticPr fontId="4" type="noConversion"/>
  </si>
  <si>
    <t>50ETF购2020年3月2500</t>
    <phoneticPr fontId="4" type="noConversion"/>
  </si>
  <si>
    <t>50ETF购2020年3月2600</t>
    <phoneticPr fontId="4" type="noConversion"/>
  </si>
  <si>
    <t>10002286</t>
    <phoneticPr fontId="4" type="noConversion"/>
  </si>
  <si>
    <t>50ETF沽2020年3月2550</t>
    <phoneticPr fontId="4" type="noConversion"/>
  </si>
  <si>
    <t>510050C2006M02600</t>
    <phoneticPr fontId="4" type="noConversion"/>
  </si>
  <si>
    <t>2020-06-29</t>
    <phoneticPr fontId="4" type="noConversion"/>
  </si>
  <si>
    <t>510050P2006M02550</t>
    <phoneticPr fontId="4" type="noConversion"/>
  </si>
  <si>
    <t>50ETF沽2020年6月2600</t>
    <phoneticPr fontId="4" type="noConversion"/>
  </si>
  <si>
    <t>50ETF沽2020年6月2650</t>
    <phoneticPr fontId="4" type="noConversion"/>
  </si>
  <si>
    <t>510050C2009M02500</t>
    <phoneticPr fontId="4" type="noConversion"/>
  </si>
  <si>
    <t>10002302</t>
    <phoneticPr fontId="4" type="noConversion"/>
  </si>
  <si>
    <t>510050C2009M02650</t>
    <phoneticPr fontId="4" type="noConversion"/>
  </si>
  <si>
    <t>2020-09-23</t>
    <phoneticPr fontId="4" type="noConversion"/>
  </si>
  <si>
    <t>10002305</t>
    <phoneticPr fontId="4" type="noConversion"/>
  </si>
  <si>
    <t>50ETF沽2020年9月2550</t>
    <phoneticPr fontId="4" type="noConversion"/>
  </si>
  <si>
    <t>50ETF沽2020年9月2650</t>
    <phoneticPr fontId="4" type="noConversion"/>
  </si>
  <si>
    <t>510050P2009M02700</t>
    <phoneticPr fontId="4" type="noConversion"/>
  </si>
  <si>
    <t>510050C2004M02700</t>
    <phoneticPr fontId="4" type="noConversion"/>
  </si>
  <si>
    <t>50ETF购2020年4月2750</t>
    <phoneticPr fontId="4" type="noConversion"/>
  </si>
  <si>
    <t>10002335</t>
    <phoneticPr fontId="4" type="noConversion"/>
  </si>
  <si>
    <t>510050C2004M02800</t>
    <phoneticPr fontId="4" type="noConversion"/>
  </si>
  <si>
    <t>510050C2004M02850</t>
    <phoneticPr fontId="4" type="noConversion"/>
  </si>
  <si>
    <t>10002337</t>
    <phoneticPr fontId="4" type="noConversion"/>
  </si>
  <si>
    <t>10002340</t>
    <phoneticPr fontId="4" type="noConversion"/>
  </si>
  <si>
    <t>50ETF购2020年4月3200</t>
    <phoneticPr fontId="4" type="noConversion"/>
  </si>
  <si>
    <t>510050P2004M02750</t>
    <phoneticPr fontId="4" type="noConversion"/>
  </si>
  <si>
    <t>2020-04-23</t>
    <phoneticPr fontId="4" type="noConversion"/>
  </si>
  <si>
    <t>10002345</t>
    <phoneticPr fontId="4" type="noConversion"/>
  </si>
  <si>
    <t>510050P2004M02950</t>
    <phoneticPr fontId="4" type="noConversion"/>
  </si>
  <si>
    <t>50ETF沽2020年4月2950</t>
    <phoneticPr fontId="4" type="noConversion"/>
  </si>
  <si>
    <t>10002349</t>
    <phoneticPr fontId="4" type="noConversion"/>
  </si>
  <si>
    <t>10002370</t>
    <phoneticPr fontId="4" type="noConversion"/>
  </si>
  <si>
    <t>510050C2004M02650</t>
    <phoneticPr fontId="4" type="noConversion"/>
  </si>
  <si>
    <t>50ETF购2020年4月2650</t>
    <phoneticPr fontId="4" type="noConversion"/>
  </si>
  <si>
    <t>510050P2004M02650</t>
    <phoneticPr fontId="4" type="noConversion"/>
  </si>
  <si>
    <t>50ETF沽2020年4月3300</t>
    <phoneticPr fontId="4" type="noConversion"/>
  </si>
  <si>
    <t>10002379</t>
    <phoneticPr fontId="4" type="noConversion"/>
  </si>
  <si>
    <t>10002380</t>
    <phoneticPr fontId="4" type="noConversion"/>
  </si>
  <si>
    <t>50ETF购2020年4月2500</t>
    <phoneticPr fontId="4" type="noConversion"/>
  </si>
  <si>
    <t>50ETF沽2020年4月2500</t>
    <phoneticPr fontId="4" type="noConversion"/>
  </si>
  <si>
    <t>10002388</t>
    <phoneticPr fontId="4" type="noConversion"/>
  </si>
  <si>
    <t>510050P2004M02550</t>
    <phoneticPr fontId="4" type="noConversion"/>
  </si>
  <si>
    <t>50ETF沽2020年4月2550</t>
    <phoneticPr fontId="4" type="noConversion"/>
  </si>
  <si>
    <t>10002394</t>
    <phoneticPr fontId="4" type="noConversion"/>
  </si>
  <si>
    <t>510050C2003M02450</t>
    <phoneticPr fontId="4" type="noConversion"/>
  </si>
  <si>
    <t>510050P2003M02400</t>
    <phoneticPr fontId="4" type="noConversion"/>
  </si>
  <si>
    <t>50ETF沽2020年3月2400</t>
    <phoneticPr fontId="4" type="noConversion"/>
  </si>
  <si>
    <t>10002396</t>
    <phoneticPr fontId="4" type="noConversion"/>
  </si>
  <si>
    <t>510050P2003M02450</t>
    <phoneticPr fontId="4" type="noConversion"/>
  </si>
  <si>
    <t>510050P2004M02400</t>
    <phoneticPr fontId="4" type="noConversion"/>
  </si>
  <si>
    <t>50ETF沽2020年4月2400</t>
    <phoneticPr fontId="4" type="noConversion"/>
  </si>
  <si>
    <t>10002400</t>
    <phoneticPr fontId="4" type="noConversion"/>
  </si>
  <si>
    <t>10002402</t>
    <phoneticPr fontId="4" type="noConversion"/>
  </si>
  <si>
    <t>510050C2006M02450</t>
    <phoneticPr fontId="4" type="noConversion"/>
  </si>
  <si>
    <t>50ETF购2020年6月2450</t>
    <phoneticPr fontId="4" type="noConversion"/>
  </si>
  <si>
    <t>50ETF沽2020年9月2400</t>
    <phoneticPr fontId="4" type="noConversion"/>
  </si>
  <si>
    <t>10002408</t>
    <phoneticPr fontId="4" type="noConversion"/>
  </si>
  <si>
    <t>50ETF沽2020年9月2450</t>
    <phoneticPr fontId="4" type="noConversion"/>
  </si>
  <si>
    <t>510050C2003M02350</t>
    <phoneticPr fontId="4" type="noConversion"/>
  </si>
  <si>
    <t>50ETF购2020年3月2350</t>
    <phoneticPr fontId="4" type="noConversion"/>
  </si>
  <si>
    <t>10002421</t>
    <phoneticPr fontId="4" type="noConversion"/>
  </si>
  <si>
    <t>10002422</t>
    <phoneticPr fontId="4" type="noConversion"/>
  </si>
  <si>
    <t>10002423</t>
    <phoneticPr fontId="4" type="noConversion"/>
  </si>
  <si>
    <t>50ETF购2020年9月2350</t>
    <phoneticPr fontId="4" type="noConversion"/>
  </si>
  <si>
    <t>10002434</t>
    <phoneticPr fontId="4" type="noConversion"/>
  </si>
  <si>
    <t>510050C2005M02600</t>
    <phoneticPr fontId="4" type="noConversion"/>
  </si>
  <si>
    <t>50ETF购2020年5月2650</t>
    <phoneticPr fontId="4" type="noConversion"/>
  </si>
  <si>
    <t>50ETF购2020年5月2750</t>
    <phoneticPr fontId="4" type="noConversion"/>
  </si>
  <si>
    <t>510050C2005M02900</t>
    <phoneticPr fontId="4" type="noConversion"/>
  </si>
  <si>
    <t>50ETF购2020年5月2900</t>
    <phoneticPr fontId="4" type="noConversion"/>
  </si>
  <si>
    <t>510050P2005M02500</t>
    <phoneticPr fontId="4" type="noConversion"/>
  </si>
  <si>
    <t>10002444</t>
    <phoneticPr fontId="4" type="noConversion"/>
  </si>
  <si>
    <t>10002470</t>
    <phoneticPr fontId="4" type="noConversion"/>
  </si>
  <si>
    <t>510050P2005M02450</t>
    <phoneticPr fontId="4" type="noConversion"/>
  </si>
  <si>
    <t>50ETF沽2020年5月2450</t>
    <phoneticPr fontId="4" type="noConversion"/>
  </si>
  <si>
    <t>510050C2005M02950</t>
    <phoneticPr fontId="4" type="noConversion"/>
  </si>
  <si>
    <t>10002472</t>
    <phoneticPr fontId="4" type="noConversion"/>
  </si>
  <si>
    <t>50ETF沽2020年5月3000</t>
    <phoneticPr fontId="4" type="noConversion"/>
  </si>
  <si>
    <t>2020-12-24</t>
    <phoneticPr fontId="4" type="noConversion"/>
  </si>
  <si>
    <t>10002480</t>
    <phoneticPr fontId="4" type="noConversion"/>
  </si>
  <si>
    <t>10002481</t>
    <phoneticPr fontId="4" type="noConversion"/>
  </si>
  <si>
    <t>510050C2012A02800</t>
    <phoneticPr fontId="4" type="noConversion"/>
  </si>
  <si>
    <t>50ETF购2020年12月2859A</t>
    <phoneticPr fontId="4" type="noConversion"/>
  </si>
  <si>
    <t>510050C2012A02950</t>
    <phoneticPr fontId="4" type="noConversion"/>
  </si>
  <si>
    <t>50ETF购2020年12月2908A</t>
    <phoneticPr fontId="4" type="noConversion"/>
  </si>
  <si>
    <t>50ETF沽2020年12月2612A</t>
    <phoneticPr fontId="4" type="noConversion"/>
  </si>
  <si>
    <t>10002490</t>
    <phoneticPr fontId="4" type="noConversion"/>
  </si>
  <si>
    <t>510050P2012A02800</t>
    <phoneticPr fontId="4" type="noConversion"/>
  </si>
  <si>
    <t>50ETF沽2020年12月2760A</t>
    <phoneticPr fontId="4" type="noConversion"/>
  </si>
  <si>
    <t>50ETF沽2020年12月2957A</t>
    <phoneticPr fontId="4" type="noConversion"/>
  </si>
  <si>
    <t>10002513</t>
    <phoneticPr fontId="4" type="noConversion"/>
  </si>
  <si>
    <t>10002514</t>
    <phoneticPr fontId="4" type="noConversion"/>
  </si>
  <si>
    <t>510050P2012A02550</t>
    <phoneticPr fontId="4" type="noConversion"/>
  </si>
  <si>
    <t>50ETF沽2020年12月2514A</t>
    <phoneticPr fontId="4" type="noConversion"/>
  </si>
  <si>
    <t>510050C2005M03100</t>
    <phoneticPr fontId="4" type="noConversion"/>
  </si>
  <si>
    <t>50ETF购2020年5月3100</t>
    <phoneticPr fontId="4" type="noConversion"/>
  </si>
  <si>
    <t>50ETF沽2020年5月3100</t>
    <phoneticPr fontId="4" type="noConversion"/>
  </si>
  <si>
    <t>10002517</t>
    <phoneticPr fontId="4" type="noConversion"/>
  </si>
  <si>
    <t>510050C2007M02650</t>
    <phoneticPr fontId="4" type="noConversion"/>
  </si>
  <si>
    <t>10002529</t>
    <phoneticPr fontId="4" type="noConversion"/>
  </si>
  <si>
    <t>510050C2007M02750</t>
    <phoneticPr fontId="4" type="noConversion"/>
  </si>
  <si>
    <t>10002531</t>
    <phoneticPr fontId="4" type="noConversion"/>
  </si>
  <si>
    <t>10002532</t>
    <phoneticPr fontId="4" type="noConversion"/>
  </si>
  <si>
    <t>10002533</t>
    <phoneticPr fontId="4" type="noConversion"/>
  </si>
  <si>
    <t>10002537</t>
    <phoneticPr fontId="4" type="noConversion"/>
  </si>
  <si>
    <t>510050P2007M02650</t>
    <phoneticPr fontId="4" type="noConversion"/>
  </si>
  <si>
    <t>10002538</t>
    <phoneticPr fontId="4" type="noConversion"/>
  </si>
  <si>
    <t>510050P2007M02850</t>
    <phoneticPr fontId="4" type="noConversion"/>
  </si>
  <si>
    <t>10002544</t>
    <phoneticPr fontId="4" type="noConversion"/>
  </si>
  <si>
    <t>10002565</t>
    <phoneticPr fontId="4" type="noConversion"/>
  </si>
  <si>
    <t>50ETF购2020年7月3100</t>
    <phoneticPr fontId="4" type="noConversion"/>
  </si>
  <si>
    <t>510050C2012A03200</t>
    <phoneticPr fontId="4" type="noConversion"/>
  </si>
  <si>
    <t>50ETF购2020年12月3154A</t>
    <phoneticPr fontId="4" type="noConversion"/>
  </si>
  <si>
    <t>10002577</t>
    <phoneticPr fontId="4" type="noConversion"/>
  </si>
  <si>
    <t>10002578</t>
    <phoneticPr fontId="4" type="noConversion"/>
  </si>
  <si>
    <t>510050P2007M03300</t>
    <phoneticPr fontId="4" type="noConversion"/>
  </si>
  <si>
    <t>10002580</t>
    <phoneticPr fontId="4" type="noConversion"/>
  </si>
  <si>
    <t>510050P2012A03300</t>
    <phoneticPr fontId="4" type="noConversion"/>
  </si>
  <si>
    <t>50ETF沽2020年12月3253A</t>
    <phoneticPr fontId="4" type="noConversion"/>
  </si>
  <si>
    <t>50ETF购2020年8月2750</t>
    <phoneticPr fontId="4" type="noConversion"/>
  </si>
  <si>
    <t>10002586</t>
    <phoneticPr fontId="4" type="noConversion"/>
  </si>
  <si>
    <t>10002590</t>
    <phoneticPr fontId="4" type="noConversion"/>
  </si>
  <si>
    <t>10002592</t>
    <phoneticPr fontId="4" type="noConversion"/>
  </si>
  <si>
    <t>510050C2008M03200</t>
    <phoneticPr fontId="4" type="noConversion"/>
  </si>
  <si>
    <t>510050C2008M03300</t>
    <phoneticPr fontId="4" type="noConversion"/>
  </si>
  <si>
    <t>10002594</t>
    <phoneticPr fontId="4" type="noConversion"/>
  </si>
  <si>
    <t>510050P2008M02800</t>
    <phoneticPr fontId="4" type="noConversion"/>
  </si>
  <si>
    <t>50ETF沽2020年8月2800</t>
    <phoneticPr fontId="4" type="noConversion"/>
  </si>
  <si>
    <t>510050P2008M02850</t>
    <phoneticPr fontId="4" type="noConversion"/>
  </si>
  <si>
    <t>50ETF沽2020年8月2850</t>
    <phoneticPr fontId="4" type="noConversion"/>
  </si>
  <si>
    <t>10002601</t>
    <phoneticPr fontId="4" type="noConversion"/>
  </si>
  <si>
    <t>10002602</t>
    <phoneticPr fontId="4" type="noConversion"/>
  </si>
  <si>
    <t>510050P2008M03300</t>
    <phoneticPr fontId="4" type="noConversion"/>
  </si>
  <si>
    <t>2020-08-26</t>
    <phoneticPr fontId="4" type="noConversion"/>
  </si>
  <si>
    <t>50ETF购2020年7月3400</t>
    <phoneticPr fontId="4" type="noConversion"/>
  </si>
  <si>
    <t>510050P2008M03400</t>
    <phoneticPr fontId="4" type="noConversion"/>
  </si>
  <si>
    <t>10002642</t>
    <phoneticPr fontId="4" type="noConversion"/>
  </si>
  <si>
    <t>510050P2007M03600</t>
    <phoneticPr fontId="4" type="noConversion"/>
  </si>
  <si>
    <t>50ETF沽2020年7月3600</t>
    <phoneticPr fontId="4" type="noConversion"/>
  </si>
  <si>
    <t>510050C2008M03600</t>
    <phoneticPr fontId="4" type="noConversion"/>
  </si>
  <si>
    <t>510050C2009M03600</t>
    <phoneticPr fontId="4" type="noConversion"/>
  </si>
  <si>
    <t>50ETF购2020年9月3600</t>
    <phoneticPr fontId="4" type="noConversion"/>
  </si>
  <si>
    <t>510050P2009M03600</t>
    <phoneticPr fontId="4" type="noConversion"/>
  </si>
  <si>
    <t>10002659</t>
    <phoneticPr fontId="4" type="noConversion"/>
  </si>
  <si>
    <t>50ETF购2020年12月3549A</t>
    <phoneticPr fontId="4" type="noConversion"/>
  </si>
  <si>
    <t>10002660</t>
    <phoneticPr fontId="4" type="noConversion"/>
  </si>
  <si>
    <t>510050P2012A03600</t>
    <phoneticPr fontId="4" type="noConversion"/>
  </si>
  <si>
    <t>10002669</t>
    <phoneticPr fontId="4" type="noConversion"/>
  </si>
  <si>
    <t>510050C2007M03700</t>
    <phoneticPr fontId="4" type="noConversion"/>
  </si>
  <si>
    <t>50ETF购2020年7月3700</t>
    <phoneticPr fontId="4" type="noConversion"/>
  </si>
  <si>
    <t>2020-07</t>
    <phoneticPr fontId="4" type="noConversion"/>
  </si>
  <si>
    <t>510050C2007M03800</t>
    <phoneticPr fontId="4" type="noConversion"/>
  </si>
  <si>
    <t>50ETF购2020年7月3800</t>
    <phoneticPr fontId="4" type="noConversion"/>
  </si>
  <si>
    <t>50ETF沽2020年7月3700</t>
    <phoneticPr fontId="4" type="noConversion"/>
  </si>
  <si>
    <t>50ETF沽2020年7月3800</t>
    <phoneticPr fontId="4" type="noConversion"/>
  </si>
  <si>
    <t>10002674</t>
    <phoneticPr fontId="4" type="noConversion"/>
  </si>
  <si>
    <t>10002675</t>
    <phoneticPr fontId="4" type="noConversion"/>
  </si>
  <si>
    <t>50ETF购2020年8月3700</t>
    <phoneticPr fontId="4" type="noConversion"/>
  </si>
  <si>
    <t>50ETF购2020年8月3800</t>
    <phoneticPr fontId="4" type="noConversion"/>
  </si>
  <si>
    <t>510050C2008M03900</t>
    <phoneticPr fontId="4" type="noConversion"/>
  </si>
  <si>
    <t>2020-08</t>
    <phoneticPr fontId="4" type="noConversion"/>
  </si>
  <si>
    <t>10002678</t>
    <phoneticPr fontId="4" type="noConversion"/>
  </si>
  <si>
    <t>50ETF沽2020年8月3700</t>
    <phoneticPr fontId="4" type="noConversion"/>
  </si>
  <si>
    <t>10002681</t>
    <phoneticPr fontId="4" type="noConversion"/>
  </si>
  <si>
    <t>510050C2009M03700</t>
    <phoneticPr fontId="4" type="noConversion"/>
  </si>
  <si>
    <t>10002682</t>
    <phoneticPr fontId="4" type="noConversion"/>
  </si>
  <si>
    <t>510050P2009M03700</t>
    <phoneticPr fontId="4" type="noConversion"/>
  </si>
  <si>
    <t>510050P2009M03800</t>
    <phoneticPr fontId="4" type="noConversion"/>
  </si>
  <si>
    <t>50ETF沽2020年9月3800</t>
    <phoneticPr fontId="4" type="noConversion"/>
  </si>
  <si>
    <t>2020-09-24</t>
    <phoneticPr fontId="4" type="noConversion"/>
  </si>
  <si>
    <t>10002686</t>
    <phoneticPr fontId="4" type="noConversion"/>
  </si>
  <si>
    <t>510050P2009M03900</t>
    <phoneticPr fontId="4" type="noConversion"/>
  </si>
  <si>
    <t>50ETF购2020年12月3647A</t>
    <phoneticPr fontId="4" type="noConversion"/>
  </si>
  <si>
    <t>50ETF购2020年12月3746A</t>
    <phoneticPr fontId="4" type="noConversion"/>
  </si>
  <si>
    <t>10002689</t>
    <phoneticPr fontId="4" type="noConversion"/>
  </si>
  <si>
    <t>510050P2012A03800</t>
    <phoneticPr fontId="4" type="noConversion"/>
  </si>
  <si>
    <t>50ETF沽2020年12月3844A</t>
    <phoneticPr fontId="4" type="noConversion"/>
  </si>
  <si>
    <t>10002728</t>
    <phoneticPr fontId="4" type="noConversion"/>
  </si>
  <si>
    <t>50ETF购2021年3月3154A</t>
    <phoneticPr fontId="4" type="noConversion"/>
  </si>
  <si>
    <t>510050C2103A03500</t>
    <phoneticPr fontId="4" type="noConversion"/>
  </si>
  <si>
    <t>50ETF沽2021年3月2908A</t>
    <phoneticPr fontId="4" type="noConversion"/>
  </si>
  <si>
    <t>50ETF沽2021年3月2957A</t>
    <phoneticPr fontId="4" type="noConversion"/>
  </si>
  <si>
    <t>510050P2103A03100</t>
    <phoneticPr fontId="4" type="noConversion"/>
  </si>
  <si>
    <t>50ETF沽2021年3月3351A</t>
    <phoneticPr fontId="4" type="noConversion"/>
  </si>
  <si>
    <t>10002740</t>
    <phoneticPr fontId="4" type="noConversion"/>
  </si>
  <si>
    <t>510050P2103A03500</t>
    <phoneticPr fontId="4" type="noConversion"/>
  </si>
  <si>
    <t>50ETF沽2021年3月3647A</t>
    <phoneticPr fontId="4" type="noConversion"/>
  </si>
  <si>
    <t>10002761</t>
    <phoneticPr fontId="4" type="noConversion"/>
  </si>
  <si>
    <t>10002767</t>
    <phoneticPr fontId="4" type="noConversion"/>
  </si>
  <si>
    <t>10002768</t>
    <phoneticPr fontId="4" type="noConversion"/>
  </si>
  <si>
    <t>10002773</t>
    <phoneticPr fontId="4" type="noConversion"/>
  </si>
  <si>
    <t>510050C2010M03100</t>
    <phoneticPr fontId="4" type="noConversion"/>
  </si>
  <si>
    <t>10002774</t>
    <phoneticPr fontId="4" type="noConversion"/>
  </si>
  <si>
    <t>2020-10-28</t>
    <phoneticPr fontId="4" type="noConversion"/>
  </si>
  <si>
    <t>10002778</t>
    <phoneticPr fontId="4" type="noConversion"/>
  </si>
  <si>
    <t>510050C2010M03600</t>
    <phoneticPr fontId="4" type="noConversion"/>
  </si>
  <si>
    <t>2020-10</t>
    <phoneticPr fontId="4" type="noConversion"/>
  </si>
  <si>
    <t>10002782</t>
    <phoneticPr fontId="4" type="noConversion"/>
  </si>
  <si>
    <t>510050P2010M03100</t>
    <phoneticPr fontId="4" type="noConversion"/>
  </si>
  <si>
    <t>50ETF沽2020年10月3300</t>
    <phoneticPr fontId="4" type="noConversion"/>
  </si>
  <si>
    <t>510050P2010M03500</t>
    <phoneticPr fontId="4" type="noConversion"/>
  </si>
  <si>
    <t>50ETF沽2020年10月3500</t>
    <phoneticPr fontId="4" type="noConversion"/>
  </si>
  <si>
    <t>10002787</t>
    <phoneticPr fontId="4" type="noConversion"/>
  </si>
  <si>
    <t>510050P2010M03600</t>
    <phoneticPr fontId="4" type="noConversion"/>
  </si>
  <si>
    <t>50ETF沽2020年10月3800</t>
    <phoneticPr fontId="4" type="noConversion"/>
  </si>
  <si>
    <t>50ETF购2020年11月3100</t>
    <phoneticPr fontId="4" type="noConversion"/>
  </si>
  <si>
    <t>10002819</t>
    <phoneticPr fontId="4" type="noConversion"/>
  </si>
  <si>
    <t>10002820</t>
    <phoneticPr fontId="4" type="noConversion"/>
  </si>
  <si>
    <t>510050C2011M03400</t>
    <phoneticPr fontId="4" type="noConversion"/>
  </si>
  <si>
    <t>10002822</t>
    <phoneticPr fontId="4" type="noConversion"/>
  </si>
  <si>
    <t>50ETF购2020年11月3600</t>
    <phoneticPr fontId="4" type="noConversion"/>
  </si>
  <si>
    <t>10002823</t>
    <phoneticPr fontId="4" type="noConversion"/>
  </si>
  <si>
    <t>510050C2011M03700</t>
    <phoneticPr fontId="4" type="noConversion"/>
  </si>
  <si>
    <t>510050P2011M03000</t>
    <phoneticPr fontId="4" type="noConversion"/>
  </si>
  <si>
    <t>510050P2011M03200</t>
    <phoneticPr fontId="4" type="noConversion"/>
  </si>
  <si>
    <t>10002831</t>
    <phoneticPr fontId="4" type="noConversion"/>
  </si>
  <si>
    <t>10002832</t>
    <phoneticPr fontId="4" type="noConversion"/>
  </si>
  <si>
    <t>10002853</t>
    <phoneticPr fontId="4" type="noConversion"/>
  </si>
  <si>
    <t>50ETF沽2020年11月3800</t>
    <phoneticPr fontId="4" type="noConversion"/>
  </si>
  <si>
    <t>50ETF购2021年6月2957A</t>
    <phoneticPr fontId="4" type="noConversion"/>
  </si>
  <si>
    <t>510050C2106A03100</t>
    <phoneticPr fontId="4" type="noConversion"/>
  </si>
  <si>
    <t>10002861</t>
    <phoneticPr fontId="4" type="noConversion"/>
  </si>
  <si>
    <t>510050C2106A03200</t>
    <phoneticPr fontId="4" type="noConversion"/>
  </si>
  <si>
    <t>50ETF购2021年6月3253A</t>
    <phoneticPr fontId="4" type="noConversion"/>
  </si>
  <si>
    <t>510050C2106A03400</t>
    <phoneticPr fontId="4" type="noConversion"/>
  </si>
  <si>
    <t>50ETF购2021年6月3351A</t>
    <phoneticPr fontId="4" type="noConversion"/>
  </si>
  <si>
    <t>2021-06</t>
    <phoneticPr fontId="4" type="noConversion"/>
  </si>
  <si>
    <t>50ETF购2021年6月3450A</t>
    <phoneticPr fontId="4" type="noConversion"/>
  </si>
  <si>
    <t>10002866</t>
    <phoneticPr fontId="4" type="noConversion"/>
  </si>
  <si>
    <t>50ETF购2021年6月3647A</t>
    <phoneticPr fontId="4" type="noConversion"/>
  </si>
  <si>
    <t>10002867</t>
    <phoneticPr fontId="4" type="noConversion"/>
  </si>
  <si>
    <t>50ETF购2021年6月3746A</t>
    <phoneticPr fontId="4" type="noConversion"/>
  </si>
  <si>
    <t>50ETF沽2021年6月3056A</t>
    <phoneticPr fontId="4" type="noConversion"/>
  </si>
  <si>
    <t>510050P2106A03200</t>
    <phoneticPr fontId="4" type="noConversion"/>
  </si>
  <si>
    <t>50ETF沽2021年6月3154A</t>
    <phoneticPr fontId="4" type="noConversion"/>
  </si>
  <si>
    <t>2021-06-23</t>
    <phoneticPr fontId="4" type="noConversion"/>
  </si>
  <si>
    <t>10002873</t>
    <phoneticPr fontId="4" type="noConversion"/>
  </si>
  <si>
    <t>50ETF沽2021年6月3450A</t>
    <phoneticPr fontId="4" type="noConversion"/>
  </si>
  <si>
    <t>510050P2106A03600</t>
    <phoneticPr fontId="4" type="noConversion"/>
  </si>
  <si>
    <t>50ETF沽2021年6月3746A</t>
    <phoneticPr fontId="4" type="noConversion"/>
  </si>
  <si>
    <t>2021-06-24</t>
    <phoneticPr fontId="4" type="noConversion"/>
  </si>
  <si>
    <t>510050C2011M03900</t>
    <phoneticPr fontId="4" type="noConversion"/>
  </si>
  <si>
    <t>10002908</t>
    <phoneticPr fontId="4" type="noConversion"/>
  </si>
  <si>
    <t>10002909</t>
    <phoneticPr fontId="4" type="noConversion"/>
  </si>
  <si>
    <t>510050C2103A03900</t>
    <phoneticPr fontId="4" type="noConversion"/>
  </si>
  <si>
    <t>50ETF购2021年6月3844A</t>
    <phoneticPr fontId="4" type="noConversion"/>
  </si>
  <si>
    <t>10002915</t>
    <phoneticPr fontId="4" type="noConversion"/>
  </si>
  <si>
    <t>50ETF购2021年1月3253A</t>
    <phoneticPr fontId="4" type="noConversion"/>
  </si>
  <si>
    <t>510050C2101A03500</t>
    <phoneticPr fontId="4" type="noConversion"/>
  </si>
  <si>
    <t>510050C2101A03800</t>
    <phoneticPr fontId="4" type="noConversion"/>
  </si>
  <si>
    <t>50ETF购2021年1月3746A</t>
    <phoneticPr fontId="4" type="noConversion"/>
  </si>
  <si>
    <t>10002921</t>
    <phoneticPr fontId="4" type="noConversion"/>
  </si>
  <si>
    <t>50ETF购2021年1月3844A</t>
    <phoneticPr fontId="4" type="noConversion"/>
  </si>
  <si>
    <t>510050P2101A03100</t>
    <phoneticPr fontId="4" type="noConversion"/>
  </si>
  <si>
    <t>10002923</t>
    <phoneticPr fontId="4" type="noConversion"/>
  </si>
  <si>
    <t>510050P2101A03200</t>
    <phoneticPr fontId="4" type="noConversion"/>
  </si>
  <si>
    <t>510050P2101A03300</t>
    <phoneticPr fontId="4" type="noConversion"/>
  </si>
  <si>
    <t>50ETF沽2021年1月3253A</t>
    <phoneticPr fontId="4" type="noConversion"/>
  </si>
  <si>
    <t>10002925</t>
    <phoneticPr fontId="4" type="noConversion"/>
  </si>
  <si>
    <t>510050P2101A03400</t>
    <phoneticPr fontId="4" type="noConversion"/>
  </si>
  <si>
    <t>50ETF沽2021年1月3549A</t>
    <phoneticPr fontId="4" type="noConversion"/>
  </si>
  <si>
    <t>510050P2101A03900</t>
    <phoneticPr fontId="4" type="noConversion"/>
  </si>
  <si>
    <t>510050C2012M03100</t>
    <phoneticPr fontId="4" type="noConversion"/>
  </si>
  <si>
    <t>50ETF购2020年12月3100</t>
    <phoneticPr fontId="4" type="noConversion"/>
  </si>
  <si>
    <t>10002950</t>
    <phoneticPr fontId="4" type="noConversion"/>
  </si>
  <si>
    <t>510050C2012M03200</t>
    <phoneticPr fontId="4" type="noConversion"/>
  </si>
  <si>
    <t>10002951</t>
    <phoneticPr fontId="4" type="noConversion"/>
  </si>
  <si>
    <t>510050C2012M03300</t>
    <phoneticPr fontId="4" type="noConversion"/>
  </si>
  <si>
    <t>50ETF购2020年12月3400</t>
    <phoneticPr fontId="4" type="noConversion"/>
  </si>
  <si>
    <t>10002953</t>
    <phoneticPr fontId="4" type="noConversion"/>
  </si>
  <si>
    <t>50ETF购2020年12月3700</t>
    <phoneticPr fontId="4" type="noConversion"/>
  </si>
  <si>
    <t>50ETF沽2020年12月3200</t>
    <phoneticPr fontId="4" type="noConversion"/>
  </si>
  <si>
    <t>50ETF沽2020年12月3300</t>
    <phoneticPr fontId="4" type="noConversion"/>
  </si>
  <si>
    <t>10002961</t>
    <phoneticPr fontId="4" type="noConversion"/>
  </si>
  <si>
    <t>510050P2012M03700</t>
    <phoneticPr fontId="4" type="noConversion"/>
  </si>
  <si>
    <t>10002970</t>
    <phoneticPr fontId="4" type="noConversion"/>
  </si>
  <si>
    <t>510050C2101M03400</t>
    <phoneticPr fontId="4" type="noConversion"/>
  </si>
  <si>
    <t>50ETF购2021年1月3400</t>
    <phoneticPr fontId="4" type="noConversion"/>
  </si>
  <si>
    <t>10002974</t>
    <phoneticPr fontId="4" type="noConversion"/>
  </si>
  <si>
    <t>50ETF购2021年1月3900</t>
    <phoneticPr fontId="4" type="noConversion"/>
  </si>
  <si>
    <t>10002978</t>
    <phoneticPr fontId="4" type="noConversion"/>
  </si>
  <si>
    <t>50ETF沽2021年1月3400</t>
    <phoneticPr fontId="4" type="noConversion"/>
  </si>
  <si>
    <t>10002981</t>
    <phoneticPr fontId="4" type="noConversion"/>
  </si>
  <si>
    <t>510050P2101M03800</t>
    <phoneticPr fontId="4" type="noConversion"/>
  </si>
  <si>
    <t>10002984</t>
    <phoneticPr fontId="4" type="noConversion"/>
  </si>
  <si>
    <t>510050C2103M03100</t>
    <phoneticPr fontId="4" type="noConversion"/>
  </si>
  <si>
    <t>10002987</t>
    <phoneticPr fontId="4" type="noConversion"/>
  </si>
  <si>
    <t>10002988</t>
    <phoneticPr fontId="4" type="noConversion"/>
  </si>
  <si>
    <t>2021-03-24</t>
    <phoneticPr fontId="4" type="noConversion"/>
  </si>
  <si>
    <t>10002990</t>
    <phoneticPr fontId="4" type="noConversion"/>
  </si>
  <si>
    <t>10002991</t>
    <phoneticPr fontId="4" type="noConversion"/>
  </si>
  <si>
    <t>10002993</t>
    <phoneticPr fontId="4" type="noConversion"/>
  </si>
  <si>
    <t>510050C2103M03900</t>
    <phoneticPr fontId="4" type="noConversion"/>
  </si>
  <si>
    <t>50ETF购2021年3月3900</t>
    <phoneticPr fontId="4" type="noConversion"/>
  </si>
  <si>
    <t>510050P2103M03100</t>
    <phoneticPr fontId="4" type="noConversion"/>
  </si>
  <si>
    <t>10002996</t>
    <phoneticPr fontId="4" type="noConversion"/>
  </si>
  <si>
    <t>10002997</t>
    <phoneticPr fontId="4" type="noConversion"/>
  </si>
  <si>
    <t>510050P2103M03400</t>
    <phoneticPr fontId="4" type="noConversion"/>
  </si>
  <si>
    <t>50ETF沽2021年3月3400</t>
    <phoneticPr fontId="4" type="noConversion"/>
  </si>
  <si>
    <t>10002998</t>
    <phoneticPr fontId="4" type="noConversion"/>
  </si>
  <si>
    <t>50ETF沽2021年3月3600</t>
    <phoneticPr fontId="4" type="noConversion"/>
  </si>
  <si>
    <t>10003000</t>
    <phoneticPr fontId="4" type="noConversion"/>
  </si>
  <si>
    <t>50ETF沽2021年3月3700</t>
    <phoneticPr fontId="4" type="noConversion"/>
  </si>
  <si>
    <t>510050P2103M03800</t>
    <phoneticPr fontId="4" type="noConversion"/>
  </si>
  <si>
    <t>10003002</t>
    <phoneticPr fontId="4" type="noConversion"/>
  </si>
  <si>
    <t>510050C2106M03100</t>
    <phoneticPr fontId="4" type="noConversion"/>
  </si>
  <si>
    <t>10003004</t>
    <phoneticPr fontId="4" type="noConversion"/>
  </si>
  <si>
    <t>510050C2106M03200</t>
    <phoneticPr fontId="4" type="noConversion"/>
  </si>
  <si>
    <t>50ETF购2021年6月3200</t>
    <phoneticPr fontId="4" type="noConversion"/>
  </si>
  <si>
    <t>10003006</t>
    <phoneticPr fontId="4" type="noConversion"/>
  </si>
  <si>
    <t>10003009</t>
    <phoneticPr fontId="4" type="noConversion"/>
  </si>
  <si>
    <t>10003010</t>
    <phoneticPr fontId="4" type="noConversion"/>
  </si>
  <si>
    <t>510050P2106M03200</t>
    <phoneticPr fontId="4" type="noConversion"/>
  </si>
  <si>
    <t>50ETF沽2021年6月3200</t>
    <phoneticPr fontId="4" type="noConversion"/>
  </si>
  <si>
    <t>50ETF沽2021年6月3300</t>
    <phoneticPr fontId="4" type="noConversion"/>
  </si>
  <si>
    <t>510050P2106M03400</t>
    <phoneticPr fontId="4" type="noConversion"/>
  </si>
  <si>
    <t>510050C2012M04000</t>
    <phoneticPr fontId="4" type="noConversion"/>
  </si>
  <si>
    <t>10003022</t>
    <phoneticPr fontId="4" type="noConversion"/>
  </si>
  <si>
    <t>510050P2012M04000</t>
    <phoneticPr fontId="4" type="noConversion"/>
  </si>
  <si>
    <t>50ETF沽2020年12月4000</t>
    <phoneticPr fontId="4" type="noConversion"/>
  </si>
  <si>
    <t>10003024</t>
    <phoneticPr fontId="4" type="noConversion"/>
  </si>
  <si>
    <t>50ETF沽2021年1月4000</t>
    <phoneticPr fontId="4" type="noConversion"/>
  </si>
  <si>
    <t>510050C2103M04000</t>
    <phoneticPr fontId="4" type="noConversion"/>
  </si>
  <si>
    <t>510050P2103M04000</t>
    <phoneticPr fontId="4" type="noConversion"/>
  </si>
  <si>
    <t>50ETF沽2021年3月4000</t>
    <phoneticPr fontId="4" type="noConversion"/>
  </si>
  <si>
    <t>510050P2106M04000</t>
    <phoneticPr fontId="4" type="noConversion"/>
  </si>
  <si>
    <t>10003038</t>
    <phoneticPr fontId="4" type="noConversion"/>
  </si>
  <si>
    <t>510050C2101M03000</t>
    <phoneticPr fontId="4" type="noConversion"/>
  </si>
  <si>
    <t>50ETF购2021年1月3000</t>
    <phoneticPr fontId="4" type="noConversion"/>
  </si>
  <si>
    <t>510050C2103M03000</t>
    <phoneticPr fontId="4" type="noConversion"/>
  </si>
  <si>
    <t>10003044</t>
    <phoneticPr fontId="4" type="noConversion"/>
  </si>
  <si>
    <t>510050P2106M03000</t>
    <phoneticPr fontId="4" type="noConversion"/>
  </si>
  <si>
    <t>10003045</t>
    <phoneticPr fontId="4" type="noConversion"/>
  </si>
  <si>
    <t>50ETF购2021年2月3100</t>
    <phoneticPr fontId="4" type="noConversion"/>
  </si>
  <si>
    <t>510050C2102M03200</t>
    <phoneticPr fontId="4" type="noConversion"/>
  </si>
  <si>
    <t>10003050</t>
    <phoneticPr fontId="4" type="noConversion"/>
  </si>
  <si>
    <t>510050C2102M03600</t>
    <phoneticPr fontId="4" type="noConversion"/>
  </si>
  <si>
    <t>50ETF购2021年2月3600</t>
    <phoneticPr fontId="4" type="noConversion"/>
  </si>
  <si>
    <t>2021-02</t>
    <phoneticPr fontId="4" type="noConversion"/>
  </si>
  <si>
    <t>10003053</t>
    <phoneticPr fontId="4" type="noConversion"/>
  </si>
  <si>
    <t>10003055</t>
    <phoneticPr fontId="4" type="noConversion"/>
  </si>
  <si>
    <t>510050P2102M03200</t>
    <phoneticPr fontId="4" type="noConversion"/>
  </si>
  <si>
    <t>10003057</t>
    <phoneticPr fontId="4" type="noConversion"/>
  </si>
  <si>
    <t>50ETF沽2021年2月3400</t>
    <phoneticPr fontId="4" type="noConversion"/>
  </si>
  <si>
    <t>10003058</t>
    <phoneticPr fontId="4" type="noConversion"/>
  </si>
  <si>
    <t>510050P2102M03500</t>
    <phoneticPr fontId="4" type="noConversion"/>
  </si>
  <si>
    <t>510050P2102M03600</t>
    <phoneticPr fontId="4" type="noConversion"/>
  </si>
  <si>
    <t>50ETF沽2021年2月3600</t>
    <phoneticPr fontId="4" type="noConversion"/>
  </si>
  <si>
    <t>10003062</t>
    <phoneticPr fontId="4" type="noConversion"/>
  </si>
  <si>
    <t>10003084</t>
    <phoneticPr fontId="4" type="noConversion"/>
  </si>
  <si>
    <t>50ETF沽2021年2月4000</t>
    <phoneticPr fontId="4" type="noConversion"/>
  </si>
  <si>
    <t>10003085</t>
    <phoneticPr fontId="4" type="noConversion"/>
  </si>
  <si>
    <t>510050C2101M04100</t>
    <phoneticPr fontId="4" type="noConversion"/>
  </si>
  <si>
    <t>10003086</t>
    <phoneticPr fontId="4" type="noConversion"/>
  </si>
  <si>
    <t>510050C2102M04100</t>
    <phoneticPr fontId="4" type="noConversion"/>
  </si>
  <si>
    <t>10003089</t>
    <phoneticPr fontId="4" type="noConversion"/>
  </si>
  <si>
    <t>50ETF购2021年3月4100</t>
    <phoneticPr fontId="4" type="noConversion"/>
  </si>
  <si>
    <t>510050C2106M04100</t>
    <phoneticPr fontId="4" type="noConversion"/>
  </si>
  <si>
    <t>10003092</t>
    <phoneticPr fontId="4" type="noConversion"/>
  </si>
  <si>
    <t>10003101</t>
    <phoneticPr fontId="4" type="noConversion"/>
  </si>
  <si>
    <t>510050C2102M04200</t>
    <phoneticPr fontId="4" type="noConversion"/>
  </si>
  <si>
    <t>50ETF购2021年2月4200</t>
    <phoneticPr fontId="4" type="noConversion"/>
  </si>
  <si>
    <t>510050P2102M04200</t>
    <phoneticPr fontId="4" type="noConversion"/>
  </si>
  <si>
    <t>50ETF沽2021年2月4200</t>
    <phoneticPr fontId="4" type="noConversion"/>
  </si>
  <si>
    <t>510050C2103M04200</t>
    <phoneticPr fontId="4" type="noConversion"/>
  </si>
  <si>
    <t>50ETF购2021年3月4200</t>
    <phoneticPr fontId="4" type="noConversion"/>
  </si>
  <si>
    <t>50ETF购2021年6月4200</t>
    <phoneticPr fontId="4" type="noConversion"/>
  </si>
  <si>
    <t>510050P2106M04200</t>
    <phoneticPr fontId="4" type="noConversion"/>
  </si>
  <si>
    <t>50ETF购2021年2月4300</t>
    <phoneticPr fontId="4" type="noConversion"/>
  </si>
  <si>
    <t>510050P2102M04300</t>
    <phoneticPr fontId="4" type="noConversion"/>
  </si>
  <si>
    <t>10003113</t>
    <phoneticPr fontId="4" type="noConversion"/>
  </si>
  <si>
    <t>50ETF购2021年3月4300</t>
    <phoneticPr fontId="4" type="noConversion"/>
  </si>
  <si>
    <t>10003114</t>
    <phoneticPr fontId="4" type="noConversion"/>
  </si>
  <si>
    <t>510050C2106M04300</t>
    <phoneticPr fontId="4" type="noConversion"/>
  </si>
  <si>
    <t>50ETF沽2021年6月4300</t>
    <phoneticPr fontId="4" type="noConversion"/>
  </si>
  <si>
    <t>50ETF购9月3400</t>
    <phoneticPr fontId="4" type="noConversion"/>
  </si>
  <si>
    <t>10003207</t>
    <phoneticPr fontId="4" type="noConversion"/>
  </si>
  <si>
    <t>10003208</t>
    <phoneticPr fontId="4" type="noConversion"/>
  </si>
  <si>
    <t>50ETF购9月3800</t>
    <phoneticPr fontId="4" type="noConversion"/>
  </si>
  <si>
    <t>50ETF购9月3900</t>
    <phoneticPr fontId="4" type="noConversion"/>
  </si>
  <si>
    <t>510050C2109M04000</t>
    <phoneticPr fontId="4" type="noConversion"/>
  </si>
  <si>
    <t>上市</t>
    <phoneticPr fontId="4" type="noConversion"/>
  </si>
  <si>
    <t>50ETF购9月4200</t>
    <phoneticPr fontId="4" type="noConversion"/>
  </si>
  <si>
    <t>10003214</t>
    <phoneticPr fontId="4" type="noConversion"/>
  </si>
  <si>
    <t>50ETF沽9月3600</t>
    <phoneticPr fontId="4" type="noConversion"/>
  </si>
  <si>
    <t>510050P2109M03700</t>
    <phoneticPr fontId="4" type="noConversion"/>
  </si>
  <si>
    <t>510050P2109M03800</t>
    <phoneticPr fontId="4" type="noConversion"/>
  </si>
  <si>
    <t>50ETF沽9月3800</t>
    <phoneticPr fontId="4" type="noConversion"/>
  </si>
  <si>
    <t>510050P2109M03900</t>
    <phoneticPr fontId="4" type="noConversion"/>
  </si>
  <si>
    <t>10003222</t>
    <phoneticPr fontId="4" type="noConversion"/>
  </si>
  <si>
    <t>10003242</t>
    <phoneticPr fontId="4" type="noConversion"/>
  </si>
  <si>
    <t>510050P2109M03300</t>
    <phoneticPr fontId="4" type="noConversion"/>
  </si>
  <si>
    <t>50ETF购9月4300</t>
    <phoneticPr fontId="4" type="noConversion"/>
  </si>
  <si>
    <t>50ETF沽9月4300</t>
    <phoneticPr fontId="4" type="noConversion"/>
  </si>
  <si>
    <t>10003259</t>
    <phoneticPr fontId="4" type="noConversion"/>
  </si>
  <si>
    <t>510050C2106M04400</t>
    <phoneticPr fontId="4" type="noConversion"/>
  </si>
  <si>
    <t>10003260</t>
    <phoneticPr fontId="4" type="noConversion"/>
  </si>
  <si>
    <t>50ETF购9月4400</t>
    <phoneticPr fontId="4" type="noConversion"/>
  </si>
  <si>
    <t>510050C2104M03600</t>
    <phoneticPr fontId="4" type="noConversion"/>
  </si>
  <si>
    <t>50ETF购2021年4月3600</t>
    <phoneticPr fontId="4" type="noConversion"/>
  </si>
  <si>
    <t>510050C2104M03900</t>
    <phoneticPr fontId="4" type="noConversion"/>
  </si>
  <si>
    <t>50ETF购2021年4月3900</t>
    <phoneticPr fontId="4" type="noConversion"/>
  </si>
  <si>
    <t>50ETF购2021年4月4000</t>
    <phoneticPr fontId="4" type="noConversion"/>
  </si>
  <si>
    <t>10003272</t>
    <phoneticPr fontId="4" type="noConversion"/>
  </si>
  <si>
    <t>10003273</t>
    <phoneticPr fontId="4" type="noConversion"/>
  </si>
  <si>
    <t>510050P2104M03600</t>
    <phoneticPr fontId="4" type="noConversion"/>
  </si>
  <si>
    <t>50ETF沽2021年4月3800</t>
    <phoneticPr fontId="4" type="noConversion"/>
  </si>
  <si>
    <t>50ETF沽2021年4月3900</t>
    <phoneticPr fontId="4" type="noConversion"/>
  </si>
  <si>
    <t>510050P2104M04200</t>
    <phoneticPr fontId="4" type="noConversion"/>
  </si>
  <si>
    <t>50ETF沽2021年4月4200</t>
    <phoneticPr fontId="4" type="noConversion"/>
  </si>
  <si>
    <t>10003299</t>
    <phoneticPr fontId="4" type="noConversion"/>
  </si>
  <si>
    <t>10003303</t>
    <phoneticPr fontId="4" type="noConversion"/>
  </si>
  <si>
    <t>50ETF购2021年4月3200</t>
    <phoneticPr fontId="4" type="noConversion"/>
  </si>
  <si>
    <t>10003304</t>
    <phoneticPr fontId="4" type="noConversion"/>
  </si>
  <si>
    <t>510050P2104M03200</t>
    <phoneticPr fontId="4" type="noConversion"/>
  </si>
  <si>
    <t>50ETF沽2021年4月3200</t>
    <phoneticPr fontId="4" type="noConversion"/>
  </si>
  <si>
    <t>10003306</t>
    <phoneticPr fontId="4" type="noConversion"/>
  </si>
  <si>
    <t>50ETF沽2021年4月3100</t>
    <phoneticPr fontId="4" type="noConversion"/>
  </si>
  <si>
    <t>10003317</t>
    <phoneticPr fontId="4" type="noConversion"/>
  </si>
  <si>
    <t>10003326</t>
    <phoneticPr fontId="4" type="noConversion"/>
  </si>
  <si>
    <t>50ETF购2021年5月3200</t>
    <phoneticPr fontId="4" type="noConversion"/>
  </si>
  <si>
    <t>2021-05</t>
    <phoneticPr fontId="4" type="noConversion"/>
  </si>
  <si>
    <t>10003327</t>
    <phoneticPr fontId="4" type="noConversion"/>
  </si>
  <si>
    <t>510050C2105M03300</t>
    <phoneticPr fontId="4" type="noConversion"/>
  </si>
  <si>
    <t>510050C2105M03400</t>
    <phoneticPr fontId="4" type="noConversion"/>
  </si>
  <si>
    <t>50ETF购2021年5月3400</t>
    <phoneticPr fontId="4" type="noConversion"/>
  </si>
  <si>
    <t>510050C2105M03700</t>
    <phoneticPr fontId="4" type="noConversion"/>
  </si>
  <si>
    <t>50ETF购2021年5月3800</t>
    <phoneticPr fontId="4" type="noConversion"/>
  </si>
  <si>
    <t>10003333</t>
    <phoneticPr fontId="4" type="noConversion"/>
  </si>
  <si>
    <t>50ETF购2021年5月3900</t>
    <phoneticPr fontId="4" type="noConversion"/>
  </si>
  <si>
    <t>50ETF沽2021年5月3100</t>
    <phoneticPr fontId="4" type="noConversion"/>
  </si>
  <si>
    <t>510050P2105M03200</t>
    <phoneticPr fontId="4" type="noConversion"/>
  </si>
  <si>
    <t>50ETF沽2021年5月3200</t>
    <phoneticPr fontId="4" type="noConversion"/>
  </si>
  <si>
    <t>510050P2105M03600</t>
    <phoneticPr fontId="4" type="noConversion"/>
  </si>
  <si>
    <t>50ETF沽2021年5月3600</t>
    <phoneticPr fontId="4" type="noConversion"/>
  </si>
  <si>
    <t>50ETF沽2021年5月3700</t>
    <phoneticPr fontId="4" type="noConversion"/>
  </si>
  <si>
    <t>50ETF沽2021年5月3800</t>
    <phoneticPr fontId="4" type="noConversion"/>
  </si>
  <si>
    <t>10003367</t>
    <phoneticPr fontId="4" type="noConversion"/>
  </si>
  <si>
    <t>510050C2104M03000</t>
    <phoneticPr fontId="4" type="noConversion"/>
  </si>
  <si>
    <t>10003368</t>
    <phoneticPr fontId="4" type="noConversion"/>
  </si>
  <si>
    <t>10003370</t>
    <phoneticPr fontId="4" type="noConversion"/>
  </si>
  <si>
    <t>510050P2105M03000</t>
    <phoneticPr fontId="4" type="noConversion"/>
  </si>
  <si>
    <t>510050P2109M03000</t>
    <phoneticPr fontId="4" type="noConversion"/>
  </si>
  <si>
    <t>10003373</t>
    <phoneticPr fontId="4" type="noConversion"/>
  </si>
  <si>
    <t>510050C2112M03100</t>
    <phoneticPr fontId="4" type="noConversion"/>
  </si>
  <si>
    <t>50ETF购12月3100</t>
    <phoneticPr fontId="4" type="noConversion"/>
  </si>
  <si>
    <t>10003375</t>
    <phoneticPr fontId="4" type="noConversion"/>
  </si>
  <si>
    <t>510050C2112M03300</t>
    <phoneticPr fontId="4" type="noConversion"/>
  </si>
  <si>
    <t>10003377</t>
    <phoneticPr fontId="4" type="noConversion"/>
  </si>
  <si>
    <t>10003379</t>
    <phoneticPr fontId="4" type="noConversion"/>
  </si>
  <si>
    <t>510050C2112M03700</t>
    <phoneticPr fontId="4" type="noConversion"/>
  </si>
  <si>
    <t>510050C2112M03800</t>
    <phoneticPr fontId="4" type="noConversion"/>
  </si>
  <si>
    <t>10003381</t>
    <phoneticPr fontId="4" type="noConversion"/>
  </si>
  <si>
    <t>10003382</t>
    <phoneticPr fontId="4" type="noConversion"/>
  </si>
  <si>
    <t>50ETF沽12月3100</t>
    <phoneticPr fontId="4" type="noConversion"/>
  </si>
  <si>
    <t>50ETF沽12月3500</t>
    <phoneticPr fontId="4" type="noConversion"/>
  </si>
  <si>
    <t>10003387</t>
    <phoneticPr fontId="4" type="noConversion"/>
  </si>
  <si>
    <t>510050P2112M03600</t>
    <phoneticPr fontId="4" type="noConversion"/>
  </si>
  <si>
    <t>50ETF沽12月3600</t>
    <phoneticPr fontId="4" type="noConversion"/>
  </si>
  <si>
    <t>10003388</t>
    <phoneticPr fontId="4" type="noConversion"/>
  </si>
  <si>
    <t>510050P2112M03700</t>
    <phoneticPr fontId="4" type="noConversion"/>
  </si>
  <si>
    <t>10003390</t>
    <phoneticPr fontId="4" type="noConversion"/>
  </si>
  <si>
    <t>510050P2112M03900</t>
    <phoneticPr fontId="4" type="noConversion"/>
  </si>
  <si>
    <t>10003409</t>
    <phoneticPr fontId="4" type="noConversion"/>
  </si>
  <si>
    <t>510050C2112M03000</t>
    <phoneticPr fontId="4" type="noConversion"/>
  </si>
  <si>
    <t>10003410</t>
    <phoneticPr fontId="4" type="noConversion"/>
  </si>
  <si>
    <t>510050P2112M03000</t>
    <phoneticPr fontId="4" type="noConversion"/>
  </si>
  <si>
    <t>10003413</t>
    <phoneticPr fontId="4" type="noConversion"/>
  </si>
  <si>
    <t>510050C2112M04000</t>
    <phoneticPr fontId="4" type="noConversion"/>
  </si>
  <si>
    <t>50ETF购12月4000</t>
    <phoneticPr fontId="4" type="noConversion"/>
  </si>
  <si>
    <t>10003414</t>
    <phoneticPr fontId="4" type="noConversion"/>
  </si>
  <si>
    <t>10003415</t>
    <phoneticPr fontId="4" type="noConversion"/>
  </si>
  <si>
    <t>510050C2107M03200</t>
    <phoneticPr fontId="4" type="noConversion"/>
  </si>
  <si>
    <t>10003416</t>
    <phoneticPr fontId="4" type="noConversion"/>
  </si>
  <si>
    <t>50ETF购7月3300</t>
    <phoneticPr fontId="4" type="noConversion"/>
  </si>
  <si>
    <t>50ETF购7月3400</t>
    <phoneticPr fontId="4" type="noConversion"/>
  </si>
  <si>
    <t>510050C2107M03600</t>
    <phoneticPr fontId="4" type="noConversion"/>
  </si>
  <si>
    <t>50ETF购7月3600</t>
    <phoneticPr fontId="4" type="noConversion"/>
  </si>
  <si>
    <t>50ETF购7月3800</t>
    <phoneticPr fontId="4" type="noConversion"/>
  </si>
  <si>
    <t>50ETF购7月3900</t>
    <phoneticPr fontId="4" type="noConversion"/>
  </si>
  <si>
    <t>510050P2107M03200</t>
    <phoneticPr fontId="4" type="noConversion"/>
  </si>
  <si>
    <t>50ETF沽7月3200</t>
    <phoneticPr fontId="4" type="noConversion"/>
  </si>
  <si>
    <t>10003425</t>
    <phoneticPr fontId="4" type="noConversion"/>
  </si>
  <si>
    <t>510050P2107M03300</t>
    <phoneticPr fontId="4" type="noConversion"/>
  </si>
  <si>
    <t>50ETF沽7月3300</t>
    <phoneticPr fontId="4" type="noConversion"/>
  </si>
  <si>
    <t>10003427</t>
    <phoneticPr fontId="4" type="noConversion"/>
  </si>
  <si>
    <t>510050P2107M03500</t>
    <phoneticPr fontId="4" type="noConversion"/>
  </si>
  <si>
    <t>50ETF沽7月3500</t>
    <phoneticPr fontId="4" type="noConversion"/>
  </si>
  <si>
    <t>10003429</t>
    <phoneticPr fontId="4" type="noConversion"/>
  </si>
  <si>
    <t>510050P2107M03700</t>
    <phoneticPr fontId="4" type="noConversion"/>
  </si>
  <si>
    <t>50ETF沽7月3700</t>
    <phoneticPr fontId="4" type="noConversion"/>
  </si>
  <si>
    <t>10003430</t>
    <phoneticPr fontId="4" type="noConversion"/>
  </si>
  <si>
    <t>510050P2107M03800</t>
    <phoneticPr fontId="4" type="noConversion"/>
  </si>
  <si>
    <t>10003451</t>
    <phoneticPr fontId="4" type="noConversion"/>
  </si>
  <si>
    <t>510050C2107M04100</t>
    <phoneticPr fontId="4" type="noConversion"/>
  </si>
  <si>
    <t>50ETF沽7月4100</t>
    <phoneticPr fontId="4" type="noConversion"/>
  </si>
  <si>
    <t>10003453</t>
    <phoneticPr fontId="4" type="noConversion"/>
  </si>
  <si>
    <t>50ETF购12月4100</t>
    <phoneticPr fontId="4" type="noConversion"/>
  </si>
  <si>
    <t>10003454</t>
    <phoneticPr fontId="4" type="noConversion"/>
  </si>
  <si>
    <t>10003455</t>
    <phoneticPr fontId="4" type="noConversion"/>
  </si>
  <si>
    <t>10003456</t>
    <phoneticPr fontId="4" type="noConversion"/>
  </si>
  <si>
    <t>510050P2107M03100</t>
    <phoneticPr fontId="4" type="noConversion"/>
  </si>
  <si>
    <t>50ETF沽7月3100</t>
    <phoneticPr fontId="4" type="noConversion"/>
  </si>
  <si>
    <t>510050C2107M03000</t>
    <phoneticPr fontId="4" type="noConversion"/>
  </si>
  <si>
    <t>510050P2107M03000</t>
    <phoneticPr fontId="4" type="noConversion"/>
  </si>
  <si>
    <t>10003461</t>
    <phoneticPr fontId="4" type="noConversion"/>
  </si>
  <si>
    <t>510050C2108M03100</t>
    <phoneticPr fontId="4" type="noConversion"/>
  </si>
  <si>
    <t>50ETF购8月3100</t>
    <phoneticPr fontId="4" type="noConversion"/>
  </si>
  <si>
    <t>510050C2108M03200</t>
    <phoneticPr fontId="4" type="noConversion"/>
  </si>
  <si>
    <t>50ETF购8月3200</t>
    <phoneticPr fontId="4" type="noConversion"/>
  </si>
  <si>
    <t>10003463</t>
    <phoneticPr fontId="4" type="noConversion"/>
  </si>
  <si>
    <t>510050C2108M03300</t>
    <phoneticPr fontId="4" type="noConversion"/>
  </si>
  <si>
    <t>510050C2108M03500</t>
    <phoneticPr fontId="4" type="noConversion"/>
  </si>
  <si>
    <t>50ETF购8月3500</t>
    <phoneticPr fontId="4" type="noConversion"/>
  </si>
  <si>
    <t>50ETF购8月3700</t>
    <phoneticPr fontId="4" type="noConversion"/>
  </si>
  <si>
    <t>50ETF沽8月3200</t>
    <phoneticPr fontId="4" type="noConversion"/>
  </si>
  <si>
    <t>510050P2108M03400</t>
    <phoneticPr fontId="4" type="noConversion"/>
  </si>
  <si>
    <t>10003474</t>
    <phoneticPr fontId="4" type="noConversion"/>
  </si>
  <si>
    <t>510050P2108M03500</t>
    <phoneticPr fontId="4" type="noConversion"/>
  </si>
  <si>
    <t>50ETF沽8月3500</t>
    <phoneticPr fontId="4" type="noConversion"/>
  </si>
  <si>
    <t>10003475</t>
    <phoneticPr fontId="4" type="noConversion"/>
  </si>
  <si>
    <t>10003477</t>
    <phoneticPr fontId="4" type="noConversion"/>
  </si>
  <si>
    <t>50ETF沽8月3800</t>
    <phoneticPr fontId="4" type="noConversion"/>
  </si>
  <si>
    <t>10003478</t>
    <phoneticPr fontId="4" type="noConversion"/>
  </si>
  <si>
    <t>50ETF沽8月3900</t>
    <phoneticPr fontId="4" type="noConversion"/>
  </si>
  <si>
    <t>2021-08-26</t>
    <phoneticPr fontId="4" type="noConversion"/>
  </si>
  <si>
    <t>10003497</t>
    <phoneticPr fontId="4" type="noConversion"/>
  </si>
  <si>
    <t>510050C2108M03000</t>
    <phoneticPr fontId="4" type="noConversion"/>
  </si>
  <si>
    <t>50ETF购8月3000</t>
    <phoneticPr fontId="4" type="noConversion"/>
  </si>
  <si>
    <t>10003498</t>
    <phoneticPr fontId="4" type="noConversion"/>
  </si>
  <si>
    <t>510050P2108M03000</t>
    <phoneticPr fontId="4" type="noConversion"/>
  </si>
  <si>
    <t>50ETF沽8月3000</t>
    <phoneticPr fontId="4" type="noConversion"/>
  </si>
  <si>
    <t>2021-08</t>
    <phoneticPr fontId="4" type="noConversion"/>
  </si>
  <si>
    <t>2108M0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</si>
</sst>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43" formatCode="_ * #,##0.00_ ;_ * \-#,##0.00_ ;_ * &quot;-&quot;??_ ;_ @_ "/>
    <numFmt numFmtId="176" formatCode="_(* #,##0.00_);_(* \(#,##0.00\);_(* &quot;-&quot;??_);_(@_)"/>
    <numFmt numFmtId="177" formatCode="0.0000"/>
    <numFmt numFmtId="178" formatCode="0.00_);[Red]\(0.00\)"/>
    <numFmt numFmtId="179" formatCode="_ * #,##0_ ;_ * \-#,##0_ ;_ * &quot;-&quot;??_ ;_ @_ "/>
    <numFmt numFmtId="180" formatCode="yyyy\-mm\-dd"/>
    <numFmt numFmtId="181" formatCode="yyyy/mm/dd"/>
    <numFmt numFmtId="182" formatCode="0.0000_ ;[Red]\-0.0000\ "/>
    <numFmt numFmtId="183" formatCode="0.0%"/>
    <numFmt numFmtId="184" formatCode="0.00_ ;[Red]\-0.00\ "/>
    <numFmt numFmtId="185" formatCode="0.000_ ;[Red]\-0.000\ "/>
    <numFmt numFmtId="186" formatCode="0E+00"/>
    <numFmt numFmtId="187" formatCode="0.0_ ;[Red]\-0.0\ "/>
    <numFmt numFmtId="188" formatCode="0.00000_ "/>
    <numFmt numFmtId="189" formatCode="#,##0.######"/>
    <numFmt numFmtId="190" formatCode="###,###,##0.00000"/>
    <numFmt numFmtId="191" formatCode="###,###,##0.0000"/>
    <numFmt numFmtId="192" formatCode="###,###,##0.000"/>
    <numFmt numFmtId="193" formatCode="000000"/>
    <numFmt numFmtId="194" formatCode="#,##0.0000_ "/>
    <numFmt numFmtId="195" formatCode="#,##0.00000_ "/>
    <numFmt numFmtId="196" formatCode="0.0000_ "/>
  </numFmts>
  <fonts count="23">
    <font>
      <sz val="10"/>
      <name val="Geneva"/>
      <family val="2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10"/>
      <name val="Geneva"/>
      <family val="2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b/>
      <sz val="12"/>
      <name val="Times New Roman"/>
      <family val="1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Times New Roman"/>
      <family val="1"/>
    </font>
    <font>
      <sz val="12"/>
      <name val="Times New Roman"/>
      <family val="1"/>
    </font>
    <font>
      <sz val="12"/>
      <name val="华文仿宋"/>
      <family val="3"/>
      <charset val="134"/>
    </font>
    <font>
      <sz val="12"/>
      <name val="Times New Roman"/>
      <family val="1"/>
    </font>
    <font>
      <sz val="11"/>
      <color theme="1"/>
      <name val="宋体"/>
      <family val="3"/>
      <charset val="134"/>
      <scheme val="minor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b/>
      <sz val="9"/>
      <color indexed="81"/>
      <name val="宋体"/>
      <family val="3"/>
      <charset val="134"/>
    </font>
    <font>
      <sz val="12"/>
      <color rgb="FFFF0000"/>
      <name val="Times New Roman"/>
      <family val="3"/>
      <charset val="134"/>
    </font>
    <font>
      <sz val="14"/>
      <name val="Times New Roman"/>
      <family val="1"/>
    </font>
    <font>
      <sz val="14"/>
      <name val="宋体"/>
      <family val="3"/>
      <charset val="134"/>
    </font>
    <font>
      <sz val="14"/>
      <color rgb="FFFF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3" fillId="0" borderId="0"/>
    <xf numFmtId="9" fontId="2" fillId="0" borderId="0" applyFon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/>
    <xf numFmtId="0" fontId="13" fillId="0" borderId="0"/>
    <xf numFmtId="176" fontId="2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/>
  </cellStyleXfs>
  <cellXfs count="115">
    <xf numFmtId="0" fontId="0" fillId="0" borderId="0" xfId="0"/>
    <xf numFmtId="0" fontId="13" fillId="0" borderId="0" xfId="4">
      <alignment vertical="center"/>
    </xf>
    <xf numFmtId="180" fontId="13" fillId="0" borderId="0" xfId="4" applyNumberFormat="1" applyAlignment="1">
      <alignment horizontal="right" vertical="center"/>
    </xf>
    <xf numFmtId="181" fontId="13" fillId="2" borderId="0" xfId="4" applyNumberFormat="1" applyFill="1">
      <alignment vertical="center"/>
    </xf>
    <xf numFmtId="0" fontId="10" fillId="0" borderId="0" xfId="0" applyFont="1" applyAlignment="1">
      <alignment horizontal="center"/>
    </xf>
    <xf numFmtId="49" fontId="14" fillId="3" borderId="1" xfId="0" applyNumberFormat="1" applyFont="1" applyFill="1" applyBorder="1" applyAlignment="1">
      <alignment horizontal="center" vertical="center"/>
    </xf>
    <xf numFmtId="179" fontId="15" fillId="4" borderId="1" xfId="8" applyNumberFormat="1" applyFont="1" applyFill="1" applyBorder="1" applyAlignment="1">
      <alignment horizontal="center" vertical="center"/>
    </xf>
    <xf numFmtId="0" fontId="10" fillId="7" borderId="0" xfId="0" applyNumberFormat="1" applyFont="1" applyFill="1" applyAlignment="1">
      <alignment horizontal="center"/>
    </xf>
    <xf numFmtId="10" fontId="15" fillId="4" borderId="1" xfId="2" applyNumberFormat="1" applyFont="1" applyFill="1" applyBorder="1" applyAlignment="1">
      <alignment horizontal="center" vertical="center"/>
    </xf>
    <xf numFmtId="178" fontId="6" fillId="9" borderId="1" xfId="0" applyNumberFormat="1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/>
    </xf>
    <xf numFmtId="9" fontId="10" fillId="0" borderId="0" xfId="0" applyNumberFormat="1" applyFont="1" applyAlignment="1">
      <alignment horizontal="center"/>
    </xf>
    <xf numFmtId="0" fontId="10" fillId="0" borderId="1" xfId="0" applyFont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/>
    </xf>
    <xf numFmtId="177" fontId="10" fillId="4" borderId="1" xfId="0" applyNumberFormat="1" applyFont="1" applyFill="1" applyBorder="1" applyAlignment="1">
      <alignment horizontal="center"/>
    </xf>
    <xf numFmtId="184" fontId="10" fillId="0" borderId="0" xfId="0" applyNumberFormat="1" applyFont="1" applyAlignment="1">
      <alignment horizontal="center"/>
    </xf>
    <xf numFmtId="22" fontId="9" fillId="0" borderId="1" xfId="0" applyNumberFormat="1" applyFont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177" fontId="10" fillId="0" borderId="0" xfId="0" applyNumberFormat="1" applyFont="1" applyAlignment="1">
      <alignment horizontal="center"/>
    </xf>
    <xf numFmtId="0" fontId="10" fillId="9" borderId="0" xfId="0" applyFont="1" applyFill="1" applyAlignment="1">
      <alignment horizontal="center"/>
    </xf>
    <xf numFmtId="10" fontId="15" fillId="4" borderId="0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186" fontId="10" fillId="0" borderId="0" xfId="0" applyNumberFormat="1" applyFont="1" applyAlignment="1">
      <alignment horizontal="center"/>
    </xf>
    <xf numFmtId="10" fontId="10" fillId="0" borderId="0" xfId="0" applyNumberFormat="1" applyFont="1" applyAlignment="1">
      <alignment horizontal="center"/>
    </xf>
    <xf numFmtId="185" fontId="10" fillId="8" borderId="0" xfId="0" applyNumberFormat="1" applyFont="1" applyFill="1" applyAlignment="1">
      <alignment horizontal="center"/>
    </xf>
    <xf numFmtId="10" fontId="10" fillId="4" borderId="0" xfId="2" applyNumberFormat="1" applyFont="1" applyFill="1" applyAlignment="1">
      <alignment horizontal="center"/>
    </xf>
    <xf numFmtId="10" fontId="10" fillId="10" borderId="0" xfId="2" applyNumberFormat="1" applyFont="1" applyFill="1" applyAlignment="1">
      <alignment horizontal="center"/>
    </xf>
    <xf numFmtId="187" fontId="10" fillId="0" borderId="0" xfId="0" applyNumberFormat="1" applyFont="1" applyAlignment="1">
      <alignment horizontal="center"/>
    </xf>
    <xf numFmtId="10" fontId="10" fillId="13" borderId="0" xfId="2" applyNumberFormat="1" applyFont="1" applyFill="1" applyAlignment="1">
      <alignment horizontal="center"/>
    </xf>
    <xf numFmtId="10" fontId="10" fillId="6" borderId="0" xfId="2" applyNumberFormat="1" applyFont="1" applyFill="1" applyAlignment="1">
      <alignment horizontal="center"/>
    </xf>
    <xf numFmtId="183" fontId="10" fillId="6" borderId="0" xfId="2" applyNumberFormat="1" applyFont="1" applyFill="1" applyAlignment="1">
      <alignment horizontal="center"/>
    </xf>
    <xf numFmtId="188" fontId="10" fillId="0" borderId="0" xfId="0" applyNumberFormat="1" applyFont="1" applyAlignment="1">
      <alignment horizontal="center"/>
    </xf>
    <xf numFmtId="0" fontId="10" fillId="7" borderId="0" xfId="0" applyNumberFormat="1" applyFont="1" applyFill="1" applyAlignment="1">
      <alignment horizontal="center" vertical="center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89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8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190" fontId="10" fillId="0" borderId="0" xfId="0" applyNumberFormat="1" applyFont="1" applyAlignment="1">
      <alignment horizontal="center"/>
    </xf>
    <xf numFmtId="191" fontId="10" fillId="0" borderId="0" xfId="0" applyNumberFormat="1" applyFont="1" applyAlignment="1">
      <alignment horizontal="center"/>
    </xf>
    <xf numFmtId="192" fontId="10" fillId="6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193" fontId="0" fillId="0" borderId="0" xfId="0" applyNumberFormat="1" applyAlignment="1">
      <alignment horizontal="right"/>
    </xf>
    <xf numFmtId="190" fontId="10" fillId="0" borderId="1" xfId="0" applyNumberFormat="1" applyFont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192" fontId="10" fillId="12" borderId="0" xfId="2" applyNumberFormat="1" applyFont="1" applyFill="1" applyAlignment="1">
      <alignment horizontal="center"/>
    </xf>
    <xf numFmtId="184" fontId="10" fillId="4" borderId="1" xfId="0" applyNumberFormat="1" applyFont="1" applyFill="1" applyBorder="1" applyAlignment="1">
      <alignment horizontal="center"/>
    </xf>
    <xf numFmtId="195" fontId="10" fillId="0" borderId="0" xfId="0" applyNumberFormat="1" applyFont="1" applyAlignment="1">
      <alignment horizontal="center"/>
    </xf>
    <xf numFmtId="191" fontId="10" fillId="0" borderId="0" xfId="2" applyNumberFormat="1" applyFont="1" applyAlignment="1">
      <alignment horizontal="center"/>
    </xf>
    <xf numFmtId="191" fontId="10" fillId="12" borderId="0" xfId="2" applyNumberFormat="1" applyFont="1" applyFill="1" applyAlignment="1">
      <alignment horizontal="center"/>
    </xf>
    <xf numFmtId="191" fontId="16" fillId="6" borderId="0" xfId="0" applyNumberFormat="1" applyFont="1" applyFill="1" applyAlignment="1">
      <alignment horizontal="center"/>
    </xf>
    <xf numFmtId="0" fontId="10" fillId="13" borderId="0" xfId="0" applyFont="1" applyFill="1" applyAlignment="1">
      <alignment horizontal="center"/>
    </xf>
    <xf numFmtId="194" fontId="10" fillId="13" borderId="0" xfId="0" applyNumberFormat="1" applyFont="1" applyFill="1" applyAlignment="1">
      <alignment horizontal="center"/>
    </xf>
    <xf numFmtId="49" fontId="7" fillId="0" borderId="0" xfId="0" applyNumberFormat="1" applyFont="1" applyAlignment="1">
      <alignment horizontal="center"/>
    </xf>
    <xf numFmtId="196" fontId="10" fillId="0" borderId="0" xfId="0" applyNumberFormat="1" applyFont="1" applyAlignment="1">
      <alignment horizontal="center"/>
    </xf>
    <xf numFmtId="0" fontId="10" fillId="6" borderId="0" xfId="0" applyFont="1" applyFill="1" applyAlignment="1">
      <alignment horizontal="center"/>
    </xf>
    <xf numFmtId="183" fontId="10" fillId="0" borderId="0" xfId="2" applyNumberFormat="1" applyFont="1" applyAlignment="1">
      <alignment horizontal="center"/>
    </xf>
    <xf numFmtId="182" fontId="10" fillId="0" borderId="0" xfId="0" applyNumberFormat="1" applyFont="1" applyAlignment="1">
      <alignment horizontal="center"/>
    </xf>
    <xf numFmtId="10" fontId="10" fillId="0" borderId="0" xfId="2" applyNumberFormat="1" applyFont="1" applyAlignment="1">
      <alignment horizontal="center"/>
    </xf>
    <xf numFmtId="0" fontId="10" fillId="10" borderId="0" xfId="0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10" fontId="10" fillId="0" borderId="0" xfId="2" applyNumberFormat="1" applyFont="1" applyAlignment="1">
      <alignment horizontal="center"/>
    </xf>
    <xf numFmtId="185" fontId="10" fillId="4" borderId="1" xfId="0" applyNumberFormat="1" applyFont="1" applyFill="1" applyBorder="1" applyAlignment="1">
      <alignment horizontal="center"/>
    </xf>
    <xf numFmtId="185" fontId="10" fillId="6" borderId="1" xfId="0" applyNumberFormat="1" applyFont="1" applyFill="1" applyBorder="1" applyAlignment="1">
      <alignment horizontal="center"/>
    </xf>
    <xf numFmtId="191" fontId="10" fillId="13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185" fontId="10" fillId="0" borderId="0" xfId="0" applyNumberFormat="1" applyFont="1" applyAlignment="1">
      <alignment horizontal="center"/>
    </xf>
    <xf numFmtId="10" fontId="10" fillId="0" borderId="0" xfId="2" applyNumberFormat="1" applyFont="1" applyAlignment="1">
      <alignment horizontal="center"/>
    </xf>
    <xf numFmtId="14" fontId="16" fillId="6" borderId="0" xfId="0" applyNumberFormat="1" applyFont="1" applyFill="1" applyAlignment="1">
      <alignment horizontal="center"/>
    </xf>
    <xf numFmtId="185" fontId="10" fillId="6" borderId="0" xfId="0" applyNumberFormat="1" applyFont="1" applyFill="1" applyAlignment="1">
      <alignment horizontal="center"/>
    </xf>
    <xf numFmtId="182" fontId="1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91" fontId="22" fillId="4" borderId="0" xfId="0" applyNumberFormat="1" applyFont="1" applyFill="1" applyAlignment="1">
      <alignment horizontal="center"/>
    </xf>
    <xf numFmtId="185" fontId="20" fillId="8" borderId="0" xfId="0" applyNumberFormat="1" applyFont="1" applyFill="1" applyAlignment="1">
      <alignment horizontal="center"/>
    </xf>
    <xf numFmtId="10" fontId="20" fillId="0" borderId="0" xfId="0" applyNumberFormat="1" applyFont="1" applyAlignment="1">
      <alignment horizontal="center"/>
    </xf>
    <xf numFmtId="185" fontId="20" fillId="6" borderId="0" xfId="0" applyNumberFormat="1" applyFont="1" applyFill="1" applyAlignment="1">
      <alignment horizontal="center"/>
    </xf>
    <xf numFmtId="10" fontId="20" fillId="6" borderId="0" xfId="0" applyNumberFormat="1" applyFont="1" applyFill="1" applyAlignment="1">
      <alignment horizontal="center"/>
    </xf>
    <xf numFmtId="177" fontId="20" fillId="0" borderId="0" xfId="0" applyNumberFormat="1" applyFont="1" applyAlignment="1">
      <alignment horizontal="center"/>
    </xf>
    <xf numFmtId="0" fontId="10" fillId="6" borderId="0" xfId="0" applyFont="1" applyFill="1" applyAlignment="1">
      <alignment horizontal="center"/>
    </xf>
    <xf numFmtId="182" fontId="10" fillId="0" borderId="0" xfId="0" applyNumberFormat="1" applyFont="1" applyAlignment="1">
      <alignment horizontal="center"/>
    </xf>
    <xf numFmtId="183" fontId="10" fillId="0" borderId="0" xfId="2" applyNumberFormat="1" applyFont="1" applyAlignment="1">
      <alignment horizontal="center"/>
    </xf>
    <xf numFmtId="0" fontId="10" fillId="4" borderId="0" xfId="0" applyFont="1" applyFill="1" applyAlignment="1">
      <alignment horizontal="center"/>
    </xf>
    <xf numFmtId="0" fontId="10" fillId="10" borderId="0" xfId="0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185" fontId="10" fillId="0" borderId="0" xfId="0" applyNumberFormat="1" applyFont="1" applyAlignment="1">
      <alignment horizontal="center"/>
    </xf>
    <xf numFmtId="10" fontId="10" fillId="0" borderId="0" xfId="2" applyNumberFormat="1" applyFont="1" applyAlignment="1">
      <alignment horizontal="center"/>
    </xf>
    <xf numFmtId="10" fontId="20" fillId="11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183" fontId="10" fillId="0" borderId="0" xfId="2" applyNumberFormat="1" applyFont="1" applyAlignment="1">
      <alignment horizontal="center"/>
    </xf>
    <xf numFmtId="182" fontId="10" fillId="0" borderId="0" xfId="0" applyNumberFormat="1" applyFont="1" applyAlignment="1">
      <alignment horizontal="center"/>
    </xf>
    <xf numFmtId="185" fontId="10" fillId="0" borderId="0" xfId="0" applyNumberFormat="1" applyFont="1" applyAlignment="1">
      <alignment horizontal="center"/>
    </xf>
    <xf numFmtId="10" fontId="10" fillId="0" borderId="0" xfId="2" applyNumberFormat="1" applyFont="1" applyAlignment="1">
      <alignment horizontal="center"/>
    </xf>
    <xf numFmtId="0" fontId="10" fillId="10" borderId="0" xfId="0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190" fontId="10" fillId="6" borderId="0" xfId="0" applyNumberFormat="1" applyFont="1" applyFill="1" applyAlignment="1">
      <alignment horizontal="center"/>
    </xf>
    <xf numFmtId="191" fontId="10" fillId="6" borderId="0" xfId="0" applyNumberFormat="1" applyFont="1" applyFill="1" applyAlignment="1">
      <alignment horizontal="center"/>
    </xf>
    <xf numFmtId="10" fontId="10" fillId="0" borderId="0" xfId="2" applyNumberFormat="1" applyFont="1" applyAlignment="1">
      <alignment horizontal="center"/>
    </xf>
    <xf numFmtId="0" fontId="19" fillId="6" borderId="0" xfId="0" applyFont="1" applyFill="1" applyAlignment="1"/>
    <xf numFmtId="0" fontId="17" fillId="6" borderId="0" xfId="0" applyFont="1" applyFill="1" applyAlignment="1"/>
    <xf numFmtId="0" fontId="19" fillId="6" borderId="0" xfId="0" applyFont="1" applyFill="1" applyAlignment="1">
      <alignment horizontal="center"/>
    </xf>
    <xf numFmtId="0" fontId="17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/>
    </xf>
  </cellXfs>
  <cellStyles count="12">
    <cellStyle name="Normal_Sheet1" xfId="1"/>
    <cellStyle name="百分比" xfId="2" builtinId="5"/>
    <cellStyle name="百分比 2" xfId="3"/>
    <cellStyle name="常规" xfId="0" builtinId="0"/>
    <cellStyle name="常规 2" xfId="4"/>
    <cellStyle name="常规 3" xfId="5"/>
    <cellStyle name="常规 4" xfId="6"/>
    <cellStyle name="常规 5" xfId="7"/>
    <cellStyle name="千位分隔" xfId="8" builtinId="3"/>
    <cellStyle name="千位分隔 2" xfId="9"/>
    <cellStyle name="千位分隔 3" xfId="10"/>
    <cellStyle name="千位分隔 4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5.1959999999999997</v>
        <stp/>
        <stp>510300</stp>
        <stp>LastPrice</stp>
        <tr r="E47" s="136"/>
        <tr r="E47" s="137"/>
        <tr r="E47" s="138"/>
        <tr r="E47" s="139"/>
      </tp>
      <tp>
        <v>0</v>
        <stp/>
        <stp>10003430</stp>
        <stp>Bid_Price1</stp>
        <tr r="W34" s="138"/>
        <tr r="W34" s="139"/>
      </tp>
      <tp>
        <v>0</v>
        <stp/>
        <stp>10003431</stp>
        <stp>Bid_Price1</stp>
        <tr r="W35" s="138"/>
        <tr r="W35" s="139"/>
      </tp>
      <tp>
        <v>0</v>
        <stp/>
        <stp>10003432</stp>
        <stp>Bid_Price1</stp>
        <tr r="W36" s="138"/>
        <tr r="W36" s="139"/>
      </tp>
      <tp>
        <v>0</v>
        <stp/>
        <stp>10003420</stp>
        <stp>Bid_Price1</stp>
        <tr r="O33" s="138"/>
        <tr r="O33" s="139"/>
      </tp>
      <tp>
        <v>0</v>
        <stp/>
        <stp>10003421</stp>
        <stp>Bid_Price1</stp>
        <tr r="O34" s="139"/>
        <tr r="O34" s="138"/>
      </tp>
      <tp>
        <v>0</v>
        <stp/>
        <stp>10003422</stp>
        <stp>Bid_Price1</stp>
        <tr r="O35" s="138"/>
        <tr r="O35" s="139"/>
      </tp>
      <tp>
        <v>0</v>
        <stp/>
        <stp>10003423</stp>
        <stp>Bid_Price1</stp>
        <tr r="O36" s="139"/>
        <tr r="O36" s="138"/>
      </tp>
      <tp>
        <v>0</v>
        <stp/>
        <stp>10003424</stp>
        <stp>Bid_Price1</stp>
        <tr r="W28" s="138"/>
        <tr r="W28" s="139"/>
      </tp>
      <tp>
        <v>0</v>
        <stp/>
        <stp>10003425</stp>
        <stp>Bid_Price1</stp>
        <tr r="W29" s="138"/>
        <tr r="W29" s="139"/>
      </tp>
      <tp>
        <v>0</v>
        <stp/>
        <stp>10003426</stp>
        <stp>Bid_Price1</stp>
        <tr r="W30" s="139"/>
        <tr r="W30" s="138"/>
      </tp>
      <tp>
        <v>0</v>
        <stp/>
        <stp>10003427</stp>
        <stp>Bid_Price1</stp>
        <tr r="W31" s="139"/>
        <tr r="W31" s="138"/>
      </tp>
      <tp>
        <v>0</v>
        <stp/>
        <stp>10003428</stp>
        <stp>Bid_Price1</stp>
        <tr r="W32" s="139"/>
        <tr r="W32" s="138"/>
      </tp>
      <tp>
        <v>0</v>
        <stp/>
        <stp>10003429</stp>
        <stp>Bid_Price1</stp>
        <tr r="W33" s="139"/>
        <tr r="W33" s="138"/>
      </tp>
      <tp>
        <v>0</v>
        <stp/>
        <stp>10003415</stp>
        <stp>Bid_Price1</stp>
        <tr r="O28" s="138"/>
        <tr r="O28" s="139"/>
      </tp>
      <tp>
        <v>0</v>
        <stp/>
        <stp>10003416</stp>
        <stp>Bid_Price1</stp>
        <tr r="O29" s="139"/>
        <tr r="O29" s="138"/>
      </tp>
      <tp>
        <v>0</v>
        <stp/>
        <stp>10003417</stp>
        <stp>Bid_Price1</stp>
        <tr r="O30" s="139"/>
        <tr r="O30" s="138"/>
      </tp>
      <tp>
        <v>0</v>
        <stp/>
        <stp>10003418</stp>
        <stp>Bid_Price1</stp>
        <tr r="O31" s="139"/>
        <tr r="O31" s="138"/>
      </tp>
      <tp>
        <v>0</v>
        <stp/>
        <stp>10003419</stp>
        <stp>Bid_Price1</stp>
        <tr r="O32" s="138"/>
        <tr r="O32" s="139"/>
      </tp>
      <tp>
        <v>0</v>
        <stp/>
        <stp>10003451</stp>
        <stp>Bid_Price1</stp>
        <tr r="O37" s="138"/>
        <tr r="O37" s="139"/>
      </tp>
      <tp>
        <v>0</v>
        <stp/>
        <stp>10003452</stp>
        <stp>Bid_Price1</stp>
        <tr r="W37" s="138"/>
        <tr r="W37" s="139"/>
      </tp>
      <tp>
        <v>0</v>
        <stp/>
        <stp>10003419</stp>
        <stp>Ask_Price1</stp>
        <tr r="P32" s="138"/>
        <tr r="P32" s="139"/>
      </tp>
      <tp>
        <v>0</v>
        <stp/>
        <stp>10003418</stp>
        <stp>Ask_Price1</stp>
        <tr r="P31" s="138"/>
        <tr r="P31" s="139"/>
      </tp>
      <tp>
        <v>0</v>
        <stp/>
        <stp>10003417</stp>
        <stp>Ask_Price1</stp>
        <tr r="P30" s="138"/>
        <tr r="P30" s="139"/>
      </tp>
      <tp>
        <v>0</v>
        <stp/>
        <stp>10003416</stp>
        <stp>Ask_Price1</stp>
        <tr r="P29" s="138"/>
        <tr r="P29" s="139"/>
      </tp>
      <tp>
        <v>0</v>
        <stp/>
        <stp>10003415</stp>
        <stp>Ask_Price1</stp>
        <tr r="P28" s="138"/>
        <tr r="P28" s="139"/>
      </tp>
      <tp>
        <v>0</v>
        <stp/>
        <stp>10003432</stp>
        <stp>Ask_Price1</stp>
        <tr r="V36" s="139"/>
        <tr r="V36" s="138"/>
      </tp>
      <tp>
        <v>0</v>
        <stp/>
        <stp>10003431</stp>
        <stp>Ask_Price1</stp>
        <tr r="V35" s="139"/>
        <tr r="V35" s="138"/>
      </tp>
      <tp>
        <v>0</v>
        <stp/>
        <stp>10003430</stp>
        <stp>Ask_Price1</stp>
        <tr r="V34" s="138"/>
        <tr r="V34" s="139"/>
      </tp>
      <tp>
        <v>0</v>
        <stp/>
        <stp>10003429</stp>
        <stp>Ask_Price1</stp>
        <tr r="V33" s="138"/>
        <tr r="V33" s="139"/>
      </tp>
      <tp>
        <v>0</v>
        <stp/>
        <stp>10003428</stp>
        <stp>Ask_Price1</stp>
        <tr r="V32" s="139"/>
        <tr r="V32" s="138"/>
      </tp>
      <tp>
        <v>0</v>
        <stp/>
        <stp>10003427</stp>
        <stp>Ask_Price1</stp>
        <tr r="V31" s="138"/>
        <tr r="V31" s="139"/>
      </tp>
      <tp>
        <v>0</v>
        <stp/>
        <stp>10003426</stp>
        <stp>Ask_Price1</stp>
        <tr r="V30" s="139"/>
        <tr r="V30" s="138"/>
      </tp>
      <tp>
        <v>0</v>
        <stp/>
        <stp>10003425</stp>
        <stp>Ask_Price1</stp>
        <tr r="V29" s="139"/>
        <tr r="V29" s="138"/>
      </tp>
      <tp>
        <v>0</v>
        <stp/>
        <stp>10003424</stp>
        <stp>Ask_Price1</stp>
        <tr r="V28" s="138"/>
        <tr r="V28" s="139"/>
      </tp>
      <tp>
        <v>0</v>
        <stp/>
        <stp>10003423</stp>
        <stp>Ask_Price1</stp>
        <tr r="P36" s="138"/>
        <tr r="P36" s="139"/>
      </tp>
      <tp>
        <v>0</v>
        <stp/>
        <stp>10003422</stp>
        <stp>Ask_Price1</stp>
        <tr r="P35" s="138"/>
        <tr r="P35" s="139"/>
      </tp>
      <tp>
        <v>0</v>
        <stp/>
        <stp>10003421</stp>
        <stp>Ask_Price1</stp>
        <tr r="P34" s="138"/>
        <tr r="P34" s="139"/>
      </tp>
      <tp>
        <v>0</v>
        <stp/>
        <stp>10003420</stp>
        <stp>Ask_Price1</stp>
        <tr r="P33" s="138"/>
        <tr r="P33" s="139"/>
      </tp>
      <tp>
        <v>0</v>
        <stp/>
        <stp>10003452</stp>
        <stp>Ask_Price1</stp>
        <tr r="V37" s="138"/>
        <tr r="V37" s="139"/>
      </tp>
      <tp>
        <v>0</v>
        <stp/>
        <stp>10003451</stp>
        <stp>Ask_Price1</stp>
        <tr r="P37" s="138"/>
        <tr r="P37" s="13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85725</xdr:colOff>
      <xdr:row>108</xdr:row>
      <xdr:rowOff>142875</xdr:rowOff>
    </xdr:from>
    <xdr:to>
      <xdr:col>20</xdr:col>
      <xdr:colOff>57150</xdr:colOff>
      <xdr:row>174</xdr:row>
      <xdr:rowOff>161925</xdr:rowOff>
    </xdr:to>
    <xdr:pic>
      <xdr:nvPicPr>
        <xdr:cNvPr id="1144188" name="图片 1">
          <a:extLst>
            <a:ext uri="{FF2B5EF4-FFF2-40B4-BE49-F238E27FC236}">
              <a16:creationId xmlns:a16="http://schemas.microsoft.com/office/drawing/2014/main" id="{00000000-0008-0000-0000-00007C751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3400" y="18659475"/>
          <a:ext cx="8505825" cy="11334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%20Folder/ExcelPC/Chapter1and2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  <definedName name="s_info_contractmultiplier"/>
      <definedName name="w_info_lasttradingdate"/>
      <definedName name="wse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1:A159"/>
  <sheetViews>
    <sheetView topLeftCell="A110" zoomScale="80" zoomScaleNormal="80" workbookViewId="0">
      <selection activeCell="D156" sqref="D156"/>
    </sheetView>
  </sheetViews>
  <sheetFormatPr defaultRowHeight="13.5"/>
  <cols>
    <col min="1" max="1" width="18.140625" style="1" customWidth="1"/>
  </cols>
  <sheetData>
    <row r="1" spans="1:1">
      <c r="A1" s="3" t="s">
        <v>1</v>
      </c>
    </row>
    <row r="2" spans="1:1">
      <c r="A2" s="2">
        <v>41275</v>
      </c>
    </row>
    <row r="3" spans="1:1">
      <c r="A3" s="2">
        <v>41276</v>
      </c>
    </row>
    <row r="4" spans="1:1">
      <c r="A4" s="2">
        <v>41277</v>
      </c>
    </row>
    <row r="5" spans="1:1">
      <c r="A5" s="2">
        <v>41316</v>
      </c>
    </row>
    <row r="6" spans="1:1">
      <c r="A6" s="2">
        <v>41317</v>
      </c>
    </row>
    <row r="7" spans="1:1">
      <c r="A7" s="2">
        <v>41318</v>
      </c>
    </row>
    <row r="8" spans="1:1">
      <c r="A8" s="2">
        <v>41319</v>
      </c>
    </row>
    <row r="9" spans="1:1">
      <c r="A9" s="2">
        <v>41320</v>
      </c>
    </row>
    <row r="10" spans="1:1">
      <c r="A10" s="2">
        <v>41368</v>
      </c>
    </row>
    <row r="11" spans="1:1">
      <c r="A11" s="2">
        <v>41369</v>
      </c>
    </row>
    <row r="12" spans="1:1">
      <c r="A12" s="2">
        <v>41393</v>
      </c>
    </row>
    <row r="13" spans="1:1">
      <c r="A13" s="2">
        <v>41394</v>
      </c>
    </row>
    <row r="14" spans="1:1">
      <c r="A14" s="2">
        <v>41395</v>
      </c>
    </row>
    <row r="15" spans="1:1">
      <c r="A15" s="2">
        <v>41435</v>
      </c>
    </row>
    <row r="16" spans="1:1">
      <c r="A16" s="2">
        <v>41436</v>
      </c>
    </row>
    <row r="17" spans="1:1">
      <c r="A17" s="2">
        <v>41437</v>
      </c>
    </row>
    <row r="18" spans="1:1">
      <c r="A18" s="2">
        <v>41536</v>
      </c>
    </row>
    <row r="19" spans="1:1">
      <c r="A19" s="2">
        <v>41537</v>
      </c>
    </row>
    <row r="20" spans="1:1">
      <c r="A20" s="2">
        <v>41548</v>
      </c>
    </row>
    <row r="21" spans="1:1">
      <c r="A21" s="2">
        <v>41549</v>
      </c>
    </row>
    <row r="22" spans="1:1">
      <c r="A22" s="2">
        <v>41550</v>
      </c>
    </row>
    <row r="23" spans="1:1">
      <c r="A23" s="2">
        <v>41551</v>
      </c>
    </row>
    <row r="24" spans="1:1">
      <c r="A24" s="2">
        <v>41554</v>
      </c>
    </row>
    <row r="25" spans="1:1">
      <c r="A25" s="2">
        <v>41640</v>
      </c>
    </row>
    <row r="26" spans="1:1">
      <c r="A26" s="2">
        <v>41670</v>
      </c>
    </row>
    <row r="27" spans="1:1">
      <c r="A27" s="2">
        <v>41673</v>
      </c>
    </row>
    <row r="28" spans="1:1">
      <c r="A28" s="2">
        <v>41674</v>
      </c>
    </row>
    <row r="29" spans="1:1">
      <c r="A29" s="2">
        <v>41675</v>
      </c>
    </row>
    <row r="30" spans="1:1">
      <c r="A30" s="2">
        <v>41676</v>
      </c>
    </row>
    <row r="31" spans="1:1">
      <c r="A31" s="2">
        <v>41736</v>
      </c>
    </row>
    <row r="32" spans="1:1">
      <c r="A32" s="2">
        <v>41760</v>
      </c>
    </row>
    <row r="33" spans="1:1">
      <c r="A33" s="2">
        <v>41761</v>
      </c>
    </row>
    <row r="34" spans="1:1">
      <c r="A34" s="2">
        <v>41792</v>
      </c>
    </row>
    <row r="35" spans="1:1">
      <c r="A35" s="2">
        <v>41890</v>
      </c>
    </row>
    <row r="36" spans="1:1">
      <c r="A36" s="2">
        <v>41913</v>
      </c>
    </row>
    <row r="37" spans="1:1">
      <c r="A37" s="2">
        <v>41914</v>
      </c>
    </row>
    <row r="38" spans="1:1">
      <c r="A38" s="2">
        <v>41915</v>
      </c>
    </row>
    <row r="39" spans="1:1">
      <c r="A39" s="2">
        <v>41918</v>
      </c>
    </row>
    <row r="40" spans="1:1">
      <c r="A40" s="2">
        <v>41919</v>
      </c>
    </row>
    <row r="41" spans="1:1">
      <c r="A41" s="2">
        <v>42005</v>
      </c>
    </row>
    <row r="42" spans="1:1">
      <c r="A42" s="2">
        <v>42054</v>
      </c>
    </row>
    <row r="43" spans="1:1">
      <c r="A43" s="2">
        <v>42055</v>
      </c>
    </row>
    <row r="44" spans="1:1">
      <c r="A44" s="2">
        <v>42058</v>
      </c>
    </row>
    <row r="45" spans="1:1">
      <c r="A45" s="2">
        <v>42059</v>
      </c>
    </row>
    <row r="46" spans="1:1">
      <c r="A46" s="2">
        <v>42060</v>
      </c>
    </row>
    <row r="47" spans="1:1">
      <c r="A47" s="2">
        <v>42100</v>
      </c>
    </row>
    <row r="48" spans="1:1">
      <c r="A48" s="2">
        <v>42125</v>
      </c>
    </row>
    <row r="49" spans="1:1">
      <c r="A49" s="2">
        <v>42177</v>
      </c>
    </row>
    <row r="50" spans="1:1">
      <c r="A50" s="2">
        <v>42250</v>
      </c>
    </row>
    <row r="51" spans="1:1">
      <c r="A51" s="2">
        <v>42251</v>
      </c>
    </row>
    <row r="52" spans="1:1">
      <c r="A52" s="2">
        <v>42278</v>
      </c>
    </row>
    <row r="53" spans="1:1">
      <c r="A53" s="2">
        <v>42279</v>
      </c>
    </row>
    <row r="54" spans="1:1">
      <c r="A54" s="2">
        <v>42282</v>
      </c>
    </row>
    <row r="55" spans="1:1">
      <c r="A55" s="2">
        <v>42283</v>
      </c>
    </row>
    <row r="56" spans="1:1">
      <c r="A56" s="2">
        <v>42284</v>
      </c>
    </row>
    <row r="57" spans="1:1">
      <c r="A57" s="2">
        <v>42370</v>
      </c>
    </row>
    <row r="58" spans="1:1">
      <c r="A58" s="2">
        <v>42408</v>
      </c>
    </row>
    <row r="59" spans="1:1">
      <c r="A59" s="2">
        <v>42409</v>
      </c>
    </row>
    <row r="60" spans="1:1">
      <c r="A60" s="2">
        <v>42410</v>
      </c>
    </row>
    <row r="61" spans="1:1">
      <c r="A61" s="2">
        <v>42411</v>
      </c>
    </row>
    <row r="62" spans="1:1">
      <c r="A62" s="2">
        <v>42412</v>
      </c>
    </row>
    <row r="63" spans="1:1">
      <c r="A63" s="2">
        <v>42464</v>
      </c>
    </row>
    <row r="64" spans="1:1">
      <c r="A64" s="2">
        <v>42492</v>
      </c>
    </row>
    <row r="65" spans="1:1">
      <c r="A65" s="2">
        <v>42530</v>
      </c>
    </row>
    <row r="66" spans="1:1">
      <c r="A66" s="2">
        <v>42531</v>
      </c>
    </row>
    <row r="67" spans="1:1">
      <c r="A67" s="2">
        <v>42628</v>
      </c>
    </row>
    <row r="68" spans="1:1">
      <c r="A68" s="2">
        <v>42629</v>
      </c>
    </row>
    <row r="69" spans="1:1">
      <c r="A69" s="2">
        <v>42646</v>
      </c>
    </row>
    <row r="70" spans="1:1">
      <c r="A70" s="2">
        <v>42647</v>
      </c>
    </row>
    <row r="71" spans="1:1">
      <c r="A71" s="2">
        <v>42648</v>
      </c>
    </row>
    <row r="72" spans="1:1">
      <c r="A72" s="2">
        <v>42649</v>
      </c>
    </row>
    <row r="73" spans="1:1">
      <c r="A73" s="2">
        <v>42650</v>
      </c>
    </row>
    <row r="74" spans="1:1">
      <c r="A74" s="2">
        <v>42737</v>
      </c>
    </row>
    <row r="75" spans="1:1">
      <c r="A75" s="2">
        <v>42762</v>
      </c>
    </row>
    <row r="76" spans="1:1">
      <c r="A76" s="2">
        <v>42765</v>
      </c>
    </row>
    <row r="77" spans="1:1">
      <c r="A77" s="2">
        <v>42766</v>
      </c>
    </row>
    <row r="78" spans="1:1">
      <c r="A78" s="2">
        <v>42767</v>
      </c>
    </row>
    <row r="79" spans="1:1">
      <c r="A79" s="2">
        <v>42768</v>
      </c>
    </row>
    <row r="80" spans="1:1">
      <c r="A80" s="2">
        <v>42828</v>
      </c>
    </row>
    <row r="81" spans="1:1">
      <c r="A81" s="2">
        <v>42829</v>
      </c>
    </row>
    <row r="82" spans="1:1">
      <c r="A82" s="2">
        <v>42856</v>
      </c>
    </row>
    <row r="83" spans="1:1">
      <c r="A83" s="2">
        <v>42885</v>
      </c>
    </row>
    <row r="84" spans="1:1">
      <c r="A84" s="2">
        <v>43010</v>
      </c>
    </row>
    <row r="85" spans="1:1">
      <c r="A85" s="2">
        <v>43011</v>
      </c>
    </row>
    <row r="86" spans="1:1">
      <c r="A86" s="2">
        <v>43012</v>
      </c>
    </row>
    <row r="87" spans="1:1">
      <c r="A87" s="2">
        <v>43013</v>
      </c>
    </row>
    <row r="88" spans="1:1">
      <c r="A88" s="2">
        <v>43014</v>
      </c>
    </row>
    <row r="89" spans="1:1">
      <c r="A89" s="2">
        <v>43101</v>
      </c>
    </row>
    <row r="90" spans="1:1">
      <c r="A90" s="2">
        <v>43146</v>
      </c>
    </row>
    <row r="91" spans="1:1">
      <c r="A91" s="2">
        <v>43147</v>
      </c>
    </row>
    <row r="92" spans="1:1">
      <c r="A92" s="2">
        <v>43150</v>
      </c>
    </row>
    <row r="93" spans="1:1">
      <c r="A93" s="2">
        <v>43151</v>
      </c>
    </row>
    <row r="94" spans="1:1">
      <c r="A94" s="2">
        <v>43152</v>
      </c>
    </row>
    <row r="95" spans="1:1">
      <c r="A95" s="2">
        <v>43195</v>
      </c>
    </row>
    <row r="96" spans="1:1">
      <c r="A96" s="2">
        <v>43196</v>
      </c>
    </row>
    <row r="97" spans="1:1">
      <c r="A97" s="2">
        <v>43220</v>
      </c>
    </row>
    <row r="98" spans="1:1">
      <c r="A98" s="2">
        <v>43221</v>
      </c>
    </row>
    <row r="99" spans="1:1">
      <c r="A99" s="2">
        <v>43269</v>
      </c>
    </row>
    <row r="100" spans="1:1">
      <c r="A100" s="2">
        <v>43367</v>
      </c>
    </row>
    <row r="101" spans="1:1">
      <c r="A101" s="2">
        <v>43374</v>
      </c>
    </row>
    <row r="102" spans="1:1">
      <c r="A102" s="2">
        <v>43375</v>
      </c>
    </row>
    <row r="103" spans="1:1">
      <c r="A103" s="2">
        <v>43376</v>
      </c>
    </row>
    <row r="104" spans="1:1">
      <c r="A104" s="2">
        <v>43377</v>
      </c>
    </row>
    <row r="105" spans="1:1">
      <c r="A105" s="2">
        <v>43378</v>
      </c>
    </row>
    <row r="106" spans="1:1">
      <c r="A106" s="2">
        <v>43465</v>
      </c>
    </row>
    <row r="107" spans="1:1">
      <c r="A107" s="2">
        <v>43466</v>
      </c>
    </row>
    <row r="108" spans="1:1">
      <c r="A108" s="2">
        <v>43500</v>
      </c>
    </row>
    <row r="109" spans="1:1">
      <c r="A109" s="2">
        <v>43501</v>
      </c>
    </row>
    <row r="110" spans="1:1">
      <c r="A110" s="2">
        <v>43502</v>
      </c>
    </row>
    <row r="111" spans="1:1">
      <c r="A111" s="2">
        <v>43503</v>
      </c>
    </row>
    <row r="112" spans="1:1">
      <c r="A112" s="2">
        <v>43504</v>
      </c>
    </row>
    <row r="113" spans="1:1">
      <c r="A113" s="2">
        <v>43560</v>
      </c>
    </row>
    <row r="114" spans="1:1">
      <c r="A114" s="2">
        <v>43586</v>
      </c>
    </row>
    <row r="115" spans="1:1">
      <c r="A115" s="2">
        <v>43587</v>
      </c>
    </row>
    <row r="116" spans="1:1">
      <c r="A116" s="2">
        <v>43588</v>
      </c>
    </row>
    <row r="117" spans="1:1">
      <c r="A117" s="2">
        <v>43623</v>
      </c>
    </row>
    <row r="118" spans="1:1">
      <c r="A118" s="2">
        <v>43721</v>
      </c>
    </row>
    <row r="119" spans="1:1">
      <c r="A119" s="2">
        <v>43739</v>
      </c>
    </row>
    <row r="120" spans="1:1">
      <c r="A120" s="2">
        <v>43740</v>
      </c>
    </row>
    <row r="121" spans="1:1">
      <c r="A121" s="2">
        <v>43741</v>
      </c>
    </row>
    <row r="122" spans="1:1">
      <c r="A122" s="2">
        <v>43742</v>
      </c>
    </row>
    <row r="123" spans="1:1">
      <c r="A123" s="2">
        <v>43745</v>
      </c>
    </row>
    <row r="124" spans="1:1">
      <c r="A124" s="2">
        <v>43831</v>
      </c>
    </row>
    <row r="125" spans="1:1">
      <c r="A125" s="2">
        <v>43854</v>
      </c>
    </row>
    <row r="126" spans="1:1">
      <c r="A126" s="2">
        <v>43857</v>
      </c>
    </row>
    <row r="127" spans="1:1">
      <c r="A127" s="2">
        <v>43858</v>
      </c>
    </row>
    <row r="128" spans="1:1">
      <c r="A128" s="2">
        <v>43859</v>
      </c>
    </row>
    <row r="129" spans="1:1">
      <c r="A129" s="2">
        <v>43860</v>
      </c>
    </row>
    <row r="130" spans="1:1">
      <c r="A130" s="2">
        <v>43927</v>
      </c>
    </row>
    <row r="131" spans="1:1">
      <c r="A131" s="2">
        <v>43952</v>
      </c>
    </row>
    <row r="132" spans="1:1">
      <c r="A132" s="2">
        <v>43955</v>
      </c>
    </row>
    <row r="133" spans="1:1">
      <c r="A133" s="2">
        <v>43956</v>
      </c>
    </row>
    <row r="134" spans="1:1">
      <c r="A134" s="2">
        <v>44007</v>
      </c>
    </row>
    <row r="135" spans="1:1">
      <c r="A135" s="2">
        <v>44008</v>
      </c>
    </row>
    <row r="136" spans="1:1">
      <c r="A136" s="2">
        <v>44105</v>
      </c>
    </row>
    <row r="137" spans="1:1">
      <c r="A137" s="2">
        <v>44106</v>
      </c>
    </row>
    <row r="138" spans="1:1">
      <c r="A138" s="2">
        <v>44109</v>
      </c>
    </row>
    <row r="139" spans="1:1">
      <c r="A139" s="2">
        <v>44110</v>
      </c>
    </row>
    <row r="140" spans="1:1">
      <c r="A140" s="2">
        <v>44111</v>
      </c>
    </row>
    <row r="141" spans="1:1">
      <c r="A141" s="2">
        <v>44112</v>
      </c>
    </row>
    <row r="142" spans="1:1">
      <c r="A142" s="2">
        <v>44197</v>
      </c>
    </row>
    <row r="143" spans="1:1">
      <c r="A143" s="2">
        <v>44238</v>
      </c>
    </row>
    <row r="144" spans="1:1">
      <c r="A144" s="2">
        <v>44239</v>
      </c>
    </row>
    <row r="145" spans="1:1">
      <c r="A145" s="2">
        <v>44242</v>
      </c>
    </row>
    <row r="146" spans="1:1">
      <c r="A146" s="2">
        <v>44243</v>
      </c>
    </row>
    <row r="147" spans="1:1">
      <c r="A147" s="2">
        <v>44244</v>
      </c>
    </row>
    <row r="148" spans="1:1">
      <c r="A148" s="2">
        <v>44291</v>
      </c>
    </row>
    <row r="149" spans="1:1">
      <c r="A149" s="2">
        <v>44319</v>
      </c>
    </row>
    <row r="150" spans="1:1">
      <c r="A150" s="2">
        <v>44320</v>
      </c>
    </row>
    <row r="151" spans="1:1">
      <c r="A151" s="2">
        <v>44321</v>
      </c>
    </row>
    <row r="152" spans="1:1">
      <c r="A152" s="2">
        <v>44361</v>
      </c>
    </row>
    <row r="153" spans="1:1">
      <c r="A153" s="2">
        <v>44459</v>
      </c>
    </row>
    <row r="154" spans="1:1">
      <c r="A154" s="2">
        <v>44460</v>
      </c>
    </row>
    <row r="155" spans="1:1">
      <c r="A155" s="2">
        <v>44470</v>
      </c>
    </row>
    <row r="156" spans="1:1">
      <c r="A156" s="2">
        <v>44473</v>
      </c>
    </row>
    <row r="157" spans="1:1">
      <c r="A157" s="2">
        <v>44474</v>
      </c>
    </row>
    <row r="158" spans="1:1">
      <c r="A158" s="2">
        <v>44475</v>
      </c>
    </row>
    <row r="159" spans="1:1">
      <c r="A159" s="2">
        <v>44476</v>
      </c>
    </row>
  </sheetData>
  <phoneticPr fontId="4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AQ58"/>
  <sheetViews>
    <sheetView tabSelected="1" topLeftCell="A10" zoomScale="70" zoomScaleNormal="70" workbookViewId="0">
      <selection activeCell="I19" sqref="I19"/>
    </sheetView>
  </sheetViews>
  <sheetFormatPr defaultColWidth="9.140625" defaultRowHeight="15.75"/>
  <cols>
    <col min="1" max="3" width="12" style="4" customWidth="1"/>
    <col min="4" max="4" width="13.140625" style="4" bestFit="1" customWidth="1"/>
    <col min="5" max="5" width="16.7109375" style="4" bestFit="1" customWidth="1"/>
    <col min="6" max="6" width="12.140625" style="4" bestFit="1" customWidth="1"/>
    <col min="7" max="7" width="14.85546875" style="4" bestFit="1" customWidth="1"/>
    <col min="8" max="8" width="15.42578125" style="4" bestFit="1" customWidth="1"/>
    <col min="9" max="9" width="16.140625" style="4" customWidth="1"/>
    <col min="10" max="15" width="10.5703125" style="4" customWidth="1"/>
    <col min="16" max="16" width="13.140625" style="4" customWidth="1"/>
    <col min="17" max="17" width="15.5703125" style="4" customWidth="1"/>
    <col min="18" max="18" width="26.42578125" style="4" customWidth="1"/>
    <col min="19" max="19" width="17.140625" style="4" bestFit="1" customWidth="1"/>
    <col min="20" max="20" width="24.5703125" style="4" customWidth="1"/>
    <col min="21" max="21" width="15.85546875" style="4" customWidth="1"/>
    <col min="22" max="22" width="13.42578125" style="4" customWidth="1"/>
    <col min="23" max="23" width="14.7109375" style="4" customWidth="1"/>
    <col min="24" max="24" width="15" style="4" customWidth="1"/>
    <col min="25" max="25" width="12.140625" style="4" bestFit="1" customWidth="1"/>
    <col min="26" max="26" width="11.140625" style="4" bestFit="1" customWidth="1"/>
    <col min="27" max="27" width="10.5703125" style="4" bestFit="1" customWidth="1"/>
    <col min="28" max="28" width="12.42578125" style="4" bestFit="1" customWidth="1"/>
    <col min="29" max="29" width="10.5703125" style="4" bestFit="1" customWidth="1"/>
    <col min="30" max="30" width="11" style="4" bestFit="1" customWidth="1"/>
    <col min="31" max="34" width="9.140625" style="4"/>
    <col min="35" max="36" width="12.42578125" style="4" bestFit="1" customWidth="1"/>
    <col min="37" max="37" width="11" style="4" bestFit="1" customWidth="1"/>
    <col min="38" max="38" width="11.140625" style="4" bestFit="1" customWidth="1"/>
    <col min="39" max="16384" width="9.140625" style="4"/>
  </cols>
  <sheetData>
    <row r="3" spans="20:28">
      <c r="T3" s="42">
        <f ca="1">E33</f>
        <v>3.3876726469041145</v>
      </c>
    </row>
    <row r="4" spans="20:28" ht="18.75">
      <c r="T4" s="114" t="s">
        <v>8330</v>
      </c>
      <c r="U4" s="114"/>
      <c r="V4" s="114"/>
      <c r="W4" s="114"/>
      <c r="X4" s="114"/>
    </row>
    <row r="5" spans="20:28" ht="19.5">
      <c r="T5" s="79"/>
      <c r="U5" s="79" t="s">
        <v>8331</v>
      </c>
      <c r="V5" s="79" t="s">
        <v>8332</v>
      </c>
      <c r="W5" s="79" t="s">
        <v>8329</v>
      </c>
      <c r="X5" s="79" t="s">
        <v>8333</v>
      </c>
    </row>
    <row r="6" spans="20:28" ht="18.75">
      <c r="T6" s="79"/>
      <c r="U6" s="80">
        <v>3.514138702223506</v>
      </c>
      <c r="V6" s="80">
        <v>3.5066000000000002</v>
      </c>
      <c r="W6" s="80">
        <v>3.4973000000000001</v>
      </c>
      <c r="X6" s="80">
        <v>3.4746999999999999</v>
      </c>
    </row>
    <row r="7" spans="20:28" ht="18.75">
      <c r="T7" s="81">
        <f t="shared" ref="T7:T16" si="0">AJ28</f>
        <v>3.2</v>
      </c>
      <c r="U7" s="96">
        <v>0.18615341186523438</v>
      </c>
      <c r="V7" s="96">
        <v>0.17780000000000001</v>
      </c>
      <c r="W7" s="96">
        <v>0.18609237670898438</v>
      </c>
      <c r="X7" s="96">
        <v>0.18817520141601563</v>
      </c>
      <c r="AB7" s="42">
        <f ca="1">E33</f>
        <v>3.3876726469041145</v>
      </c>
    </row>
    <row r="8" spans="20:28" ht="18.75">
      <c r="T8" s="81">
        <f t="shared" si="0"/>
        <v>3.3</v>
      </c>
      <c r="U8" s="96">
        <v>0.16980361938476563</v>
      </c>
      <c r="V8" s="96">
        <v>0.17050000000000001</v>
      </c>
      <c r="W8" s="96">
        <v>0.18028640747070313</v>
      </c>
      <c r="X8" s="96">
        <v>0.18757247924804688</v>
      </c>
      <c r="AB8" s="82">
        <f t="shared" ref="AB8:AB17" ca="1" si="1">$AK28</f>
        <v>0.18385696411132813</v>
      </c>
    </row>
    <row r="9" spans="20:28" ht="18.75">
      <c r="T9" s="81">
        <f t="shared" si="0"/>
        <v>3.4</v>
      </c>
      <c r="U9" s="96">
        <v>0.15935134887695313</v>
      </c>
      <c r="V9" s="96">
        <v>0.1681</v>
      </c>
      <c r="W9" s="96">
        <v>0.18151473999023438</v>
      </c>
      <c r="X9" s="96">
        <v>0.18737411499023438</v>
      </c>
      <c r="AB9" s="82">
        <f t="shared" ca="1" si="1"/>
        <v>0.16463088989257813</v>
      </c>
    </row>
    <row r="10" spans="20:28" ht="18.75">
      <c r="T10" s="83">
        <f t="shared" si="0"/>
        <v>3.5</v>
      </c>
      <c r="U10" s="84">
        <v>0.15780258178710938</v>
      </c>
      <c r="V10" s="84">
        <v>0.16969999999999999</v>
      </c>
      <c r="W10" s="84">
        <v>0.18009185791015625</v>
      </c>
      <c r="X10" s="84">
        <v>0.18914413452148438</v>
      </c>
      <c r="AB10" s="82">
        <f t="shared" ca="1" si="1"/>
        <v>0.15744400024414063</v>
      </c>
    </row>
    <row r="11" spans="20:28" ht="18.75">
      <c r="T11" s="81">
        <f t="shared" si="0"/>
        <v>3.6</v>
      </c>
      <c r="U11" s="95">
        <v>0.17256546020507813</v>
      </c>
      <c r="V11" s="95">
        <v>0.17319999999999999</v>
      </c>
      <c r="W11" s="95">
        <v>0.18312454223632813</v>
      </c>
      <c r="X11" s="95">
        <v>0.18856430053710938</v>
      </c>
      <c r="AB11" s="84">
        <f t="shared" ca="1" si="1"/>
        <v>0.1632232666015625</v>
      </c>
    </row>
    <row r="12" spans="20:28" ht="18.75">
      <c r="T12" s="81">
        <f t="shared" si="0"/>
        <v>3.7</v>
      </c>
      <c r="U12" s="95">
        <v>0.18600845336914063</v>
      </c>
      <c r="V12" s="95">
        <v>0.1754</v>
      </c>
      <c r="W12" s="95">
        <v>0.18709945678710938</v>
      </c>
      <c r="X12" s="95">
        <v>0.19033432006835938</v>
      </c>
      <c r="AB12" s="82">
        <f t="shared" ca="1" si="1"/>
        <v>0.18913650512695313</v>
      </c>
    </row>
    <row r="13" spans="20:28" ht="18.75">
      <c r="T13" s="81">
        <f t="shared" si="0"/>
        <v>3.8</v>
      </c>
      <c r="U13" s="95">
        <v>0.20406723022460938</v>
      </c>
      <c r="V13" s="95">
        <v>0.1857</v>
      </c>
      <c r="W13" s="95">
        <v>0.19263076782226563</v>
      </c>
      <c r="X13" s="95">
        <v>0.19243240356445313</v>
      </c>
      <c r="AB13" s="82">
        <f t="shared" ca="1" si="1"/>
        <v>0.21718215942382813</v>
      </c>
    </row>
    <row r="14" spans="20:28" ht="18.75">
      <c r="T14" s="81">
        <f t="shared" si="0"/>
        <v>3.9</v>
      </c>
      <c r="U14" s="95">
        <v>0.22537612915039063</v>
      </c>
      <c r="V14" s="95">
        <v>0.19070000000000001</v>
      </c>
      <c r="W14" s="95">
        <v>0.19769668579101563</v>
      </c>
      <c r="X14" s="95">
        <v>0.19594192504882813</v>
      </c>
      <c r="AB14" s="82">
        <f t="shared" ca="1" si="1"/>
        <v>0.23810958862304688</v>
      </c>
    </row>
    <row r="15" spans="20:28" ht="18.75">
      <c r="T15" s="81">
        <f t="shared" si="0"/>
        <v>4</v>
      </c>
      <c r="U15" s="95">
        <v>0.24123001098632813</v>
      </c>
      <c r="V15" s="95"/>
      <c r="W15" s="95">
        <v>0.20923233032226563</v>
      </c>
      <c r="X15" s="95">
        <v>0.19917678833007813</v>
      </c>
      <c r="AB15" s="82">
        <f t="shared" ca="1" si="1"/>
        <v>0.27397537231445313</v>
      </c>
    </row>
    <row r="16" spans="20:28" ht="18.75">
      <c r="T16" s="81">
        <f t="shared" si="0"/>
        <v>4.0999999999999996</v>
      </c>
      <c r="U16" s="95">
        <v>0.26128768920898438</v>
      </c>
      <c r="V16" s="95"/>
      <c r="W16" s="95">
        <v>0.21853256225585938</v>
      </c>
      <c r="X16" s="95">
        <v>0.20177841186523438</v>
      </c>
      <c r="AB16" s="82">
        <f t="shared" ca="1" si="1"/>
        <v>0.29839706420898438</v>
      </c>
    </row>
    <row r="17" spans="1:43" ht="18.75">
      <c r="T17" s="79" t="s">
        <v>8337</v>
      </c>
      <c r="U17" s="85">
        <v>3.5171100000000002</v>
      </c>
      <c r="V17" s="20">
        <v>3.5061526000000001</v>
      </c>
      <c r="W17" s="85">
        <v>3.4969054000000002</v>
      </c>
      <c r="X17" s="85">
        <v>3.4742497731999999</v>
      </c>
      <c r="AB17" s="82">
        <f t="shared" ca="1" si="1"/>
        <v>0.31628036499023438</v>
      </c>
    </row>
    <row r="18" spans="1:43">
      <c r="U18" s="78">
        <f>U17-U6</f>
        <v>2.9712977764941861E-3</v>
      </c>
      <c r="V18" s="78">
        <f t="shared" ref="V18:X18" si="2">V17-V6</f>
        <v>-4.4740000000009772E-4</v>
      </c>
      <c r="W18" s="78">
        <f t="shared" si="2"/>
        <v>-3.9459999999991169E-4</v>
      </c>
      <c r="X18" s="78">
        <f t="shared" si="2"/>
        <v>-4.5022679999995319E-4</v>
      </c>
    </row>
    <row r="19" spans="1:43" ht="19.5">
      <c r="T19" s="4" t="s">
        <v>8336</v>
      </c>
      <c r="U19" s="79" t="s">
        <v>8334</v>
      </c>
      <c r="V19" s="79" t="s">
        <v>8335</v>
      </c>
      <c r="W19" s="79" t="s">
        <v>8335</v>
      </c>
      <c r="X19" s="79" t="s">
        <v>8339</v>
      </c>
    </row>
    <row r="20" spans="1:43">
      <c r="S20" s="4">
        <f>15/24</f>
        <v>0.625</v>
      </c>
    </row>
    <row r="21" spans="1:43">
      <c r="F21" s="111"/>
      <c r="G21" s="112"/>
      <c r="H21" s="112"/>
      <c r="I21" s="112"/>
      <c r="J21" s="112"/>
      <c r="S21" s="18">
        <f>E22+S20</f>
        <v>44386.625</v>
      </c>
    </row>
    <row r="22" spans="1:43">
      <c r="E22" s="76">
        <v>44386</v>
      </c>
      <c r="F22" s="109"/>
      <c r="G22" s="110"/>
      <c r="H22" s="110"/>
      <c r="I22" s="110"/>
      <c r="J22" s="110"/>
      <c r="S22" s="19" t="s">
        <v>14</v>
      </c>
    </row>
    <row r="23" spans="1:43">
      <c r="F23" s="111"/>
      <c r="G23" s="111"/>
      <c r="H23" s="111"/>
      <c r="I23" s="111"/>
      <c r="J23" s="111"/>
      <c r="S23" s="18">
        <f ca="1">[2]!w_info_lasttradingdate(Q33)+15.02/24</f>
        <v>44405.625833333332</v>
      </c>
    </row>
    <row r="24" spans="1:43">
      <c r="A24" s="7" t="s">
        <v>9</v>
      </c>
      <c r="B24" s="7" t="s">
        <v>29</v>
      </c>
      <c r="C24" s="7"/>
      <c r="D24" s="34" t="s">
        <v>33</v>
      </c>
      <c r="L24" s="54"/>
      <c r="M24" s="54"/>
      <c r="Q24" s="42"/>
      <c r="S24" s="9">
        <f ca="1">NETWORKDAYS($S$21,S23,Chinaholiday)-1-MOD($S$21,1)+MOD(S23,1)</f>
        <v>13.000833333331684</v>
      </c>
      <c r="T24" s="9">
        <f>NETWORKDAYS($S$21,T23,Chinaholiday)-1-MOD($S$21,1)+MOD(T23,1)</f>
        <v>-31555.625</v>
      </c>
    </row>
    <row r="25" spans="1:43">
      <c r="A25" s="8">
        <v>0.03</v>
      </c>
      <c r="B25" s="8">
        <f>A25</f>
        <v>0.03</v>
      </c>
      <c r="C25" s="22"/>
      <c r="D25" s="6">
        <f>[2]!s_info_contractmultiplier(E27)</f>
        <v>0</v>
      </c>
      <c r="J25" s="69"/>
      <c r="K25" s="69"/>
      <c r="L25" s="54"/>
      <c r="M25" s="54"/>
      <c r="Q25" s="41"/>
      <c r="S25" s="14" t="s">
        <v>8</v>
      </c>
      <c r="T25" s="14" t="s">
        <v>8</v>
      </c>
      <c r="X25" s="4">
        <v>28.45</v>
      </c>
      <c r="Y25" s="4">
        <v>28.35</v>
      </c>
    </row>
    <row r="26" spans="1:43">
      <c r="E26" s="50" t="s">
        <v>8338</v>
      </c>
      <c r="I26" s="4" t="s">
        <v>8327</v>
      </c>
      <c r="J26" s="69">
        <f ca="1">BSimv($R$27,$E$33,S26,$S$26,$A$25,$B$25,O26)</f>
        <v>3.814697265625E-6</v>
      </c>
      <c r="K26" s="69">
        <f ca="1">BSimv($R$27,$E$33,S26,$S$26,$A$25,$B$25,P26)</f>
        <v>3.814697265625E-6</v>
      </c>
      <c r="L26" s="113" t="s">
        <v>4554</v>
      </c>
      <c r="M26" s="113"/>
      <c r="S26" s="16">
        <f ca="1">S24/245</f>
        <v>5.3064625850333405E-2</v>
      </c>
      <c r="T26" s="16">
        <f>T24/245</f>
        <v>-128.79846938775509</v>
      </c>
      <c r="AH26" s="11">
        <v>0.05</v>
      </c>
      <c r="AI26" s="11">
        <v>0.05</v>
      </c>
    </row>
    <row r="27" spans="1:43" ht="17.25">
      <c r="A27" s="4" t="s">
        <v>11</v>
      </c>
      <c r="B27" s="21" t="s">
        <v>23</v>
      </c>
      <c r="C27" s="21" t="s">
        <v>24</v>
      </c>
      <c r="D27" s="23" t="s">
        <v>25</v>
      </c>
      <c r="E27" s="5" t="s">
        <v>8326</v>
      </c>
      <c r="F27" s="10" t="s">
        <v>13</v>
      </c>
      <c r="G27" s="10" t="s">
        <v>4</v>
      </c>
      <c r="H27" s="10" t="s">
        <v>3</v>
      </c>
      <c r="I27" s="10" t="s">
        <v>12</v>
      </c>
      <c r="J27" s="68" t="s">
        <v>18</v>
      </c>
      <c r="K27" s="68" t="s">
        <v>17</v>
      </c>
      <c r="L27" s="67" t="s">
        <v>366</v>
      </c>
      <c r="M27" s="67" t="s">
        <v>367</v>
      </c>
      <c r="N27" s="67" t="s">
        <v>367</v>
      </c>
      <c r="O27" s="57" t="s">
        <v>16</v>
      </c>
      <c r="P27" s="57" t="s">
        <v>15</v>
      </c>
      <c r="Q27" s="15" t="s">
        <v>196</v>
      </c>
      <c r="R27" s="15" t="s">
        <v>0</v>
      </c>
      <c r="S27" s="15" t="s">
        <v>7</v>
      </c>
      <c r="T27" s="15" t="s">
        <v>2</v>
      </c>
      <c r="U27" s="15" t="s">
        <v>196</v>
      </c>
      <c r="V27" s="57" t="s">
        <v>368</v>
      </c>
      <c r="W27" s="57" t="s">
        <v>16</v>
      </c>
      <c r="X27" s="68" t="s">
        <v>17</v>
      </c>
      <c r="Y27" s="68" t="s">
        <v>18</v>
      </c>
      <c r="Z27" s="10" t="s">
        <v>6</v>
      </c>
      <c r="AA27" s="10" t="s">
        <v>3</v>
      </c>
      <c r="AB27" s="10" t="s">
        <v>4</v>
      </c>
      <c r="AC27" s="10" t="s">
        <v>10</v>
      </c>
      <c r="AH27" s="66" t="s">
        <v>30</v>
      </c>
      <c r="AI27" s="66" t="s">
        <v>31</v>
      </c>
      <c r="AK27" s="61" t="s">
        <v>32</v>
      </c>
    </row>
    <row r="28" spans="1:43">
      <c r="B28" s="4">
        <f>B29</f>
        <v>9.9999999999999867E-2</v>
      </c>
      <c r="C28" s="29">
        <f t="shared" ref="C28:C39" ca="1" si="3">IF(S28&lt;$A$37,(V28+W28)/2,IF(S28=$A$37,(O28+P28+V28+W28)/4,(O28+P28)/2))</f>
        <v>5.3E-3</v>
      </c>
      <c r="D28" s="24">
        <f t="shared" ref="D28:D39" ca="1" si="4">B28/(S28)^2*EXP($A$25*$S$26)*C28</f>
        <v>5.1840273387581614E-5</v>
      </c>
      <c r="E28" s="43">
        <f>[2]!s_dq_close(E27,E22,1)</f>
        <v>3.3820000000000001</v>
      </c>
      <c r="F28" s="63">
        <f t="shared" ref="F28:F39" ca="1" si="5">GTheta($R$27,$E$33,S28,$S$26,$A$25,$B$25,(K28+J28)/2)/245</f>
        <v>-1.2973134969294861E-3</v>
      </c>
      <c r="G28" s="60">
        <f t="shared" ref="G28:G39" ca="1" si="6">bVega($E$33,S28,$S$26,$A$25,$B$25,(K28+J28)/2)/100</f>
        <v>1.2709509869624541E-3</v>
      </c>
      <c r="H28" s="33">
        <f t="shared" ref="H28:H39" ca="1" si="7">bGamma($E$33,S28,$S$26,$A$25,$B$25,(K28+J28)/2)</f>
        <v>1.0802070752127881</v>
      </c>
      <c r="I28" s="63">
        <f t="shared" ref="I28:I39" ca="1" si="8">BDelta($R$27,$E$33,S28,$S$26,$A$25,$B$25,(K28+J28)/2)</f>
        <v>0.90964666795392102</v>
      </c>
      <c r="J28" s="69">
        <f t="shared" ref="J28:J39" ca="1" si="9">BSimv($R$27,$E$33,S28,$S$26,$A$25,$B$25,O28)</f>
        <v>0.19320297241210938</v>
      </c>
      <c r="K28" s="69">
        <f t="shared" ref="K28:K39" ca="1" si="10">BSimv($R$27,$E$33,S28,$S$26,$A$25,$B$25,P28)</f>
        <v>0.19320297241210938</v>
      </c>
      <c r="L28" s="54">
        <f t="shared" ref="L28:L39" ca="1" si="11">(P28+S28*EXP(-$A$25*$S$26)-W28)</f>
        <v>3.3888098485980476</v>
      </c>
      <c r="M28" s="54">
        <f t="shared" ref="M28:M39" ca="1" si="12">(O28+S28*EXP(-$A$25*$S$26)-V28)</f>
        <v>3.3888098485980476</v>
      </c>
      <c r="N28" s="55">
        <f ca="1">(L28+M28)/2</f>
        <v>3.3888098485980476</v>
      </c>
      <c r="O28" s="72">
        <f ca="1">[2]!s_dq_close(Q28,$E$22,1)</f>
        <v>0.19919999999999999</v>
      </c>
      <c r="P28" s="72">
        <f ca="1">[2]!s_dq_close(Q28,$E$22,1)</f>
        <v>0.19919999999999999</v>
      </c>
      <c r="Q28" s="49" t="str">
        <f ca="1">OFFSET(ID!$C$6,MATCH(BSIV_check!R28,ID!$C$7:$C$5000,0),-1)</f>
        <v>10003415</v>
      </c>
      <c r="R28" s="12" t="str">
        <f t="shared" ref="R28:R39" si="13">CONCATENATE($E$27,$R$27,$E$26,S28*1000)</f>
        <v>510050C2107M03200</v>
      </c>
      <c r="S28" s="70">
        <v>3.2</v>
      </c>
      <c r="T28" s="12" t="str">
        <f t="shared" ref="T28:T39" si="14">CONCATENATE($E$27,$T$27,$E$26,S28*1000)</f>
        <v>510050P2107M03200</v>
      </c>
      <c r="U28" s="49" t="str">
        <f ca="1">OFFSET(ID!$C$6,MATCH(BSIV_check!T28,ID!$C$7:$C$5000,0),-1)</f>
        <v>10003424</v>
      </c>
      <c r="V28" s="72">
        <f ca="1">[2]!s_dq_close(U28,$E$22,1)</f>
        <v>5.3E-3</v>
      </c>
      <c r="W28" s="72">
        <f ca="1">[2]!s_dq_close(U28,$E$22,1)</f>
        <v>5.3E-3</v>
      </c>
      <c r="X28" s="64">
        <f t="shared" ref="X28:X39" ca="1" si="15">BSimv($T$27,$E$33,S28,$S$26,$A$25,$B$25,V28)</f>
        <v>0.18385696411132813</v>
      </c>
      <c r="Y28" s="64">
        <f t="shared" ref="Y28:Y39" ca="1" si="16">BSimv($T$27,$E$33,S28,$S$26,$A$25,$B$25,W28)</f>
        <v>0.18385696411132813</v>
      </c>
      <c r="Z28" s="63">
        <f t="shared" ref="Z28:Z39" ca="1" si="17">BDelta($T$27,$E$33,S28,$S$26,$A$25,$B$25,(X28+Y28)/2)</f>
        <v>-8.0097057371079305E-2</v>
      </c>
      <c r="AA28" s="33">
        <f t="shared" ref="AA28:AA39" ca="1" si="18">bGamma($E$33,S28,$S$26,$A$25,$B$25,(X28+Y28)/2)</f>
        <v>1.0371131455918483</v>
      </c>
      <c r="AB28" s="20">
        <f t="shared" ref="AB28:AB39" ca="1" si="19">bVega($E$33,S28,$S$26,$A$25,$B$25,(X28+Y28)/2)/100</f>
        <v>1.1612191925262508E-3</v>
      </c>
      <c r="AC28" s="63">
        <f t="shared" ref="AC28:AC39" ca="1" si="20">GTheta($T$27,$E$33,S28,$S$26,$A$25,$B$25,(X28+Y28)/2)/245</f>
        <v>-7.8721983582154579E-4</v>
      </c>
      <c r="AH28" s="30">
        <f t="shared" ref="AH28:AH39" ca="1" si="21">IF(AND(J28&gt;$AH$26,K28&gt;$AH$26),(J28+K28)/2,"")</f>
        <v>0.19320297241210938</v>
      </c>
      <c r="AI28" s="30">
        <f t="shared" ref="AI28:AI39" ca="1" si="22">IF(AND(Y28&gt;$AI$26,X28&gt;$AI$26),(X28+Y28)/2,"")</f>
        <v>0.18385696411132813</v>
      </c>
      <c r="AJ28" s="26">
        <f t="shared" ref="AJ28:AJ39" si="23">S28</f>
        <v>3.2</v>
      </c>
      <c r="AK28" s="75">
        <f t="shared" ref="AK28:AK30" ca="1" si="24">AI28</f>
        <v>0.18385696411132813</v>
      </c>
    </row>
    <row r="29" spans="1:43">
      <c r="B29" s="4">
        <f t="shared" ref="B29:B38" si="25">(S30-S28)/2</f>
        <v>9.9999999999999867E-2</v>
      </c>
      <c r="C29" s="29">
        <f t="shared" ca="1" si="3"/>
        <v>1.7100000000000001E-2</v>
      </c>
      <c r="D29" s="24">
        <f t="shared" ca="1" si="4"/>
        <v>1.5727496632290475E-4</v>
      </c>
      <c r="E29" s="4" t="s">
        <v>19</v>
      </c>
      <c r="F29" s="63">
        <f t="shared" ca="1" si="5"/>
        <v>-1.8702123742331434E-3</v>
      </c>
      <c r="G29" s="60">
        <f t="shared" ca="1" si="6"/>
        <v>2.3885848509510345E-3</v>
      </c>
      <c r="H29" s="33">
        <f t="shared" ca="1" si="7"/>
        <v>2.3010724365679751</v>
      </c>
      <c r="I29" s="63">
        <f t="shared" ca="1" si="8"/>
        <v>0.76668245735731155</v>
      </c>
      <c r="J29" s="69">
        <f t="shared" ca="1" si="9"/>
        <v>0.17045211791992188</v>
      </c>
      <c r="K29" s="69">
        <f t="shared" ca="1" si="10"/>
        <v>0.17045211791992188</v>
      </c>
      <c r="L29" s="54">
        <f t="shared" ca="1" si="11"/>
        <v>3.3890507813667363</v>
      </c>
      <c r="M29" s="54">
        <f t="shared" ca="1" si="12"/>
        <v>3.3890507813667363</v>
      </c>
      <c r="N29" s="55">
        <f t="shared" ref="N29:N39" ca="1" si="26">(L29+M29)/2</f>
        <v>3.3890507813667363</v>
      </c>
      <c r="O29" s="72">
        <f ca="1">[2]!s_dq_close(Q29,$E$22,1)</f>
        <v>0.1114</v>
      </c>
      <c r="P29" s="72">
        <f ca="1">[2]!s_dq_close(Q29,$E$22,1)</f>
        <v>0.1114</v>
      </c>
      <c r="Q29" s="49" t="str">
        <f ca="1">OFFSET(ID!$C$6,MATCH(BSIV_check!R29,ID!$C$7:$C$5000,0),-1)</f>
        <v>10003416</v>
      </c>
      <c r="R29" s="12" t="str">
        <f t="shared" si="13"/>
        <v>510050C2107M03300</v>
      </c>
      <c r="S29" s="70">
        <v>3.3</v>
      </c>
      <c r="T29" s="12" t="str">
        <f t="shared" si="14"/>
        <v>510050P2107M03300</v>
      </c>
      <c r="U29" s="49" t="str">
        <f ca="1">OFFSET(ID!$C$6,MATCH(BSIV_check!T29,ID!$C$7:$C$5000,0),-1)</f>
        <v>10003425</v>
      </c>
      <c r="V29" s="72">
        <f ca="1">[2]!s_dq_close(U29,$E$22,1)</f>
        <v>1.7100000000000001E-2</v>
      </c>
      <c r="W29" s="72">
        <f ca="1">[2]!s_dq_close(U29,$E$22,1)</f>
        <v>1.7100000000000001E-2</v>
      </c>
      <c r="X29" s="69">
        <f t="shared" ca="1" si="15"/>
        <v>0.16463088989257813</v>
      </c>
      <c r="Y29" s="69">
        <f t="shared" ca="1" si="16"/>
        <v>0.16463088989257813</v>
      </c>
      <c r="Z29" s="63">
        <f t="shared" ca="1" si="17"/>
        <v>-0.22592315767038973</v>
      </c>
      <c r="AA29" s="33">
        <f t="shared" ca="1" si="18"/>
        <v>2.3398389416623231</v>
      </c>
      <c r="AB29" s="20">
        <f t="shared" ca="1" si="19"/>
        <v>2.3458771865463401E-3</v>
      </c>
      <c r="AC29" s="63">
        <f t="shared" ca="1" si="20"/>
        <v>-1.3894935957877998E-3</v>
      </c>
      <c r="AH29" s="30">
        <f t="shared" ca="1" si="21"/>
        <v>0.17045211791992188</v>
      </c>
      <c r="AI29" s="30">
        <f t="shared" ca="1" si="22"/>
        <v>0.16463088989257813</v>
      </c>
      <c r="AJ29" s="26">
        <f t="shared" si="23"/>
        <v>3.3</v>
      </c>
      <c r="AK29" s="75">
        <f t="shared" ca="1" si="24"/>
        <v>0.16463088989257813</v>
      </c>
    </row>
    <row r="30" spans="1:43">
      <c r="A30" s="21" t="s">
        <v>20</v>
      </c>
      <c r="B30" s="4">
        <f t="shared" si="25"/>
        <v>0.10000000000000009</v>
      </c>
      <c r="C30" s="29">
        <f t="shared" ca="1" si="3"/>
        <v>5.2600000000000001E-2</v>
      </c>
      <c r="D30" s="24">
        <f t="shared" ca="1" si="4"/>
        <v>4.5574223759732373E-4</v>
      </c>
      <c r="E30" s="64" t="e">
        <f ca="1">SQRT(2/S26*SUM(D28:D39)-1/S26*(A35/A37-1)^2)</f>
        <v>#DIV/0!</v>
      </c>
      <c r="F30" s="63">
        <f t="shared" ca="1" si="5"/>
        <v>-2.0761352889003245E-3</v>
      </c>
      <c r="G30" s="60">
        <f t="shared" ca="1" si="6"/>
        <v>3.11097439094882E-3</v>
      </c>
      <c r="H30" s="33">
        <f t="shared" ca="1" si="7"/>
        <v>3.2499633098544223</v>
      </c>
      <c r="I30" s="63">
        <f t="shared" ca="1" si="8"/>
        <v>0.48474602458907889</v>
      </c>
      <c r="J30" s="69">
        <f t="shared" ca="1" si="9"/>
        <v>0.15718460083007813</v>
      </c>
      <c r="K30" s="69">
        <f t="shared" ca="1" si="10"/>
        <v>0.15718460083007813</v>
      </c>
      <c r="L30" s="54">
        <f t="shared" ca="1" si="11"/>
        <v>3.387591714135425</v>
      </c>
      <c r="M30" s="54">
        <f t="shared" ca="1" si="12"/>
        <v>3.387591714135425</v>
      </c>
      <c r="N30" s="55">
        <f ca="1">(L30+M30)/2</f>
        <v>3.387591714135425</v>
      </c>
      <c r="O30" s="72">
        <f ca="1">[2]!s_dq_close(Q30,$E$22,1)</f>
        <v>4.5600000000000002E-2</v>
      </c>
      <c r="P30" s="72">
        <f ca="1">[2]!s_dq_close(Q30,$E$22,1)</f>
        <v>4.5600000000000002E-2</v>
      </c>
      <c r="Q30" s="49" t="str">
        <f ca="1">OFFSET(ID!$C$6,MATCH(BSIV_check!R30,ID!$C$7:$C$5000,0),-1)</f>
        <v>10003417</v>
      </c>
      <c r="R30" s="12" t="str">
        <f t="shared" si="13"/>
        <v>510050C2107M03400</v>
      </c>
      <c r="S30" s="70">
        <v>3.4</v>
      </c>
      <c r="T30" s="12" t="str">
        <f t="shared" si="14"/>
        <v>510050P2107M03400</v>
      </c>
      <c r="U30" s="49" t="str">
        <f ca="1">OFFSET(ID!$C$6,MATCH(BSIV_check!T30,ID!$C$7:$C$5000,0),-1)</f>
        <v>10003426</v>
      </c>
      <c r="V30" s="72">
        <f ca="1">[2]!s_dq_close(U30,$E$22,1)</f>
        <v>5.2600000000000001E-2</v>
      </c>
      <c r="W30" s="72">
        <f ca="1">[2]!s_dq_close(U30,$E$22,1)</f>
        <v>5.2600000000000001E-2</v>
      </c>
      <c r="X30" s="69">
        <f t="shared" ca="1" si="15"/>
        <v>0.15744400024414063</v>
      </c>
      <c r="Y30" s="69">
        <f t="shared" ca="1" si="16"/>
        <v>0.15744400024414063</v>
      </c>
      <c r="Z30" s="63">
        <f t="shared" ca="1" si="17"/>
        <v>-0.5152050540231301</v>
      </c>
      <c r="AA30" s="33">
        <f t="shared" ca="1" si="18"/>
        <v>3.244623983776405</v>
      </c>
      <c r="AB30" s="20">
        <f t="shared" ca="1" si="19"/>
        <v>3.1109889684030772E-3</v>
      </c>
      <c r="AC30" s="63">
        <f t="shared" ca="1" si="20"/>
        <v>-1.6635938254113954E-3</v>
      </c>
      <c r="AH30" s="30">
        <f t="shared" ca="1" si="21"/>
        <v>0.15718460083007813</v>
      </c>
      <c r="AI30" s="30">
        <f t="shared" ca="1" si="22"/>
        <v>0.15744400024414063</v>
      </c>
      <c r="AJ30" s="26">
        <f t="shared" si="23"/>
        <v>3.4</v>
      </c>
      <c r="AK30" s="75">
        <f t="shared" ca="1" si="24"/>
        <v>0.15744400024414063</v>
      </c>
    </row>
    <row r="31" spans="1:43">
      <c r="A31" s="20">
        <f ca="1">S26</f>
        <v>5.3064625850333405E-2</v>
      </c>
      <c r="B31" s="4">
        <f t="shared" si="25"/>
        <v>0.10000000000000009</v>
      </c>
      <c r="C31" s="29">
        <f t="shared" ca="1" si="3"/>
        <v>0.1215</v>
      </c>
      <c r="D31" s="24">
        <f t="shared" ca="1" si="4"/>
        <v>9.9341693550856688E-4</v>
      </c>
      <c r="F31" s="63">
        <f t="shared" ca="1" si="5"/>
        <v>-1.5058332977238142E-3</v>
      </c>
      <c r="G31" s="60">
        <f t="shared" ca="1" si="6"/>
        <v>2.2544440199197759E-3</v>
      </c>
      <c r="H31" s="33">
        <f t="shared" ca="1" si="7"/>
        <v>2.2600574050731299</v>
      </c>
      <c r="I31" s="63">
        <f t="shared" ca="1" si="8"/>
        <v>0.21085799950065964</v>
      </c>
      <c r="J31" s="69">
        <f t="shared" ca="1" si="9"/>
        <v>0.16379928588867188</v>
      </c>
      <c r="K31" s="69">
        <f t="shared" ca="1" si="10"/>
        <v>0.16379928588867188</v>
      </c>
      <c r="L31" s="54">
        <f t="shared" ca="1" si="11"/>
        <v>3.3879326469041144</v>
      </c>
      <c r="M31" s="54">
        <f t="shared" ca="1" si="12"/>
        <v>3.3879326469041144</v>
      </c>
      <c r="N31" s="55">
        <f ca="1">(L31+M31)/2</f>
        <v>3.3879326469041144</v>
      </c>
      <c r="O31" s="72">
        <f ca="1">[2]!s_dq_close(Q31,$E$22,1)</f>
        <v>1.4999999999999999E-2</v>
      </c>
      <c r="P31" s="72">
        <f ca="1">[2]!s_dq_close(Q31,$E$22,1)</f>
        <v>1.4999999999999999E-2</v>
      </c>
      <c r="Q31" s="49" t="str">
        <f ca="1">OFFSET(ID!$C$6,MATCH(BSIV_check!R31,ID!$C$7:$C$5000,0),-1)</f>
        <v>10003418</v>
      </c>
      <c r="R31" s="12" t="str">
        <f t="shared" si="13"/>
        <v>510050C2107M03500</v>
      </c>
      <c r="S31" s="71">
        <v>3.5</v>
      </c>
      <c r="T31" s="12" t="str">
        <f t="shared" si="14"/>
        <v>510050P2107M03500</v>
      </c>
      <c r="U31" s="49" t="str">
        <f ca="1">OFFSET(ID!$C$6,MATCH(BSIV_check!T31,ID!$C$7:$C$5000,0),-1)</f>
        <v>10003427</v>
      </c>
      <c r="V31" s="72">
        <f ca="1">[2]!s_dq_close(U31,$E$22,1)</f>
        <v>0.1215</v>
      </c>
      <c r="W31" s="72">
        <f ca="1">[2]!s_dq_close(U31,$E$22,1)</f>
        <v>0.1215</v>
      </c>
      <c r="X31" s="69">
        <f t="shared" ca="1" si="15"/>
        <v>0.16264724731445313</v>
      </c>
      <c r="Y31" s="69">
        <f t="shared" ca="1" si="16"/>
        <v>0.16264724731445313</v>
      </c>
      <c r="Z31" s="63">
        <f t="shared" ca="1" si="17"/>
        <v>-0.79085885826489344</v>
      </c>
      <c r="AA31" s="33">
        <f t="shared" ca="1" si="18"/>
        <v>2.2651574512255417</v>
      </c>
      <c r="AB31" s="20">
        <f t="shared" ca="1" si="19"/>
        <v>2.243639587674227E-3</v>
      </c>
      <c r="AC31" s="63">
        <f t="shared" ca="1" si="20"/>
        <v>-1.0605160594338923E-3</v>
      </c>
      <c r="AH31" s="31">
        <f t="shared" ca="1" si="21"/>
        <v>0.16379928588867188</v>
      </c>
      <c r="AI31" s="31">
        <f t="shared" ca="1" si="22"/>
        <v>0.16264724731445313</v>
      </c>
      <c r="AJ31" s="77">
        <f t="shared" si="23"/>
        <v>3.5</v>
      </c>
      <c r="AK31" s="31">
        <f ca="1">AVERAGE(AH31:AI31)</f>
        <v>0.1632232666015625</v>
      </c>
      <c r="AP31" s="73"/>
      <c r="AQ31" s="73"/>
    </row>
    <row r="32" spans="1:43">
      <c r="A32" s="21" t="s">
        <v>7</v>
      </c>
      <c r="B32" s="4">
        <f t="shared" si="25"/>
        <v>0.10000000000000009</v>
      </c>
      <c r="C32" s="29">
        <f t="shared" ca="1" si="3"/>
        <v>0.21429999999999999</v>
      </c>
      <c r="D32" s="24">
        <f t="shared" ca="1" si="4"/>
        <v>1.6561838284774306E-3</v>
      </c>
      <c r="E32" s="13" t="s">
        <v>367</v>
      </c>
      <c r="F32" s="63">
        <f t="shared" ca="1" si="5"/>
        <v>-9.6335648455401135E-4</v>
      </c>
      <c r="G32" s="60">
        <f t="shared" ca="1" si="6"/>
        <v>1.2737297876616377E-3</v>
      </c>
      <c r="H32" s="33">
        <f t="shared" ca="1" si="7"/>
        <v>1.1058442499363124</v>
      </c>
      <c r="I32" s="63">
        <f t="shared" ca="1" si="8"/>
        <v>9.0619510867444797E-2</v>
      </c>
      <c r="J32" s="69">
        <f t="shared" ca="1" si="9"/>
        <v>0.18913650512695313</v>
      </c>
      <c r="K32" s="69">
        <f t="shared" ca="1" si="10"/>
        <v>0.18913650512695313</v>
      </c>
      <c r="L32" s="54">
        <f t="shared" ca="1" si="11"/>
        <v>3.3860735796728032</v>
      </c>
      <c r="M32" s="54">
        <f t="shared" ca="1" si="12"/>
        <v>3.3860735796728032</v>
      </c>
      <c r="N32" s="55">
        <f t="shared" ca="1" si="26"/>
        <v>3.3860735796728032</v>
      </c>
      <c r="O32" s="72">
        <f ca="1">[2]!s_dq_close(Q32,$E$22,1)</f>
        <v>6.1000000000000004E-3</v>
      </c>
      <c r="P32" s="72">
        <f ca="1">[2]!s_dq_close(Q32,$E$22,1)</f>
        <v>6.1000000000000004E-3</v>
      </c>
      <c r="Q32" s="49" t="str">
        <f ca="1">OFFSET(ID!$C$6,MATCH(BSIV_check!R32,ID!$C$7:$C$5000,0),-1)</f>
        <v>10003419</v>
      </c>
      <c r="R32" s="12" t="str">
        <f t="shared" si="13"/>
        <v>510050C2107M03600</v>
      </c>
      <c r="S32" s="70">
        <v>3.6</v>
      </c>
      <c r="T32" s="12" t="str">
        <f t="shared" si="14"/>
        <v>510050P2107M03600</v>
      </c>
      <c r="U32" s="49" t="str">
        <f ca="1">OFFSET(ID!$C$6,MATCH(BSIV_check!T32,ID!$C$7:$C$5000,0),-1)</f>
        <v>10003428</v>
      </c>
      <c r="V32" s="72">
        <f ca="1">[2]!s_dq_close(U32,$E$22,1)</f>
        <v>0.21429999999999999</v>
      </c>
      <c r="W32" s="72">
        <f ca="1">[2]!s_dq_close(U32,$E$22,1)</f>
        <v>0.21429999999999999</v>
      </c>
      <c r="X32" s="69">
        <f t="shared" ca="1" si="15"/>
        <v>0.20101547241210938</v>
      </c>
      <c r="Y32" s="69">
        <f t="shared" ca="1" si="16"/>
        <v>0.20101547241210938</v>
      </c>
      <c r="Z32" s="63">
        <f t="shared" ca="1" si="17"/>
        <v>-0.89531278989303997</v>
      </c>
      <c r="AA32" s="33">
        <f t="shared" ca="1" si="18"/>
        <v>1.1566643628107465</v>
      </c>
      <c r="AB32" s="20">
        <f t="shared" ca="1" si="19"/>
        <v>1.4159399111711079E-3</v>
      </c>
      <c r="AC32" s="63">
        <f t="shared" ca="1" si="20"/>
        <v>-6.9701277247455524E-4</v>
      </c>
      <c r="AH32" s="30">
        <f t="shared" ca="1" si="21"/>
        <v>0.18913650512695313</v>
      </c>
      <c r="AI32" s="30">
        <f t="shared" ca="1" si="22"/>
        <v>0.20101547241210938</v>
      </c>
      <c r="AJ32" s="26">
        <f t="shared" si="23"/>
        <v>3.6</v>
      </c>
      <c r="AK32" s="75">
        <f ca="1">AH32</f>
        <v>0.18913650512695313</v>
      </c>
    </row>
    <row r="33" spans="1:37">
      <c r="A33" s="4">
        <f>ROUND(E28/1000,0)*1000</f>
        <v>0</v>
      </c>
      <c r="B33" s="4">
        <f t="shared" si="25"/>
        <v>9.9999999999999867E-2</v>
      </c>
      <c r="C33" s="29">
        <f t="shared" ca="1" si="3"/>
        <v>0.30940000000000001</v>
      </c>
      <c r="D33" s="24">
        <f t="shared" ca="1" si="4"/>
        <v>2.2636445443147564E-3</v>
      </c>
      <c r="E33" s="56">
        <f ca="1">AVERAGE(N29:N33)</f>
        <v>3.3876726469041145</v>
      </c>
      <c r="F33" s="63">
        <f t="shared" ca="1" si="5"/>
        <v>-6.2477365255183875E-4</v>
      </c>
      <c r="G33" s="60">
        <f t="shared" ca="1" si="6"/>
        <v>7.2657897619161861E-4</v>
      </c>
      <c r="H33" s="33">
        <f t="shared" ca="1" si="7"/>
        <v>0.54935198588362077</v>
      </c>
      <c r="I33" s="63">
        <f t="shared" ca="1" si="8"/>
        <v>4.4011787814524861E-2</v>
      </c>
      <c r="J33" s="69">
        <f t="shared" ca="1" si="9"/>
        <v>0.21718215942382813</v>
      </c>
      <c r="K33" s="69">
        <f t="shared" ca="1" si="10"/>
        <v>0.21718215942382813</v>
      </c>
      <c r="L33" s="54">
        <f t="shared" ca="1" si="11"/>
        <v>3.3877145124414927</v>
      </c>
      <c r="M33" s="54">
        <f t="shared" ca="1" si="12"/>
        <v>3.3877145124414927</v>
      </c>
      <c r="N33" s="55">
        <f ca="1">(L33+M33)/2</f>
        <v>3.3877145124414927</v>
      </c>
      <c r="O33" s="72">
        <f ca="1">[2]!s_dq_close(Q33,$E$22,1)</f>
        <v>3.0000000000000001E-3</v>
      </c>
      <c r="P33" s="72">
        <f ca="1">[2]!s_dq_close(Q33,$E$22,1)</f>
        <v>3.0000000000000001E-3</v>
      </c>
      <c r="Q33" s="49" t="str">
        <f ca="1">OFFSET(ID!$C$6,MATCH(BSIV_check!R33,ID!$C$7:$C$5000,0),-1)</f>
        <v>10003420</v>
      </c>
      <c r="R33" s="12" t="str">
        <f t="shared" si="13"/>
        <v>510050C2107M03700</v>
      </c>
      <c r="S33" s="70">
        <v>3.7</v>
      </c>
      <c r="T33" s="12" t="str">
        <f t="shared" si="14"/>
        <v>510050P2107M03700</v>
      </c>
      <c r="U33" s="49" t="str">
        <f ca="1">OFFSET(ID!$C$6,MATCH(BSIV_check!T33,ID!$C$7:$C$5000,0),-1)</f>
        <v>10003429</v>
      </c>
      <c r="V33" s="72">
        <f ca="1">[2]!s_dq_close(U33,$E$22,1)</f>
        <v>0.30940000000000001</v>
      </c>
      <c r="W33" s="72">
        <f ca="1">[2]!s_dq_close(U33,$E$22,1)</f>
        <v>0.30940000000000001</v>
      </c>
      <c r="X33" s="69">
        <f t="shared" ca="1" si="15"/>
        <v>0.21660232543945313</v>
      </c>
      <c r="Y33" s="69">
        <f t="shared" ca="1" si="16"/>
        <v>0.21660232543945313</v>
      </c>
      <c r="Z33" s="63">
        <f t="shared" ca="1" si="17"/>
        <v>-0.95642409887349478</v>
      </c>
      <c r="AA33" s="33">
        <f t="shared" ca="1" si="18"/>
        <v>0.54641743028085299</v>
      </c>
      <c r="AB33" s="20">
        <f t="shared" ca="1" si="19"/>
        <v>7.207682388560223E-4</v>
      </c>
      <c r="AC33" s="63">
        <f t="shared" ca="1" si="20"/>
        <v>-1.6579662982480918E-4</v>
      </c>
      <c r="AH33" s="30">
        <f t="shared" ca="1" si="21"/>
        <v>0.21718215942382813</v>
      </c>
      <c r="AI33" s="30">
        <f t="shared" ca="1" si="22"/>
        <v>0.21660232543945313</v>
      </c>
      <c r="AJ33" s="26">
        <f t="shared" si="23"/>
        <v>3.7</v>
      </c>
      <c r="AK33" s="75">
        <f t="shared" ref="AK33:AK39" ca="1" si="27">AH33</f>
        <v>0.21718215942382813</v>
      </c>
    </row>
    <row r="34" spans="1:37">
      <c r="A34" s="21" t="s">
        <v>21</v>
      </c>
      <c r="B34" s="4">
        <f t="shared" si="25"/>
        <v>9.9999999999999867E-2</v>
      </c>
      <c r="C34" s="29">
        <f t="shared" ca="1" si="3"/>
        <v>0.2029</v>
      </c>
      <c r="D34" s="24">
        <f t="shared" ca="1" si="4"/>
        <v>1.407363307587477E-3</v>
      </c>
      <c r="E34" s="56">
        <f ca="1">AVERAGE(N30:N34)</f>
        <v>3.3880535796728033</v>
      </c>
      <c r="F34" s="63">
        <f t="shared" ca="1" si="5"/>
        <v>-3.66104346121718E-4</v>
      </c>
      <c r="G34" s="60">
        <f t="shared" ca="1" si="6"/>
        <v>3.9055437593960962E-4</v>
      </c>
      <c r="H34" s="33">
        <f t="shared" ca="1" si="7"/>
        <v>0.26933738672276369</v>
      </c>
      <c r="I34" s="63">
        <f t="shared" ca="1" si="8"/>
        <v>2.0796171825046783E-2</v>
      </c>
      <c r="J34" s="69">
        <f t="shared" ca="1" si="9"/>
        <v>0.23810958862304688</v>
      </c>
      <c r="K34" s="69">
        <f t="shared" ca="1" si="10"/>
        <v>0.23810958862304688</v>
      </c>
      <c r="L34" s="54">
        <f t="shared" ca="1" si="11"/>
        <v>3.3909554452101811</v>
      </c>
      <c r="M34" s="54">
        <f t="shared" ca="1" si="12"/>
        <v>3.3909554452101811</v>
      </c>
      <c r="N34" s="55">
        <f t="shared" ca="1" si="26"/>
        <v>3.3909554452101811</v>
      </c>
      <c r="O34" s="72">
        <f ca="1">[2]!s_dq_close(Q34,$E$22,1)</f>
        <v>1.4E-3</v>
      </c>
      <c r="P34" s="72">
        <f ca="1">[2]!s_dq_close(Q34,$E$22,1)</f>
        <v>1.4E-3</v>
      </c>
      <c r="Q34" s="49" t="str">
        <f ca="1">OFFSET(ID!$C$6,MATCH(BSIV_check!R34,ID!$C$7:$C$5000,0),-1)</f>
        <v>10003421</v>
      </c>
      <c r="R34" s="12" t="str">
        <f t="shared" si="13"/>
        <v>510050C2107M03800</v>
      </c>
      <c r="S34" s="70">
        <v>3.8</v>
      </c>
      <c r="T34" s="12" t="str">
        <f t="shared" si="14"/>
        <v>510050P2107M03800</v>
      </c>
      <c r="U34" s="49" t="str">
        <f ca="1">OFFSET(ID!$C$6,MATCH(BSIV_check!T34,ID!$C$7:$C$5000,0),-1)</f>
        <v>10003430</v>
      </c>
      <c r="V34" s="72">
        <f ca="1">[2]!s_dq_close(U34,$E$22,1)</f>
        <v>0.40439999999999998</v>
      </c>
      <c r="W34" s="72">
        <f ca="1">[2]!s_dq_close(U34,$E$22,1)</f>
        <v>0.40439999999999998</v>
      </c>
      <c r="X34" s="69">
        <f t="shared" ca="1" si="15"/>
        <v>3.814697265625E-6</v>
      </c>
      <c r="Y34" s="69">
        <f t="shared" ca="1" si="16"/>
        <v>3.814697265625E-6</v>
      </c>
      <c r="Z34" s="63">
        <f t="shared" ca="1" si="17"/>
        <v>-1</v>
      </c>
      <c r="AA34" s="33">
        <f t="shared" ca="1" si="18"/>
        <v>0</v>
      </c>
      <c r="AB34" s="20">
        <f t="shared" ca="1" si="19"/>
        <v>0</v>
      </c>
      <c r="AC34" s="63">
        <f t="shared" ca="1" si="20"/>
        <v>4.645659728828793E-4</v>
      </c>
      <c r="AH34" s="30">
        <f t="shared" ca="1" si="21"/>
        <v>0.23810958862304688</v>
      </c>
      <c r="AI34" s="30" t="str">
        <f t="shared" ca="1" si="22"/>
        <v/>
      </c>
      <c r="AJ34" s="26">
        <f t="shared" si="23"/>
        <v>3.8</v>
      </c>
      <c r="AK34" s="75">
        <f t="shared" ca="1" si="27"/>
        <v>0.23810958862304688</v>
      </c>
    </row>
    <row r="35" spans="1:37">
      <c r="A35" s="4">
        <f ca="1">A33+EXP($A$25*A31)*((O34+P34)/2-(V34+W34)/2)</f>
        <v>-0.40364206225283228</v>
      </c>
      <c r="B35" s="4">
        <f t="shared" si="25"/>
        <v>0.10000000000000009</v>
      </c>
      <c r="C35" s="29">
        <f t="shared" ca="1" si="3"/>
        <v>1.1000000000000001E-3</v>
      </c>
      <c r="D35" s="24">
        <f t="shared" ca="1" si="4"/>
        <v>7.2436063592438043E-6</v>
      </c>
      <c r="F35" s="63">
        <f t="shared" ca="1" si="5"/>
        <v>-3.1431485145995078E-4</v>
      </c>
      <c r="G35" s="60">
        <f t="shared" ca="1" si="6"/>
        <v>2.9259178393926033E-4</v>
      </c>
      <c r="H35" s="33">
        <f t="shared" ca="1" si="7"/>
        <v>0.17536487887190383</v>
      </c>
      <c r="I35" s="63">
        <f t="shared" ca="1" si="8"/>
        <v>1.4826522659495689E-2</v>
      </c>
      <c r="J35" s="69">
        <f t="shared" ca="1" si="9"/>
        <v>0.27397537231445313</v>
      </c>
      <c r="K35" s="69">
        <f t="shared" ca="1" si="10"/>
        <v>0.27397537231445313</v>
      </c>
      <c r="L35" s="54">
        <f t="shared" ca="1" si="11"/>
        <v>3.3889963779788705</v>
      </c>
      <c r="M35" s="54">
        <f t="shared" ca="1" si="12"/>
        <v>3.3889963779788705</v>
      </c>
      <c r="N35" s="55">
        <f t="shared" ca="1" si="26"/>
        <v>3.3889963779788705</v>
      </c>
      <c r="O35" s="72">
        <f ca="1">[2]!s_dq_close(Q35,$E$22,1)</f>
        <v>1.1000000000000001E-3</v>
      </c>
      <c r="P35" s="72">
        <f ca="1">[2]!s_dq_close(Q35,$E$22,1)</f>
        <v>1.1000000000000001E-3</v>
      </c>
      <c r="Q35" s="49" t="str">
        <f ca="1">OFFSET(ID!$C$6,MATCH(BSIV_check!R35,ID!$C$7:$C$5000,0),-1)</f>
        <v>10003422</v>
      </c>
      <c r="R35" s="12" t="str">
        <f t="shared" si="13"/>
        <v>510050C2107M03900</v>
      </c>
      <c r="S35" s="70">
        <v>3.9</v>
      </c>
      <c r="T35" s="12" t="str">
        <f t="shared" si="14"/>
        <v>510050P2107M03900</v>
      </c>
      <c r="U35" s="49" t="str">
        <f ca="1">OFFSET(ID!$C$6,MATCH(BSIV_check!T35,ID!$C$7:$C$5000,0),-1)</f>
        <v>10003431</v>
      </c>
      <c r="V35" s="72">
        <f ca="1">[2]!s_dq_close(U35,$E$22,1)</f>
        <v>0.50590000000000002</v>
      </c>
      <c r="W35" s="72">
        <f ca="1">[2]!s_dq_close(U35,$E$22,1)</f>
        <v>0.50590000000000002</v>
      </c>
      <c r="X35" s="69">
        <f t="shared" ca="1" si="15"/>
        <v>3.814697265625E-6</v>
      </c>
      <c r="Y35" s="69">
        <f t="shared" ca="1" si="16"/>
        <v>3.814697265625E-6</v>
      </c>
      <c r="Z35" s="63">
        <f t="shared" ca="1" si="17"/>
        <v>-1</v>
      </c>
      <c r="AA35" s="33">
        <f t="shared" ca="1" si="18"/>
        <v>0</v>
      </c>
      <c r="AB35" s="20">
        <f t="shared" ca="1" si="19"/>
        <v>0</v>
      </c>
      <c r="AC35" s="63">
        <f t="shared" ca="1" si="20"/>
        <v>4.7679139322190248E-4</v>
      </c>
      <c r="AH35" s="30">
        <f t="shared" ca="1" si="21"/>
        <v>0.27397537231445313</v>
      </c>
      <c r="AI35" s="30" t="str">
        <f t="shared" ca="1" si="22"/>
        <v/>
      </c>
      <c r="AJ35" s="26">
        <f t="shared" si="23"/>
        <v>3.9</v>
      </c>
      <c r="AK35" s="75">
        <f t="shared" ca="1" si="27"/>
        <v>0.27397537231445313</v>
      </c>
    </row>
    <row r="36" spans="1:37">
      <c r="A36" s="21" t="s">
        <v>22</v>
      </c>
      <c r="B36" s="4">
        <f t="shared" si="25"/>
        <v>9.9999999999999867E-2</v>
      </c>
      <c r="C36" s="29">
        <f t="shared" ca="1" si="3"/>
        <v>6.9999999999999999E-4</v>
      </c>
      <c r="D36" s="24">
        <f t="shared" ca="1" si="4"/>
        <v>4.3819702787993523E-6</v>
      </c>
      <c r="F36" s="63">
        <f t="shared" ca="1" si="5"/>
        <v>-2.244865046340005E-4</v>
      </c>
      <c r="G36" s="60">
        <f t="shared" ca="1" si="6"/>
        <v>1.9238122946124394E-4</v>
      </c>
      <c r="H36" s="33">
        <f t="shared" ca="1" si="7"/>
        <v>0.10586689321642156</v>
      </c>
      <c r="I36" s="63">
        <f t="shared" ca="1" si="8"/>
        <v>9.1463938569597003E-3</v>
      </c>
      <c r="J36" s="69">
        <f t="shared" ca="1" si="9"/>
        <v>0.29839706420898438</v>
      </c>
      <c r="K36" s="69">
        <f t="shared" ca="1" si="10"/>
        <v>0.29839706420898438</v>
      </c>
      <c r="L36" s="54">
        <f t="shared" ca="1" si="11"/>
        <v>3.3883373107475596</v>
      </c>
      <c r="M36" s="54">
        <f t="shared" ca="1" si="12"/>
        <v>3.3883373107475596</v>
      </c>
      <c r="N36" s="55">
        <f t="shared" ca="1" si="26"/>
        <v>3.3883373107475596</v>
      </c>
      <c r="O36" s="72">
        <f ca="1">[2]!s_dq_close(Q36,$E$22,1)</f>
        <v>6.9999999999999999E-4</v>
      </c>
      <c r="P36" s="72">
        <f ca="1">[2]!s_dq_close(Q36,$E$22,1)</f>
        <v>6.9999999999999999E-4</v>
      </c>
      <c r="Q36" s="49" t="str">
        <f ca="1">OFFSET(ID!$C$6,MATCH(BSIV_check!R36,ID!$C$7:$C$5000,0),-1)</f>
        <v>10003423</v>
      </c>
      <c r="R36" s="12" t="str">
        <f t="shared" si="13"/>
        <v>510050C2107M04000</v>
      </c>
      <c r="S36" s="70">
        <v>4</v>
      </c>
      <c r="T36" s="12" t="str">
        <f t="shared" si="14"/>
        <v>510050P2107M04000</v>
      </c>
      <c r="U36" s="49" t="str">
        <f ca="1">OFFSET(ID!$C$6,MATCH(BSIV_check!T36,ID!$C$7:$C$5000,0),-1)</f>
        <v>10003432</v>
      </c>
      <c r="V36" s="72">
        <f ca="1">[2]!s_dq_close(U36,$E$22,1)</f>
        <v>0.60599999999999998</v>
      </c>
      <c r="W36" s="72">
        <f ca="1">[2]!s_dq_close(U36,$E$22,1)</f>
        <v>0.60599999999999998</v>
      </c>
      <c r="X36" s="69">
        <f t="shared" ca="1" si="15"/>
        <v>0.22340774536132813</v>
      </c>
      <c r="Y36" s="69">
        <f t="shared" ca="1" si="16"/>
        <v>0.22340774536132813</v>
      </c>
      <c r="Z36" s="63">
        <f t="shared" ca="1" si="17"/>
        <v>-0.99924257668498773</v>
      </c>
      <c r="AA36" s="33">
        <f t="shared" ca="1" si="18"/>
        <v>1.4957885313787887E-2</v>
      </c>
      <c r="AB36" s="20">
        <f t="shared" ca="1" si="19"/>
        <v>2.0350561953611713E-5</v>
      </c>
      <c r="AC36" s="63">
        <f t="shared" ca="1" si="20"/>
        <v>4.7122163466483519E-4</v>
      </c>
      <c r="AH36" s="30">
        <f t="shared" ca="1" si="21"/>
        <v>0.29839706420898438</v>
      </c>
      <c r="AI36" s="30">
        <f t="shared" ca="1" si="22"/>
        <v>0.22340774536132813</v>
      </c>
      <c r="AJ36" s="26">
        <f t="shared" si="23"/>
        <v>4</v>
      </c>
      <c r="AK36" s="75">
        <f t="shared" ca="1" si="27"/>
        <v>0.29839706420898438</v>
      </c>
    </row>
    <row r="37" spans="1:37">
      <c r="A37" s="4">
        <f ca="1">IF(A33&lt;A35,A33,S34)</f>
        <v>3.8</v>
      </c>
      <c r="B37" s="4">
        <f t="shared" si="25"/>
        <v>-2</v>
      </c>
      <c r="C37" s="29">
        <f t="shared" ca="1" si="3"/>
        <v>4.0000000000000002E-4</v>
      </c>
      <c r="D37" s="24">
        <f t="shared" ca="1" si="4"/>
        <v>-4.7666541657713766E-5</v>
      </c>
      <c r="F37" s="63">
        <f t="shared" ca="1" si="5"/>
        <v>-1.4465343491126039E-4</v>
      </c>
      <c r="G37" s="60">
        <f t="shared" ca="1" si="6"/>
        <v>1.1718203073700698E-4</v>
      </c>
      <c r="H37" s="33">
        <f t="shared" ca="1" si="7"/>
        <v>6.0838823513280037E-2</v>
      </c>
      <c r="I37" s="63">
        <f t="shared" ca="1" si="8"/>
        <v>5.2166383577468833E-3</v>
      </c>
      <c r="J37" s="69">
        <f t="shared" ca="1" si="9"/>
        <v>0.31628036499023438</v>
      </c>
      <c r="K37" s="69">
        <f t="shared" ca="1" si="10"/>
        <v>0.31628036499023438</v>
      </c>
      <c r="L37" s="54">
        <f t="shared" ca="1" si="11"/>
        <v>3.387778243516248</v>
      </c>
      <c r="M37" s="54">
        <f t="shared" ca="1" si="12"/>
        <v>3.387778243516248</v>
      </c>
      <c r="N37" s="55">
        <f t="shared" ca="1" si="26"/>
        <v>3.387778243516248</v>
      </c>
      <c r="O37" s="72">
        <f ca="1">[2]!s_dq_close(Q37,$E$22,1)</f>
        <v>4.0000000000000002E-4</v>
      </c>
      <c r="P37" s="72">
        <f ca="1">[2]!s_dq_close(Q37,$E$22,1)</f>
        <v>4.0000000000000002E-4</v>
      </c>
      <c r="Q37" s="49" t="str">
        <f ca="1">OFFSET(ID!$C$6,MATCH(BSIV_check!R37,ID!$C$7:$C$5000,0),-1)</f>
        <v>10003451</v>
      </c>
      <c r="R37" s="12" t="str">
        <f t="shared" si="13"/>
        <v>510050C2107M04100</v>
      </c>
      <c r="S37" s="70">
        <v>4.0999999999999996</v>
      </c>
      <c r="T37" s="12" t="str">
        <f t="shared" si="14"/>
        <v>510050P2107M04100</v>
      </c>
      <c r="U37" s="49" t="str">
        <f ca="1">OFFSET(ID!$C$6,MATCH(BSIV_check!T37,ID!$C$7:$C$5000,0),-1)</f>
        <v>10003452</v>
      </c>
      <c r="V37" s="72">
        <f ca="1">[2]!s_dq_close(U37,$E$22,1)</f>
        <v>0.70609999999999995</v>
      </c>
      <c r="W37" s="72">
        <f ca="1">[2]!s_dq_close(U37,$E$22,1)</f>
        <v>0.70609999999999995</v>
      </c>
      <c r="X37" s="69">
        <f t="shared" ca="1" si="15"/>
        <v>0.30624008178710938</v>
      </c>
      <c r="Y37" s="69">
        <f t="shared" ca="1" si="16"/>
        <v>0.30624008178710938</v>
      </c>
      <c r="Z37" s="63">
        <f t="shared" ca="1" si="17"/>
        <v>-0.99594488311833551</v>
      </c>
      <c r="AA37" s="33">
        <f t="shared" ca="1" si="18"/>
        <v>5.0183576597136133E-2</v>
      </c>
      <c r="AB37" s="20">
        <f t="shared" ca="1" si="19"/>
        <v>9.3590469066557707E-5</v>
      </c>
      <c r="AC37" s="63">
        <f t="shared" ca="1" si="20"/>
        <v>3.8936801578690967E-4</v>
      </c>
      <c r="AH37" s="30">
        <f t="shared" ca="1" si="21"/>
        <v>0.31628036499023438</v>
      </c>
      <c r="AI37" s="30">
        <f t="shared" ca="1" si="22"/>
        <v>0.30624008178710938</v>
      </c>
      <c r="AJ37" s="26">
        <f t="shared" si="23"/>
        <v>4.0999999999999996</v>
      </c>
      <c r="AK37" s="75">
        <f t="shared" ca="1" si="27"/>
        <v>0.31628036499023438</v>
      </c>
    </row>
    <row r="38" spans="1:37">
      <c r="B38" s="4">
        <f t="shared" si="25"/>
        <v>-2.0499999999999998</v>
      </c>
      <c r="C38" s="29">
        <f t="shared" ca="1" si="3"/>
        <v>0</v>
      </c>
      <c r="D38" s="24" t="e">
        <f t="shared" ca="1" si="4"/>
        <v>#DIV/0!</v>
      </c>
      <c r="F38" s="63" t="e">
        <f t="shared" ca="1" si="5"/>
        <v>#VALUE!</v>
      </c>
      <c r="G38" s="60" t="e">
        <f t="shared" ca="1" si="6"/>
        <v>#VALUE!</v>
      </c>
      <c r="H38" s="33" t="e">
        <f t="shared" ca="1" si="7"/>
        <v>#VALUE!</v>
      </c>
      <c r="I38" s="63" t="e">
        <f t="shared" ca="1" si="8"/>
        <v>#VALUE!</v>
      </c>
      <c r="J38" s="69" t="e">
        <f t="shared" ca="1" si="9"/>
        <v>#VALUE!</v>
      </c>
      <c r="K38" s="69" t="e">
        <f t="shared" ca="1" si="10"/>
        <v>#VALUE!</v>
      </c>
      <c r="L38" s="54">
        <f t="shared" ca="1" si="11"/>
        <v>0</v>
      </c>
      <c r="M38" s="54">
        <f t="shared" ca="1" si="12"/>
        <v>0</v>
      </c>
      <c r="N38" s="55">
        <f t="shared" ca="1" si="26"/>
        <v>0</v>
      </c>
      <c r="O38" s="72">
        <f ca="1">[2]!s_dq_close(Q38,$E$22,1)</f>
        <v>0</v>
      </c>
      <c r="P38" s="72">
        <f ca="1">[2]!s_dq_close(Q38,$E$22,1)</f>
        <v>0</v>
      </c>
      <c r="Q38" s="49" t="e">
        <f ca="1">OFFSET(ID!$C$6,MATCH(BSIV_check!R38,ID!$C$7:$C$5000,0),-1)</f>
        <v>#N/A</v>
      </c>
      <c r="R38" s="12" t="str">
        <f t="shared" si="13"/>
        <v>510050C2107M00</v>
      </c>
      <c r="S38" s="70"/>
      <c r="T38" s="12" t="str">
        <f t="shared" si="14"/>
        <v>510050P2107M00</v>
      </c>
      <c r="U38" s="49" t="e">
        <f ca="1">OFFSET(ID!$C$6,MATCH(BSIV_check!T38,ID!$C$7:$C$5000,0),-1)</f>
        <v>#N/A</v>
      </c>
      <c r="V38" s="72">
        <f ca="1">[2]!s_dq_close(U38,$E$22,1)</f>
        <v>0</v>
      </c>
      <c r="W38" s="72">
        <f ca="1">[2]!s_dq_close(U38,$E$22,1)</f>
        <v>0</v>
      </c>
      <c r="X38" s="69" t="e">
        <f t="shared" ca="1" si="15"/>
        <v>#VALUE!</v>
      </c>
      <c r="Y38" s="69" t="e">
        <f t="shared" ca="1" si="16"/>
        <v>#VALUE!</v>
      </c>
      <c r="Z38" s="63" t="e">
        <f t="shared" ca="1" si="17"/>
        <v>#VALUE!</v>
      </c>
      <c r="AA38" s="33" t="e">
        <f t="shared" ca="1" si="18"/>
        <v>#VALUE!</v>
      </c>
      <c r="AB38" s="20" t="e">
        <f t="shared" ca="1" si="19"/>
        <v>#VALUE!</v>
      </c>
      <c r="AC38" s="63" t="e">
        <f t="shared" ca="1" si="20"/>
        <v>#VALUE!</v>
      </c>
      <c r="AH38" s="30" t="e">
        <f t="shared" ca="1" si="21"/>
        <v>#VALUE!</v>
      </c>
      <c r="AI38" s="30" t="e">
        <f t="shared" ca="1" si="22"/>
        <v>#VALUE!</v>
      </c>
      <c r="AJ38" s="74">
        <f t="shared" si="23"/>
        <v>0</v>
      </c>
      <c r="AK38" s="75" t="e">
        <f t="shared" ca="1" si="27"/>
        <v>#VALUE!</v>
      </c>
    </row>
    <row r="39" spans="1:37">
      <c r="B39" s="4">
        <f>B38</f>
        <v>-2.0499999999999998</v>
      </c>
      <c r="C39" s="29">
        <f t="shared" ca="1" si="3"/>
        <v>0</v>
      </c>
      <c r="D39" s="24" t="e">
        <f t="shared" ca="1" si="4"/>
        <v>#DIV/0!</v>
      </c>
      <c r="F39" s="63" t="e">
        <f t="shared" ca="1" si="5"/>
        <v>#VALUE!</v>
      </c>
      <c r="G39" s="60" t="e">
        <f t="shared" ca="1" si="6"/>
        <v>#VALUE!</v>
      </c>
      <c r="H39" s="33" t="e">
        <f t="shared" ca="1" si="7"/>
        <v>#VALUE!</v>
      </c>
      <c r="I39" s="63" t="e">
        <f t="shared" ca="1" si="8"/>
        <v>#VALUE!</v>
      </c>
      <c r="J39" s="69" t="e">
        <f t="shared" ca="1" si="9"/>
        <v>#VALUE!</v>
      </c>
      <c r="K39" s="69" t="e">
        <f t="shared" ca="1" si="10"/>
        <v>#VALUE!</v>
      </c>
      <c r="L39" s="54">
        <f t="shared" ca="1" si="11"/>
        <v>0</v>
      </c>
      <c r="M39" s="54">
        <f t="shared" ca="1" si="12"/>
        <v>0</v>
      </c>
      <c r="N39" s="55">
        <f t="shared" ca="1" si="26"/>
        <v>0</v>
      </c>
      <c r="O39" s="72">
        <f ca="1">[2]!s_dq_close(Q39,$E$22,1)</f>
        <v>0</v>
      </c>
      <c r="P39" s="72">
        <f ca="1">[2]!s_dq_close(Q39,$E$22,1)</f>
        <v>0</v>
      </c>
      <c r="Q39" s="49" t="e">
        <f ca="1">OFFSET(ID!$C$6,MATCH(BSIV_check!R39,ID!$C$7:$C$5000,0),-1)</f>
        <v>#N/A</v>
      </c>
      <c r="R39" s="12" t="str">
        <f t="shared" si="13"/>
        <v>510050C2107M00</v>
      </c>
      <c r="S39" s="70"/>
      <c r="T39" s="12" t="str">
        <f t="shared" si="14"/>
        <v>510050P2107M00</v>
      </c>
      <c r="U39" s="49" t="e">
        <f ca="1">OFFSET(ID!$C$6,MATCH(BSIV_check!T39,ID!$C$7:$C$5000,0),-1)</f>
        <v>#N/A</v>
      </c>
      <c r="V39" s="72">
        <f ca="1">[2]!s_dq_close(U39,$E$22,1)</f>
        <v>0</v>
      </c>
      <c r="W39" s="72">
        <f ca="1">[2]!s_dq_close(U39,$E$22,1)</f>
        <v>0</v>
      </c>
      <c r="X39" s="69" t="e">
        <f t="shared" ca="1" si="15"/>
        <v>#VALUE!</v>
      </c>
      <c r="Y39" s="69" t="e">
        <f t="shared" ca="1" si="16"/>
        <v>#VALUE!</v>
      </c>
      <c r="Z39" s="63" t="e">
        <f t="shared" ca="1" si="17"/>
        <v>#VALUE!</v>
      </c>
      <c r="AA39" s="33" t="e">
        <f t="shared" ca="1" si="18"/>
        <v>#VALUE!</v>
      </c>
      <c r="AB39" s="20" t="e">
        <f t="shared" ca="1" si="19"/>
        <v>#VALUE!</v>
      </c>
      <c r="AC39" s="63" t="e">
        <f t="shared" ca="1" si="20"/>
        <v>#VALUE!</v>
      </c>
      <c r="AH39" s="30" t="e">
        <f t="shared" ca="1" si="21"/>
        <v>#VALUE!</v>
      </c>
      <c r="AI39" s="30" t="e">
        <f t="shared" ca="1" si="22"/>
        <v>#VALUE!</v>
      </c>
      <c r="AJ39" s="74">
        <f t="shared" si="23"/>
        <v>0</v>
      </c>
      <c r="AK39" s="75" t="e">
        <f t="shared" ca="1" si="27"/>
        <v>#VALUE!</v>
      </c>
    </row>
    <row r="41" spans="1:37">
      <c r="S41" s="19" t="s">
        <v>14</v>
      </c>
    </row>
    <row r="42" spans="1:37">
      <c r="D42" s="68"/>
      <c r="E42" s="27"/>
      <c r="F42" s="64"/>
      <c r="S42" s="18">
        <f ca="1">[2]!w_info_lasttradingdate(Q52)+15.02/24</f>
        <v>0.62583333333333335</v>
      </c>
      <c r="AA42" s="25"/>
    </row>
    <row r="43" spans="1:37">
      <c r="D43" s="68"/>
      <c r="E43" s="27"/>
      <c r="S43" s="9">
        <f ca="1">NETWORKDAYS($S$21,S42,Chinaholiday)-1-MOD($S$21,1)+MOD(S42,1)</f>
        <v>-31554.999166666668</v>
      </c>
    </row>
    <row r="44" spans="1:37">
      <c r="D44" s="65"/>
      <c r="E44" s="28"/>
      <c r="S44" s="14" t="s">
        <v>8</v>
      </c>
    </row>
    <row r="45" spans="1:37">
      <c r="E45" s="50" t="s">
        <v>4555</v>
      </c>
      <c r="S45" s="16">
        <f ca="1">S43/245</f>
        <v>-128.79591496598641</v>
      </c>
      <c r="AH45" s="11">
        <v>0.05</v>
      </c>
      <c r="AI45" s="11">
        <v>0.05</v>
      </c>
    </row>
    <row r="46" spans="1:37" ht="17.25">
      <c r="A46" s="4" t="s">
        <v>11</v>
      </c>
      <c r="B46" s="21" t="s">
        <v>23</v>
      </c>
      <c r="C46" s="21" t="s">
        <v>24</v>
      </c>
      <c r="D46" s="23"/>
      <c r="E46" s="5" t="s">
        <v>76</v>
      </c>
      <c r="F46" s="10" t="s">
        <v>10</v>
      </c>
      <c r="G46" s="10" t="s">
        <v>4</v>
      </c>
      <c r="H46" s="10" t="s">
        <v>3</v>
      </c>
      <c r="I46" s="10" t="s">
        <v>6</v>
      </c>
      <c r="J46" s="68" t="s">
        <v>18</v>
      </c>
      <c r="K46" s="68" t="s">
        <v>17</v>
      </c>
      <c r="L46" s="67" t="s">
        <v>366</v>
      </c>
      <c r="M46" s="67" t="s">
        <v>367</v>
      </c>
      <c r="N46" s="67" t="s">
        <v>367</v>
      </c>
      <c r="O46" s="57" t="s">
        <v>16</v>
      </c>
      <c r="P46" s="57" t="s">
        <v>369</v>
      </c>
      <c r="Q46" s="15" t="s">
        <v>196</v>
      </c>
      <c r="R46" s="15" t="s">
        <v>0</v>
      </c>
      <c r="S46" s="15" t="s">
        <v>7</v>
      </c>
      <c r="T46" s="15" t="s">
        <v>2</v>
      </c>
      <c r="U46" s="15" t="s">
        <v>196</v>
      </c>
      <c r="V46" s="57" t="s">
        <v>369</v>
      </c>
      <c r="W46" s="57" t="s">
        <v>16</v>
      </c>
      <c r="X46" s="68" t="s">
        <v>17</v>
      </c>
      <c r="Y46" s="68" t="s">
        <v>18</v>
      </c>
      <c r="Z46" s="10" t="s">
        <v>6</v>
      </c>
      <c r="AA46" s="10" t="s">
        <v>3</v>
      </c>
      <c r="AB46" s="10" t="s">
        <v>4</v>
      </c>
      <c r="AC46" s="10" t="s">
        <v>10</v>
      </c>
      <c r="AH46" s="66" t="s">
        <v>30</v>
      </c>
      <c r="AI46" s="66" t="s">
        <v>31</v>
      </c>
      <c r="AK46" s="61" t="s">
        <v>32</v>
      </c>
    </row>
    <row r="47" spans="1:37">
      <c r="B47" s="4">
        <f>B48</f>
        <v>9.9999999999999867E-2</v>
      </c>
      <c r="C47" s="29" t="e">
        <f t="shared" ref="C47:C58" ca="1" si="28">IF(S47&lt;$A$56,(V47+W47)/2,IF(S47=$A$56,(O47+P47+V47+W47)/4,(O47+P47)/2))</f>
        <v>#N/A</v>
      </c>
      <c r="D47" s="24" t="e">
        <f t="shared" ref="D47:D58" ca="1" si="29">B47/(S47)^2*EXP($A$25*$S$45)*C47</f>
        <v>#N/A</v>
      </c>
      <c r="E47" s="43">
        <f>RTD("wdf.rtq",,E46,"LastPrice")</f>
        <v>5.1959999999999997</v>
      </c>
      <c r="F47" s="63" t="e">
        <f t="shared" ref="F47:F58" ca="1" si="30">BTheta($R$27,E$52,S47,$S$45,$A$25,$B$25,(K47+J47)/2)/245</f>
        <v>#VALUE!</v>
      </c>
      <c r="G47" s="60" t="e">
        <f t="shared" ref="G47:G58" ca="1" si="31">bVega(E$52,S47,$S$45,$A$25,$B$25,(K47+J47)/2)/100</f>
        <v>#VALUE!</v>
      </c>
      <c r="H47" s="33" t="e">
        <f t="shared" ref="H47:H58" ca="1" si="32">bGamma(E$52,S47,$S$45,$A$25,$B$25,(K47+J47)/2)</f>
        <v>#VALUE!</v>
      </c>
      <c r="I47" s="63" t="e">
        <f t="shared" ref="I47:I58" ca="1" si="33">BDelta($R$27,E$52,S47,$S$45,$A$25,$B$25,(K47+J47)/2)</f>
        <v>#VALUE!</v>
      </c>
      <c r="J47" s="64" t="e">
        <f t="shared" ref="J47:J58" ca="1" si="34">BSimv($R$46,$E$52,S47,$S$45,$A$25,$B$25,O47)</f>
        <v>#VALUE!</v>
      </c>
      <c r="K47" s="64" t="e">
        <f t="shared" ref="K47:K58" ca="1" si="35">BSimv($R$46,$E$52,S47,$S$45,$A$25,$B$25,P47)</f>
        <v>#VALUE!</v>
      </c>
      <c r="L47" s="54" t="e">
        <f t="shared" ref="L47:L58" ca="1" si="36">(P47+S47*EXP(-$A$25*$S$45)-W47)</f>
        <v>#N/A</v>
      </c>
      <c r="M47" s="54" t="e">
        <f t="shared" ref="M47:M58" ca="1" si="37">(O47+S47*EXP(-$A$25*$S$45)-V47)</f>
        <v>#N/A</v>
      </c>
      <c r="N47" s="51" t="e">
        <f ca="1">(L47+M47)/2</f>
        <v>#N/A</v>
      </c>
      <c r="O47" s="58" t="e">
        <f ca="1">RTD("wdf.rtq",,Q47,"Bid_Price1")</f>
        <v>#N/A</v>
      </c>
      <c r="P47" s="58" t="e">
        <f ca="1">RTD("wdf.rtq",,Q47,"Ask_Price1")</f>
        <v>#N/A</v>
      </c>
      <c r="Q47" s="49" t="e">
        <f ca="1">OFFSET(ID!$V$6,MATCH(BSIV_check!R47,ID!$V$7:$V$5000,0),-1)</f>
        <v>#N/A</v>
      </c>
      <c r="R47" s="12" t="str">
        <f t="shared" ref="R47:R58" si="38">CONCATENATE($E$46,$R$27,$E$45,S47*1000)</f>
        <v>510300C2106M03200</v>
      </c>
      <c r="S47" s="52">
        <f t="shared" ref="S47:S58" si="39">S28</f>
        <v>3.2</v>
      </c>
      <c r="T47" s="12" t="str">
        <f t="shared" ref="T47:T58" si="40">CONCATENATE($E$46,$T$46,$E$45,S47*1000)</f>
        <v>510300P2106M03200</v>
      </c>
      <c r="U47" s="49" t="e">
        <f ca="1">OFFSET(ID!$V$6,MATCH(BSIV_check!T47,ID!$V$7:$V$5000,0),-1)</f>
        <v>#N/A</v>
      </c>
      <c r="V47" s="58" t="e">
        <f ca="1">RTD("wdf.rtq",,U47,"Ask_Price1")</f>
        <v>#N/A</v>
      </c>
      <c r="W47" s="58" t="e">
        <f ca="1">RTD("wdf.rtq",,U47,"Bid_Price1")</f>
        <v>#N/A</v>
      </c>
      <c r="X47" s="64" t="e">
        <f t="shared" ref="X47:X58" ca="1" si="41">BSimv($T$46,$E$52,S47,$S$45,$A$25,$B$25,V47)</f>
        <v>#VALUE!</v>
      </c>
      <c r="Y47" s="64" t="e">
        <f t="shared" ref="Y47:Y58" ca="1" si="42">BSimv($T$46,$E$52,S47,$S$45,$A$25,$B$25,W47)</f>
        <v>#VALUE!</v>
      </c>
      <c r="Z47" s="63" t="e">
        <f t="shared" ref="Z47:Z58" ca="1" si="43">BDelta($T$27,E$52,S47,$S$45,$A$25,$B$25,(X47+Y47)/2)</f>
        <v>#VALUE!</v>
      </c>
      <c r="AA47" s="33" t="e">
        <f t="shared" ref="AA47:AA58" ca="1" si="44">bGamma(E$52,S47,$S$45,$A$25,$B$25,(X47+Y47)/2)</f>
        <v>#VALUE!</v>
      </c>
      <c r="AB47" s="20" t="e">
        <f t="shared" ref="AB47:AB58" ca="1" si="45">bVega(E$52,S47,$S$45,$A$25,$B$25,(X47+Y47)/2)/100</f>
        <v>#VALUE!</v>
      </c>
      <c r="AC47" s="17" t="e">
        <f t="shared" ref="AC47:AC58" ca="1" si="46">BTheta($T$27,E$52,S47,$S$45,$A$25,$B$25,(X47+Y47)/2)/245</f>
        <v>#VALUE!</v>
      </c>
      <c r="AH47" s="30" t="e">
        <f t="shared" ref="AH47:AH58" ca="1" si="47">IF(AND(J47&gt;$AH$26,K47&gt;$AH$26),(J47+K47)/2,"")</f>
        <v>#VALUE!</v>
      </c>
      <c r="AI47" s="30" t="e">
        <f ca="1">IF(AND(Y47&gt;$AI$26,X47&gt;$AI$26),(X47+Y47)/2,"")</f>
        <v>#VALUE!</v>
      </c>
      <c r="AK47" s="62" t="e">
        <f t="shared" ref="AK47:AK52" ca="1" si="48">AI47</f>
        <v>#VALUE!</v>
      </c>
    </row>
    <row r="48" spans="1:37">
      <c r="B48" s="4">
        <f t="shared" ref="B48:B56" si="49">(S49-S47)/2</f>
        <v>9.9999999999999867E-2</v>
      </c>
      <c r="C48" s="29" t="e">
        <f t="shared" ca="1" si="28"/>
        <v>#N/A</v>
      </c>
      <c r="D48" s="24" t="e">
        <f t="shared" ca="1" si="29"/>
        <v>#N/A</v>
      </c>
      <c r="E48" s="4" t="s">
        <v>19</v>
      </c>
      <c r="F48" s="63" t="e">
        <f t="shared" ca="1" si="30"/>
        <v>#VALUE!</v>
      </c>
      <c r="G48" s="60" t="e">
        <f t="shared" ca="1" si="31"/>
        <v>#VALUE!</v>
      </c>
      <c r="H48" s="33" t="e">
        <f t="shared" ca="1" si="32"/>
        <v>#VALUE!</v>
      </c>
      <c r="I48" s="63" t="e">
        <f t="shared" ca="1" si="33"/>
        <v>#VALUE!</v>
      </c>
      <c r="J48" s="64" t="e">
        <f t="shared" ca="1" si="34"/>
        <v>#VALUE!</v>
      </c>
      <c r="K48" s="64" t="e">
        <f t="shared" ca="1" si="35"/>
        <v>#VALUE!</v>
      </c>
      <c r="L48" s="54" t="e">
        <f t="shared" ca="1" si="36"/>
        <v>#N/A</v>
      </c>
      <c r="M48" s="54" t="e">
        <f t="shared" ca="1" si="37"/>
        <v>#N/A</v>
      </c>
      <c r="N48" s="51" t="e">
        <f t="shared" ref="N48:N58" ca="1" si="50">(L48+M48)/2</f>
        <v>#N/A</v>
      </c>
      <c r="O48" s="58" t="e">
        <f ca="1">RTD("wdf.rtq",,Q48,"Bid_Price1")</f>
        <v>#N/A</v>
      </c>
      <c r="P48" s="58" t="e">
        <f ca="1">RTD("wdf.rtq",,Q48,"Ask_Price1")</f>
        <v>#N/A</v>
      </c>
      <c r="Q48" s="49" t="e">
        <f ca="1">OFFSET(ID!$V$6,MATCH(BSIV_check!R48,ID!$V$7:$V$5000,0),-1)</f>
        <v>#N/A</v>
      </c>
      <c r="R48" s="12" t="str">
        <f t="shared" si="38"/>
        <v>510300C2106M03300</v>
      </c>
      <c r="S48" s="52">
        <f t="shared" si="39"/>
        <v>3.3</v>
      </c>
      <c r="T48" s="12" t="str">
        <f t="shared" si="40"/>
        <v>510300P2106M03300</v>
      </c>
      <c r="U48" s="49" t="e">
        <f ca="1">OFFSET(ID!$V$6,MATCH(BSIV_check!T48,ID!$V$7:$V$5000,0),-1)</f>
        <v>#N/A</v>
      </c>
      <c r="V48" s="58" t="e">
        <f ca="1">RTD("wdf.rtq",,U48,"Ask_Price1")</f>
        <v>#N/A</v>
      </c>
      <c r="W48" s="58" t="e">
        <f ca="1">RTD("wdf.rtq",,U48,"Bid_Price1")</f>
        <v>#N/A</v>
      </c>
      <c r="X48" s="64" t="e">
        <f t="shared" ca="1" si="41"/>
        <v>#VALUE!</v>
      </c>
      <c r="Y48" s="64" t="e">
        <f t="shared" ca="1" si="42"/>
        <v>#VALUE!</v>
      </c>
      <c r="Z48" s="63" t="e">
        <f t="shared" ca="1" si="43"/>
        <v>#VALUE!</v>
      </c>
      <c r="AA48" s="33" t="e">
        <f t="shared" ca="1" si="44"/>
        <v>#VALUE!</v>
      </c>
      <c r="AB48" s="20" t="e">
        <f t="shared" ca="1" si="45"/>
        <v>#VALUE!</v>
      </c>
      <c r="AC48" s="17" t="e">
        <f t="shared" ca="1" si="46"/>
        <v>#VALUE!</v>
      </c>
      <c r="AH48" s="30" t="e">
        <f t="shared" ca="1" si="47"/>
        <v>#VALUE!</v>
      </c>
      <c r="AI48" s="30" t="e">
        <f t="shared" ref="AI48:AI58" ca="1" si="51">IF(AND(Y48&gt;$AI$26,X48&gt;$AI$26),(X48+Y48)/2,"")</f>
        <v>#VALUE!</v>
      </c>
      <c r="AK48" s="62" t="e">
        <f t="shared" ca="1" si="48"/>
        <v>#VALUE!</v>
      </c>
    </row>
    <row r="49" spans="1:37">
      <c r="A49" s="21" t="s">
        <v>20</v>
      </c>
      <c r="B49" s="4">
        <f t="shared" si="49"/>
        <v>0.10000000000000009</v>
      </c>
      <c r="C49" s="29" t="e">
        <f t="shared" ca="1" si="28"/>
        <v>#N/A</v>
      </c>
      <c r="D49" s="24" t="e">
        <f t="shared" ca="1" si="29"/>
        <v>#N/A</v>
      </c>
      <c r="E49" s="64" t="e">
        <f ca="1">SQRT(2/S45*SUM(D47:D58)-1/S45*(A54/A56-1)^2)</f>
        <v>#N/A</v>
      </c>
      <c r="F49" s="63" t="e">
        <f t="shared" ca="1" si="30"/>
        <v>#VALUE!</v>
      </c>
      <c r="G49" s="60" t="e">
        <f t="shared" ca="1" si="31"/>
        <v>#VALUE!</v>
      </c>
      <c r="H49" s="33" t="e">
        <f t="shared" ca="1" si="32"/>
        <v>#VALUE!</v>
      </c>
      <c r="I49" s="63" t="e">
        <f t="shared" ca="1" si="33"/>
        <v>#VALUE!</v>
      </c>
      <c r="J49" s="64" t="e">
        <f t="shared" ca="1" si="34"/>
        <v>#VALUE!</v>
      </c>
      <c r="K49" s="64" t="e">
        <f t="shared" ca="1" si="35"/>
        <v>#VALUE!</v>
      </c>
      <c r="L49" s="54" t="e">
        <f t="shared" ca="1" si="36"/>
        <v>#N/A</v>
      </c>
      <c r="M49" s="54" t="e">
        <f t="shared" ca="1" si="37"/>
        <v>#N/A</v>
      </c>
      <c r="N49" s="51" t="e">
        <f t="shared" ca="1" si="50"/>
        <v>#N/A</v>
      </c>
      <c r="O49" s="58" t="e">
        <f ca="1">RTD("wdf.rtq",,Q49,"Bid_Price1")</f>
        <v>#N/A</v>
      </c>
      <c r="P49" s="58" t="e">
        <f ca="1">RTD("wdf.rtq",,Q49,"Ask_Price1")</f>
        <v>#N/A</v>
      </c>
      <c r="Q49" s="49" t="e">
        <f ca="1">OFFSET(ID!$V$6,MATCH(BSIV_check!R49,ID!$V$7:$V$5000,0),-1)</f>
        <v>#N/A</v>
      </c>
      <c r="R49" s="12" t="str">
        <f t="shared" si="38"/>
        <v>510300C2106M03400</v>
      </c>
      <c r="S49" s="52">
        <f t="shared" si="39"/>
        <v>3.4</v>
      </c>
      <c r="T49" s="12" t="str">
        <f t="shared" si="40"/>
        <v>510300P2106M03400</v>
      </c>
      <c r="U49" s="49" t="e">
        <f ca="1">OFFSET(ID!$V$6,MATCH(BSIV_check!T49,ID!$V$7:$V$5000,0),-1)</f>
        <v>#N/A</v>
      </c>
      <c r="V49" s="58" t="e">
        <f ca="1">RTD("wdf.rtq",,U49,"Ask_Price1")</f>
        <v>#N/A</v>
      </c>
      <c r="W49" s="58" t="e">
        <f ca="1">RTD("wdf.rtq",,U49,"Bid_Price1")</f>
        <v>#N/A</v>
      </c>
      <c r="X49" s="64" t="e">
        <f t="shared" ca="1" si="41"/>
        <v>#VALUE!</v>
      </c>
      <c r="Y49" s="64" t="e">
        <f t="shared" ca="1" si="42"/>
        <v>#VALUE!</v>
      </c>
      <c r="Z49" s="63" t="e">
        <f t="shared" ca="1" si="43"/>
        <v>#VALUE!</v>
      </c>
      <c r="AA49" s="33" t="e">
        <f t="shared" ca="1" si="44"/>
        <v>#VALUE!</v>
      </c>
      <c r="AB49" s="20" t="e">
        <f t="shared" ca="1" si="45"/>
        <v>#VALUE!</v>
      </c>
      <c r="AC49" s="17" t="e">
        <f t="shared" ca="1" si="46"/>
        <v>#VALUE!</v>
      </c>
      <c r="AH49" s="30" t="e">
        <f t="shared" ca="1" si="47"/>
        <v>#VALUE!</v>
      </c>
      <c r="AI49" s="30" t="e">
        <f t="shared" ca="1" si="51"/>
        <v>#VALUE!</v>
      </c>
      <c r="AK49" s="62" t="e">
        <f t="shared" ca="1" si="48"/>
        <v>#VALUE!</v>
      </c>
    </row>
    <row r="50" spans="1:37">
      <c r="A50" s="20">
        <f ca="1">S45</f>
        <v>-128.79591496598641</v>
      </c>
      <c r="B50" s="4">
        <f t="shared" si="49"/>
        <v>0.10000000000000009</v>
      </c>
      <c r="C50" s="29" t="e">
        <f t="shared" ca="1" si="28"/>
        <v>#N/A</v>
      </c>
      <c r="D50" s="24" t="e">
        <f t="shared" ca="1" si="29"/>
        <v>#N/A</v>
      </c>
      <c r="F50" s="63" t="e">
        <f t="shared" ca="1" si="30"/>
        <v>#VALUE!</v>
      </c>
      <c r="G50" s="60" t="e">
        <f t="shared" ca="1" si="31"/>
        <v>#VALUE!</v>
      </c>
      <c r="H50" s="33" t="e">
        <f t="shared" ca="1" si="32"/>
        <v>#VALUE!</v>
      </c>
      <c r="I50" s="63" t="e">
        <f t="shared" ca="1" si="33"/>
        <v>#VALUE!</v>
      </c>
      <c r="J50" s="64" t="e">
        <f t="shared" ca="1" si="34"/>
        <v>#VALUE!</v>
      </c>
      <c r="K50" s="64" t="e">
        <f t="shared" ca="1" si="35"/>
        <v>#VALUE!</v>
      </c>
      <c r="L50" s="54" t="e">
        <f t="shared" ca="1" si="36"/>
        <v>#N/A</v>
      </c>
      <c r="M50" s="54" t="e">
        <f t="shared" ca="1" si="37"/>
        <v>#N/A</v>
      </c>
      <c r="N50" s="51" t="e">
        <f t="shared" ca="1" si="50"/>
        <v>#N/A</v>
      </c>
      <c r="O50" s="58" t="e">
        <f ca="1">RTD("wdf.rtq",,Q50,"Bid_Price1")</f>
        <v>#N/A</v>
      </c>
      <c r="P50" s="58" t="e">
        <f ca="1">RTD("wdf.rtq",,Q50,"Ask_Price1")</f>
        <v>#N/A</v>
      </c>
      <c r="Q50" s="49" t="e">
        <f ca="1">OFFSET(ID!$V$6,MATCH(BSIV_check!R50,ID!$V$7:$V$5000,0),-1)</f>
        <v>#N/A</v>
      </c>
      <c r="R50" s="12" t="str">
        <f t="shared" si="38"/>
        <v>510300C2106M03500</v>
      </c>
      <c r="S50" s="52">
        <f t="shared" si="39"/>
        <v>3.5</v>
      </c>
      <c r="T50" s="12" t="str">
        <f t="shared" si="40"/>
        <v>510300P2106M03500</v>
      </c>
      <c r="U50" s="49" t="e">
        <f ca="1">OFFSET(ID!$V$6,MATCH(BSIV_check!T50,ID!$V$7:$V$5000,0),-1)</f>
        <v>#N/A</v>
      </c>
      <c r="V50" s="58" t="e">
        <f ca="1">RTD("wdf.rtq",,U50,"Ask_Price1")</f>
        <v>#N/A</v>
      </c>
      <c r="W50" s="58" t="e">
        <f ca="1">RTD("wdf.rtq",,U50,"Bid_Price1")</f>
        <v>#N/A</v>
      </c>
      <c r="X50" s="64" t="e">
        <f t="shared" ca="1" si="41"/>
        <v>#VALUE!</v>
      </c>
      <c r="Y50" s="64" t="e">
        <f t="shared" ca="1" si="42"/>
        <v>#VALUE!</v>
      </c>
      <c r="Z50" s="63" t="e">
        <f t="shared" ca="1" si="43"/>
        <v>#VALUE!</v>
      </c>
      <c r="AA50" s="33" t="e">
        <f t="shared" ca="1" si="44"/>
        <v>#VALUE!</v>
      </c>
      <c r="AB50" s="20" t="e">
        <f t="shared" ca="1" si="45"/>
        <v>#VALUE!</v>
      </c>
      <c r="AC50" s="17" t="e">
        <f t="shared" ca="1" si="46"/>
        <v>#VALUE!</v>
      </c>
      <c r="AH50" s="30" t="e">
        <f t="shared" ca="1" si="47"/>
        <v>#VALUE!</v>
      </c>
      <c r="AI50" s="30" t="e">
        <f t="shared" ca="1" si="51"/>
        <v>#VALUE!</v>
      </c>
      <c r="AK50" s="62" t="e">
        <f t="shared" ca="1" si="48"/>
        <v>#VALUE!</v>
      </c>
    </row>
    <row r="51" spans="1:37">
      <c r="A51" s="21" t="s">
        <v>7</v>
      </c>
      <c r="B51" s="4">
        <f t="shared" si="49"/>
        <v>0.10000000000000009</v>
      </c>
      <c r="C51" s="29" t="e">
        <f t="shared" ca="1" si="28"/>
        <v>#N/A</v>
      </c>
      <c r="D51" s="24" t="e">
        <f t="shared" ca="1" si="29"/>
        <v>#N/A</v>
      </c>
      <c r="E51" s="13" t="s">
        <v>367</v>
      </c>
      <c r="F51" s="63" t="e">
        <f t="shared" ca="1" si="30"/>
        <v>#VALUE!</v>
      </c>
      <c r="G51" s="60" t="e">
        <f t="shared" ca="1" si="31"/>
        <v>#VALUE!</v>
      </c>
      <c r="H51" s="33" t="e">
        <f t="shared" ca="1" si="32"/>
        <v>#VALUE!</v>
      </c>
      <c r="I51" s="63" t="e">
        <f t="shared" ca="1" si="33"/>
        <v>#VALUE!</v>
      </c>
      <c r="J51" s="64" t="e">
        <f t="shared" ca="1" si="34"/>
        <v>#VALUE!</v>
      </c>
      <c r="K51" s="64" t="e">
        <f t="shared" ca="1" si="35"/>
        <v>#VALUE!</v>
      </c>
      <c r="L51" s="54" t="e">
        <f t="shared" ca="1" si="36"/>
        <v>#N/A</v>
      </c>
      <c r="M51" s="54" t="e">
        <f t="shared" ca="1" si="37"/>
        <v>#N/A</v>
      </c>
      <c r="N51" s="51" t="e">
        <f t="shared" ca="1" si="50"/>
        <v>#N/A</v>
      </c>
      <c r="O51" s="58" t="e">
        <f ca="1">RTD("wdf.rtq",,Q51,"Bid_Price1")</f>
        <v>#N/A</v>
      </c>
      <c r="P51" s="58" t="e">
        <f ca="1">RTD("wdf.rtq",,Q51,"Ask_Price1")</f>
        <v>#N/A</v>
      </c>
      <c r="Q51" s="49" t="e">
        <f ca="1">OFFSET(ID!$V$6,MATCH(BSIV_check!R51,ID!$V$7:$V$5000,0),-1)</f>
        <v>#N/A</v>
      </c>
      <c r="R51" s="12" t="str">
        <f t="shared" si="38"/>
        <v>510300C2106M03600</v>
      </c>
      <c r="S51" s="52">
        <f t="shared" si="39"/>
        <v>3.6</v>
      </c>
      <c r="T51" s="12" t="str">
        <f t="shared" si="40"/>
        <v>510300P2106M03600</v>
      </c>
      <c r="U51" s="49" t="e">
        <f ca="1">OFFSET(ID!$V$6,MATCH(BSIV_check!T51,ID!$V$7:$V$5000,0),-1)</f>
        <v>#N/A</v>
      </c>
      <c r="V51" s="58" t="e">
        <f ca="1">RTD("wdf.rtq",,U51,"Ask_Price1")</f>
        <v>#N/A</v>
      </c>
      <c r="W51" s="58" t="e">
        <f ca="1">RTD("wdf.rtq",,U51,"Bid_Price1")</f>
        <v>#N/A</v>
      </c>
      <c r="X51" s="64" t="e">
        <f t="shared" ca="1" si="41"/>
        <v>#VALUE!</v>
      </c>
      <c r="Y51" s="64" t="e">
        <f t="shared" ca="1" si="42"/>
        <v>#VALUE!</v>
      </c>
      <c r="Z51" s="63" t="e">
        <f t="shared" ca="1" si="43"/>
        <v>#VALUE!</v>
      </c>
      <c r="AA51" s="33" t="e">
        <f t="shared" ca="1" si="44"/>
        <v>#VALUE!</v>
      </c>
      <c r="AB51" s="20" t="e">
        <f t="shared" ca="1" si="45"/>
        <v>#VALUE!</v>
      </c>
      <c r="AC51" s="17" t="e">
        <f t="shared" ca="1" si="46"/>
        <v>#VALUE!</v>
      </c>
      <c r="AH51" s="30" t="e">
        <f t="shared" ca="1" si="47"/>
        <v>#VALUE!</v>
      </c>
      <c r="AI51" s="30" t="e">
        <f t="shared" ca="1" si="51"/>
        <v>#VALUE!</v>
      </c>
      <c r="AK51" s="62" t="e">
        <f t="shared" ca="1" si="48"/>
        <v>#VALUE!</v>
      </c>
    </row>
    <row r="52" spans="1:37">
      <c r="A52" s="4">
        <f>ROUND(E47/1000,0)*1000</f>
        <v>0</v>
      </c>
      <c r="B52" s="4">
        <f t="shared" si="49"/>
        <v>9.9999999999999867E-2</v>
      </c>
      <c r="C52" s="29" t="e">
        <f t="shared" ca="1" si="28"/>
        <v>#N/A</v>
      </c>
      <c r="D52" s="24" t="e">
        <f t="shared" ca="1" si="29"/>
        <v>#N/A</v>
      </c>
      <c r="E52" s="56" t="e">
        <f ca="1">AVERAGE(N50:N54)</f>
        <v>#N/A</v>
      </c>
      <c r="F52" s="63" t="e">
        <f t="shared" ca="1" si="30"/>
        <v>#VALUE!</v>
      </c>
      <c r="G52" s="60" t="e">
        <f t="shared" ca="1" si="31"/>
        <v>#VALUE!</v>
      </c>
      <c r="H52" s="33" t="e">
        <f t="shared" ca="1" si="32"/>
        <v>#VALUE!</v>
      </c>
      <c r="I52" s="63" t="e">
        <f t="shared" ca="1" si="33"/>
        <v>#VALUE!</v>
      </c>
      <c r="J52" s="64" t="e">
        <f t="shared" ca="1" si="34"/>
        <v>#VALUE!</v>
      </c>
      <c r="K52" s="64" t="e">
        <f t="shared" ca="1" si="35"/>
        <v>#VALUE!</v>
      </c>
      <c r="L52" s="54" t="e">
        <f t="shared" ca="1" si="36"/>
        <v>#N/A</v>
      </c>
      <c r="M52" s="54" t="e">
        <f t="shared" ca="1" si="37"/>
        <v>#N/A</v>
      </c>
      <c r="N52" s="51" t="e">
        <f t="shared" ca="1" si="50"/>
        <v>#N/A</v>
      </c>
      <c r="O52" s="58" t="e">
        <f ca="1">RTD("wdf.rtq",,Q52,"Bid_Price1")</f>
        <v>#N/A</v>
      </c>
      <c r="P52" s="58" t="e">
        <f ca="1">RTD("wdf.rtq",,Q52,"Ask_Price1")</f>
        <v>#N/A</v>
      </c>
      <c r="Q52" s="49" t="e">
        <f ca="1">OFFSET(ID!$V$6,MATCH(BSIV_check!R52,ID!$V$7:$V$5000,0),-1)</f>
        <v>#N/A</v>
      </c>
      <c r="R52" s="12" t="str">
        <f t="shared" si="38"/>
        <v>510300C2106M03700</v>
      </c>
      <c r="S52" s="52">
        <f t="shared" si="39"/>
        <v>3.7</v>
      </c>
      <c r="T52" s="12" t="str">
        <f t="shared" si="40"/>
        <v>510300P2106M03700</v>
      </c>
      <c r="U52" s="49" t="e">
        <f ca="1">OFFSET(ID!$V$6,MATCH(BSIV_check!T52,ID!$V$7:$V$5000,0),-1)</f>
        <v>#N/A</v>
      </c>
      <c r="V52" s="58" t="e">
        <f ca="1">RTD("wdf.rtq",,U52,"Ask_Price1")</f>
        <v>#N/A</v>
      </c>
      <c r="W52" s="58" t="e">
        <f ca="1">RTD("wdf.rtq",,U52,"Bid_Price1")</f>
        <v>#N/A</v>
      </c>
      <c r="X52" s="64" t="e">
        <f t="shared" ca="1" si="41"/>
        <v>#VALUE!</v>
      </c>
      <c r="Y52" s="64" t="e">
        <f t="shared" ca="1" si="42"/>
        <v>#VALUE!</v>
      </c>
      <c r="Z52" s="63" t="e">
        <f t="shared" ca="1" si="43"/>
        <v>#VALUE!</v>
      </c>
      <c r="AA52" s="33" t="e">
        <f t="shared" ca="1" si="44"/>
        <v>#VALUE!</v>
      </c>
      <c r="AB52" s="20" t="e">
        <f t="shared" ca="1" si="45"/>
        <v>#VALUE!</v>
      </c>
      <c r="AC52" s="17" t="e">
        <f t="shared" ca="1" si="46"/>
        <v>#VALUE!</v>
      </c>
      <c r="AH52" s="30" t="e">
        <f t="shared" ca="1" si="47"/>
        <v>#VALUE!</v>
      </c>
      <c r="AI52" s="30" t="e">
        <f t="shared" ca="1" si="51"/>
        <v>#VALUE!</v>
      </c>
      <c r="AK52" s="62" t="e">
        <f t="shared" ca="1" si="48"/>
        <v>#VALUE!</v>
      </c>
    </row>
    <row r="53" spans="1:37">
      <c r="A53" s="21" t="s">
        <v>21</v>
      </c>
      <c r="B53" s="4">
        <f t="shared" si="49"/>
        <v>9.9999999999999867E-2</v>
      </c>
      <c r="C53" s="29" t="e">
        <f t="shared" ca="1" si="28"/>
        <v>#N/A</v>
      </c>
      <c r="D53" s="24" t="e">
        <f t="shared" ca="1" si="29"/>
        <v>#N/A</v>
      </c>
      <c r="F53" s="63" t="e">
        <f t="shared" ca="1" si="30"/>
        <v>#VALUE!</v>
      </c>
      <c r="G53" s="60" t="e">
        <f t="shared" ca="1" si="31"/>
        <v>#VALUE!</v>
      </c>
      <c r="H53" s="33" t="e">
        <f t="shared" ca="1" si="32"/>
        <v>#VALUE!</v>
      </c>
      <c r="I53" s="63" t="e">
        <f t="shared" ca="1" si="33"/>
        <v>#VALUE!</v>
      </c>
      <c r="J53" s="64" t="e">
        <f t="shared" ca="1" si="34"/>
        <v>#VALUE!</v>
      </c>
      <c r="K53" s="64" t="e">
        <f t="shared" ca="1" si="35"/>
        <v>#VALUE!</v>
      </c>
      <c r="L53" s="54" t="e">
        <f t="shared" ca="1" si="36"/>
        <v>#N/A</v>
      </c>
      <c r="M53" s="54" t="e">
        <f t="shared" ca="1" si="37"/>
        <v>#N/A</v>
      </c>
      <c r="N53" s="51" t="e">
        <f t="shared" ca="1" si="50"/>
        <v>#N/A</v>
      </c>
      <c r="O53" s="58" t="e">
        <f ca="1">RTD("wdf.rtq",,Q53,"Bid_Price1")</f>
        <v>#N/A</v>
      </c>
      <c r="P53" s="58" t="e">
        <f ca="1">RTD("wdf.rtq",,Q53,"Ask_Price1")</f>
        <v>#N/A</v>
      </c>
      <c r="Q53" s="49" t="e">
        <f ca="1">OFFSET(ID!$V$6,MATCH(BSIV_check!R53,ID!$V$7:$V$5000,0),-1)</f>
        <v>#N/A</v>
      </c>
      <c r="R53" s="12" t="str">
        <f t="shared" si="38"/>
        <v>510300C2106M03800</v>
      </c>
      <c r="S53" s="52">
        <f t="shared" si="39"/>
        <v>3.8</v>
      </c>
      <c r="T53" s="12" t="str">
        <f t="shared" si="40"/>
        <v>510300P2106M03800</v>
      </c>
      <c r="U53" s="49" t="e">
        <f ca="1">OFFSET(ID!$V$6,MATCH(BSIV_check!T53,ID!$V$7:$V$5000,0),-1)</f>
        <v>#N/A</v>
      </c>
      <c r="V53" s="58" t="e">
        <f ca="1">RTD("wdf.rtq",,U53,"Ask_Price1")</f>
        <v>#N/A</v>
      </c>
      <c r="W53" s="58" t="e">
        <f ca="1">RTD("wdf.rtq",,U53,"Bid_Price1")</f>
        <v>#N/A</v>
      </c>
      <c r="X53" s="64" t="e">
        <f t="shared" ca="1" si="41"/>
        <v>#VALUE!</v>
      </c>
      <c r="Y53" s="64" t="e">
        <f t="shared" ca="1" si="42"/>
        <v>#VALUE!</v>
      </c>
      <c r="Z53" s="63" t="e">
        <f t="shared" ca="1" si="43"/>
        <v>#VALUE!</v>
      </c>
      <c r="AA53" s="33" t="e">
        <f t="shared" ca="1" si="44"/>
        <v>#VALUE!</v>
      </c>
      <c r="AB53" s="20" t="e">
        <f t="shared" ca="1" si="45"/>
        <v>#VALUE!</v>
      </c>
      <c r="AC53" s="17" t="e">
        <f t="shared" ca="1" si="46"/>
        <v>#VALUE!</v>
      </c>
      <c r="AH53" s="31" t="e">
        <f t="shared" ca="1" si="47"/>
        <v>#VALUE!</v>
      </c>
      <c r="AI53" s="31" t="e">
        <f t="shared" ca="1" si="51"/>
        <v>#VALUE!</v>
      </c>
      <c r="AK53" s="32" t="e">
        <f ca="1">(AH53+AI53)/2</f>
        <v>#VALUE!</v>
      </c>
    </row>
    <row r="54" spans="1:37">
      <c r="A54" s="4" t="e">
        <f ca="1">A52+EXP($A$25*A50)*((O53+P53)/2-(V53+W53)/2)</f>
        <v>#N/A</v>
      </c>
      <c r="B54" s="4">
        <f t="shared" si="49"/>
        <v>0.10000000000000009</v>
      </c>
      <c r="C54" s="29" t="e">
        <f t="shared" ca="1" si="28"/>
        <v>#N/A</v>
      </c>
      <c r="D54" s="24" t="e">
        <f t="shared" ca="1" si="29"/>
        <v>#N/A</v>
      </c>
      <c r="F54" s="63" t="e">
        <f t="shared" ca="1" si="30"/>
        <v>#VALUE!</v>
      </c>
      <c r="G54" s="60" t="e">
        <f t="shared" ca="1" si="31"/>
        <v>#VALUE!</v>
      </c>
      <c r="H54" s="33" t="e">
        <f t="shared" ca="1" si="32"/>
        <v>#VALUE!</v>
      </c>
      <c r="I54" s="63" t="e">
        <f t="shared" ca="1" si="33"/>
        <v>#VALUE!</v>
      </c>
      <c r="J54" s="64" t="e">
        <f t="shared" ca="1" si="34"/>
        <v>#VALUE!</v>
      </c>
      <c r="K54" s="64" t="e">
        <f t="shared" ca="1" si="35"/>
        <v>#VALUE!</v>
      </c>
      <c r="L54" s="54" t="e">
        <f t="shared" ca="1" si="36"/>
        <v>#N/A</v>
      </c>
      <c r="M54" s="54" t="e">
        <f t="shared" ca="1" si="37"/>
        <v>#N/A</v>
      </c>
      <c r="N54" s="51" t="e">
        <f t="shared" ca="1" si="50"/>
        <v>#N/A</v>
      </c>
      <c r="O54" s="58" t="e">
        <f ca="1">RTD("wdf.rtq",,Q54,"Bid_Price1")</f>
        <v>#N/A</v>
      </c>
      <c r="P54" s="58" t="e">
        <f ca="1">RTD("wdf.rtq",,Q54,"Ask_Price1")</f>
        <v>#N/A</v>
      </c>
      <c r="Q54" s="49" t="e">
        <f ca="1">OFFSET(ID!$V$6,MATCH(BSIV_check!R54,ID!$V$7:$V$5000,0),-1)</f>
        <v>#N/A</v>
      </c>
      <c r="R54" s="12" t="str">
        <f t="shared" si="38"/>
        <v>510300C2106M03900</v>
      </c>
      <c r="S54" s="52">
        <f t="shared" si="39"/>
        <v>3.9</v>
      </c>
      <c r="T54" s="12" t="str">
        <f t="shared" si="40"/>
        <v>510300P2106M03900</v>
      </c>
      <c r="U54" s="49" t="e">
        <f ca="1">OFFSET(ID!$V$6,MATCH(BSIV_check!T54,ID!$V$7:$V$5000,0),-1)</f>
        <v>#N/A</v>
      </c>
      <c r="V54" s="58" t="e">
        <f ca="1">RTD("wdf.rtq",,U54,"Ask_Price1")</f>
        <v>#N/A</v>
      </c>
      <c r="W54" s="58" t="e">
        <f ca="1">RTD("wdf.rtq",,U54,"Bid_Price1")</f>
        <v>#N/A</v>
      </c>
      <c r="X54" s="64" t="e">
        <f t="shared" ca="1" si="41"/>
        <v>#VALUE!</v>
      </c>
      <c r="Y54" s="64" t="e">
        <f t="shared" ca="1" si="42"/>
        <v>#VALUE!</v>
      </c>
      <c r="Z54" s="63" t="e">
        <f t="shared" ca="1" si="43"/>
        <v>#VALUE!</v>
      </c>
      <c r="AA54" s="33" t="e">
        <f t="shared" ca="1" si="44"/>
        <v>#VALUE!</v>
      </c>
      <c r="AB54" s="20" t="e">
        <f t="shared" ca="1" si="45"/>
        <v>#VALUE!</v>
      </c>
      <c r="AC54" s="17" t="e">
        <f t="shared" ca="1" si="46"/>
        <v>#VALUE!</v>
      </c>
      <c r="AH54" s="30" t="e">
        <f t="shared" ca="1" si="47"/>
        <v>#VALUE!</v>
      </c>
      <c r="AI54" s="30" t="e">
        <f t="shared" ca="1" si="51"/>
        <v>#VALUE!</v>
      </c>
      <c r="AK54" s="62" t="e">
        <f ca="1">AH54</f>
        <v>#VALUE!</v>
      </c>
    </row>
    <row r="55" spans="1:37">
      <c r="A55" s="21" t="s">
        <v>22</v>
      </c>
      <c r="B55" s="4">
        <f t="shared" si="49"/>
        <v>9.9999999999999867E-2</v>
      </c>
      <c r="C55" s="29" t="e">
        <f t="shared" ca="1" si="28"/>
        <v>#N/A</v>
      </c>
      <c r="D55" s="24" t="e">
        <f t="shared" ca="1" si="29"/>
        <v>#N/A</v>
      </c>
      <c r="E55" s="53"/>
      <c r="F55" s="63" t="e">
        <f t="shared" ca="1" si="30"/>
        <v>#VALUE!</v>
      </c>
      <c r="G55" s="60" t="e">
        <f t="shared" ca="1" si="31"/>
        <v>#VALUE!</v>
      </c>
      <c r="H55" s="33" t="e">
        <f t="shared" ca="1" si="32"/>
        <v>#VALUE!</v>
      </c>
      <c r="I55" s="63" t="e">
        <f t="shared" ca="1" si="33"/>
        <v>#VALUE!</v>
      </c>
      <c r="J55" s="64" t="e">
        <f t="shared" ca="1" si="34"/>
        <v>#VALUE!</v>
      </c>
      <c r="K55" s="64" t="e">
        <f t="shared" ca="1" si="35"/>
        <v>#VALUE!</v>
      </c>
      <c r="L55" s="54" t="e">
        <f t="shared" ca="1" si="36"/>
        <v>#N/A</v>
      </c>
      <c r="M55" s="54" t="e">
        <f t="shared" ca="1" si="37"/>
        <v>#N/A</v>
      </c>
      <c r="N55" s="51" t="e">
        <f t="shared" ca="1" si="50"/>
        <v>#N/A</v>
      </c>
      <c r="O55" s="58" t="e">
        <f ca="1">RTD("wdf.rtq",,Q55,"Bid_Price1")</f>
        <v>#N/A</v>
      </c>
      <c r="P55" s="58" t="e">
        <f ca="1">RTD("wdf.rtq",,Q55,"Ask_Price1")</f>
        <v>#N/A</v>
      </c>
      <c r="Q55" s="49" t="e">
        <f ca="1">OFFSET(ID!$V$6,MATCH(BSIV_check!R55,ID!$V$7:$V$5000,0),-1)</f>
        <v>#N/A</v>
      </c>
      <c r="R55" s="12" t="str">
        <f t="shared" si="38"/>
        <v>510300C2106M04000</v>
      </c>
      <c r="S55" s="52">
        <f t="shared" si="39"/>
        <v>4</v>
      </c>
      <c r="T55" s="12" t="str">
        <f t="shared" si="40"/>
        <v>510300P2106M04000</v>
      </c>
      <c r="U55" s="49" t="e">
        <f ca="1">OFFSET(ID!$V$6,MATCH(BSIV_check!T55,ID!$V$7:$V$5000,0),-1)</f>
        <v>#N/A</v>
      </c>
      <c r="V55" s="58" t="e">
        <f ca="1">RTD("wdf.rtq",,U55,"Ask_Price1")</f>
        <v>#N/A</v>
      </c>
      <c r="W55" s="58" t="e">
        <f ca="1">RTD("wdf.rtq",,U55,"Bid_Price1")</f>
        <v>#N/A</v>
      </c>
      <c r="X55" s="64" t="e">
        <f t="shared" ca="1" si="41"/>
        <v>#VALUE!</v>
      </c>
      <c r="Y55" s="64" t="e">
        <f t="shared" ca="1" si="42"/>
        <v>#VALUE!</v>
      </c>
      <c r="Z55" s="63" t="e">
        <f t="shared" ca="1" si="43"/>
        <v>#VALUE!</v>
      </c>
      <c r="AA55" s="33" t="e">
        <f t="shared" ca="1" si="44"/>
        <v>#VALUE!</v>
      </c>
      <c r="AB55" s="20" t="e">
        <f t="shared" ca="1" si="45"/>
        <v>#VALUE!</v>
      </c>
      <c r="AC55" s="17" t="e">
        <f t="shared" ca="1" si="46"/>
        <v>#VALUE!</v>
      </c>
      <c r="AH55" s="30" t="e">
        <f t="shared" ca="1" si="47"/>
        <v>#VALUE!</v>
      </c>
      <c r="AI55" s="30" t="e">
        <f t="shared" ca="1" si="51"/>
        <v>#VALUE!</v>
      </c>
      <c r="AK55" s="62" t="e">
        <f ca="1">AH55</f>
        <v>#VALUE!</v>
      </c>
    </row>
    <row r="56" spans="1:37">
      <c r="A56" s="4" t="e">
        <f ca="1">IF(A52&lt;A54,A52,S53)</f>
        <v>#N/A</v>
      </c>
      <c r="B56" s="4">
        <f t="shared" si="49"/>
        <v>-2</v>
      </c>
      <c r="C56" s="29" t="e">
        <f t="shared" ca="1" si="28"/>
        <v>#N/A</v>
      </c>
      <c r="D56" s="24" t="e">
        <f t="shared" ca="1" si="29"/>
        <v>#N/A</v>
      </c>
      <c r="F56" s="63" t="e">
        <f t="shared" ca="1" si="30"/>
        <v>#VALUE!</v>
      </c>
      <c r="G56" s="60" t="e">
        <f t="shared" ca="1" si="31"/>
        <v>#VALUE!</v>
      </c>
      <c r="H56" s="33" t="e">
        <f t="shared" ca="1" si="32"/>
        <v>#VALUE!</v>
      </c>
      <c r="I56" s="63" t="e">
        <f t="shared" ca="1" si="33"/>
        <v>#VALUE!</v>
      </c>
      <c r="J56" s="64" t="e">
        <f t="shared" ca="1" si="34"/>
        <v>#VALUE!</v>
      </c>
      <c r="K56" s="64" t="e">
        <f t="shared" ca="1" si="35"/>
        <v>#VALUE!</v>
      </c>
      <c r="L56" s="54" t="e">
        <f t="shared" ca="1" si="36"/>
        <v>#N/A</v>
      </c>
      <c r="M56" s="54" t="e">
        <f t="shared" ca="1" si="37"/>
        <v>#N/A</v>
      </c>
      <c r="N56" s="51" t="e">
        <f t="shared" ca="1" si="50"/>
        <v>#N/A</v>
      </c>
      <c r="O56" s="58" t="e">
        <f ca="1">RTD("wdf.rtq",,Q56,"Bid_Price1")</f>
        <v>#N/A</v>
      </c>
      <c r="P56" s="58" t="e">
        <f ca="1">RTD("wdf.rtq",,Q56,"Ask_Price1")</f>
        <v>#N/A</v>
      </c>
      <c r="Q56" s="49" t="e">
        <f ca="1">OFFSET(ID!$V$6,MATCH(BSIV_check!R56,ID!$V$7:$V$5000,0),-1)</f>
        <v>#N/A</v>
      </c>
      <c r="R56" s="12" t="str">
        <f t="shared" si="38"/>
        <v>510300C2106M04100</v>
      </c>
      <c r="S56" s="52">
        <f t="shared" si="39"/>
        <v>4.0999999999999996</v>
      </c>
      <c r="T56" s="12" t="str">
        <f t="shared" si="40"/>
        <v>510300P2106M04100</v>
      </c>
      <c r="U56" s="49" t="e">
        <f ca="1">OFFSET(ID!$V$6,MATCH(BSIV_check!T56,ID!$V$7:$V$5000,0),-1)</f>
        <v>#N/A</v>
      </c>
      <c r="V56" s="58" t="e">
        <f ca="1">RTD("wdf.rtq",,U56,"Ask_Price1")</f>
        <v>#N/A</v>
      </c>
      <c r="W56" s="58" t="e">
        <f ca="1">RTD("wdf.rtq",,U56,"Bid_Price1")</f>
        <v>#N/A</v>
      </c>
      <c r="X56" s="64" t="e">
        <f t="shared" ca="1" si="41"/>
        <v>#VALUE!</v>
      </c>
      <c r="Y56" s="64" t="e">
        <f t="shared" ca="1" si="42"/>
        <v>#VALUE!</v>
      </c>
      <c r="Z56" s="63" t="e">
        <f t="shared" ca="1" si="43"/>
        <v>#VALUE!</v>
      </c>
      <c r="AA56" s="33" t="e">
        <f t="shared" ca="1" si="44"/>
        <v>#VALUE!</v>
      </c>
      <c r="AB56" s="20" t="e">
        <f t="shared" ca="1" si="45"/>
        <v>#VALUE!</v>
      </c>
      <c r="AC56" s="17" t="e">
        <f t="shared" ca="1" si="46"/>
        <v>#VALUE!</v>
      </c>
      <c r="AH56" s="30" t="e">
        <f t="shared" ca="1" si="47"/>
        <v>#VALUE!</v>
      </c>
      <c r="AI56" s="30" t="e">
        <f t="shared" ca="1" si="51"/>
        <v>#VALUE!</v>
      </c>
      <c r="AK56" s="62" t="e">
        <f ca="1">AH56</f>
        <v>#VALUE!</v>
      </c>
    </row>
    <row r="57" spans="1:37">
      <c r="B57" s="4">
        <f>B56</f>
        <v>-2</v>
      </c>
      <c r="C57" s="29" t="e">
        <f t="shared" ca="1" si="28"/>
        <v>#N/A</v>
      </c>
      <c r="D57" s="24" t="e">
        <f t="shared" ca="1" si="29"/>
        <v>#DIV/0!</v>
      </c>
      <c r="F57" s="63" t="e">
        <f t="shared" ca="1" si="30"/>
        <v>#VALUE!</v>
      </c>
      <c r="G57" s="60" t="e">
        <f t="shared" ca="1" si="31"/>
        <v>#VALUE!</v>
      </c>
      <c r="H57" s="33" t="e">
        <f t="shared" ca="1" si="32"/>
        <v>#VALUE!</v>
      </c>
      <c r="I57" s="63" t="e">
        <f t="shared" ca="1" si="33"/>
        <v>#VALUE!</v>
      </c>
      <c r="J57" s="64" t="e">
        <f t="shared" ca="1" si="34"/>
        <v>#VALUE!</v>
      </c>
      <c r="K57" s="64" t="e">
        <f t="shared" ca="1" si="35"/>
        <v>#VALUE!</v>
      </c>
      <c r="L57" s="54" t="e">
        <f t="shared" ca="1" si="36"/>
        <v>#N/A</v>
      </c>
      <c r="M57" s="54" t="e">
        <f t="shared" ca="1" si="37"/>
        <v>#N/A</v>
      </c>
      <c r="N57" s="51" t="e">
        <f t="shared" ca="1" si="50"/>
        <v>#N/A</v>
      </c>
      <c r="O57" s="58" t="e">
        <f ca="1">RTD("wdf.rtq",,Q57,"Bid_Price1")</f>
        <v>#N/A</v>
      </c>
      <c r="P57" s="58" t="e">
        <f ca="1">RTD("wdf.rtq",,Q57,"Ask_Price1")</f>
        <v>#N/A</v>
      </c>
      <c r="Q57" s="49" t="e">
        <f ca="1">OFFSET(ID!$V$6,MATCH(BSIV_check!R57,ID!$V$7:$V$5000,0),-1)</f>
        <v>#N/A</v>
      </c>
      <c r="R57" s="12" t="str">
        <f t="shared" si="38"/>
        <v>510300C2106M00</v>
      </c>
      <c r="S57" s="52">
        <f t="shared" si="39"/>
        <v>0</v>
      </c>
      <c r="T57" s="12" t="str">
        <f t="shared" si="40"/>
        <v>510300P2106M00</v>
      </c>
      <c r="U57" s="49" t="e">
        <f ca="1">OFFSET(ID!$V$6,MATCH(BSIV_check!T57,ID!$V$7:$V$5000,0),-1)</f>
        <v>#N/A</v>
      </c>
      <c r="V57" s="58" t="e">
        <f ca="1">RTD("wdf.rtq",,U57,"Ask_Price1")</f>
        <v>#N/A</v>
      </c>
      <c r="W57" s="58" t="e">
        <f ca="1">RTD("wdf.rtq",,U57,"Bid_Price1")</f>
        <v>#N/A</v>
      </c>
      <c r="X57" s="64" t="e">
        <f t="shared" ca="1" si="41"/>
        <v>#VALUE!</v>
      </c>
      <c r="Y57" s="64" t="e">
        <f t="shared" ca="1" si="42"/>
        <v>#VALUE!</v>
      </c>
      <c r="Z57" s="63" t="e">
        <f t="shared" ca="1" si="43"/>
        <v>#VALUE!</v>
      </c>
      <c r="AA57" s="33" t="e">
        <f t="shared" ca="1" si="44"/>
        <v>#VALUE!</v>
      </c>
      <c r="AB57" s="20" t="e">
        <f t="shared" ca="1" si="45"/>
        <v>#VALUE!</v>
      </c>
      <c r="AC57" s="17" t="e">
        <f t="shared" ca="1" si="46"/>
        <v>#VALUE!</v>
      </c>
      <c r="AH57" s="30" t="e">
        <f t="shared" ca="1" si="47"/>
        <v>#VALUE!</v>
      </c>
      <c r="AI57" s="30" t="e">
        <f t="shared" ca="1" si="51"/>
        <v>#VALUE!</v>
      </c>
      <c r="AK57" s="62" t="e">
        <f ca="1">AH57</f>
        <v>#VALUE!</v>
      </c>
    </row>
    <row r="58" spans="1:37">
      <c r="B58" s="4">
        <f>B57</f>
        <v>-2</v>
      </c>
      <c r="C58" s="29" t="e">
        <f t="shared" ca="1" si="28"/>
        <v>#N/A</v>
      </c>
      <c r="D58" s="24" t="e">
        <f t="shared" ca="1" si="29"/>
        <v>#DIV/0!</v>
      </c>
      <c r="F58" s="63" t="e">
        <f t="shared" ca="1" si="30"/>
        <v>#VALUE!</v>
      </c>
      <c r="G58" s="60" t="e">
        <f t="shared" ca="1" si="31"/>
        <v>#VALUE!</v>
      </c>
      <c r="H58" s="33" t="e">
        <f t="shared" ca="1" si="32"/>
        <v>#VALUE!</v>
      </c>
      <c r="I58" s="63" t="e">
        <f t="shared" ca="1" si="33"/>
        <v>#VALUE!</v>
      </c>
      <c r="J58" s="64" t="e">
        <f t="shared" ca="1" si="34"/>
        <v>#VALUE!</v>
      </c>
      <c r="K58" s="64" t="e">
        <f t="shared" ca="1" si="35"/>
        <v>#VALUE!</v>
      </c>
      <c r="L58" s="54" t="e">
        <f t="shared" ca="1" si="36"/>
        <v>#N/A</v>
      </c>
      <c r="M58" s="54" t="e">
        <f t="shared" ca="1" si="37"/>
        <v>#N/A</v>
      </c>
      <c r="N58" s="51" t="e">
        <f t="shared" ca="1" si="50"/>
        <v>#N/A</v>
      </c>
      <c r="O58" s="58" t="e">
        <f ca="1">RTD("wdf.rtq",,Q58,"Bid_Price1")</f>
        <v>#N/A</v>
      </c>
      <c r="P58" s="58" t="e">
        <f ca="1">RTD("wdf.rtq",,Q58,"Ask_Price1")</f>
        <v>#N/A</v>
      </c>
      <c r="Q58" s="49" t="e">
        <f ca="1">OFFSET(ID!$V$6,MATCH(BSIV_check!R58,ID!$V$7:$V$5000,0),-1)</f>
        <v>#N/A</v>
      </c>
      <c r="R58" s="12" t="str">
        <f t="shared" si="38"/>
        <v>510300C2106M00</v>
      </c>
      <c r="S58" s="52">
        <f t="shared" si="39"/>
        <v>0</v>
      </c>
      <c r="T58" s="12" t="str">
        <f t="shared" si="40"/>
        <v>510300P2106M00</v>
      </c>
      <c r="U58" s="49" t="e">
        <f ca="1">OFFSET(ID!$V$6,MATCH(BSIV_check!T58,ID!$V$7:$V$5000,0),-1)</f>
        <v>#N/A</v>
      </c>
      <c r="V58" s="58" t="e">
        <f ca="1">RTD("wdf.rtq",,U58,"Ask_Price1")</f>
        <v>#N/A</v>
      </c>
      <c r="W58" s="58" t="e">
        <f ca="1">RTD("wdf.rtq",,U58,"Bid_Price1")</f>
        <v>#N/A</v>
      </c>
      <c r="X58" s="64" t="e">
        <f t="shared" ca="1" si="41"/>
        <v>#VALUE!</v>
      </c>
      <c r="Y58" s="64" t="e">
        <f t="shared" ca="1" si="42"/>
        <v>#VALUE!</v>
      </c>
      <c r="Z58" s="63" t="e">
        <f t="shared" ca="1" si="43"/>
        <v>#VALUE!</v>
      </c>
      <c r="AA58" s="33" t="e">
        <f t="shared" ca="1" si="44"/>
        <v>#VALUE!</v>
      </c>
      <c r="AB58" s="20" t="e">
        <f t="shared" ca="1" si="45"/>
        <v>#VALUE!</v>
      </c>
      <c r="AC58" s="17" t="e">
        <f t="shared" ca="1" si="46"/>
        <v>#VALUE!</v>
      </c>
      <c r="AH58" s="30" t="e">
        <f t="shared" ca="1" si="47"/>
        <v>#VALUE!</v>
      </c>
      <c r="AI58" s="30" t="e">
        <f t="shared" ca="1" si="51"/>
        <v>#VALUE!</v>
      </c>
      <c r="AK58" s="62" t="e">
        <f ca="1">AH58</f>
        <v>#VALUE!</v>
      </c>
    </row>
  </sheetData>
  <mergeCells count="4">
    <mergeCell ref="F21:J21"/>
    <mergeCell ref="F23:J23"/>
    <mergeCell ref="L26:M26"/>
    <mergeCell ref="T4:X4"/>
  </mergeCells>
  <phoneticPr fontId="4" type="noConversion"/>
  <conditionalFormatting sqref="X28:Y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max"/>
        <color rgb="FFFCFCFF"/>
        <color rgb="FFF8696B"/>
      </colorScale>
    </cfRule>
  </conditionalFormatting>
  <conditionalFormatting sqref="J47:K5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">
      <colorScale>
        <cfvo type="min"/>
        <cfvo type="max"/>
        <color rgb="FFFCFCFF"/>
        <color rgb="FFF8696B"/>
      </colorScale>
    </cfRule>
  </conditionalFormatting>
  <conditionalFormatting sqref="X47:Y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J26:K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max"/>
        <color rgb="FFFCFCFF"/>
        <color rgb="FFF8696B"/>
      </colorScale>
    </cfRule>
  </conditionalFormatting>
  <conditionalFormatting sqref="J25:K2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max"/>
        <color rgb="FFFCFCFF"/>
        <color rgb="FFF8696B"/>
      </colorScale>
    </cfRule>
  </conditionalFormatting>
  <conditionalFormatting sqref="J28:K3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AQ58"/>
  <sheetViews>
    <sheetView topLeftCell="A16" zoomScale="70" zoomScaleNormal="70" workbookViewId="0">
      <selection activeCell="M24" sqref="M24"/>
    </sheetView>
  </sheetViews>
  <sheetFormatPr defaultColWidth="9.140625" defaultRowHeight="15.75"/>
  <cols>
    <col min="1" max="3" width="12" style="4" customWidth="1"/>
    <col min="4" max="4" width="13.140625" style="4" bestFit="1" customWidth="1"/>
    <col min="5" max="5" width="16.7109375" style="4" bestFit="1" customWidth="1"/>
    <col min="6" max="6" width="12.140625" style="4" bestFit="1" customWidth="1"/>
    <col min="7" max="7" width="14.85546875" style="4" bestFit="1" customWidth="1"/>
    <col min="8" max="8" width="15.42578125" style="4" bestFit="1" customWidth="1"/>
    <col min="9" max="9" width="16.140625" style="4" customWidth="1"/>
    <col min="10" max="15" width="10.5703125" style="4" customWidth="1"/>
    <col min="16" max="16" width="13.140625" style="4" customWidth="1"/>
    <col min="17" max="17" width="15.5703125" style="4" customWidth="1"/>
    <col min="18" max="18" width="26.42578125" style="4" customWidth="1"/>
    <col min="19" max="19" width="17.140625" style="4" bestFit="1" customWidth="1"/>
    <col min="20" max="20" width="24.5703125" style="4" customWidth="1"/>
    <col min="21" max="21" width="15.85546875" style="4" customWidth="1"/>
    <col min="22" max="22" width="13.42578125" style="4" customWidth="1"/>
    <col min="23" max="23" width="14.7109375" style="4" customWidth="1"/>
    <col min="24" max="24" width="15" style="4" customWidth="1"/>
    <col min="25" max="25" width="12.140625" style="4" bestFit="1" customWidth="1"/>
    <col min="26" max="26" width="11.140625" style="4" bestFit="1" customWidth="1"/>
    <col min="27" max="27" width="10.5703125" style="4" bestFit="1" customWidth="1"/>
    <col min="28" max="28" width="12.42578125" style="4" bestFit="1" customWidth="1"/>
    <col min="29" max="29" width="10.5703125" style="4" bestFit="1" customWidth="1"/>
    <col min="30" max="30" width="11" style="4" bestFit="1" customWidth="1"/>
    <col min="31" max="34" width="9.140625" style="4"/>
    <col min="35" max="36" width="12.42578125" style="4" bestFit="1" customWidth="1"/>
    <col min="37" max="37" width="11" style="4" bestFit="1" customWidth="1"/>
    <col min="38" max="38" width="11.140625" style="4" bestFit="1" customWidth="1"/>
    <col min="39" max="16384" width="9.140625" style="4"/>
  </cols>
  <sheetData>
    <row r="3" spans="20:28">
      <c r="T3" s="42">
        <f ca="1">E33</f>
        <v>3.39324</v>
      </c>
    </row>
    <row r="4" spans="20:28" ht="18.75">
      <c r="T4" s="114" t="s">
        <v>8340</v>
      </c>
      <c r="U4" s="114"/>
      <c r="V4" s="114"/>
      <c r="W4" s="114"/>
      <c r="X4" s="114"/>
    </row>
    <row r="5" spans="20:28" ht="19.5">
      <c r="T5" s="79"/>
      <c r="U5" s="79" t="s">
        <v>8331</v>
      </c>
      <c r="V5" s="79" t="s">
        <v>8332</v>
      </c>
      <c r="W5" s="79" t="s">
        <v>8329</v>
      </c>
      <c r="X5" s="79" t="s">
        <v>8333</v>
      </c>
    </row>
    <row r="6" spans="20:28" ht="18.75">
      <c r="T6" s="79"/>
      <c r="U6" s="80">
        <v>3.5227000000000004</v>
      </c>
      <c r="V6" s="42">
        <v>3.5236800000000001</v>
      </c>
      <c r="W6" s="42">
        <v>3.5221000000000005</v>
      </c>
      <c r="X6" s="42">
        <v>3.5248800000000005</v>
      </c>
    </row>
    <row r="7" spans="20:28" ht="18.75">
      <c r="T7" s="81">
        <f t="shared" ref="T7:T16" si="0">AJ28</f>
        <v>3.2</v>
      </c>
      <c r="U7" s="96">
        <v>0.18604660034179688</v>
      </c>
      <c r="V7" s="82">
        <v>0.17757034301757813</v>
      </c>
      <c r="W7" s="82">
        <v>0.18560409545898438</v>
      </c>
      <c r="X7" s="82">
        <v>0.18687820434570313</v>
      </c>
      <c r="AB7" s="42">
        <f ca="1">$E33</f>
        <v>3.39324</v>
      </c>
    </row>
    <row r="8" spans="20:28" ht="18.75">
      <c r="T8" s="81">
        <f t="shared" si="0"/>
        <v>3.3</v>
      </c>
      <c r="U8" s="96">
        <v>0.16966629028320313</v>
      </c>
      <c r="V8" s="82">
        <v>0.17014694213867188</v>
      </c>
      <c r="W8" s="82">
        <v>0.17966079711914063</v>
      </c>
      <c r="X8" s="82">
        <v>0.18594741821289063</v>
      </c>
      <c r="AB8" s="82">
        <f t="shared" ref="AB8:AB17" ca="1" si="1">$AK28</f>
        <v>0.18390274047851563</v>
      </c>
    </row>
    <row r="9" spans="20:28" ht="18.75">
      <c r="T9" s="81">
        <f t="shared" si="0"/>
        <v>3.4</v>
      </c>
      <c r="U9" s="96">
        <v>0.15914535522460938</v>
      </c>
      <c r="V9" s="82">
        <v>0.16762924194335938</v>
      </c>
      <c r="W9" s="82">
        <v>0.18062973022460938</v>
      </c>
      <c r="X9" s="82">
        <v>0.18529891967773438</v>
      </c>
      <c r="AB9" s="82">
        <f t="shared" ca="1" si="1"/>
        <v>0.16467666625976563</v>
      </c>
    </row>
    <row r="10" spans="20:28" ht="18.75">
      <c r="T10" s="83">
        <f t="shared" si="0"/>
        <v>3.5</v>
      </c>
      <c r="U10" s="84">
        <v>0.15792465209960938</v>
      </c>
      <c r="V10" s="84">
        <v>0.16869735717773438</v>
      </c>
      <c r="W10" s="84">
        <v>0.17882156372070313</v>
      </c>
      <c r="X10" s="84">
        <v>0.18643569946289063</v>
      </c>
      <c r="AB10" s="82">
        <f t="shared" ca="1" si="1"/>
        <v>0.15745162963867188</v>
      </c>
    </row>
    <row r="11" spans="20:28" ht="18.75">
      <c r="T11" s="81">
        <f t="shared" si="0"/>
        <v>3.6</v>
      </c>
      <c r="U11" s="95">
        <v>0.17236709594726563</v>
      </c>
      <c r="V11" s="82">
        <v>0.17267227172851563</v>
      </c>
      <c r="W11" s="82">
        <v>0.18225479125976563</v>
      </c>
      <c r="X11" s="82">
        <v>0.18651199340820313</v>
      </c>
      <c r="AB11" s="84">
        <f t="shared" ca="1" si="1"/>
        <v>0.16295623779296875</v>
      </c>
    </row>
    <row r="12" spans="20:28" ht="18.75">
      <c r="T12" s="81">
        <f t="shared" si="0"/>
        <v>3.7</v>
      </c>
      <c r="U12" s="95">
        <v>0.18587875366210938</v>
      </c>
      <c r="V12" s="82">
        <v>0.17509078979492188</v>
      </c>
      <c r="W12" s="82">
        <v>0.18646621704101563</v>
      </c>
      <c r="X12" s="82">
        <v>0.18870162963867188</v>
      </c>
      <c r="AB12" s="82">
        <f t="shared" ca="1" si="1"/>
        <v>0.18893814086914063</v>
      </c>
    </row>
    <row r="13" spans="20:28" ht="18.75">
      <c r="T13" s="81">
        <f t="shared" si="0"/>
        <v>3.8</v>
      </c>
      <c r="U13" s="95">
        <v>0.20396804809570313</v>
      </c>
      <c r="V13" s="82">
        <v>0.18542098999023438</v>
      </c>
      <c r="W13" s="82">
        <v>0.19214248657226563</v>
      </c>
      <c r="X13" s="82">
        <v>0.19110488891601563</v>
      </c>
      <c r="AB13" s="82">
        <f t="shared" ca="1" si="1"/>
        <v>0.21701431274414063</v>
      </c>
    </row>
    <row r="14" spans="20:28" ht="18.75">
      <c r="T14" s="81">
        <f t="shared" si="0"/>
        <v>3.9</v>
      </c>
      <c r="U14" s="95">
        <v>0.22528457641601563</v>
      </c>
      <c r="V14" s="82">
        <v>0.19054031372070313</v>
      </c>
      <c r="W14" s="82">
        <v>0.19729232788085938</v>
      </c>
      <c r="X14" s="82">
        <v>0.19482040405273438</v>
      </c>
      <c r="AB14" s="82">
        <f t="shared" ca="1" si="1"/>
        <v>0.23796463012695313</v>
      </c>
    </row>
    <row r="15" spans="20:28" ht="18.75">
      <c r="T15" s="81">
        <f t="shared" si="0"/>
        <v>4</v>
      </c>
      <c r="U15" s="95">
        <v>0.24115371704101563</v>
      </c>
      <c r="V15" s="82"/>
      <c r="W15" s="82">
        <v>0.20887374877929688</v>
      </c>
      <c r="X15" s="82">
        <v>0.19821548461914063</v>
      </c>
      <c r="AB15" s="82">
        <f t="shared" ca="1" si="1"/>
        <v>0.27383041381835938</v>
      </c>
    </row>
    <row r="16" spans="20:28" ht="18.75">
      <c r="T16" s="81">
        <f t="shared" si="0"/>
        <v>4.0999999999999996</v>
      </c>
      <c r="U16" s="95">
        <v>0.26121139526367188</v>
      </c>
      <c r="V16" s="82">
        <f t="shared" ref="V16" ca="1" si="2">$AK36</f>
        <v>0.29825973510742188</v>
      </c>
      <c r="W16" s="82">
        <v>0.21821212768554688</v>
      </c>
      <c r="X16" s="82">
        <v>0.20094680786132813</v>
      </c>
      <c r="AB16" s="82">
        <f t="shared" ca="1" si="1"/>
        <v>0.29825973510742188</v>
      </c>
    </row>
    <row r="17" spans="1:43" ht="18.75">
      <c r="T17" s="79" t="s">
        <v>8341</v>
      </c>
      <c r="U17" s="85">
        <v>3.5226999000000001</v>
      </c>
      <c r="V17" s="20">
        <v>3.5236800000000001</v>
      </c>
      <c r="W17" s="85">
        <v>3.5221</v>
      </c>
      <c r="X17" s="85">
        <v>3.52488</v>
      </c>
      <c r="AB17" s="82">
        <f t="shared" ca="1" si="1"/>
        <v>0.31615066528320313</v>
      </c>
    </row>
    <row r="18" spans="1:43">
      <c r="U18" s="87">
        <f>U17-U6</f>
        <v>-1.0000000028043132E-7</v>
      </c>
      <c r="V18" s="87">
        <f t="shared" ref="V18:X18" si="3">V17-V6</f>
        <v>0</v>
      </c>
      <c r="W18" s="87">
        <f t="shared" si="3"/>
        <v>0</v>
      </c>
      <c r="X18" s="87">
        <f t="shared" si="3"/>
        <v>0</v>
      </c>
    </row>
    <row r="19" spans="1:43" ht="19.5">
      <c r="T19" s="4" t="s">
        <v>5</v>
      </c>
      <c r="U19" s="79" t="s">
        <v>8334</v>
      </c>
      <c r="V19" s="79" t="s">
        <v>8335</v>
      </c>
      <c r="W19" s="79" t="s">
        <v>8335</v>
      </c>
      <c r="X19" s="79" t="s">
        <v>8339</v>
      </c>
    </row>
    <row r="20" spans="1:43">
      <c r="S20" s="4">
        <f>15/24</f>
        <v>0.625</v>
      </c>
    </row>
    <row r="21" spans="1:43">
      <c r="F21" s="111"/>
      <c r="G21" s="112"/>
      <c r="H21" s="112"/>
      <c r="I21" s="112"/>
      <c r="J21" s="112"/>
      <c r="S21" s="18">
        <f>E22+S20</f>
        <v>44386.625</v>
      </c>
    </row>
    <row r="22" spans="1:43">
      <c r="E22" s="76">
        <v>44386</v>
      </c>
      <c r="F22" s="109"/>
      <c r="G22" s="110"/>
      <c r="H22" s="110"/>
      <c r="I22" s="110"/>
      <c r="J22" s="110"/>
      <c r="S22" s="19" t="s">
        <v>14</v>
      </c>
    </row>
    <row r="23" spans="1:43">
      <c r="F23" s="111"/>
      <c r="G23" s="111"/>
      <c r="H23" s="111"/>
      <c r="I23" s="111"/>
      <c r="J23" s="111"/>
      <c r="S23" s="18">
        <f ca="1">[2]!w_info_lasttradingdate(Q33)+15.02/24</f>
        <v>44405.625833333332</v>
      </c>
    </row>
    <row r="24" spans="1:43">
      <c r="A24" s="7" t="s">
        <v>9</v>
      </c>
      <c r="B24" s="7" t="s">
        <v>29</v>
      </c>
      <c r="C24" s="7"/>
      <c r="D24" s="34" t="s">
        <v>33</v>
      </c>
      <c r="L24" s="54">
        <f ca="1">(P24+S24*EXP(-$A$25*$S$26)-W24)</f>
        <v>13.000833333331684</v>
      </c>
      <c r="M24" s="54">
        <f ca="1">(O24+S24*EXP(-$A$25*$S$26)-V24)</f>
        <v>13.000833333331684</v>
      </c>
      <c r="Q24" s="42"/>
      <c r="S24" s="9">
        <f ca="1">NETWORKDAYS($S$21,S23,Chinaholiday)-1-MOD($S$21,1)+MOD(S23,1)</f>
        <v>13.000833333331684</v>
      </c>
    </row>
    <row r="25" spans="1:43">
      <c r="A25" s="8">
        <v>0</v>
      </c>
      <c r="B25" s="8">
        <f>A25</f>
        <v>0</v>
      </c>
      <c r="C25" s="22"/>
      <c r="D25" s="6">
        <f>[2]!s_info_contractmultiplier(E27)</f>
        <v>0</v>
      </c>
      <c r="I25" s="4" t="s">
        <v>8328</v>
      </c>
      <c r="J25" s="94" t="e">
        <f ca="1">GBSimv($R$27,$E$33,S25,$S$26,$A$25,$B$25,O25)</f>
        <v>#VALUE!</v>
      </c>
      <c r="K25" s="94" t="e">
        <f ca="1">GBSimv($R$27,$E$33,S25,$S$26,$A$25,$B$25,P25)</f>
        <v>#VALUE!</v>
      </c>
      <c r="L25" s="54" t="e">
        <f>(P25+S25-W25)</f>
        <v>#VALUE!</v>
      </c>
      <c r="M25" s="54" t="e">
        <f>(O25+S25-V25)</f>
        <v>#VALUE!</v>
      </c>
      <c r="Q25" s="41"/>
      <c r="S25" s="14" t="s">
        <v>8</v>
      </c>
    </row>
    <row r="26" spans="1:43">
      <c r="E26" s="50" t="s">
        <v>8342</v>
      </c>
      <c r="I26" s="4" t="s">
        <v>8327</v>
      </c>
      <c r="J26" s="94">
        <f ca="1">BSimv($R$27,$E$33,S26,$S$26,$A$25,$B$25,O26)</f>
        <v>3.814697265625E-6</v>
      </c>
      <c r="K26" s="94">
        <f ca="1">BSimv($R$27,$E$33,S26,$S$26,$A$25,$B$25,P26)</f>
        <v>3.814697265625E-6</v>
      </c>
      <c r="L26" s="113" t="s">
        <v>4554</v>
      </c>
      <c r="M26" s="113"/>
      <c r="S26" s="16">
        <f ca="1">S24/245</f>
        <v>5.3064625850333405E-2</v>
      </c>
      <c r="AH26" s="11">
        <v>0.05</v>
      </c>
      <c r="AI26" s="11">
        <v>0.05</v>
      </c>
    </row>
    <row r="27" spans="1:43" ht="17.25">
      <c r="A27" s="4" t="s">
        <v>11</v>
      </c>
      <c r="B27" s="21" t="s">
        <v>23</v>
      </c>
      <c r="C27" s="21" t="s">
        <v>24</v>
      </c>
      <c r="D27" s="23" t="s">
        <v>25</v>
      </c>
      <c r="E27" s="5" t="s">
        <v>8326</v>
      </c>
      <c r="F27" s="10" t="s">
        <v>10</v>
      </c>
      <c r="G27" s="10" t="s">
        <v>4</v>
      </c>
      <c r="H27" s="10" t="s">
        <v>3</v>
      </c>
      <c r="I27" s="10" t="s">
        <v>6</v>
      </c>
      <c r="J27" s="89" t="s">
        <v>18</v>
      </c>
      <c r="K27" s="89" t="s">
        <v>17</v>
      </c>
      <c r="L27" s="92" t="s">
        <v>366</v>
      </c>
      <c r="M27" s="92" t="s">
        <v>367</v>
      </c>
      <c r="N27" s="92" t="s">
        <v>367</v>
      </c>
      <c r="O27" s="57" t="s">
        <v>16</v>
      </c>
      <c r="P27" s="57" t="s">
        <v>15</v>
      </c>
      <c r="Q27" s="15" t="s">
        <v>196</v>
      </c>
      <c r="R27" s="15" t="s">
        <v>0</v>
      </c>
      <c r="S27" s="15" t="s">
        <v>7</v>
      </c>
      <c r="T27" s="15" t="s">
        <v>2</v>
      </c>
      <c r="U27" s="15" t="s">
        <v>196</v>
      </c>
      <c r="V27" s="57" t="s">
        <v>15</v>
      </c>
      <c r="W27" s="57" t="s">
        <v>16</v>
      </c>
      <c r="X27" s="89" t="s">
        <v>17</v>
      </c>
      <c r="Y27" s="89" t="s">
        <v>18</v>
      </c>
      <c r="Z27" s="10" t="s">
        <v>6</v>
      </c>
      <c r="AA27" s="10" t="s">
        <v>3</v>
      </c>
      <c r="AB27" s="10" t="s">
        <v>4</v>
      </c>
      <c r="AC27" s="10" t="s">
        <v>10</v>
      </c>
      <c r="AH27" s="91" t="s">
        <v>30</v>
      </c>
      <c r="AI27" s="91" t="s">
        <v>31</v>
      </c>
      <c r="AK27" s="86" t="s">
        <v>32</v>
      </c>
    </row>
    <row r="28" spans="1:43">
      <c r="B28" s="4">
        <f>B29</f>
        <v>9.9999999999999867E-2</v>
      </c>
      <c r="C28" s="29">
        <f t="shared" ref="C28:C39" ca="1" si="4">IF(S28&lt;$A$37,(V28+W28)/2,IF(S28=$A$37,(O28+P28+V28+W28)/4,(O28+P28)/2))</f>
        <v>5.3E-3</v>
      </c>
      <c r="D28" s="24">
        <f t="shared" ref="D28:D39" ca="1" si="5">B28/(S28)^2*EXP($A$25*$S$26)*C28</f>
        <v>5.1757812499999917E-5</v>
      </c>
      <c r="E28" s="43">
        <f>[2]!s_dq_close(E27,E22,1)</f>
        <v>3.3820000000000001</v>
      </c>
      <c r="F28" s="87">
        <f t="shared" ref="F28:F39" ca="1" si="6">GTheta($R$27,$E$33,S28,$S$26,$A$25,$B$25,(K28+J28)/2)/245</f>
        <v>-8.9423624076736283E-4</v>
      </c>
      <c r="G28" s="60">
        <f t="shared" ref="G28:G39" ca="1" si="7">bVega($E$33,S28,$S$26,$A$25,$B$25,(K28+J28)/2)/100</f>
        <v>1.2274756812467732E-3</v>
      </c>
      <c r="H28" s="33">
        <f t="shared" ref="H28:H39" ca="1" si="8">bGamma($E$33,S28,$S$26,$A$25,$B$25,(K28+J28)/2)</f>
        <v>1.0605669225693544</v>
      </c>
      <c r="I28" s="87">
        <f t="shared" ref="I28:I39" ca="1" si="9">BDelta($R$27,$E$33,S28,$S$26,$A$25,$B$25,(K28+J28)/2)</f>
        <v>0.91395823393529374</v>
      </c>
      <c r="J28" s="94">
        <f t="shared" ref="J28:J39" ca="1" si="10">GBSimv($R$27,$E$33,S28,$S$26,$A$25,$B$25,O28)</f>
        <v>0.18942642211914063</v>
      </c>
      <c r="K28" s="94">
        <f t="shared" ref="K28:K39" ca="1" si="11">GBSimv($R$27,$E$33,S28,$S$26,$A$25,$B$25,P28)</f>
        <v>0.18942642211914063</v>
      </c>
      <c r="L28" s="54">
        <f t="shared" ref="L28:L39" ca="1" si="12">(P28+S28*EXP(-$A$25*$S$26)-W28)</f>
        <v>3.3938999999999999</v>
      </c>
      <c r="M28" s="54">
        <f t="shared" ref="M28:M39" ca="1" si="13">(O28+S28*EXP(-$A$25*$S$26)-V28)</f>
        <v>3.3938999999999999</v>
      </c>
      <c r="N28" s="55">
        <f ca="1">(L28+M28)/2</f>
        <v>3.3938999999999999</v>
      </c>
      <c r="O28" s="72">
        <f ca="1">[2]!s_dq_close(Q28,$E$22,1)</f>
        <v>0.19919999999999999</v>
      </c>
      <c r="P28" s="72">
        <f ca="1">[2]!s_dq_close(Q28,$E$22,1)</f>
        <v>0.19919999999999999</v>
      </c>
      <c r="Q28" s="49" t="str">
        <f ca="1">OFFSET(ID!$C$6,MATCH('BlackIV_check '!R28,ID!$C$7:$C$5000,0),-1)</f>
        <v>10003415</v>
      </c>
      <c r="R28" s="12" t="str">
        <f t="shared" ref="R28:R39" si="14">CONCATENATE($E$27,$R$27,$E$26,S28*1000)</f>
        <v>510050C2107M03200</v>
      </c>
      <c r="S28" s="70">
        <v>3.2</v>
      </c>
      <c r="T28" s="12" t="str">
        <f t="shared" ref="T28:T39" si="15">CONCATENATE($E$27,$T$27,$E$26,S28*1000)</f>
        <v>510050P2107M03200</v>
      </c>
      <c r="U28" s="49" t="str">
        <f ca="1">OFFSET(ID!$C$6,MATCH('BlackIV_check '!T28,ID!$C$7:$C$5000,0),-1)</f>
        <v>10003424</v>
      </c>
      <c r="V28" s="72">
        <f ca="1">[2]!s_dq_close(U28,$E$22,1)</f>
        <v>5.3E-3</v>
      </c>
      <c r="W28" s="72">
        <f ca="1">[2]!s_dq_close(U28,$E$22,1)</f>
        <v>5.3E-3</v>
      </c>
      <c r="X28" s="94">
        <f t="shared" ref="X28:X39" ca="1" si="16">GBSimv($T$27,$E$33,S28,$S$26,$A$25,$B$25,V28)</f>
        <v>0.18390274047851563</v>
      </c>
      <c r="Y28" s="94">
        <f t="shared" ref="Y28:Y39" ca="1" si="17">GBSimv($T$27,$E$33,S28,$S$26,$A$25,$B$25,W28)</f>
        <v>0.18390274047851563</v>
      </c>
      <c r="Z28" s="87">
        <f t="shared" ref="Z28:Z39" ca="1" si="18">BDelta($T$27,$E$33,S28,$S$26,$A$25,$B$25,(X28+Y28)/2)</f>
        <v>-7.997150703629341E-2</v>
      </c>
      <c r="AA28" s="33">
        <f t="shared" ref="AA28:AA39" ca="1" si="19">bGamma($E$33,S28,$S$26,$A$25,$B$25,(X28+Y28)/2)</f>
        <v>1.0339268187666206</v>
      </c>
      <c r="AB28" s="20">
        <f t="shared" ref="AB28:AB39" ca="1" si="20">bVega($E$33,S28,$S$26,$A$25,$B$25,(X28+Y28)/2)/100</f>
        <v>1.1617488835373811E-3</v>
      </c>
      <c r="AC28" s="87">
        <f t="shared" ref="AC28:AC39" ca="1" si="21">GTheta($T$27,$E$33,S28,$S$26,$A$25,$B$25,(X28+Y28)/2)/245</f>
        <v>-8.2167349566210129E-4</v>
      </c>
      <c r="AH28" s="30">
        <f t="shared" ref="AH28:AH39" ca="1" si="22">IF(AND(J28&gt;$AH$26,K28&gt;$AH$26),(J28+K28)/2,"")</f>
        <v>0.18942642211914063</v>
      </c>
      <c r="AI28" s="30">
        <f t="shared" ref="AI28:AI39" ca="1" si="23">IF(AND(Y28&gt;$AI$26,X28&gt;$AI$26),(X28+Y28)/2,"")</f>
        <v>0.18390274047851563</v>
      </c>
      <c r="AJ28" s="26">
        <f t="shared" ref="AJ28:AJ39" si="24">S28</f>
        <v>3.2</v>
      </c>
      <c r="AK28" s="94">
        <f t="shared" ref="AK28:AK30" ca="1" si="25">AI28</f>
        <v>0.18390274047851563</v>
      </c>
    </row>
    <row r="29" spans="1:43">
      <c r="B29" s="4">
        <f t="shared" ref="B29:B38" si="26">(S30-S28)/2</f>
        <v>9.9999999999999867E-2</v>
      </c>
      <c r="C29" s="29">
        <f t="shared" ca="1" si="4"/>
        <v>1.7100000000000001E-2</v>
      </c>
      <c r="D29" s="24">
        <f t="shared" ca="1" si="5"/>
        <v>1.5702479338842957E-4</v>
      </c>
      <c r="E29" s="4" t="s">
        <v>19</v>
      </c>
      <c r="F29" s="87">
        <f t="shared" ca="1" si="6"/>
        <v>-1.5491071691329636E-3</v>
      </c>
      <c r="G29" s="60">
        <f t="shared" ca="1" si="7"/>
        <v>2.3811015241003985E-3</v>
      </c>
      <c r="H29" s="33">
        <f t="shared" ca="1" si="8"/>
        <v>2.3037689124425178</v>
      </c>
      <c r="I29" s="87">
        <f t="shared" ca="1" si="9"/>
        <v>0.76867848767618108</v>
      </c>
      <c r="J29" s="94">
        <f t="shared" ca="1" si="10"/>
        <v>0.16916275024414063</v>
      </c>
      <c r="K29" s="94">
        <f t="shared" ca="1" si="11"/>
        <v>0.16916275024414063</v>
      </c>
      <c r="L29" s="54">
        <f t="shared" ca="1" si="12"/>
        <v>3.3942999999999999</v>
      </c>
      <c r="M29" s="54">
        <f t="shared" ca="1" si="13"/>
        <v>3.3942999999999999</v>
      </c>
      <c r="N29" s="55">
        <f t="shared" ref="N29:N39" ca="1" si="27">(L29+M29)/2</f>
        <v>3.3942999999999999</v>
      </c>
      <c r="O29" s="72">
        <f ca="1">[2]!s_dq_close(Q29,$E$22,1)</f>
        <v>0.1114</v>
      </c>
      <c r="P29" s="72">
        <f ca="1">[2]!s_dq_close(Q29,$E$22,1)</f>
        <v>0.1114</v>
      </c>
      <c r="Q29" s="49" t="str">
        <f ca="1">OFFSET(ID!$C$6,MATCH('BlackIV_check '!R29,ID!$C$7:$C$5000,0),-1)</f>
        <v>10003416</v>
      </c>
      <c r="R29" s="12" t="str">
        <f t="shared" si="14"/>
        <v>510050C2107M03300</v>
      </c>
      <c r="S29" s="70">
        <v>3.3</v>
      </c>
      <c r="T29" s="12" t="str">
        <f t="shared" si="15"/>
        <v>510050P2107M03300</v>
      </c>
      <c r="U29" s="49" t="str">
        <f ca="1">OFFSET(ID!$C$6,MATCH('BlackIV_check '!T29,ID!$C$7:$C$5000,0),-1)</f>
        <v>10003425</v>
      </c>
      <c r="V29" s="72">
        <f ca="1">[2]!s_dq_close(U29,$E$22,1)</f>
        <v>1.7100000000000001E-2</v>
      </c>
      <c r="W29" s="72">
        <f ca="1">[2]!s_dq_close(U29,$E$22,1)</f>
        <v>1.7100000000000001E-2</v>
      </c>
      <c r="X29" s="94">
        <f t="shared" ca="1" si="16"/>
        <v>0.16467666625976563</v>
      </c>
      <c r="Y29" s="94">
        <f t="shared" ca="1" si="17"/>
        <v>0.16467666625976563</v>
      </c>
      <c r="Z29" s="87">
        <f t="shared" ca="1" si="18"/>
        <v>-0.22558576678163245</v>
      </c>
      <c r="AA29" s="33">
        <f t="shared" ca="1" si="19"/>
        <v>2.3333771351632984</v>
      </c>
      <c r="AB29" s="20">
        <f t="shared" ca="1" si="20"/>
        <v>2.3477468503504471E-3</v>
      </c>
      <c r="AC29" s="87">
        <f t="shared" ca="1" si="21"/>
        <v>-1.4869013186499284E-3</v>
      </c>
      <c r="AH29" s="30">
        <f t="shared" ca="1" si="22"/>
        <v>0.16916275024414063</v>
      </c>
      <c r="AI29" s="30">
        <f t="shared" ca="1" si="23"/>
        <v>0.16467666625976563</v>
      </c>
      <c r="AJ29" s="26">
        <f t="shared" si="24"/>
        <v>3.3</v>
      </c>
      <c r="AK29" s="94">
        <f t="shared" ca="1" si="25"/>
        <v>0.16467666625976563</v>
      </c>
    </row>
    <row r="30" spans="1:43">
      <c r="A30" s="21" t="s">
        <v>20</v>
      </c>
      <c r="B30" s="4">
        <f t="shared" si="26"/>
        <v>0.10000000000000009</v>
      </c>
      <c r="C30" s="29">
        <f t="shared" ca="1" si="4"/>
        <v>5.2600000000000001E-2</v>
      </c>
      <c r="D30" s="24">
        <f t="shared" ca="1" si="5"/>
        <v>4.550173010380628E-4</v>
      </c>
      <c r="E30" s="94" t="e">
        <f ca="1">SQRT(2/S26*SUM(D28:D39)-1/S26*(A35/A37-1)^2)</f>
        <v>#DIV/0!</v>
      </c>
      <c r="F30" s="87">
        <f t="shared" ca="1" si="6"/>
        <v>-1.8777756514215562E-3</v>
      </c>
      <c r="G30" s="60">
        <f t="shared" ca="1" si="7"/>
        <v>3.116221980917282E-3</v>
      </c>
      <c r="H30" s="33">
        <f t="shared" ca="1" si="8"/>
        <v>3.2551995828649911</v>
      </c>
      <c r="I30" s="87">
        <f t="shared" ca="1" si="9"/>
        <v>0.48520439018769079</v>
      </c>
      <c r="J30" s="94">
        <f t="shared" ca="1" si="10"/>
        <v>0.15668106079101563</v>
      </c>
      <c r="K30" s="94">
        <f t="shared" ca="1" si="11"/>
        <v>0.15668106079101563</v>
      </c>
      <c r="L30" s="54">
        <f t="shared" ca="1" si="12"/>
        <v>3.3929999999999998</v>
      </c>
      <c r="M30" s="54">
        <f t="shared" ca="1" si="13"/>
        <v>3.3929999999999998</v>
      </c>
      <c r="N30" s="55">
        <f ca="1">(L30+M30)/2</f>
        <v>3.3929999999999998</v>
      </c>
      <c r="O30" s="72">
        <f ca="1">[2]!s_dq_close(Q30,$E$22,1)</f>
        <v>4.5600000000000002E-2</v>
      </c>
      <c r="P30" s="72">
        <f ca="1">[2]!s_dq_close(Q30,$E$22,1)</f>
        <v>4.5600000000000002E-2</v>
      </c>
      <c r="Q30" s="49" t="str">
        <f ca="1">OFFSET(ID!$C$6,MATCH('BlackIV_check '!R30,ID!$C$7:$C$5000,0),-1)</f>
        <v>10003417</v>
      </c>
      <c r="R30" s="12" t="str">
        <f t="shared" si="14"/>
        <v>510050C2107M03400</v>
      </c>
      <c r="S30" s="70">
        <v>3.4</v>
      </c>
      <c r="T30" s="12" t="str">
        <f t="shared" si="15"/>
        <v>510050P2107M03400</v>
      </c>
      <c r="U30" s="49" t="str">
        <f ca="1">OFFSET(ID!$C$6,MATCH('BlackIV_check '!T30,ID!$C$7:$C$5000,0),-1)</f>
        <v>10003426</v>
      </c>
      <c r="V30" s="72">
        <f ca="1">[2]!s_dq_close(U30,$E$22,1)</f>
        <v>5.2600000000000001E-2</v>
      </c>
      <c r="W30" s="72">
        <f ca="1">[2]!s_dq_close(U30,$E$22,1)</f>
        <v>5.2600000000000001E-2</v>
      </c>
      <c r="X30" s="94">
        <f t="shared" ca="1" si="16"/>
        <v>0.15745162963867188</v>
      </c>
      <c r="Y30" s="94">
        <f t="shared" ca="1" si="17"/>
        <v>0.15745162963867188</v>
      </c>
      <c r="Z30" s="87">
        <f t="shared" ca="1" si="18"/>
        <v>-0.51465263937133121</v>
      </c>
      <c r="AA30" s="33">
        <f t="shared" ca="1" si="19"/>
        <v>3.2393115084796724</v>
      </c>
      <c r="AB30" s="20">
        <f t="shared" ca="1" si="20"/>
        <v>3.1162632361239244E-3</v>
      </c>
      <c r="AC30" s="87">
        <f t="shared" ca="1" si="21"/>
        <v>-1.8870356704474925E-3</v>
      </c>
      <c r="AH30" s="30">
        <f t="shared" ca="1" si="22"/>
        <v>0.15668106079101563</v>
      </c>
      <c r="AI30" s="30">
        <f t="shared" ca="1" si="23"/>
        <v>0.15745162963867188</v>
      </c>
      <c r="AJ30" s="26">
        <f t="shared" si="24"/>
        <v>3.4</v>
      </c>
      <c r="AK30" s="94">
        <f t="shared" ca="1" si="25"/>
        <v>0.15745162963867188</v>
      </c>
    </row>
    <row r="31" spans="1:43">
      <c r="A31" s="20">
        <f ca="1">S26</f>
        <v>5.3064625850333405E-2</v>
      </c>
      <c r="B31" s="4">
        <f t="shared" si="26"/>
        <v>0.10000000000000009</v>
      </c>
      <c r="C31" s="29">
        <f t="shared" ca="1" si="4"/>
        <v>0.1215</v>
      </c>
      <c r="D31" s="24">
        <f t="shared" ca="1" si="5"/>
        <v>9.918367346938785E-4</v>
      </c>
      <c r="F31" s="87">
        <f t="shared" ca="1" si="6"/>
        <v>-1.4201685706912519E-3</v>
      </c>
      <c r="G31" s="60">
        <f t="shared" ca="1" si="7"/>
        <v>2.258071309289364E-3</v>
      </c>
      <c r="H31" s="33">
        <f t="shared" ca="1" si="8"/>
        <v>2.2599558739768635</v>
      </c>
      <c r="I31" s="87">
        <f t="shared" ca="1" si="9"/>
        <v>0.21084562790264794</v>
      </c>
      <c r="J31" s="94">
        <f t="shared" ca="1" si="10"/>
        <v>0.16353225708007813</v>
      </c>
      <c r="K31" s="94">
        <f t="shared" ca="1" si="11"/>
        <v>0.16353225708007813</v>
      </c>
      <c r="L31" s="54">
        <f t="shared" ca="1" si="12"/>
        <v>3.3935</v>
      </c>
      <c r="M31" s="54">
        <f t="shared" ca="1" si="13"/>
        <v>3.3935</v>
      </c>
      <c r="N31" s="55">
        <f ca="1">(L31+M31)/2</f>
        <v>3.3935</v>
      </c>
      <c r="O31" s="72">
        <f ca="1">[2]!s_dq_close(Q31,$E$22,1)</f>
        <v>1.4999999999999999E-2</v>
      </c>
      <c r="P31" s="72">
        <f ca="1">[2]!s_dq_close(Q31,$E$22,1)</f>
        <v>1.4999999999999999E-2</v>
      </c>
      <c r="Q31" s="49" t="str">
        <f ca="1">OFFSET(ID!$C$6,MATCH('BlackIV_check '!R31,ID!$C$7:$C$5000,0),-1)</f>
        <v>10003418</v>
      </c>
      <c r="R31" s="12" t="str">
        <f t="shared" si="14"/>
        <v>510050C2107M03500</v>
      </c>
      <c r="S31" s="71">
        <v>3.5</v>
      </c>
      <c r="T31" s="12" t="str">
        <f t="shared" si="15"/>
        <v>510050P2107M03500</v>
      </c>
      <c r="U31" s="49" t="str">
        <f ca="1">OFFSET(ID!$C$6,MATCH('BlackIV_check '!T31,ID!$C$7:$C$5000,0),-1)</f>
        <v>10003427</v>
      </c>
      <c r="V31" s="72">
        <f ca="1">[2]!s_dq_close(U31,$E$22,1)</f>
        <v>0.1215</v>
      </c>
      <c r="W31" s="72">
        <f ca="1">[2]!s_dq_close(U31,$E$22,1)</f>
        <v>0.1215</v>
      </c>
      <c r="X31" s="94">
        <f t="shared" ca="1" si="16"/>
        <v>0.16238021850585938</v>
      </c>
      <c r="Y31" s="94">
        <f t="shared" ca="1" si="17"/>
        <v>0.16238021850585938</v>
      </c>
      <c r="Z31" s="87">
        <f t="shared" ca="1" si="18"/>
        <v>-0.79087394887549156</v>
      </c>
      <c r="AA31" s="33">
        <f t="shared" ca="1" si="19"/>
        <v>2.2650635923222984</v>
      </c>
      <c r="AB31" s="20">
        <f t="shared" ca="1" si="20"/>
        <v>2.2472313411507328E-3</v>
      </c>
      <c r="AC31" s="87">
        <f t="shared" ca="1" si="21"/>
        <v>-1.4033943319376361E-3</v>
      </c>
      <c r="AH31" s="31">
        <f t="shared" ca="1" si="22"/>
        <v>0.16353225708007813</v>
      </c>
      <c r="AI31" s="31">
        <f t="shared" ca="1" si="23"/>
        <v>0.16238021850585938</v>
      </c>
      <c r="AJ31" s="77">
        <f t="shared" si="24"/>
        <v>3.5</v>
      </c>
      <c r="AK31" s="31">
        <f ca="1">AVERAGE(AH31:AI31)</f>
        <v>0.16295623779296875</v>
      </c>
      <c r="AP31" s="86"/>
      <c r="AQ31" s="86"/>
    </row>
    <row r="32" spans="1:43">
      <c r="A32" s="21" t="s">
        <v>7</v>
      </c>
      <c r="B32" s="4">
        <f t="shared" si="26"/>
        <v>0.10000000000000009</v>
      </c>
      <c r="C32" s="29">
        <f t="shared" ca="1" si="4"/>
        <v>0.21429999999999999</v>
      </c>
      <c r="D32" s="24">
        <f t="shared" ca="1" si="5"/>
        <v>1.6535493827160507E-3</v>
      </c>
      <c r="E32" s="13" t="s">
        <v>367</v>
      </c>
      <c r="F32" s="87">
        <f t="shared" ca="1" si="6"/>
        <v>-9.2669339092190609E-4</v>
      </c>
      <c r="G32" s="60">
        <f t="shared" ca="1" si="7"/>
        <v>1.275315430865813E-3</v>
      </c>
      <c r="H32" s="33">
        <f t="shared" ca="1" si="8"/>
        <v>1.1047492481924683</v>
      </c>
      <c r="I32" s="87">
        <f t="shared" ca="1" si="9"/>
        <v>9.0570941593891119E-2</v>
      </c>
      <c r="J32" s="94">
        <f t="shared" ca="1" si="10"/>
        <v>0.18893814086914063</v>
      </c>
      <c r="K32" s="94">
        <f t="shared" ca="1" si="11"/>
        <v>0.18893814086914063</v>
      </c>
      <c r="L32" s="54">
        <f t="shared" ca="1" si="12"/>
        <v>3.3917999999999999</v>
      </c>
      <c r="M32" s="54">
        <f t="shared" ca="1" si="13"/>
        <v>3.3917999999999999</v>
      </c>
      <c r="N32" s="55">
        <f t="shared" ca="1" si="27"/>
        <v>3.3917999999999999</v>
      </c>
      <c r="O32" s="72">
        <f ca="1">[2]!s_dq_close(Q32,$E$22,1)</f>
        <v>6.1000000000000004E-3</v>
      </c>
      <c r="P32" s="72">
        <f ca="1">[2]!s_dq_close(Q32,$E$22,1)</f>
        <v>6.1000000000000004E-3</v>
      </c>
      <c r="Q32" s="49" t="str">
        <f ca="1">OFFSET(ID!$C$6,MATCH('BlackIV_check '!R32,ID!$C$7:$C$5000,0),-1)</f>
        <v>10003419</v>
      </c>
      <c r="R32" s="12" t="str">
        <f t="shared" si="14"/>
        <v>510050C2107M03600</v>
      </c>
      <c r="S32" s="70">
        <v>3.6</v>
      </c>
      <c r="T32" s="12" t="str">
        <f t="shared" si="15"/>
        <v>510050P2107M03600</v>
      </c>
      <c r="U32" s="49" t="str">
        <f ca="1">OFFSET(ID!$C$6,MATCH('BlackIV_check '!T32,ID!$C$7:$C$5000,0),-1)</f>
        <v>10003428</v>
      </c>
      <c r="V32" s="72">
        <f ca="1">[2]!s_dq_close(U32,$E$22,1)</f>
        <v>0.21429999999999999</v>
      </c>
      <c r="W32" s="72">
        <f ca="1">[2]!s_dq_close(U32,$E$22,1)</f>
        <v>0.21429999999999999</v>
      </c>
      <c r="X32" s="94">
        <f t="shared" ca="1" si="16"/>
        <v>0.19968032836914063</v>
      </c>
      <c r="Y32" s="94">
        <f t="shared" ca="1" si="17"/>
        <v>0.19968032836914063</v>
      </c>
      <c r="Z32" s="87">
        <f t="shared" ca="1" si="18"/>
        <v>-0.89668737623709238</v>
      </c>
      <c r="AA32" s="33">
        <f t="shared" ca="1" si="19"/>
        <v>1.1513992681118113</v>
      </c>
      <c r="AB32" s="20">
        <f t="shared" ca="1" si="20"/>
        <v>1.4047385260799463E-3</v>
      </c>
      <c r="AC32" s="87">
        <f t="shared" ca="1" si="21"/>
        <v>-1.0787718101165128E-3</v>
      </c>
      <c r="AH32" s="30">
        <f t="shared" ca="1" si="22"/>
        <v>0.18893814086914063</v>
      </c>
      <c r="AI32" s="30">
        <f t="shared" ca="1" si="23"/>
        <v>0.19968032836914063</v>
      </c>
      <c r="AJ32" s="26">
        <f t="shared" si="24"/>
        <v>3.6</v>
      </c>
      <c r="AK32" s="94">
        <f ca="1">AH32</f>
        <v>0.18893814086914063</v>
      </c>
    </row>
    <row r="33" spans="1:37">
      <c r="A33" s="4">
        <f>ROUND(E28/1000,0)*1000</f>
        <v>0</v>
      </c>
      <c r="B33" s="4">
        <f t="shared" si="26"/>
        <v>9.9999999999999867E-2</v>
      </c>
      <c r="C33" s="29">
        <f t="shared" ca="1" si="4"/>
        <v>0.30940000000000001</v>
      </c>
      <c r="D33" s="24">
        <f t="shared" ca="1" si="5"/>
        <v>2.260043827611392E-3</v>
      </c>
      <c r="E33" s="56">
        <f ca="1">AVERAGE(N29:N33)</f>
        <v>3.39324</v>
      </c>
      <c r="F33" s="87">
        <f t="shared" ca="1" si="6"/>
        <v>-6.0704355747134234E-4</v>
      </c>
      <c r="G33" s="60">
        <f t="shared" ca="1" si="7"/>
        <v>7.2733194571018096E-4</v>
      </c>
      <c r="H33" s="33">
        <f t="shared" ca="1" si="8"/>
        <v>0.54854217343114242</v>
      </c>
      <c r="I33" s="87">
        <f t="shared" ca="1" si="9"/>
        <v>4.3978711308128249E-2</v>
      </c>
      <c r="J33" s="94">
        <f t="shared" ca="1" si="10"/>
        <v>0.21701431274414063</v>
      </c>
      <c r="K33" s="94">
        <f t="shared" ca="1" si="11"/>
        <v>0.21701431274414063</v>
      </c>
      <c r="L33" s="54">
        <f t="shared" ca="1" si="12"/>
        <v>3.3936000000000002</v>
      </c>
      <c r="M33" s="54">
        <f t="shared" ca="1" si="13"/>
        <v>3.3936000000000002</v>
      </c>
      <c r="N33" s="55">
        <f ca="1">(L33+M33)/2</f>
        <v>3.3936000000000002</v>
      </c>
      <c r="O33" s="72">
        <f ca="1">[2]!s_dq_close(Q33,$E$22,1)</f>
        <v>3.0000000000000001E-3</v>
      </c>
      <c r="P33" s="72">
        <f ca="1">[2]!s_dq_close(Q33,$E$22,1)</f>
        <v>3.0000000000000001E-3</v>
      </c>
      <c r="Q33" s="49" t="str">
        <f ca="1">OFFSET(ID!$C$6,MATCH('BlackIV_check '!R33,ID!$C$7:$C$5000,0),-1)</f>
        <v>10003420</v>
      </c>
      <c r="R33" s="12" t="str">
        <f t="shared" si="14"/>
        <v>510050C2107M03700</v>
      </c>
      <c r="S33" s="70">
        <v>3.7</v>
      </c>
      <c r="T33" s="12" t="str">
        <f t="shared" si="15"/>
        <v>510050P2107M03700</v>
      </c>
      <c r="U33" s="49" t="str">
        <f ca="1">OFFSET(ID!$C$6,MATCH('BlackIV_check '!T33,ID!$C$7:$C$5000,0),-1)</f>
        <v>10003429</v>
      </c>
      <c r="V33" s="72">
        <f ca="1">[2]!s_dq_close(U33,$E$22,1)</f>
        <v>0.30940000000000001</v>
      </c>
      <c r="W33" s="72">
        <f ca="1">[2]!s_dq_close(U33,$E$22,1)</f>
        <v>0.30940000000000001</v>
      </c>
      <c r="X33" s="94">
        <f t="shared" ca="1" si="16"/>
        <v>0.21188735961914063</v>
      </c>
      <c r="Y33" s="94">
        <f t="shared" ca="1" si="17"/>
        <v>0.21188735961914063</v>
      </c>
      <c r="Z33" s="87">
        <f t="shared" ca="1" si="18"/>
        <v>-0.95983318801881223</v>
      </c>
      <c r="AA33" s="33">
        <f t="shared" ca="1" si="19"/>
        <v>0.52206165919933289</v>
      </c>
      <c r="AB33" s="20">
        <f t="shared" ca="1" si="20"/>
        <v>6.7586679557763633E-4</v>
      </c>
      <c r="AC33" s="87">
        <f t="shared" ca="1" si="21"/>
        <v>-5.5076327454347672E-4</v>
      </c>
      <c r="AH33" s="30">
        <f t="shared" ca="1" si="22"/>
        <v>0.21701431274414063</v>
      </c>
      <c r="AI33" s="30">
        <f t="shared" ca="1" si="23"/>
        <v>0.21188735961914063</v>
      </c>
      <c r="AJ33" s="26">
        <f t="shared" si="24"/>
        <v>3.7</v>
      </c>
      <c r="AK33" s="94">
        <f t="shared" ref="AK33:AK39" ca="1" si="28">AH33</f>
        <v>0.21701431274414063</v>
      </c>
    </row>
    <row r="34" spans="1:37">
      <c r="A34" s="21" t="s">
        <v>21</v>
      </c>
      <c r="B34" s="4">
        <f t="shared" si="26"/>
        <v>9.9999999999999867E-2</v>
      </c>
      <c r="C34" s="29">
        <f t="shared" ca="1" si="4"/>
        <v>0.2029</v>
      </c>
      <c r="D34" s="24">
        <f t="shared" ca="1" si="5"/>
        <v>1.4051246537396104E-3</v>
      </c>
      <c r="E34" s="56">
        <f ca="1">AVERAGE(N30:N34)</f>
        <v>3.3937799999999996</v>
      </c>
      <c r="F34" s="87">
        <f t="shared" ca="1" si="6"/>
        <v>-3.5775617527457007E-4</v>
      </c>
      <c r="G34" s="60">
        <f t="shared" ca="1" si="7"/>
        <v>3.9090922094039992E-4</v>
      </c>
      <c r="H34" s="33">
        <f t="shared" ca="1" si="8"/>
        <v>0.26886188686954349</v>
      </c>
      <c r="I34" s="87">
        <f t="shared" ca="1" si="9"/>
        <v>2.0778153709075986E-2</v>
      </c>
      <c r="J34" s="94">
        <f t="shared" ca="1" si="10"/>
        <v>0.23796463012695313</v>
      </c>
      <c r="K34" s="94">
        <f t="shared" ca="1" si="11"/>
        <v>0.23796463012695313</v>
      </c>
      <c r="L34" s="54">
        <f t="shared" ca="1" si="12"/>
        <v>3.3969999999999998</v>
      </c>
      <c r="M34" s="54">
        <f t="shared" ca="1" si="13"/>
        <v>3.3969999999999998</v>
      </c>
      <c r="N34" s="55">
        <f t="shared" ca="1" si="27"/>
        <v>3.3969999999999998</v>
      </c>
      <c r="O34" s="72">
        <f ca="1">[2]!s_dq_close(Q34,$E$22,1)</f>
        <v>1.4E-3</v>
      </c>
      <c r="P34" s="72">
        <f ca="1">[2]!s_dq_close(Q34,$E$22,1)</f>
        <v>1.4E-3</v>
      </c>
      <c r="Q34" s="49" t="str">
        <f ca="1">OFFSET(ID!$C$6,MATCH('BlackIV_check '!R34,ID!$C$7:$C$5000,0),-1)</f>
        <v>10003421</v>
      </c>
      <c r="R34" s="12" t="str">
        <f t="shared" si="14"/>
        <v>510050C2107M03800</v>
      </c>
      <c r="S34" s="70">
        <v>3.8</v>
      </c>
      <c r="T34" s="12" t="str">
        <f t="shared" si="15"/>
        <v>510050P2107M03800</v>
      </c>
      <c r="U34" s="49" t="str">
        <f ca="1">OFFSET(ID!$C$6,MATCH('BlackIV_check '!T34,ID!$C$7:$C$5000,0),-1)</f>
        <v>10003430</v>
      </c>
      <c r="V34" s="72">
        <f ca="1">[2]!s_dq_close(U34,$E$22,1)</f>
        <v>0.40439999999999998</v>
      </c>
      <c r="W34" s="72">
        <f ca="1">[2]!s_dq_close(U34,$E$22,1)</f>
        <v>0.40439999999999998</v>
      </c>
      <c r="X34" s="94">
        <f t="shared" ca="1" si="16"/>
        <v>3.814697265625E-6</v>
      </c>
      <c r="Y34" s="94">
        <f t="shared" ca="1" si="17"/>
        <v>3.814697265625E-6</v>
      </c>
      <c r="Z34" s="87">
        <f t="shared" ca="1" si="18"/>
        <v>-1</v>
      </c>
      <c r="AA34" s="33">
        <f t="shared" ca="1" si="19"/>
        <v>0</v>
      </c>
      <c r="AB34" s="20">
        <f t="shared" ca="1" si="20"/>
        <v>0</v>
      </c>
      <c r="AC34" s="87">
        <f t="shared" ca="1" si="21"/>
        <v>0</v>
      </c>
      <c r="AH34" s="30">
        <f t="shared" ca="1" si="22"/>
        <v>0.23796463012695313</v>
      </c>
      <c r="AI34" s="30" t="str">
        <f t="shared" ca="1" si="23"/>
        <v/>
      </c>
      <c r="AJ34" s="26">
        <f t="shared" si="24"/>
        <v>3.8</v>
      </c>
      <c r="AK34" s="94">
        <f t="shared" ca="1" si="28"/>
        <v>0.23796463012695313</v>
      </c>
    </row>
    <row r="35" spans="1:37">
      <c r="A35" s="4">
        <f ca="1">A33+EXP($A$25*A31)*((O34+P34)/2-(V34+W34)/2)</f>
        <v>-0.40299999999999997</v>
      </c>
      <c r="B35" s="4">
        <f t="shared" si="26"/>
        <v>0.10000000000000009</v>
      </c>
      <c r="C35" s="29">
        <f t="shared" ca="1" si="4"/>
        <v>1.1000000000000001E-3</v>
      </c>
      <c r="D35" s="24">
        <f t="shared" ca="1" si="5"/>
        <v>7.2320841551610853E-6</v>
      </c>
      <c r="F35" s="87">
        <f t="shared" ca="1" si="6"/>
        <v>-3.0838088088651025E-4</v>
      </c>
      <c r="G35" s="60">
        <f t="shared" ca="1" si="7"/>
        <v>2.9282418849580156E-4</v>
      </c>
      <c r="H35" s="33">
        <f t="shared" ca="1" si="8"/>
        <v>0.17502133955223845</v>
      </c>
      <c r="I35" s="87">
        <f t="shared" ca="1" si="9"/>
        <v>1.4811908465099277E-2</v>
      </c>
      <c r="J35" s="94">
        <f t="shared" ca="1" si="10"/>
        <v>0.27383041381835938</v>
      </c>
      <c r="K35" s="94">
        <f t="shared" ca="1" si="11"/>
        <v>0.27383041381835938</v>
      </c>
      <c r="L35" s="54">
        <f t="shared" ca="1" si="12"/>
        <v>3.3952</v>
      </c>
      <c r="M35" s="54">
        <f t="shared" ca="1" si="13"/>
        <v>3.3952</v>
      </c>
      <c r="N35" s="55">
        <f t="shared" ca="1" si="27"/>
        <v>3.3952</v>
      </c>
      <c r="O35" s="72">
        <f ca="1">[2]!s_dq_close(Q35,$E$22,1)</f>
        <v>1.1000000000000001E-3</v>
      </c>
      <c r="P35" s="72">
        <f ca="1">[2]!s_dq_close(Q35,$E$22,1)</f>
        <v>1.1000000000000001E-3</v>
      </c>
      <c r="Q35" s="49" t="str">
        <f ca="1">OFFSET(ID!$C$6,MATCH('BlackIV_check '!R35,ID!$C$7:$C$5000,0),-1)</f>
        <v>10003422</v>
      </c>
      <c r="R35" s="12" t="str">
        <f t="shared" si="14"/>
        <v>510050C2107M03900</v>
      </c>
      <c r="S35" s="70">
        <v>3.9</v>
      </c>
      <c r="T35" s="12" t="str">
        <f t="shared" si="15"/>
        <v>510050P2107M03900</v>
      </c>
      <c r="U35" s="49" t="str">
        <f ca="1">OFFSET(ID!$C$6,MATCH('BlackIV_check '!T35,ID!$C$7:$C$5000,0),-1)</f>
        <v>10003431</v>
      </c>
      <c r="V35" s="72">
        <f ca="1">[2]!s_dq_close(U35,$E$22,1)</f>
        <v>0.50590000000000002</v>
      </c>
      <c r="W35" s="72">
        <f ca="1">[2]!s_dq_close(U35,$E$22,1)</f>
        <v>0.50590000000000002</v>
      </c>
      <c r="X35" s="94">
        <f t="shared" ca="1" si="16"/>
        <v>3.814697265625E-6</v>
      </c>
      <c r="Y35" s="94">
        <f t="shared" ca="1" si="17"/>
        <v>3.814697265625E-6</v>
      </c>
      <c r="Z35" s="87">
        <f t="shared" ca="1" si="18"/>
        <v>-1</v>
      </c>
      <c r="AA35" s="33">
        <f t="shared" ca="1" si="19"/>
        <v>0</v>
      </c>
      <c r="AB35" s="20">
        <f t="shared" ca="1" si="20"/>
        <v>0</v>
      </c>
      <c r="AC35" s="87">
        <f t="shared" ca="1" si="21"/>
        <v>0</v>
      </c>
      <c r="AH35" s="30">
        <f t="shared" ca="1" si="22"/>
        <v>0.27383041381835938</v>
      </c>
      <c r="AI35" s="30" t="str">
        <f t="shared" ca="1" si="23"/>
        <v/>
      </c>
      <c r="AJ35" s="26">
        <f t="shared" si="24"/>
        <v>3.9</v>
      </c>
      <c r="AK35" s="94">
        <f t="shared" ca="1" si="28"/>
        <v>0.27383041381835938</v>
      </c>
    </row>
    <row r="36" spans="1:37">
      <c r="A36" s="21" t="s">
        <v>22</v>
      </c>
      <c r="B36" s="4">
        <f t="shared" si="26"/>
        <v>9.9999999999999867E-2</v>
      </c>
      <c r="C36" s="29">
        <f t="shared" ca="1" si="4"/>
        <v>6.9999999999999999E-4</v>
      </c>
      <c r="D36" s="24">
        <f t="shared" ca="1" si="5"/>
        <v>4.3749999999999945E-6</v>
      </c>
      <c r="F36" s="87">
        <f t="shared" ca="1" si="6"/>
        <v>-2.2083662915451616E-4</v>
      </c>
      <c r="G36" s="60">
        <f t="shared" ca="1" si="7"/>
        <v>1.9252080462678573E-4</v>
      </c>
      <c r="H36" s="33">
        <f t="shared" ca="1" si="8"/>
        <v>0.10564495880173214</v>
      </c>
      <c r="I36" s="87">
        <f t="shared" ca="1" si="9"/>
        <v>9.1368206605799696E-3</v>
      </c>
      <c r="J36" s="94">
        <f t="shared" ca="1" si="10"/>
        <v>0.29825973510742188</v>
      </c>
      <c r="K36" s="94">
        <f t="shared" ca="1" si="11"/>
        <v>0.29825973510742188</v>
      </c>
      <c r="L36" s="54">
        <f t="shared" ca="1" si="12"/>
        <v>3.3947000000000003</v>
      </c>
      <c r="M36" s="54">
        <f t="shared" ca="1" si="13"/>
        <v>3.3947000000000003</v>
      </c>
      <c r="N36" s="55">
        <f t="shared" ca="1" si="27"/>
        <v>3.3947000000000003</v>
      </c>
      <c r="O36" s="72">
        <f ca="1">[2]!s_dq_close(Q36,$E$22,1)</f>
        <v>6.9999999999999999E-4</v>
      </c>
      <c r="P36" s="72">
        <f ca="1">[2]!s_dq_close(Q36,$E$22,1)</f>
        <v>6.9999999999999999E-4</v>
      </c>
      <c r="Q36" s="49" t="str">
        <f ca="1">OFFSET(ID!$C$6,MATCH('BlackIV_check '!R36,ID!$C$7:$C$5000,0),-1)</f>
        <v>10003423</v>
      </c>
      <c r="R36" s="12" t="str">
        <f t="shared" si="14"/>
        <v>510050C2107M04000</v>
      </c>
      <c r="S36" s="70">
        <v>4</v>
      </c>
      <c r="T36" s="12" t="str">
        <f t="shared" si="15"/>
        <v>510050P2107M04000</v>
      </c>
      <c r="U36" s="49" t="str">
        <f ca="1">OFFSET(ID!$C$6,MATCH('BlackIV_check '!T36,ID!$C$7:$C$5000,0),-1)</f>
        <v>10003432</v>
      </c>
      <c r="V36" s="72">
        <f ca="1">[2]!s_dq_close(U36,$E$22,1)</f>
        <v>0.60599999999999998</v>
      </c>
      <c r="W36" s="72">
        <f ca="1">[2]!s_dq_close(U36,$E$22,1)</f>
        <v>0.60599999999999998</v>
      </c>
      <c r="X36" s="94">
        <f t="shared" ca="1" si="16"/>
        <v>3.814697265625E-6</v>
      </c>
      <c r="Y36" s="94">
        <f t="shared" ca="1" si="17"/>
        <v>3.814697265625E-6</v>
      </c>
      <c r="Z36" s="87">
        <f t="shared" ca="1" si="18"/>
        <v>-1</v>
      </c>
      <c r="AA36" s="33">
        <f t="shared" ca="1" si="19"/>
        <v>0</v>
      </c>
      <c r="AB36" s="20">
        <f t="shared" ca="1" si="20"/>
        <v>0</v>
      </c>
      <c r="AC36" s="87">
        <f t="shared" ca="1" si="21"/>
        <v>0</v>
      </c>
      <c r="AH36" s="30">
        <f t="shared" ca="1" si="22"/>
        <v>0.29825973510742188</v>
      </c>
      <c r="AI36" s="30" t="str">
        <f t="shared" ca="1" si="23"/>
        <v/>
      </c>
      <c r="AJ36" s="26">
        <f t="shared" si="24"/>
        <v>4</v>
      </c>
      <c r="AK36" s="94">
        <f t="shared" ca="1" si="28"/>
        <v>0.29825973510742188</v>
      </c>
    </row>
    <row r="37" spans="1:37">
      <c r="A37" s="4">
        <f ca="1">IF(A33&lt;A35,A33,S34)</f>
        <v>3.8</v>
      </c>
      <c r="B37" s="4">
        <f t="shared" si="26"/>
        <v>-2</v>
      </c>
      <c r="C37" s="29">
        <f t="shared" ca="1" si="4"/>
        <v>4.0000000000000002E-4</v>
      </c>
      <c r="D37" s="24">
        <f t="shared" ca="1" si="5"/>
        <v>-4.7590719809637124E-5</v>
      </c>
      <c r="F37" s="87">
        <f t="shared" ca="1" si="6"/>
        <v>-1.4257084378861064E-4</v>
      </c>
      <c r="G37" s="60">
        <f t="shared" ca="1" si="7"/>
        <v>1.1725673748798345E-4</v>
      </c>
      <c r="H37" s="33">
        <f t="shared" ca="1" si="8"/>
        <v>6.0702900655040019E-2</v>
      </c>
      <c r="I37" s="87">
        <f t="shared" ca="1" si="9"/>
        <v>5.2107509637169258E-3</v>
      </c>
      <c r="J37" s="94">
        <f t="shared" ca="1" si="10"/>
        <v>0.31615066528320313</v>
      </c>
      <c r="K37" s="94">
        <f t="shared" ca="1" si="11"/>
        <v>0.31615066528320313</v>
      </c>
      <c r="L37" s="54">
        <f t="shared" ca="1" si="12"/>
        <v>3.3942999999999994</v>
      </c>
      <c r="M37" s="54">
        <f t="shared" ca="1" si="13"/>
        <v>3.3942999999999994</v>
      </c>
      <c r="N37" s="55">
        <f t="shared" ca="1" si="27"/>
        <v>3.3942999999999994</v>
      </c>
      <c r="O37" s="72">
        <f ca="1">[2]!s_dq_close(Q37,$E$22,1)</f>
        <v>4.0000000000000002E-4</v>
      </c>
      <c r="P37" s="72">
        <f ca="1">[2]!s_dq_close(Q37,$E$22,1)</f>
        <v>4.0000000000000002E-4</v>
      </c>
      <c r="Q37" s="49" t="str">
        <f ca="1">OFFSET(ID!$C$6,MATCH('BlackIV_check '!R37,ID!$C$7:$C$5000,0),-1)</f>
        <v>10003451</v>
      </c>
      <c r="R37" s="12" t="str">
        <f t="shared" si="14"/>
        <v>510050C2107M04100</v>
      </c>
      <c r="S37" s="70">
        <v>4.0999999999999996</v>
      </c>
      <c r="T37" s="12" t="str">
        <f t="shared" si="15"/>
        <v>510050P2107M04100</v>
      </c>
      <c r="U37" s="49" t="str">
        <f ca="1">OFFSET(ID!$C$6,MATCH('BlackIV_check '!T37,ID!$C$7:$C$5000,0),-1)</f>
        <v>10003452</v>
      </c>
      <c r="V37" s="72">
        <f ca="1">[2]!s_dq_close(U37,$E$22,1)</f>
        <v>0.70609999999999995</v>
      </c>
      <c r="W37" s="72">
        <f ca="1">[2]!s_dq_close(U37,$E$22,1)</f>
        <v>0.70609999999999995</v>
      </c>
      <c r="X37" s="94">
        <f t="shared" ca="1" si="16"/>
        <v>3.814697265625E-6</v>
      </c>
      <c r="Y37" s="94">
        <f t="shared" ca="1" si="17"/>
        <v>3.814697265625E-6</v>
      </c>
      <c r="Z37" s="87">
        <f t="shared" ca="1" si="18"/>
        <v>-1</v>
      </c>
      <c r="AA37" s="33">
        <f t="shared" ca="1" si="19"/>
        <v>0</v>
      </c>
      <c r="AB37" s="20">
        <f t="shared" ca="1" si="20"/>
        <v>0</v>
      </c>
      <c r="AC37" s="87">
        <f t="shared" ca="1" si="21"/>
        <v>0</v>
      </c>
      <c r="AH37" s="30">
        <f t="shared" ca="1" si="22"/>
        <v>0.31615066528320313</v>
      </c>
      <c r="AI37" s="30" t="str">
        <f t="shared" ca="1" si="23"/>
        <v/>
      </c>
      <c r="AJ37" s="26">
        <f t="shared" si="24"/>
        <v>4.0999999999999996</v>
      </c>
      <c r="AK37" s="94">
        <f t="shared" ca="1" si="28"/>
        <v>0.31615066528320313</v>
      </c>
    </row>
    <row r="38" spans="1:37">
      <c r="B38" s="4">
        <f t="shared" si="26"/>
        <v>-2.0499999999999998</v>
      </c>
      <c r="C38" s="29">
        <f t="shared" ca="1" si="4"/>
        <v>0</v>
      </c>
      <c r="D38" s="24" t="e">
        <f t="shared" ca="1" si="5"/>
        <v>#DIV/0!</v>
      </c>
      <c r="F38" s="87" t="e">
        <f t="shared" ca="1" si="6"/>
        <v>#VALUE!</v>
      </c>
      <c r="G38" s="60" t="e">
        <f t="shared" ca="1" si="7"/>
        <v>#VALUE!</v>
      </c>
      <c r="H38" s="33" t="e">
        <f t="shared" ca="1" si="8"/>
        <v>#VALUE!</v>
      </c>
      <c r="I38" s="87" t="e">
        <f t="shared" ca="1" si="9"/>
        <v>#VALUE!</v>
      </c>
      <c r="J38" s="94" t="e">
        <f t="shared" ca="1" si="10"/>
        <v>#VALUE!</v>
      </c>
      <c r="K38" s="94" t="e">
        <f t="shared" ca="1" si="11"/>
        <v>#VALUE!</v>
      </c>
      <c r="L38" s="54">
        <f t="shared" ca="1" si="12"/>
        <v>0</v>
      </c>
      <c r="M38" s="54">
        <f t="shared" ca="1" si="13"/>
        <v>0</v>
      </c>
      <c r="N38" s="55">
        <f t="shared" ca="1" si="27"/>
        <v>0</v>
      </c>
      <c r="O38" s="72">
        <f ca="1">[2]!s_dq_close(Q38,$E$22,1)</f>
        <v>0</v>
      </c>
      <c r="P38" s="72">
        <f ca="1">[2]!s_dq_close(Q38,$E$22,1)</f>
        <v>0</v>
      </c>
      <c r="Q38" s="49" t="e">
        <f ca="1">OFFSET(ID!$C$6,MATCH('BlackIV_check '!R38,ID!$C$7:$C$5000,0),-1)</f>
        <v>#N/A</v>
      </c>
      <c r="R38" s="12" t="str">
        <f t="shared" si="14"/>
        <v>510050C2107M00</v>
      </c>
      <c r="S38" s="70"/>
      <c r="T38" s="12" t="str">
        <f t="shared" si="15"/>
        <v>510050P2107M00</v>
      </c>
      <c r="U38" s="49" t="e">
        <f ca="1">OFFSET(ID!$C$6,MATCH('BlackIV_check '!T38,ID!$C$7:$C$5000,0),-1)</f>
        <v>#N/A</v>
      </c>
      <c r="V38" s="72">
        <f ca="1">[2]!s_dq_close(U38,$E$22,1)</f>
        <v>0</v>
      </c>
      <c r="W38" s="72">
        <f ca="1">[2]!s_dq_close(U38,$E$22,1)</f>
        <v>0</v>
      </c>
      <c r="X38" s="94" t="e">
        <f t="shared" ca="1" si="16"/>
        <v>#VALUE!</v>
      </c>
      <c r="Y38" s="94" t="e">
        <f t="shared" ca="1" si="17"/>
        <v>#VALUE!</v>
      </c>
      <c r="Z38" s="87" t="e">
        <f t="shared" ca="1" si="18"/>
        <v>#VALUE!</v>
      </c>
      <c r="AA38" s="33" t="e">
        <f t="shared" ca="1" si="19"/>
        <v>#VALUE!</v>
      </c>
      <c r="AB38" s="20" t="e">
        <f t="shared" ca="1" si="20"/>
        <v>#VALUE!</v>
      </c>
      <c r="AC38" s="87" t="e">
        <f t="shared" ca="1" si="21"/>
        <v>#VALUE!</v>
      </c>
      <c r="AH38" s="30" t="e">
        <f t="shared" ca="1" si="22"/>
        <v>#VALUE!</v>
      </c>
      <c r="AI38" s="30" t="e">
        <f t="shared" ca="1" si="23"/>
        <v>#VALUE!</v>
      </c>
      <c r="AJ38" s="93">
        <f t="shared" si="24"/>
        <v>0</v>
      </c>
      <c r="AK38" s="94" t="e">
        <f t="shared" ca="1" si="28"/>
        <v>#VALUE!</v>
      </c>
    </row>
    <row r="39" spans="1:37">
      <c r="B39" s="4">
        <f>B38</f>
        <v>-2.0499999999999998</v>
      </c>
      <c r="C39" s="29">
        <f t="shared" ca="1" si="4"/>
        <v>0</v>
      </c>
      <c r="D39" s="24" t="e">
        <f t="shared" ca="1" si="5"/>
        <v>#DIV/0!</v>
      </c>
      <c r="F39" s="87" t="e">
        <f t="shared" ca="1" si="6"/>
        <v>#VALUE!</v>
      </c>
      <c r="G39" s="60" t="e">
        <f t="shared" ca="1" si="7"/>
        <v>#VALUE!</v>
      </c>
      <c r="H39" s="33" t="e">
        <f t="shared" ca="1" si="8"/>
        <v>#VALUE!</v>
      </c>
      <c r="I39" s="87" t="e">
        <f t="shared" ca="1" si="9"/>
        <v>#VALUE!</v>
      </c>
      <c r="J39" s="94" t="e">
        <f t="shared" ca="1" si="10"/>
        <v>#VALUE!</v>
      </c>
      <c r="K39" s="94" t="e">
        <f t="shared" ca="1" si="11"/>
        <v>#VALUE!</v>
      </c>
      <c r="L39" s="54">
        <f t="shared" ca="1" si="12"/>
        <v>0</v>
      </c>
      <c r="M39" s="54">
        <f t="shared" ca="1" si="13"/>
        <v>0</v>
      </c>
      <c r="N39" s="55">
        <f t="shared" ca="1" si="27"/>
        <v>0</v>
      </c>
      <c r="O39" s="72">
        <f ca="1">[2]!s_dq_close(Q39,$E$22,1)</f>
        <v>0</v>
      </c>
      <c r="P39" s="72">
        <f ca="1">[2]!s_dq_close(Q39,$E$22,1)</f>
        <v>0</v>
      </c>
      <c r="Q39" s="49" t="e">
        <f ca="1">OFFSET(ID!$C$6,MATCH('BlackIV_check '!R39,ID!$C$7:$C$5000,0),-1)</f>
        <v>#N/A</v>
      </c>
      <c r="R39" s="12" t="str">
        <f t="shared" si="14"/>
        <v>510050C2107M00</v>
      </c>
      <c r="S39" s="70"/>
      <c r="T39" s="12" t="str">
        <f t="shared" si="15"/>
        <v>510050P2107M00</v>
      </c>
      <c r="U39" s="49" t="e">
        <f ca="1">OFFSET(ID!$C$6,MATCH('BlackIV_check '!T39,ID!$C$7:$C$5000,0),-1)</f>
        <v>#N/A</v>
      </c>
      <c r="V39" s="72">
        <f ca="1">[2]!s_dq_close(U39,$E$22,1)</f>
        <v>0</v>
      </c>
      <c r="W39" s="72">
        <f ca="1">[2]!s_dq_close(U39,$E$22,1)</f>
        <v>0</v>
      </c>
      <c r="X39" s="94" t="e">
        <f t="shared" ca="1" si="16"/>
        <v>#VALUE!</v>
      </c>
      <c r="Y39" s="94" t="e">
        <f t="shared" ca="1" si="17"/>
        <v>#VALUE!</v>
      </c>
      <c r="Z39" s="87" t="e">
        <f t="shared" ca="1" si="18"/>
        <v>#VALUE!</v>
      </c>
      <c r="AA39" s="33" t="e">
        <f t="shared" ca="1" si="19"/>
        <v>#VALUE!</v>
      </c>
      <c r="AB39" s="20" t="e">
        <f t="shared" ca="1" si="20"/>
        <v>#VALUE!</v>
      </c>
      <c r="AC39" s="87" t="e">
        <f t="shared" ca="1" si="21"/>
        <v>#VALUE!</v>
      </c>
      <c r="AH39" s="30" t="e">
        <f t="shared" ca="1" si="22"/>
        <v>#VALUE!</v>
      </c>
      <c r="AI39" s="30" t="e">
        <f t="shared" ca="1" si="23"/>
        <v>#VALUE!</v>
      </c>
      <c r="AJ39" s="93">
        <f t="shared" si="24"/>
        <v>0</v>
      </c>
      <c r="AK39" s="94" t="e">
        <f t="shared" ca="1" si="28"/>
        <v>#VALUE!</v>
      </c>
    </row>
    <row r="41" spans="1:37">
      <c r="S41" s="19" t="s">
        <v>14</v>
      </c>
    </row>
    <row r="42" spans="1:37">
      <c r="D42" s="89" t="s">
        <v>26</v>
      </c>
      <c r="E42" s="27">
        <f ca="1">(J34+K34)/2</f>
        <v>0.23796463012695313</v>
      </c>
      <c r="F42" s="94"/>
      <c r="S42" s="18">
        <f ca="1">[2]!w_info_lasttradingdate(Q52)+15.02/24</f>
        <v>0.62583333333333335</v>
      </c>
      <c r="AA42" s="25"/>
    </row>
    <row r="43" spans="1:37">
      <c r="D43" s="89" t="s">
        <v>27</v>
      </c>
      <c r="E43" s="27">
        <f ca="1">(X34+Y34)/2</f>
        <v>3.814697265625E-6</v>
      </c>
      <c r="S43" s="9">
        <f ca="1">NETWORKDAYS($S$21,S42,Chinaholiday)-1-MOD($S$21,1)+MOD(S42,1)</f>
        <v>-31554.999166666668</v>
      </c>
    </row>
    <row r="44" spans="1:37">
      <c r="D44" s="90" t="s">
        <v>28</v>
      </c>
      <c r="E44" s="28">
        <f ca="1">(E42+E43)/2</f>
        <v>0.11898422241210938</v>
      </c>
      <c r="S44" s="14" t="s">
        <v>8</v>
      </c>
    </row>
    <row r="45" spans="1:37">
      <c r="E45" s="50" t="s">
        <v>4555</v>
      </c>
      <c r="S45" s="16">
        <f ca="1">S43/245</f>
        <v>-128.79591496598641</v>
      </c>
      <c r="AH45" s="11">
        <v>0.05</v>
      </c>
      <c r="AI45" s="11">
        <v>0.05</v>
      </c>
    </row>
    <row r="46" spans="1:37" ht="17.25">
      <c r="A46" s="4" t="s">
        <v>11</v>
      </c>
      <c r="B46" s="21" t="s">
        <v>23</v>
      </c>
      <c r="C46" s="21" t="s">
        <v>24</v>
      </c>
      <c r="D46" s="23"/>
      <c r="E46" s="5" t="s">
        <v>76</v>
      </c>
      <c r="F46" s="10" t="s">
        <v>10</v>
      </c>
      <c r="G46" s="10" t="s">
        <v>4</v>
      </c>
      <c r="H46" s="10" t="s">
        <v>3</v>
      </c>
      <c r="I46" s="10" t="s">
        <v>6</v>
      </c>
      <c r="J46" s="89" t="s">
        <v>18</v>
      </c>
      <c r="K46" s="89" t="s">
        <v>17</v>
      </c>
      <c r="L46" s="92" t="s">
        <v>366</v>
      </c>
      <c r="M46" s="92" t="s">
        <v>367</v>
      </c>
      <c r="N46" s="92" t="s">
        <v>367</v>
      </c>
      <c r="O46" s="57" t="s">
        <v>16</v>
      </c>
      <c r="P46" s="57" t="s">
        <v>15</v>
      </c>
      <c r="Q46" s="15" t="s">
        <v>196</v>
      </c>
      <c r="R46" s="15" t="s">
        <v>0</v>
      </c>
      <c r="S46" s="15" t="s">
        <v>7</v>
      </c>
      <c r="T46" s="15" t="s">
        <v>2</v>
      </c>
      <c r="U46" s="15" t="s">
        <v>196</v>
      </c>
      <c r="V46" s="57" t="s">
        <v>15</v>
      </c>
      <c r="W46" s="57" t="s">
        <v>16</v>
      </c>
      <c r="X46" s="89" t="s">
        <v>17</v>
      </c>
      <c r="Y46" s="89" t="s">
        <v>18</v>
      </c>
      <c r="Z46" s="10" t="s">
        <v>6</v>
      </c>
      <c r="AA46" s="10" t="s">
        <v>3</v>
      </c>
      <c r="AB46" s="10" t="s">
        <v>4</v>
      </c>
      <c r="AC46" s="10" t="s">
        <v>10</v>
      </c>
      <c r="AH46" s="91" t="s">
        <v>30</v>
      </c>
      <c r="AI46" s="91" t="s">
        <v>31</v>
      </c>
      <c r="AK46" s="86" t="s">
        <v>32</v>
      </c>
    </row>
    <row r="47" spans="1:37">
      <c r="B47" s="4">
        <f>B48</f>
        <v>9.9999999999999867E-2</v>
      </c>
      <c r="C47" s="29" t="e">
        <f t="shared" ref="C47:C58" ca="1" si="29">IF(S47&lt;$A$56,(V47+W47)/2,IF(S47=$A$56,(O47+P47+V47+W47)/4,(O47+P47)/2))</f>
        <v>#N/A</v>
      </c>
      <c r="D47" s="24" t="e">
        <f t="shared" ref="D47:D58" ca="1" si="30">B47/(S47)^2*EXP($A$25*$S$45)*C47</f>
        <v>#N/A</v>
      </c>
      <c r="E47" s="43">
        <f>RTD("wdf.rtq",,E46,"LastPrice")</f>
        <v>5.1959999999999997</v>
      </c>
      <c r="F47" s="87" t="e">
        <f t="shared" ref="F47:F58" ca="1" si="31">BTheta($R$27,E$52,S47,$S$45,$A$25,$B$25,(K47+J47)/2)/245</f>
        <v>#VALUE!</v>
      </c>
      <c r="G47" s="60" t="e">
        <f t="shared" ref="G47:G58" ca="1" si="32">bVega(E$52,S47,$S$45,$A$25,$B$25,(K47+J47)/2)/100</f>
        <v>#VALUE!</v>
      </c>
      <c r="H47" s="33" t="e">
        <f t="shared" ref="H47:H58" ca="1" si="33">bGamma(E$52,S47,$S$45,$A$25,$B$25,(K47+J47)/2)</f>
        <v>#VALUE!</v>
      </c>
      <c r="I47" s="87" t="e">
        <f t="shared" ref="I47:I58" ca="1" si="34">BDelta($R$27,E$52,S47,$S$45,$A$25,$B$25,(K47+J47)/2)</f>
        <v>#VALUE!</v>
      </c>
      <c r="J47" s="94" t="e">
        <f t="shared" ref="J47:J58" ca="1" si="35">BSimv($R$46,$E$52,S47,$S$45,$A$25,$B$25,O47)</f>
        <v>#VALUE!</v>
      </c>
      <c r="K47" s="94" t="e">
        <f t="shared" ref="K47:K58" ca="1" si="36">BSimv($R$46,$E$52,S47,$S$45,$A$25,$B$25,P47)</f>
        <v>#VALUE!</v>
      </c>
      <c r="L47" s="54" t="e">
        <f t="shared" ref="L47:L58" ca="1" si="37">(P47+S47*EXP(-$A$25*$S$45)-W47)</f>
        <v>#N/A</v>
      </c>
      <c r="M47" s="54" t="e">
        <f t="shared" ref="M47:M58" ca="1" si="38">(O47+S47*EXP(-$A$25*$S$45)-V47)</f>
        <v>#N/A</v>
      </c>
      <c r="N47" s="51" t="e">
        <f ca="1">(L47+M47)/2</f>
        <v>#N/A</v>
      </c>
      <c r="O47" s="58" t="e">
        <f ca="1">RTD("wdf.rtq",,Q47,"Bid_Price1")</f>
        <v>#N/A</v>
      </c>
      <c r="P47" s="58" t="e">
        <f ca="1">RTD("wdf.rtq",,Q47,"Ask_Price1")</f>
        <v>#N/A</v>
      </c>
      <c r="Q47" s="49" t="e">
        <f ca="1">OFFSET(ID!$V$6,MATCH('BlackIV_check '!R47,ID!$V$7:$V$5000,0),-1)</f>
        <v>#N/A</v>
      </c>
      <c r="R47" s="12" t="str">
        <f t="shared" ref="R47:R58" si="39">CONCATENATE($E$46,$R$27,$E$45,S47*1000)</f>
        <v>510300C2106M03200</v>
      </c>
      <c r="S47" s="52">
        <f t="shared" ref="S47:S58" si="40">S28</f>
        <v>3.2</v>
      </c>
      <c r="T47" s="12" t="str">
        <f t="shared" ref="T47:T58" si="41">CONCATENATE($E$46,$T$46,$E$45,S47*1000)</f>
        <v>510300P2106M03200</v>
      </c>
      <c r="U47" s="49" t="e">
        <f ca="1">OFFSET(ID!$V$6,MATCH('BlackIV_check '!T47,ID!$V$7:$V$5000,0),-1)</f>
        <v>#N/A</v>
      </c>
      <c r="V47" s="58" t="e">
        <f ca="1">RTD("wdf.rtq",,U47,"Ask_Price1")</f>
        <v>#N/A</v>
      </c>
      <c r="W47" s="58" t="e">
        <f ca="1">RTD("wdf.rtq",,U47,"Bid_Price1")</f>
        <v>#N/A</v>
      </c>
      <c r="X47" s="94" t="e">
        <f t="shared" ref="X47:X58" ca="1" si="42">BSimv($T$46,$E$52,S47,$S$45,$A$25,$B$25,V47)</f>
        <v>#VALUE!</v>
      </c>
      <c r="Y47" s="94" t="e">
        <f t="shared" ref="Y47:Y58" ca="1" si="43">BSimv($T$46,$E$52,S47,$S$45,$A$25,$B$25,W47)</f>
        <v>#VALUE!</v>
      </c>
      <c r="Z47" s="87" t="e">
        <f t="shared" ref="Z47:Z58" ca="1" si="44">BDelta($T$27,E$52,S47,$S$45,$A$25,$B$25,(X47+Y47)/2)</f>
        <v>#VALUE!</v>
      </c>
      <c r="AA47" s="33" t="e">
        <f t="shared" ref="AA47:AA58" ca="1" si="45">bGamma(E$52,S47,$S$45,$A$25,$B$25,(X47+Y47)/2)</f>
        <v>#VALUE!</v>
      </c>
      <c r="AB47" s="20" t="e">
        <f t="shared" ref="AB47:AB58" ca="1" si="46">bVega(E$52,S47,$S$45,$A$25,$B$25,(X47+Y47)/2)/100</f>
        <v>#VALUE!</v>
      </c>
      <c r="AC47" s="17" t="e">
        <f t="shared" ref="AC47:AC58" ca="1" si="47">BTheta($T$27,E$52,S47,$S$45,$A$25,$B$25,(X47+Y47)/2)/245</f>
        <v>#VALUE!</v>
      </c>
      <c r="AH47" s="30" t="e">
        <f t="shared" ref="AH47:AH58" ca="1" si="48">IF(AND(J47&gt;$AH$26,K47&gt;$AH$26),(J47+K47)/2,"")</f>
        <v>#VALUE!</v>
      </c>
      <c r="AI47" s="30" t="e">
        <f ca="1">IF(AND(Y47&gt;$AI$26,X47&gt;$AI$26),(X47+Y47)/2,"")</f>
        <v>#VALUE!</v>
      </c>
      <c r="AK47" s="88" t="e">
        <f t="shared" ref="AK47:AK52" ca="1" si="49">AI47</f>
        <v>#VALUE!</v>
      </c>
    </row>
    <row r="48" spans="1:37">
      <c r="B48" s="4">
        <f t="shared" ref="B48:B56" si="50">(S49-S47)/2</f>
        <v>9.9999999999999867E-2</v>
      </c>
      <c r="C48" s="29" t="e">
        <f t="shared" ca="1" si="29"/>
        <v>#N/A</v>
      </c>
      <c r="D48" s="24" t="e">
        <f t="shared" ca="1" si="30"/>
        <v>#N/A</v>
      </c>
      <c r="E48" s="4" t="s">
        <v>19</v>
      </c>
      <c r="F48" s="87" t="e">
        <f t="shared" ca="1" si="31"/>
        <v>#VALUE!</v>
      </c>
      <c r="G48" s="60" t="e">
        <f t="shared" ca="1" si="32"/>
        <v>#VALUE!</v>
      </c>
      <c r="H48" s="33" t="e">
        <f t="shared" ca="1" si="33"/>
        <v>#VALUE!</v>
      </c>
      <c r="I48" s="87" t="e">
        <f t="shared" ca="1" si="34"/>
        <v>#VALUE!</v>
      </c>
      <c r="J48" s="94" t="e">
        <f t="shared" ca="1" si="35"/>
        <v>#VALUE!</v>
      </c>
      <c r="K48" s="94" t="e">
        <f t="shared" ca="1" si="36"/>
        <v>#VALUE!</v>
      </c>
      <c r="L48" s="54" t="e">
        <f t="shared" ca="1" si="37"/>
        <v>#N/A</v>
      </c>
      <c r="M48" s="54" t="e">
        <f t="shared" ca="1" si="38"/>
        <v>#N/A</v>
      </c>
      <c r="N48" s="51" t="e">
        <f t="shared" ref="N48:N58" ca="1" si="51">(L48+M48)/2</f>
        <v>#N/A</v>
      </c>
      <c r="O48" s="58" t="e">
        <f ca="1">RTD("wdf.rtq",,Q48,"Bid_Price1")</f>
        <v>#N/A</v>
      </c>
      <c r="P48" s="58" t="e">
        <f ca="1">RTD("wdf.rtq",,Q48,"Ask_Price1")</f>
        <v>#N/A</v>
      </c>
      <c r="Q48" s="49" t="e">
        <f ca="1">OFFSET(ID!$V$6,MATCH('BlackIV_check '!R48,ID!$V$7:$V$5000,0),-1)</f>
        <v>#N/A</v>
      </c>
      <c r="R48" s="12" t="str">
        <f t="shared" si="39"/>
        <v>510300C2106M03300</v>
      </c>
      <c r="S48" s="52">
        <f t="shared" si="40"/>
        <v>3.3</v>
      </c>
      <c r="T48" s="12" t="str">
        <f t="shared" si="41"/>
        <v>510300P2106M03300</v>
      </c>
      <c r="U48" s="49" t="e">
        <f ca="1">OFFSET(ID!$V$6,MATCH('BlackIV_check '!T48,ID!$V$7:$V$5000,0),-1)</f>
        <v>#N/A</v>
      </c>
      <c r="V48" s="58" t="e">
        <f ca="1">RTD("wdf.rtq",,U48,"Ask_Price1")</f>
        <v>#N/A</v>
      </c>
      <c r="W48" s="58" t="e">
        <f ca="1">RTD("wdf.rtq",,U48,"Bid_Price1")</f>
        <v>#N/A</v>
      </c>
      <c r="X48" s="94" t="e">
        <f t="shared" ca="1" si="42"/>
        <v>#VALUE!</v>
      </c>
      <c r="Y48" s="94" t="e">
        <f t="shared" ca="1" si="43"/>
        <v>#VALUE!</v>
      </c>
      <c r="Z48" s="87" t="e">
        <f t="shared" ca="1" si="44"/>
        <v>#VALUE!</v>
      </c>
      <c r="AA48" s="33" t="e">
        <f t="shared" ca="1" si="45"/>
        <v>#VALUE!</v>
      </c>
      <c r="AB48" s="20" t="e">
        <f t="shared" ca="1" si="46"/>
        <v>#VALUE!</v>
      </c>
      <c r="AC48" s="17" t="e">
        <f t="shared" ca="1" si="47"/>
        <v>#VALUE!</v>
      </c>
      <c r="AH48" s="30" t="e">
        <f t="shared" ca="1" si="48"/>
        <v>#VALUE!</v>
      </c>
      <c r="AI48" s="30" t="e">
        <f t="shared" ref="AI48:AI58" ca="1" si="52">IF(AND(Y48&gt;$AI$26,X48&gt;$AI$26),(X48+Y48)/2,"")</f>
        <v>#VALUE!</v>
      </c>
      <c r="AK48" s="88" t="e">
        <f t="shared" ca="1" si="49"/>
        <v>#VALUE!</v>
      </c>
    </row>
    <row r="49" spans="1:37">
      <c r="A49" s="21" t="s">
        <v>20</v>
      </c>
      <c r="B49" s="4">
        <f t="shared" si="50"/>
        <v>0.10000000000000009</v>
      </c>
      <c r="C49" s="29" t="e">
        <f t="shared" ca="1" si="29"/>
        <v>#N/A</v>
      </c>
      <c r="D49" s="24" t="e">
        <f t="shared" ca="1" si="30"/>
        <v>#N/A</v>
      </c>
      <c r="E49" s="94" t="e">
        <f ca="1">SQRT(2/S45*SUM(D47:D58)-1/S45*(A54/A56-1)^2)</f>
        <v>#N/A</v>
      </c>
      <c r="F49" s="87" t="e">
        <f t="shared" ca="1" si="31"/>
        <v>#VALUE!</v>
      </c>
      <c r="G49" s="60" t="e">
        <f t="shared" ca="1" si="32"/>
        <v>#VALUE!</v>
      </c>
      <c r="H49" s="33" t="e">
        <f t="shared" ca="1" si="33"/>
        <v>#VALUE!</v>
      </c>
      <c r="I49" s="87" t="e">
        <f t="shared" ca="1" si="34"/>
        <v>#VALUE!</v>
      </c>
      <c r="J49" s="94" t="e">
        <f t="shared" ca="1" si="35"/>
        <v>#VALUE!</v>
      </c>
      <c r="K49" s="94" t="e">
        <f t="shared" ca="1" si="36"/>
        <v>#VALUE!</v>
      </c>
      <c r="L49" s="54" t="e">
        <f t="shared" ca="1" si="37"/>
        <v>#N/A</v>
      </c>
      <c r="M49" s="54" t="e">
        <f t="shared" ca="1" si="38"/>
        <v>#N/A</v>
      </c>
      <c r="N49" s="51" t="e">
        <f t="shared" ca="1" si="51"/>
        <v>#N/A</v>
      </c>
      <c r="O49" s="58" t="e">
        <f ca="1">RTD("wdf.rtq",,Q49,"Bid_Price1")</f>
        <v>#N/A</v>
      </c>
      <c r="P49" s="58" t="e">
        <f ca="1">RTD("wdf.rtq",,Q49,"Ask_Price1")</f>
        <v>#N/A</v>
      </c>
      <c r="Q49" s="49" t="e">
        <f ca="1">OFFSET(ID!$V$6,MATCH('BlackIV_check '!R49,ID!$V$7:$V$5000,0),-1)</f>
        <v>#N/A</v>
      </c>
      <c r="R49" s="12" t="str">
        <f t="shared" si="39"/>
        <v>510300C2106M03400</v>
      </c>
      <c r="S49" s="52">
        <f t="shared" si="40"/>
        <v>3.4</v>
      </c>
      <c r="T49" s="12" t="str">
        <f t="shared" si="41"/>
        <v>510300P2106M03400</v>
      </c>
      <c r="U49" s="49" t="e">
        <f ca="1">OFFSET(ID!$V$6,MATCH('BlackIV_check '!T49,ID!$V$7:$V$5000,0),-1)</f>
        <v>#N/A</v>
      </c>
      <c r="V49" s="58" t="e">
        <f ca="1">RTD("wdf.rtq",,U49,"Ask_Price1")</f>
        <v>#N/A</v>
      </c>
      <c r="W49" s="58" t="e">
        <f ca="1">RTD("wdf.rtq",,U49,"Bid_Price1")</f>
        <v>#N/A</v>
      </c>
      <c r="X49" s="94" t="e">
        <f t="shared" ca="1" si="42"/>
        <v>#VALUE!</v>
      </c>
      <c r="Y49" s="94" t="e">
        <f t="shared" ca="1" si="43"/>
        <v>#VALUE!</v>
      </c>
      <c r="Z49" s="87" t="e">
        <f t="shared" ca="1" si="44"/>
        <v>#VALUE!</v>
      </c>
      <c r="AA49" s="33" t="e">
        <f t="shared" ca="1" si="45"/>
        <v>#VALUE!</v>
      </c>
      <c r="AB49" s="20" t="e">
        <f t="shared" ca="1" si="46"/>
        <v>#VALUE!</v>
      </c>
      <c r="AC49" s="17" t="e">
        <f t="shared" ca="1" si="47"/>
        <v>#VALUE!</v>
      </c>
      <c r="AH49" s="30" t="e">
        <f t="shared" ca="1" si="48"/>
        <v>#VALUE!</v>
      </c>
      <c r="AI49" s="30" t="e">
        <f t="shared" ca="1" si="52"/>
        <v>#VALUE!</v>
      </c>
      <c r="AK49" s="88" t="e">
        <f t="shared" ca="1" si="49"/>
        <v>#VALUE!</v>
      </c>
    </row>
    <row r="50" spans="1:37">
      <c r="A50" s="20">
        <f ca="1">S45</f>
        <v>-128.79591496598641</v>
      </c>
      <c r="B50" s="4">
        <f t="shared" si="50"/>
        <v>0.10000000000000009</v>
      </c>
      <c r="C50" s="29" t="e">
        <f t="shared" ca="1" si="29"/>
        <v>#N/A</v>
      </c>
      <c r="D50" s="24" t="e">
        <f t="shared" ca="1" si="30"/>
        <v>#N/A</v>
      </c>
      <c r="F50" s="87" t="e">
        <f t="shared" ca="1" si="31"/>
        <v>#VALUE!</v>
      </c>
      <c r="G50" s="60" t="e">
        <f t="shared" ca="1" si="32"/>
        <v>#VALUE!</v>
      </c>
      <c r="H50" s="33" t="e">
        <f t="shared" ca="1" si="33"/>
        <v>#VALUE!</v>
      </c>
      <c r="I50" s="87" t="e">
        <f t="shared" ca="1" si="34"/>
        <v>#VALUE!</v>
      </c>
      <c r="J50" s="94" t="e">
        <f t="shared" ca="1" si="35"/>
        <v>#VALUE!</v>
      </c>
      <c r="K50" s="94" t="e">
        <f t="shared" ca="1" si="36"/>
        <v>#VALUE!</v>
      </c>
      <c r="L50" s="54" t="e">
        <f t="shared" ca="1" si="37"/>
        <v>#N/A</v>
      </c>
      <c r="M50" s="54" t="e">
        <f t="shared" ca="1" si="38"/>
        <v>#N/A</v>
      </c>
      <c r="N50" s="51" t="e">
        <f t="shared" ca="1" si="51"/>
        <v>#N/A</v>
      </c>
      <c r="O50" s="58" t="e">
        <f ca="1">RTD("wdf.rtq",,Q50,"Bid_Price1")</f>
        <v>#N/A</v>
      </c>
      <c r="P50" s="58" t="e">
        <f ca="1">RTD("wdf.rtq",,Q50,"Ask_Price1")</f>
        <v>#N/A</v>
      </c>
      <c r="Q50" s="49" t="e">
        <f ca="1">OFFSET(ID!$V$6,MATCH('BlackIV_check '!R50,ID!$V$7:$V$5000,0),-1)</f>
        <v>#N/A</v>
      </c>
      <c r="R50" s="12" t="str">
        <f t="shared" si="39"/>
        <v>510300C2106M03500</v>
      </c>
      <c r="S50" s="52">
        <f t="shared" si="40"/>
        <v>3.5</v>
      </c>
      <c r="T50" s="12" t="str">
        <f t="shared" si="41"/>
        <v>510300P2106M03500</v>
      </c>
      <c r="U50" s="49" t="e">
        <f ca="1">OFFSET(ID!$V$6,MATCH('BlackIV_check '!T50,ID!$V$7:$V$5000,0),-1)</f>
        <v>#N/A</v>
      </c>
      <c r="V50" s="58" t="e">
        <f ca="1">RTD("wdf.rtq",,U50,"Ask_Price1")</f>
        <v>#N/A</v>
      </c>
      <c r="W50" s="58" t="e">
        <f ca="1">RTD("wdf.rtq",,U50,"Bid_Price1")</f>
        <v>#N/A</v>
      </c>
      <c r="X50" s="94" t="e">
        <f t="shared" ca="1" si="42"/>
        <v>#VALUE!</v>
      </c>
      <c r="Y50" s="94" t="e">
        <f t="shared" ca="1" si="43"/>
        <v>#VALUE!</v>
      </c>
      <c r="Z50" s="87" t="e">
        <f t="shared" ca="1" si="44"/>
        <v>#VALUE!</v>
      </c>
      <c r="AA50" s="33" t="e">
        <f t="shared" ca="1" si="45"/>
        <v>#VALUE!</v>
      </c>
      <c r="AB50" s="20" t="e">
        <f t="shared" ca="1" si="46"/>
        <v>#VALUE!</v>
      </c>
      <c r="AC50" s="17" t="e">
        <f t="shared" ca="1" si="47"/>
        <v>#VALUE!</v>
      </c>
      <c r="AH50" s="30" t="e">
        <f t="shared" ca="1" si="48"/>
        <v>#VALUE!</v>
      </c>
      <c r="AI50" s="30" t="e">
        <f t="shared" ca="1" si="52"/>
        <v>#VALUE!</v>
      </c>
      <c r="AK50" s="88" t="e">
        <f t="shared" ca="1" si="49"/>
        <v>#VALUE!</v>
      </c>
    </row>
    <row r="51" spans="1:37">
      <c r="A51" s="21" t="s">
        <v>7</v>
      </c>
      <c r="B51" s="4">
        <f t="shared" si="50"/>
        <v>0.10000000000000009</v>
      </c>
      <c r="C51" s="29" t="e">
        <f t="shared" ca="1" si="29"/>
        <v>#N/A</v>
      </c>
      <c r="D51" s="24" t="e">
        <f t="shared" ca="1" si="30"/>
        <v>#N/A</v>
      </c>
      <c r="E51" s="13" t="s">
        <v>367</v>
      </c>
      <c r="F51" s="87" t="e">
        <f t="shared" ca="1" si="31"/>
        <v>#VALUE!</v>
      </c>
      <c r="G51" s="60" t="e">
        <f t="shared" ca="1" si="32"/>
        <v>#VALUE!</v>
      </c>
      <c r="H51" s="33" t="e">
        <f t="shared" ca="1" si="33"/>
        <v>#VALUE!</v>
      </c>
      <c r="I51" s="87" t="e">
        <f t="shared" ca="1" si="34"/>
        <v>#VALUE!</v>
      </c>
      <c r="J51" s="94" t="e">
        <f t="shared" ca="1" si="35"/>
        <v>#VALUE!</v>
      </c>
      <c r="K51" s="94" t="e">
        <f t="shared" ca="1" si="36"/>
        <v>#VALUE!</v>
      </c>
      <c r="L51" s="54" t="e">
        <f t="shared" ca="1" si="37"/>
        <v>#N/A</v>
      </c>
      <c r="M51" s="54" t="e">
        <f t="shared" ca="1" si="38"/>
        <v>#N/A</v>
      </c>
      <c r="N51" s="51" t="e">
        <f t="shared" ca="1" si="51"/>
        <v>#N/A</v>
      </c>
      <c r="O51" s="58" t="e">
        <f ca="1">RTD("wdf.rtq",,Q51,"Bid_Price1")</f>
        <v>#N/A</v>
      </c>
      <c r="P51" s="58" t="e">
        <f ca="1">RTD("wdf.rtq",,Q51,"Ask_Price1")</f>
        <v>#N/A</v>
      </c>
      <c r="Q51" s="49" t="e">
        <f ca="1">OFFSET(ID!$V$6,MATCH('BlackIV_check '!R51,ID!$V$7:$V$5000,0),-1)</f>
        <v>#N/A</v>
      </c>
      <c r="R51" s="12" t="str">
        <f t="shared" si="39"/>
        <v>510300C2106M03600</v>
      </c>
      <c r="S51" s="52">
        <f t="shared" si="40"/>
        <v>3.6</v>
      </c>
      <c r="T51" s="12" t="str">
        <f t="shared" si="41"/>
        <v>510300P2106M03600</v>
      </c>
      <c r="U51" s="49" t="e">
        <f ca="1">OFFSET(ID!$V$6,MATCH('BlackIV_check '!T51,ID!$V$7:$V$5000,0),-1)</f>
        <v>#N/A</v>
      </c>
      <c r="V51" s="58" t="e">
        <f ca="1">RTD("wdf.rtq",,U51,"Ask_Price1")</f>
        <v>#N/A</v>
      </c>
      <c r="W51" s="58" t="e">
        <f ca="1">RTD("wdf.rtq",,U51,"Bid_Price1")</f>
        <v>#N/A</v>
      </c>
      <c r="X51" s="94" t="e">
        <f t="shared" ca="1" si="42"/>
        <v>#VALUE!</v>
      </c>
      <c r="Y51" s="94" t="e">
        <f t="shared" ca="1" si="43"/>
        <v>#VALUE!</v>
      </c>
      <c r="Z51" s="87" t="e">
        <f t="shared" ca="1" si="44"/>
        <v>#VALUE!</v>
      </c>
      <c r="AA51" s="33" t="e">
        <f t="shared" ca="1" si="45"/>
        <v>#VALUE!</v>
      </c>
      <c r="AB51" s="20" t="e">
        <f t="shared" ca="1" si="46"/>
        <v>#VALUE!</v>
      </c>
      <c r="AC51" s="17" t="e">
        <f t="shared" ca="1" si="47"/>
        <v>#VALUE!</v>
      </c>
      <c r="AH51" s="30" t="e">
        <f t="shared" ca="1" si="48"/>
        <v>#VALUE!</v>
      </c>
      <c r="AI51" s="30" t="e">
        <f t="shared" ca="1" si="52"/>
        <v>#VALUE!</v>
      </c>
      <c r="AK51" s="88" t="e">
        <f t="shared" ca="1" si="49"/>
        <v>#VALUE!</v>
      </c>
    </row>
    <row r="52" spans="1:37">
      <c r="A52" s="4">
        <f>ROUND(E47/1000,0)*1000</f>
        <v>0</v>
      </c>
      <c r="B52" s="4">
        <f t="shared" si="50"/>
        <v>9.9999999999999867E-2</v>
      </c>
      <c r="C52" s="29" t="e">
        <f t="shared" ca="1" si="29"/>
        <v>#N/A</v>
      </c>
      <c r="D52" s="24" t="e">
        <f t="shared" ca="1" si="30"/>
        <v>#N/A</v>
      </c>
      <c r="E52" s="56" t="e">
        <f ca="1">AVERAGE(N50:N54)</f>
        <v>#N/A</v>
      </c>
      <c r="F52" s="87" t="e">
        <f t="shared" ca="1" si="31"/>
        <v>#VALUE!</v>
      </c>
      <c r="G52" s="60" t="e">
        <f t="shared" ca="1" si="32"/>
        <v>#VALUE!</v>
      </c>
      <c r="H52" s="33" t="e">
        <f t="shared" ca="1" si="33"/>
        <v>#VALUE!</v>
      </c>
      <c r="I52" s="87" t="e">
        <f t="shared" ca="1" si="34"/>
        <v>#VALUE!</v>
      </c>
      <c r="J52" s="94" t="e">
        <f t="shared" ca="1" si="35"/>
        <v>#VALUE!</v>
      </c>
      <c r="K52" s="94" t="e">
        <f t="shared" ca="1" si="36"/>
        <v>#VALUE!</v>
      </c>
      <c r="L52" s="54" t="e">
        <f t="shared" ca="1" si="37"/>
        <v>#N/A</v>
      </c>
      <c r="M52" s="54" t="e">
        <f t="shared" ca="1" si="38"/>
        <v>#N/A</v>
      </c>
      <c r="N52" s="51" t="e">
        <f t="shared" ca="1" si="51"/>
        <v>#N/A</v>
      </c>
      <c r="O52" s="58" t="e">
        <f ca="1">RTD("wdf.rtq",,Q52,"Bid_Price1")</f>
        <v>#N/A</v>
      </c>
      <c r="P52" s="58" t="e">
        <f ca="1">RTD("wdf.rtq",,Q52,"Ask_Price1")</f>
        <v>#N/A</v>
      </c>
      <c r="Q52" s="49" t="e">
        <f ca="1">OFFSET(ID!$V$6,MATCH('BlackIV_check '!R52,ID!$V$7:$V$5000,0),-1)</f>
        <v>#N/A</v>
      </c>
      <c r="R52" s="12" t="str">
        <f t="shared" si="39"/>
        <v>510300C2106M03700</v>
      </c>
      <c r="S52" s="52">
        <f t="shared" si="40"/>
        <v>3.7</v>
      </c>
      <c r="T52" s="12" t="str">
        <f t="shared" si="41"/>
        <v>510300P2106M03700</v>
      </c>
      <c r="U52" s="49" t="e">
        <f ca="1">OFFSET(ID!$V$6,MATCH('BlackIV_check '!T52,ID!$V$7:$V$5000,0),-1)</f>
        <v>#N/A</v>
      </c>
      <c r="V52" s="58" t="e">
        <f ca="1">RTD("wdf.rtq",,U52,"Ask_Price1")</f>
        <v>#N/A</v>
      </c>
      <c r="W52" s="58" t="e">
        <f ca="1">RTD("wdf.rtq",,U52,"Bid_Price1")</f>
        <v>#N/A</v>
      </c>
      <c r="X52" s="94" t="e">
        <f t="shared" ca="1" si="42"/>
        <v>#VALUE!</v>
      </c>
      <c r="Y52" s="94" t="e">
        <f t="shared" ca="1" si="43"/>
        <v>#VALUE!</v>
      </c>
      <c r="Z52" s="87" t="e">
        <f t="shared" ca="1" si="44"/>
        <v>#VALUE!</v>
      </c>
      <c r="AA52" s="33" t="e">
        <f t="shared" ca="1" si="45"/>
        <v>#VALUE!</v>
      </c>
      <c r="AB52" s="20" t="e">
        <f t="shared" ca="1" si="46"/>
        <v>#VALUE!</v>
      </c>
      <c r="AC52" s="17" t="e">
        <f t="shared" ca="1" si="47"/>
        <v>#VALUE!</v>
      </c>
      <c r="AH52" s="30" t="e">
        <f t="shared" ca="1" si="48"/>
        <v>#VALUE!</v>
      </c>
      <c r="AI52" s="30" t="e">
        <f t="shared" ca="1" si="52"/>
        <v>#VALUE!</v>
      </c>
      <c r="AK52" s="88" t="e">
        <f t="shared" ca="1" si="49"/>
        <v>#VALUE!</v>
      </c>
    </row>
    <row r="53" spans="1:37">
      <c r="A53" s="21" t="s">
        <v>21</v>
      </c>
      <c r="B53" s="4">
        <f t="shared" si="50"/>
        <v>9.9999999999999867E-2</v>
      </c>
      <c r="C53" s="29" t="e">
        <f t="shared" ca="1" si="29"/>
        <v>#N/A</v>
      </c>
      <c r="D53" s="24" t="e">
        <f t="shared" ca="1" si="30"/>
        <v>#N/A</v>
      </c>
      <c r="F53" s="87" t="e">
        <f t="shared" ca="1" si="31"/>
        <v>#VALUE!</v>
      </c>
      <c r="G53" s="60" t="e">
        <f t="shared" ca="1" si="32"/>
        <v>#VALUE!</v>
      </c>
      <c r="H53" s="33" t="e">
        <f t="shared" ca="1" si="33"/>
        <v>#VALUE!</v>
      </c>
      <c r="I53" s="87" t="e">
        <f t="shared" ca="1" si="34"/>
        <v>#VALUE!</v>
      </c>
      <c r="J53" s="94" t="e">
        <f t="shared" ca="1" si="35"/>
        <v>#VALUE!</v>
      </c>
      <c r="K53" s="94" t="e">
        <f t="shared" ca="1" si="36"/>
        <v>#VALUE!</v>
      </c>
      <c r="L53" s="54" t="e">
        <f t="shared" ca="1" si="37"/>
        <v>#N/A</v>
      </c>
      <c r="M53" s="54" t="e">
        <f t="shared" ca="1" si="38"/>
        <v>#N/A</v>
      </c>
      <c r="N53" s="51" t="e">
        <f t="shared" ca="1" si="51"/>
        <v>#N/A</v>
      </c>
      <c r="O53" s="58" t="e">
        <f ca="1">RTD("wdf.rtq",,Q53,"Bid_Price1")</f>
        <v>#N/A</v>
      </c>
      <c r="P53" s="58" t="e">
        <f ca="1">RTD("wdf.rtq",,Q53,"Ask_Price1")</f>
        <v>#N/A</v>
      </c>
      <c r="Q53" s="49" t="e">
        <f ca="1">OFFSET(ID!$V$6,MATCH('BlackIV_check '!R53,ID!$V$7:$V$5000,0),-1)</f>
        <v>#N/A</v>
      </c>
      <c r="R53" s="12" t="str">
        <f t="shared" si="39"/>
        <v>510300C2106M03800</v>
      </c>
      <c r="S53" s="52">
        <f t="shared" si="40"/>
        <v>3.8</v>
      </c>
      <c r="T53" s="12" t="str">
        <f t="shared" si="41"/>
        <v>510300P2106M03800</v>
      </c>
      <c r="U53" s="49" t="e">
        <f ca="1">OFFSET(ID!$V$6,MATCH('BlackIV_check '!T53,ID!$V$7:$V$5000,0),-1)</f>
        <v>#N/A</v>
      </c>
      <c r="V53" s="58" t="e">
        <f ca="1">RTD("wdf.rtq",,U53,"Ask_Price1")</f>
        <v>#N/A</v>
      </c>
      <c r="W53" s="58" t="e">
        <f ca="1">RTD("wdf.rtq",,U53,"Bid_Price1")</f>
        <v>#N/A</v>
      </c>
      <c r="X53" s="94" t="e">
        <f t="shared" ca="1" si="42"/>
        <v>#VALUE!</v>
      </c>
      <c r="Y53" s="94" t="e">
        <f t="shared" ca="1" si="43"/>
        <v>#VALUE!</v>
      </c>
      <c r="Z53" s="87" t="e">
        <f t="shared" ca="1" si="44"/>
        <v>#VALUE!</v>
      </c>
      <c r="AA53" s="33" t="e">
        <f t="shared" ca="1" si="45"/>
        <v>#VALUE!</v>
      </c>
      <c r="AB53" s="20" t="e">
        <f t="shared" ca="1" si="46"/>
        <v>#VALUE!</v>
      </c>
      <c r="AC53" s="17" t="e">
        <f t="shared" ca="1" si="47"/>
        <v>#VALUE!</v>
      </c>
      <c r="AH53" s="31" t="e">
        <f t="shared" ca="1" si="48"/>
        <v>#VALUE!</v>
      </c>
      <c r="AI53" s="31" t="e">
        <f t="shared" ca="1" si="52"/>
        <v>#VALUE!</v>
      </c>
      <c r="AK53" s="32" t="e">
        <f ca="1">(AH53+AI53)/2</f>
        <v>#VALUE!</v>
      </c>
    </row>
    <row r="54" spans="1:37">
      <c r="A54" s="4" t="e">
        <f ca="1">A52+EXP($A$25*A50)*((O53+P53)/2-(V53+W53)/2)</f>
        <v>#N/A</v>
      </c>
      <c r="B54" s="4">
        <f t="shared" si="50"/>
        <v>0.10000000000000009</v>
      </c>
      <c r="C54" s="29" t="e">
        <f t="shared" ca="1" si="29"/>
        <v>#N/A</v>
      </c>
      <c r="D54" s="24" t="e">
        <f t="shared" ca="1" si="30"/>
        <v>#N/A</v>
      </c>
      <c r="F54" s="87" t="e">
        <f t="shared" ca="1" si="31"/>
        <v>#VALUE!</v>
      </c>
      <c r="G54" s="60" t="e">
        <f t="shared" ca="1" si="32"/>
        <v>#VALUE!</v>
      </c>
      <c r="H54" s="33" t="e">
        <f t="shared" ca="1" si="33"/>
        <v>#VALUE!</v>
      </c>
      <c r="I54" s="87" t="e">
        <f t="shared" ca="1" si="34"/>
        <v>#VALUE!</v>
      </c>
      <c r="J54" s="94" t="e">
        <f t="shared" ca="1" si="35"/>
        <v>#VALUE!</v>
      </c>
      <c r="K54" s="94" t="e">
        <f t="shared" ca="1" si="36"/>
        <v>#VALUE!</v>
      </c>
      <c r="L54" s="54" t="e">
        <f t="shared" ca="1" si="37"/>
        <v>#N/A</v>
      </c>
      <c r="M54" s="54" t="e">
        <f t="shared" ca="1" si="38"/>
        <v>#N/A</v>
      </c>
      <c r="N54" s="51" t="e">
        <f t="shared" ca="1" si="51"/>
        <v>#N/A</v>
      </c>
      <c r="O54" s="58" t="e">
        <f ca="1">RTD("wdf.rtq",,Q54,"Bid_Price1")</f>
        <v>#N/A</v>
      </c>
      <c r="P54" s="58" t="e">
        <f ca="1">RTD("wdf.rtq",,Q54,"Ask_Price1")</f>
        <v>#N/A</v>
      </c>
      <c r="Q54" s="49" t="e">
        <f ca="1">OFFSET(ID!$V$6,MATCH('BlackIV_check '!R54,ID!$V$7:$V$5000,0),-1)</f>
        <v>#N/A</v>
      </c>
      <c r="R54" s="12" t="str">
        <f t="shared" si="39"/>
        <v>510300C2106M03900</v>
      </c>
      <c r="S54" s="52">
        <f t="shared" si="40"/>
        <v>3.9</v>
      </c>
      <c r="T54" s="12" t="str">
        <f t="shared" si="41"/>
        <v>510300P2106M03900</v>
      </c>
      <c r="U54" s="49" t="e">
        <f ca="1">OFFSET(ID!$V$6,MATCH('BlackIV_check '!T54,ID!$V$7:$V$5000,0),-1)</f>
        <v>#N/A</v>
      </c>
      <c r="V54" s="58" t="e">
        <f ca="1">RTD("wdf.rtq",,U54,"Ask_Price1")</f>
        <v>#N/A</v>
      </c>
      <c r="W54" s="58" t="e">
        <f ca="1">RTD("wdf.rtq",,U54,"Bid_Price1")</f>
        <v>#N/A</v>
      </c>
      <c r="X54" s="94" t="e">
        <f t="shared" ca="1" si="42"/>
        <v>#VALUE!</v>
      </c>
      <c r="Y54" s="94" t="e">
        <f t="shared" ca="1" si="43"/>
        <v>#VALUE!</v>
      </c>
      <c r="Z54" s="87" t="e">
        <f t="shared" ca="1" si="44"/>
        <v>#VALUE!</v>
      </c>
      <c r="AA54" s="33" t="e">
        <f t="shared" ca="1" si="45"/>
        <v>#VALUE!</v>
      </c>
      <c r="AB54" s="20" t="e">
        <f t="shared" ca="1" si="46"/>
        <v>#VALUE!</v>
      </c>
      <c r="AC54" s="17" t="e">
        <f t="shared" ca="1" si="47"/>
        <v>#VALUE!</v>
      </c>
      <c r="AH54" s="30" t="e">
        <f t="shared" ca="1" si="48"/>
        <v>#VALUE!</v>
      </c>
      <c r="AI54" s="30" t="e">
        <f t="shared" ca="1" si="52"/>
        <v>#VALUE!</v>
      </c>
      <c r="AK54" s="88" t="e">
        <f ca="1">AH54</f>
        <v>#VALUE!</v>
      </c>
    </row>
    <row r="55" spans="1:37">
      <c r="A55" s="21" t="s">
        <v>22</v>
      </c>
      <c r="B55" s="4">
        <f t="shared" si="50"/>
        <v>9.9999999999999867E-2</v>
      </c>
      <c r="C55" s="29" t="e">
        <f t="shared" ca="1" si="29"/>
        <v>#N/A</v>
      </c>
      <c r="D55" s="24" t="e">
        <f t="shared" ca="1" si="30"/>
        <v>#N/A</v>
      </c>
      <c r="E55" s="53"/>
      <c r="F55" s="87" t="e">
        <f t="shared" ca="1" si="31"/>
        <v>#VALUE!</v>
      </c>
      <c r="G55" s="60" t="e">
        <f t="shared" ca="1" si="32"/>
        <v>#VALUE!</v>
      </c>
      <c r="H55" s="33" t="e">
        <f t="shared" ca="1" si="33"/>
        <v>#VALUE!</v>
      </c>
      <c r="I55" s="87" t="e">
        <f t="shared" ca="1" si="34"/>
        <v>#VALUE!</v>
      </c>
      <c r="J55" s="94" t="e">
        <f t="shared" ca="1" si="35"/>
        <v>#VALUE!</v>
      </c>
      <c r="K55" s="94" t="e">
        <f t="shared" ca="1" si="36"/>
        <v>#VALUE!</v>
      </c>
      <c r="L55" s="54" t="e">
        <f t="shared" ca="1" si="37"/>
        <v>#N/A</v>
      </c>
      <c r="M55" s="54" t="e">
        <f t="shared" ca="1" si="38"/>
        <v>#N/A</v>
      </c>
      <c r="N55" s="51" t="e">
        <f t="shared" ca="1" si="51"/>
        <v>#N/A</v>
      </c>
      <c r="O55" s="58" t="e">
        <f ca="1">RTD("wdf.rtq",,Q55,"Bid_Price1")</f>
        <v>#N/A</v>
      </c>
      <c r="P55" s="58" t="e">
        <f ca="1">RTD("wdf.rtq",,Q55,"Ask_Price1")</f>
        <v>#N/A</v>
      </c>
      <c r="Q55" s="49" t="e">
        <f ca="1">OFFSET(ID!$V$6,MATCH('BlackIV_check '!R55,ID!$V$7:$V$5000,0),-1)</f>
        <v>#N/A</v>
      </c>
      <c r="R55" s="12" t="str">
        <f t="shared" si="39"/>
        <v>510300C2106M04000</v>
      </c>
      <c r="S55" s="52">
        <f t="shared" si="40"/>
        <v>4</v>
      </c>
      <c r="T55" s="12" t="str">
        <f t="shared" si="41"/>
        <v>510300P2106M04000</v>
      </c>
      <c r="U55" s="49" t="e">
        <f ca="1">OFFSET(ID!$V$6,MATCH('BlackIV_check '!T55,ID!$V$7:$V$5000,0),-1)</f>
        <v>#N/A</v>
      </c>
      <c r="V55" s="58" t="e">
        <f ca="1">RTD("wdf.rtq",,U55,"Ask_Price1")</f>
        <v>#N/A</v>
      </c>
      <c r="W55" s="58" t="e">
        <f ca="1">RTD("wdf.rtq",,U55,"Bid_Price1")</f>
        <v>#N/A</v>
      </c>
      <c r="X55" s="94" t="e">
        <f t="shared" ca="1" si="42"/>
        <v>#VALUE!</v>
      </c>
      <c r="Y55" s="94" t="e">
        <f t="shared" ca="1" si="43"/>
        <v>#VALUE!</v>
      </c>
      <c r="Z55" s="87" t="e">
        <f t="shared" ca="1" si="44"/>
        <v>#VALUE!</v>
      </c>
      <c r="AA55" s="33" t="e">
        <f t="shared" ca="1" si="45"/>
        <v>#VALUE!</v>
      </c>
      <c r="AB55" s="20" t="e">
        <f t="shared" ca="1" si="46"/>
        <v>#VALUE!</v>
      </c>
      <c r="AC55" s="17" t="e">
        <f t="shared" ca="1" si="47"/>
        <v>#VALUE!</v>
      </c>
      <c r="AH55" s="30" t="e">
        <f t="shared" ca="1" si="48"/>
        <v>#VALUE!</v>
      </c>
      <c r="AI55" s="30" t="e">
        <f t="shared" ca="1" si="52"/>
        <v>#VALUE!</v>
      </c>
      <c r="AK55" s="88" t="e">
        <f ca="1">AH55</f>
        <v>#VALUE!</v>
      </c>
    </row>
    <row r="56" spans="1:37">
      <c r="A56" s="4" t="e">
        <f ca="1">IF(A52&lt;A54,A52,S53)</f>
        <v>#N/A</v>
      </c>
      <c r="B56" s="4">
        <f t="shared" si="50"/>
        <v>-2</v>
      </c>
      <c r="C56" s="29" t="e">
        <f t="shared" ca="1" si="29"/>
        <v>#N/A</v>
      </c>
      <c r="D56" s="24" t="e">
        <f t="shared" ca="1" si="30"/>
        <v>#N/A</v>
      </c>
      <c r="F56" s="87" t="e">
        <f t="shared" ca="1" si="31"/>
        <v>#VALUE!</v>
      </c>
      <c r="G56" s="60" t="e">
        <f t="shared" ca="1" si="32"/>
        <v>#VALUE!</v>
      </c>
      <c r="H56" s="33" t="e">
        <f t="shared" ca="1" si="33"/>
        <v>#VALUE!</v>
      </c>
      <c r="I56" s="87" t="e">
        <f t="shared" ca="1" si="34"/>
        <v>#VALUE!</v>
      </c>
      <c r="J56" s="94" t="e">
        <f t="shared" ca="1" si="35"/>
        <v>#VALUE!</v>
      </c>
      <c r="K56" s="94" t="e">
        <f t="shared" ca="1" si="36"/>
        <v>#VALUE!</v>
      </c>
      <c r="L56" s="54" t="e">
        <f t="shared" ca="1" si="37"/>
        <v>#N/A</v>
      </c>
      <c r="M56" s="54" t="e">
        <f t="shared" ca="1" si="38"/>
        <v>#N/A</v>
      </c>
      <c r="N56" s="51" t="e">
        <f t="shared" ca="1" si="51"/>
        <v>#N/A</v>
      </c>
      <c r="O56" s="58" t="e">
        <f ca="1">RTD("wdf.rtq",,Q56,"Bid_Price1")</f>
        <v>#N/A</v>
      </c>
      <c r="P56" s="58" t="e">
        <f ca="1">RTD("wdf.rtq",,Q56,"Ask_Price1")</f>
        <v>#N/A</v>
      </c>
      <c r="Q56" s="49" t="e">
        <f ca="1">OFFSET(ID!$V$6,MATCH('BlackIV_check '!R56,ID!$V$7:$V$5000,0),-1)</f>
        <v>#N/A</v>
      </c>
      <c r="R56" s="12" t="str">
        <f t="shared" si="39"/>
        <v>510300C2106M04100</v>
      </c>
      <c r="S56" s="52">
        <f t="shared" si="40"/>
        <v>4.0999999999999996</v>
      </c>
      <c r="T56" s="12" t="str">
        <f t="shared" si="41"/>
        <v>510300P2106M04100</v>
      </c>
      <c r="U56" s="49" t="e">
        <f ca="1">OFFSET(ID!$V$6,MATCH('BlackIV_check '!T56,ID!$V$7:$V$5000,0),-1)</f>
        <v>#N/A</v>
      </c>
      <c r="V56" s="58" t="e">
        <f ca="1">RTD("wdf.rtq",,U56,"Ask_Price1")</f>
        <v>#N/A</v>
      </c>
      <c r="W56" s="58" t="e">
        <f ca="1">RTD("wdf.rtq",,U56,"Bid_Price1")</f>
        <v>#N/A</v>
      </c>
      <c r="X56" s="94" t="e">
        <f t="shared" ca="1" si="42"/>
        <v>#VALUE!</v>
      </c>
      <c r="Y56" s="94" t="e">
        <f t="shared" ca="1" si="43"/>
        <v>#VALUE!</v>
      </c>
      <c r="Z56" s="87" t="e">
        <f t="shared" ca="1" si="44"/>
        <v>#VALUE!</v>
      </c>
      <c r="AA56" s="33" t="e">
        <f t="shared" ca="1" si="45"/>
        <v>#VALUE!</v>
      </c>
      <c r="AB56" s="20" t="e">
        <f t="shared" ca="1" si="46"/>
        <v>#VALUE!</v>
      </c>
      <c r="AC56" s="17" t="e">
        <f t="shared" ca="1" si="47"/>
        <v>#VALUE!</v>
      </c>
      <c r="AH56" s="30" t="e">
        <f t="shared" ca="1" si="48"/>
        <v>#VALUE!</v>
      </c>
      <c r="AI56" s="30" t="e">
        <f t="shared" ca="1" si="52"/>
        <v>#VALUE!</v>
      </c>
      <c r="AK56" s="88" t="e">
        <f ca="1">AH56</f>
        <v>#VALUE!</v>
      </c>
    </row>
    <row r="57" spans="1:37">
      <c r="B57" s="4">
        <f>B56</f>
        <v>-2</v>
      </c>
      <c r="C57" s="29" t="e">
        <f t="shared" ca="1" si="29"/>
        <v>#N/A</v>
      </c>
      <c r="D57" s="24" t="e">
        <f t="shared" ca="1" si="30"/>
        <v>#DIV/0!</v>
      </c>
      <c r="F57" s="87" t="e">
        <f t="shared" ca="1" si="31"/>
        <v>#VALUE!</v>
      </c>
      <c r="G57" s="60" t="e">
        <f t="shared" ca="1" si="32"/>
        <v>#VALUE!</v>
      </c>
      <c r="H57" s="33" t="e">
        <f t="shared" ca="1" si="33"/>
        <v>#VALUE!</v>
      </c>
      <c r="I57" s="87" t="e">
        <f t="shared" ca="1" si="34"/>
        <v>#VALUE!</v>
      </c>
      <c r="J57" s="94" t="e">
        <f t="shared" ca="1" si="35"/>
        <v>#VALUE!</v>
      </c>
      <c r="K57" s="94" t="e">
        <f t="shared" ca="1" si="36"/>
        <v>#VALUE!</v>
      </c>
      <c r="L57" s="54" t="e">
        <f t="shared" ca="1" si="37"/>
        <v>#N/A</v>
      </c>
      <c r="M57" s="54" t="e">
        <f t="shared" ca="1" si="38"/>
        <v>#N/A</v>
      </c>
      <c r="N57" s="51" t="e">
        <f t="shared" ca="1" si="51"/>
        <v>#N/A</v>
      </c>
      <c r="O57" s="58" t="e">
        <f ca="1">RTD("wdf.rtq",,Q57,"Bid_Price1")</f>
        <v>#N/A</v>
      </c>
      <c r="P57" s="58" t="e">
        <f ca="1">RTD("wdf.rtq",,Q57,"Ask_Price1")</f>
        <v>#N/A</v>
      </c>
      <c r="Q57" s="49" t="e">
        <f ca="1">OFFSET(ID!$V$6,MATCH('BlackIV_check '!R57,ID!$V$7:$V$5000,0),-1)</f>
        <v>#N/A</v>
      </c>
      <c r="R57" s="12" t="str">
        <f t="shared" si="39"/>
        <v>510300C2106M00</v>
      </c>
      <c r="S57" s="52">
        <f t="shared" si="40"/>
        <v>0</v>
      </c>
      <c r="T57" s="12" t="str">
        <f t="shared" si="41"/>
        <v>510300P2106M00</v>
      </c>
      <c r="U57" s="49" t="e">
        <f ca="1">OFFSET(ID!$V$6,MATCH('BlackIV_check '!T57,ID!$V$7:$V$5000,0),-1)</f>
        <v>#N/A</v>
      </c>
      <c r="V57" s="58" t="e">
        <f ca="1">RTD("wdf.rtq",,U57,"Ask_Price1")</f>
        <v>#N/A</v>
      </c>
      <c r="W57" s="58" t="e">
        <f ca="1">RTD("wdf.rtq",,U57,"Bid_Price1")</f>
        <v>#N/A</v>
      </c>
      <c r="X57" s="94" t="e">
        <f t="shared" ca="1" si="42"/>
        <v>#VALUE!</v>
      </c>
      <c r="Y57" s="94" t="e">
        <f t="shared" ca="1" si="43"/>
        <v>#VALUE!</v>
      </c>
      <c r="Z57" s="87" t="e">
        <f t="shared" ca="1" si="44"/>
        <v>#VALUE!</v>
      </c>
      <c r="AA57" s="33" t="e">
        <f t="shared" ca="1" si="45"/>
        <v>#VALUE!</v>
      </c>
      <c r="AB57" s="20" t="e">
        <f t="shared" ca="1" si="46"/>
        <v>#VALUE!</v>
      </c>
      <c r="AC57" s="17" t="e">
        <f t="shared" ca="1" si="47"/>
        <v>#VALUE!</v>
      </c>
      <c r="AH57" s="30" t="e">
        <f t="shared" ca="1" si="48"/>
        <v>#VALUE!</v>
      </c>
      <c r="AI57" s="30" t="e">
        <f t="shared" ca="1" si="52"/>
        <v>#VALUE!</v>
      </c>
      <c r="AK57" s="88" t="e">
        <f ca="1">AH57</f>
        <v>#VALUE!</v>
      </c>
    </row>
    <row r="58" spans="1:37">
      <c r="B58" s="4">
        <f>B57</f>
        <v>-2</v>
      </c>
      <c r="C58" s="29" t="e">
        <f t="shared" ca="1" si="29"/>
        <v>#N/A</v>
      </c>
      <c r="D58" s="24" t="e">
        <f t="shared" ca="1" si="30"/>
        <v>#DIV/0!</v>
      </c>
      <c r="F58" s="87" t="e">
        <f t="shared" ca="1" si="31"/>
        <v>#VALUE!</v>
      </c>
      <c r="G58" s="60" t="e">
        <f t="shared" ca="1" si="32"/>
        <v>#VALUE!</v>
      </c>
      <c r="H58" s="33" t="e">
        <f t="shared" ca="1" si="33"/>
        <v>#VALUE!</v>
      </c>
      <c r="I58" s="87" t="e">
        <f t="shared" ca="1" si="34"/>
        <v>#VALUE!</v>
      </c>
      <c r="J58" s="94" t="e">
        <f t="shared" ca="1" si="35"/>
        <v>#VALUE!</v>
      </c>
      <c r="K58" s="94" t="e">
        <f t="shared" ca="1" si="36"/>
        <v>#VALUE!</v>
      </c>
      <c r="L58" s="54" t="e">
        <f t="shared" ca="1" si="37"/>
        <v>#N/A</v>
      </c>
      <c r="M58" s="54" t="e">
        <f t="shared" ca="1" si="38"/>
        <v>#N/A</v>
      </c>
      <c r="N58" s="51" t="e">
        <f t="shared" ca="1" si="51"/>
        <v>#N/A</v>
      </c>
      <c r="O58" s="58" t="e">
        <f ca="1">RTD("wdf.rtq",,Q58,"Bid_Price1")</f>
        <v>#N/A</v>
      </c>
      <c r="P58" s="58" t="e">
        <f ca="1">RTD("wdf.rtq",,Q58,"Ask_Price1")</f>
        <v>#N/A</v>
      </c>
      <c r="Q58" s="49" t="e">
        <f ca="1">OFFSET(ID!$V$6,MATCH('BlackIV_check '!R58,ID!$V$7:$V$5000,0),-1)</f>
        <v>#N/A</v>
      </c>
      <c r="R58" s="12" t="str">
        <f t="shared" si="39"/>
        <v>510300C2106M00</v>
      </c>
      <c r="S58" s="52">
        <f t="shared" si="40"/>
        <v>0</v>
      </c>
      <c r="T58" s="12" t="str">
        <f t="shared" si="41"/>
        <v>510300P2106M00</v>
      </c>
      <c r="U58" s="49" t="e">
        <f ca="1">OFFSET(ID!$V$6,MATCH('BlackIV_check '!T58,ID!$V$7:$V$5000,0),-1)</f>
        <v>#N/A</v>
      </c>
      <c r="V58" s="58" t="e">
        <f ca="1">RTD("wdf.rtq",,U58,"Ask_Price1")</f>
        <v>#N/A</v>
      </c>
      <c r="W58" s="58" t="e">
        <f ca="1">RTD("wdf.rtq",,U58,"Bid_Price1")</f>
        <v>#N/A</v>
      </c>
      <c r="X58" s="94" t="e">
        <f t="shared" ca="1" si="42"/>
        <v>#VALUE!</v>
      </c>
      <c r="Y58" s="94" t="e">
        <f t="shared" ca="1" si="43"/>
        <v>#VALUE!</v>
      </c>
      <c r="Z58" s="87" t="e">
        <f t="shared" ca="1" si="44"/>
        <v>#VALUE!</v>
      </c>
      <c r="AA58" s="33" t="e">
        <f t="shared" ca="1" si="45"/>
        <v>#VALUE!</v>
      </c>
      <c r="AB58" s="20" t="e">
        <f t="shared" ca="1" si="46"/>
        <v>#VALUE!</v>
      </c>
      <c r="AC58" s="17" t="e">
        <f t="shared" ca="1" si="47"/>
        <v>#VALUE!</v>
      </c>
      <c r="AH58" s="30" t="e">
        <f t="shared" ca="1" si="48"/>
        <v>#VALUE!</v>
      </c>
      <c r="AI58" s="30" t="e">
        <f t="shared" ca="1" si="52"/>
        <v>#VALUE!</v>
      </c>
      <c r="AK58" s="88" t="e">
        <f ca="1">AH58</f>
        <v>#VALUE!</v>
      </c>
    </row>
  </sheetData>
  <mergeCells count="4">
    <mergeCell ref="T4:X4"/>
    <mergeCell ref="F21:J21"/>
    <mergeCell ref="F23:J23"/>
    <mergeCell ref="L26:M26"/>
  </mergeCells>
  <phoneticPr fontId="4" type="noConversion"/>
  <conditionalFormatting sqref="X28:Y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max"/>
        <color rgb="FFFCFCFF"/>
        <color rgb="FFF8696B"/>
      </colorScale>
    </cfRule>
  </conditionalFormatting>
  <conditionalFormatting sqref="J47:K5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">
      <colorScale>
        <cfvo type="min"/>
        <cfvo type="max"/>
        <color rgb="FFFCFCFF"/>
        <color rgb="FFF8696B"/>
      </colorScale>
    </cfRule>
  </conditionalFormatting>
  <conditionalFormatting sqref="X47:Y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J26:K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max"/>
        <color rgb="FFFCFCFF"/>
        <color rgb="FFF8696B"/>
      </colorScale>
    </cfRule>
  </conditionalFormatting>
  <conditionalFormatting sqref="J25:K2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max"/>
        <color rgb="FFFCFCFF"/>
        <color rgb="FFF8696B"/>
      </colorScale>
    </cfRule>
  </conditionalFormatting>
  <conditionalFormatting sqref="J28:K3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AQ58"/>
  <sheetViews>
    <sheetView topLeftCell="J14" zoomScale="70" zoomScaleNormal="70" workbookViewId="0">
      <selection activeCell="AF40" sqref="AF40"/>
    </sheetView>
  </sheetViews>
  <sheetFormatPr defaultColWidth="9.140625" defaultRowHeight="15.75"/>
  <cols>
    <col min="1" max="3" width="12" style="4" customWidth="1"/>
    <col min="4" max="4" width="13.140625" style="4" bestFit="1" customWidth="1"/>
    <col min="5" max="5" width="16.7109375" style="4" bestFit="1" customWidth="1"/>
    <col min="6" max="6" width="12.140625" style="4" bestFit="1" customWidth="1"/>
    <col min="7" max="7" width="14.85546875" style="4" bestFit="1" customWidth="1"/>
    <col min="8" max="8" width="15.42578125" style="4" bestFit="1" customWidth="1"/>
    <col min="9" max="9" width="16.140625" style="4" customWidth="1"/>
    <col min="10" max="15" width="10.5703125" style="4" customWidth="1"/>
    <col min="16" max="16" width="13.140625" style="4" customWidth="1"/>
    <col min="17" max="17" width="15.5703125" style="4" customWidth="1"/>
    <col min="18" max="18" width="26.42578125" style="4" hidden="1" customWidth="1"/>
    <col min="19" max="19" width="17.140625" style="4" bestFit="1" customWidth="1"/>
    <col min="20" max="20" width="24.5703125" style="4" hidden="1" customWidth="1"/>
    <col min="21" max="21" width="15.85546875" style="4" customWidth="1"/>
    <col min="22" max="22" width="13.42578125" style="4" customWidth="1"/>
    <col min="23" max="23" width="14.7109375" style="4" customWidth="1"/>
    <col min="24" max="24" width="15" style="4" customWidth="1"/>
    <col min="25" max="25" width="12.140625" style="4" bestFit="1" customWidth="1"/>
    <col min="26" max="26" width="11.140625" style="4" bestFit="1" customWidth="1"/>
    <col min="27" max="27" width="10.5703125" style="4" bestFit="1" customWidth="1"/>
    <col min="28" max="28" width="12.42578125" style="4" bestFit="1" customWidth="1"/>
    <col min="29" max="29" width="10.5703125" style="4" bestFit="1" customWidth="1"/>
    <col min="30" max="30" width="11" style="4" bestFit="1" customWidth="1"/>
    <col min="31" max="34" width="9.140625" style="4"/>
    <col min="35" max="36" width="12.42578125" style="4" bestFit="1" customWidth="1"/>
    <col min="37" max="37" width="11" style="4" bestFit="1" customWidth="1"/>
    <col min="38" max="38" width="11.140625" style="4" bestFit="1" customWidth="1"/>
    <col min="39" max="16384" width="9.140625" style="4"/>
  </cols>
  <sheetData>
    <row r="3" spans="20:28">
      <c r="T3" s="42">
        <f ca="1">E33</f>
        <v>3.5</v>
      </c>
    </row>
    <row r="4" spans="20:28" ht="18.75">
      <c r="T4" s="114" t="s">
        <v>8343</v>
      </c>
      <c r="U4" s="114"/>
      <c r="V4" s="114"/>
      <c r="W4" s="114"/>
      <c r="X4" s="114"/>
    </row>
    <row r="5" spans="20:28" ht="19.5">
      <c r="T5" s="79"/>
      <c r="U5" s="79" t="s">
        <v>8331</v>
      </c>
      <c r="V5" s="79" t="s">
        <v>8332</v>
      </c>
      <c r="W5" s="79" t="s">
        <v>8329</v>
      </c>
      <c r="X5" s="79" t="s">
        <v>8333</v>
      </c>
    </row>
    <row r="6" spans="20:28" ht="18.75">
      <c r="T6" s="79"/>
      <c r="U6" s="80">
        <v>3.514138702223506</v>
      </c>
      <c r="V6" s="80">
        <v>3.5066000000000002</v>
      </c>
      <c r="W6" s="80">
        <v>3.4973000000000001</v>
      </c>
      <c r="X6" s="80">
        <v>3.4746999999999999</v>
      </c>
    </row>
    <row r="7" spans="20:28" ht="18.75">
      <c r="T7" s="81">
        <f t="shared" ref="T7:T16" si="0">AJ28</f>
        <v>3.2</v>
      </c>
      <c r="U7" s="96">
        <v>0.18615341186523438</v>
      </c>
      <c r="V7" s="96">
        <v>0.17780000000000001</v>
      </c>
      <c r="W7" s="96">
        <v>0.18609237670898438</v>
      </c>
      <c r="X7" s="96">
        <v>0.18817520141601563</v>
      </c>
      <c r="AB7" s="42">
        <f ca="1">E33</f>
        <v>3.5</v>
      </c>
    </row>
    <row r="8" spans="20:28" ht="18.75">
      <c r="T8" s="81">
        <f t="shared" si="0"/>
        <v>3.3</v>
      </c>
      <c r="U8" s="96">
        <v>0.16980361938476563</v>
      </c>
      <c r="V8" s="96">
        <v>0.17050000000000001</v>
      </c>
      <c r="W8" s="96">
        <v>0.18028640747070313</v>
      </c>
      <c r="X8" s="96">
        <v>0.18757247924804688</v>
      </c>
      <c r="AB8" s="82">
        <f t="shared" ref="AB8:AB17" ca="1" si="1">$AK28</f>
        <v>5.7064056396484375E-2</v>
      </c>
    </row>
    <row r="9" spans="20:28" ht="18.75">
      <c r="T9" s="81">
        <f t="shared" si="0"/>
        <v>3.4</v>
      </c>
      <c r="U9" s="96">
        <v>0.15935134887695313</v>
      </c>
      <c r="V9" s="96">
        <v>0.1681</v>
      </c>
      <c r="W9" s="96">
        <v>0.18151473999023438</v>
      </c>
      <c r="X9" s="96">
        <v>0.18737411499023438</v>
      </c>
      <c r="AB9" s="82" t="str">
        <f t="shared" ca="1" si="1"/>
        <v/>
      </c>
    </row>
    <row r="10" spans="20:28" ht="18.75">
      <c r="T10" s="83">
        <f t="shared" si="0"/>
        <v>3.5</v>
      </c>
      <c r="U10" s="84">
        <v>0.15780258178710938</v>
      </c>
      <c r="V10" s="84">
        <v>0.16969999999999999</v>
      </c>
      <c r="W10" s="84">
        <v>0.18009185791015625</v>
      </c>
      <c r="X10" s="84">
        <v>0.18914413452148438</v>
      </c>
      <c r="AB10" s="82" t="str">
        <f t="shared" ca="1" si="1"/>
        <v/>
      </c>
    </row>
    <row r="11" spans="20:28" ht="18.75">
      <c r="T11" s="81">
        <f t="shared" si="0"/>
        <v>3.6</v>
      </c>
      <c r="U11" s="95">
        <v>0.17256546020507813</v>
      </c>
      <c r="V11" s="95">
        <v>0.17319999999999999</v>
      </c>
      <c r="W11" s="95">
        <v>0.18312454223632813</v>
      </c>
      <c r="X11" s="95">
        <v>0.18856430053710938</v>
      </c>
      <c r="AB11" s="84" t="e">
        <f t="shared" ca="1" si="1"/>
        <v>#DIV/0!</v>
      </c>
    </row>
    <row r="12" spans="20:28" ht="18.75">
      <c r="T12" s="81">
        <f t="shared" si="0"/>
        <v>3.7</v>
      </c>
      <c r="U12" s="95">
        <v>0.18600845336914063</v>
      </c>
      <c r="V12" s="95">
        <v>0.1754</v>
      </c>
      <c r="W12" s="95">
        <v>0.18709945678710938</v>
      </c>
      <c r="X12" s="95">
        <v>0.19033432006835938</v>
      </c>
      <c r="AB12" s="82" t="str">
        <f t="shared" ca="1" si="1"/>
        <v/>
      </c>
    </row>
    <row r="13" spans="20:28" ht="18.75">
      <c r="T13" s="81">
        <f t="shared" si="0"/>
        <v>3.8</v>
      </c>
      <c r="U13" s="95">
        <v>0.20406723022460938</v>
      </c>
      <c r="V13" s="95">
        <v>0.1857</v>
      </c>
      <c r="W13" s="95">
        <v>0.19263076782226563</v>
      </c>
      <c r="X13" s="95">
        <v>0.19243240356445313</v>
      </c>
      <c r="AB13" s="82" t="str">
        <f t="shared" ca="1" si="1"/>
        <v/>
      </c>
    </row>
    <row r="14" spans="20:28" ht="18.75">
      <c r="T14" s="81">
        <f t="shared" si="0"/>
        <v>3.9</v>
      </c>
      <c r="U14" s="95">
        <v>0.22537612915039063</v>
      </c>
      <c r="V14" s="95">
        <v>0.19070000000000001</v>
      </c>
      <c r="W14" s="95">
        <v>0.19769668579101563</v>
      </c>
      <c r="X14" s="95">
        <v>0.19594192504882813</v>
      </c>
      <c r="AB14" s="82">
        <f t="shared" ca="1" si="1"/>
        <v>5.0563812255859375E-2</v>
      </c>
    </row>
    <row r="15" spans="20:28" ht="18.75">
      <c r="T15" s="81">
        <f t="shared" si="0"/>
        <v>4</v>
      </c>
      <c r="U15" s="95">
        <v>0.24123001098632813</v>
      </c>
      <c r="V15" s="95"/>
      <c r="W15" s="95">
        <v>0.20923233032226563</v>
      </c>
      <c r="X15" s="95">
        <v>0.19917678833007813</v>
      </c>
      <c r="AB15" s="82">
        <f t="shared" ca="1" si="1"/>
        <v>6.5616607666015625E-2</v>
      </c>
    </row>
    <row r="16" spans="20:28" ht="18.75">
      <c r="T16" s="81">
        <f t="shared" si="0"/>
        <v>4.0999999999999996</v>
      </c>
      <c r="U16" s="95">
        <v>0.26128768920898438</v>
      </c>
      <c r="V16" s="95"/>
      <c r="W16" s="95">
        <v>0.21853256225585938</v>
      </c>
      <c r="X16" s="95">
        <v>0.20177841186523438</v>
      </c>
      <c r="AB16" s="82">
        <f t="shared" ca="1" si="1"/>
        <v>8.6559295654296875E-2</v>
      </c>
    </row>
    <row r="17" spans="1:43" ht="18.75">
      <c r="T17" s="79" t="s">
        <v>8337</v>
      </c>
      <c r="U17" s="85"/>
      <c r="V17" s="20"/>
      <c r="W17" s="85"/>
      <c r="X17" s="85"/>
      <c r="AB17" s="82">
        <f t="shared" ca="1" si="1"/>
        <v>0.10303115844726563</v>
      </c>
    </row>
    <row r="18" spans="1:43">
      <c r="U18" s="99"/>
      <c r="V18" s="99"/>
      <c r="W18" s="99"/>
      <c r="X18" s="99"/>
    </row>
    <row r="19" spans="1:43" ht="18.75">
      <c r="T19" s="4" t="s">
        <v>8336</v>
      </c>
      <c r="U19" s="79"/>
      <c r="V19" s="79"/>
      <c r="W19" s="79"/>
      <c r="X19" s="79"/>
    </row>
    <row r="21" spans="1:43">
      <c r="S21" s="18">
        <f ca="1">NOW()</f>
        <v>44391.383663078705</v>
      </c>
    </row>
    <row r="22" spans="1:43">
      <c r="E22" s="76">
        <f ca="1">TODAY()</f>
        <v>44391</v>
      </c>
      <c r="S22" s="19" t="s">
        <v>14</v>
      </c>
    </row>
    <row r="23" spans="1:43">
      <c r="S23" s="18">
        <f ca="1">[2]!w_info_lasttradingdate(Q33)+15.02/24</f>
        <v>44405.625833333332</v>
      </c>
    </row>
    <row r="24" spans="1:43">
      <c r="A24" s="7" t="s">
        <v>9</v>
      </c>
      <c r="B24" s="7" t="s">
        <v>29</v>
      </c>
      <c r="C24" s="7"/>
      <c r="D24" s="34" t="s">
        <v>33</v>
      </c>
      <c r="L24" s="54"/>
      <c r="M24" s="54"/>
      <c r="Q24" s="42"/>
      <c r="S24" s="9">
        <f ca="1">NETWORKDAYS($S$21,S23,Chinaholiday)-1-MOD($S$21,1)+MOD(S23,1)</f>
        <v>10.242170254627126</v>
      </c>
      <c r="T24" s="9">
        <f ca="1">NETWORKDAYS($S$21,T23,Chinaholiday)-1-MOD($S$21,1)+MOD(T23,1)</f>
        <v>-31558.383663078705</v>
      </c>
    </row>
    <row r="25" spans="1:43">
      <c r="A25" s="8">
        <v>0</v>
      </c>
      <c r="B25" s="8">
        <f>A25</f>
        <v>0</v>
      </c>
      <c r="C25" s="22"/>
      <c r="D25" s="6">
        <f>[2]!s_info_contractmultiplier(E27)</f>
        <v>0</v>
      </c>
      <c r="I25" s="4" t="s">
        <v>8328</v>
      </c>
      <c r="J25" s="101"/>
      <c r="K25" s="101"/>
      <c r="L25" s="54"/>
      <c r="M25" s="54"/>
      <c r="Q25" s="106" t="s">
        <v>8344</v>
      </c>
      <c r="S25" s="14" t="s">
        <v>8</v>
      </c>
      <c r="T25" s="14" t="s">
        <v>8</v>
      </c>
      <c r="X25" s="4">
        <v>28.45</v>
      </c>
      <c r="Y25" s="4">
        <v>28.35</v>
      </c>
    </row>
    <row r="26" spans="1:43">
      <c r="E26" s="50" t="s">
        <v>8338</v>
      </c>
      <c r="I26" s="4" t="s">
        <v>8327</v>
      </c>
      <c r="J26" s="101">
        <f ca="1">BSimv($R$27,$E$33,S26,$S$26,$A$25,$B$25,O26)</f>
        <v>3.814697265625E-6</v>
      </c>
      <c r="K26" s="101">
        <f ca="1">BSimv($R$27,$E$33,S26,$S$26,$A$25,$B$25,P26)</f>
        <v>3.814697265625E-6</v>
      </c>
      <c r="L26" s="113" t="s">
        <v>4554</v>
      </c>
      <c r="M26" s="113"/>
      <c r="Q26" s="107">
        <f ca="1">E33</f>
        <v>3.5</v>
      </c>
      <c r="S26" s="16">
        <f ca="1">S24/245</f>
        <v>4.1804776549498476E-2</v>
      </c>
      <c r="T26" s="16">
        <f ca="1">T24/245</f>
        <v>-128.80972923705593</v>
      </c>
      <c r="AH26" s="11">
        <v>0.05</v>
      </c>
      <c r="AI26" s="11">
        <v>0.05</v>
      </c>
    </row>
    <row r="27" spans="1:43" ht="17.25">
      <c r="A27" s="4" t="s">
        <v>11</v>
      </c>
      <c r="B27" s="21" t="s">
        <v>23</v>
      </c>
      <c r="C27" s="21" t="s">
        <v>24</v>
      </c>
      <c r="D27" s="23" t="s">
        <v>25</v>
      </c>
      <c r="E27" s="5" t="s">
        <v>8326</v>
      </c>
      <c r="F27" s="10" t="s">
        <v>13</v>
      </c>
      <c r="G27" s="10" t="s">
        <v>4</v>
      </c>
      <c r="H27" s="10" t="s">
        <v>3</v>
      </c>
      <c r="I27" s="10" t="s">
        <v>12</v>
      </c>
      <c r="J27" s="105" t="s">
        <v>18</v>
      </c>
      <c r="K27" s="105" t="s">
        <v>17</v>
      </c>
      <c r="L27" s="104" t="s">
        <v>366</v>
      </c>
      <c r="M27" s="104" t="s">
        <v>367</v>
      </c>
      <c r="N27" s="104" t="s">
        <v>367</v>
      </c>
      <c r="O27" s="57" t="s">
        <v>16</v>
      </c>
      <c r="P27" s="57" t="s">
        <v>15</v>
      </c>
      <c r="Q27" s="15" t="s">
        <v>196</v>
      </c>
      <c r="R27" s="15" t="s">
        <v>0</v>
      </c>
      <c r="S27" s="15" t="s">
        <v>7</v>
      </c>
      <c r="T27" s="15" t="s">
        <v>2</v>
      </c>
      <c r="U27" s="15" t="s">
        <v>196</v>
      </c>
      <c r="V27" s="57" t="s">
        <v>368</v>
      </c>
      <c r="W27" s="57" t="s">
        <v>16</v>
      </c>
      <c r="X27" s="105" t="s">
        <v>17</v>
      </c>
      <c r="Y27" s="105" t="s">
        <v>18</v>
      </c>
      <c r="Z27" s="10" t="s">
        <v>6</v>
      </c>
      <c r="AA27" s="10" t="s">
        <v>3</v>
      </c>
      <c r="AB27" s="10" t="s">
        <v>4</v>
      </c>
      <c r="AC27" s="10" t="s">
        <v>10</v>
      </c>
      <c r="AH27" s="103" t="s">
        <v>30</v>
      </c>
      <c r="AI27" s="103" t="s">
        <v>31</v>
      </c>
      <c r="AK27" s="97" t="s">
        <v>32</v>
      </c>
    </row>
    <row r="28" spans="1:43">
      <c r="B28" s="4">
        <f>B29</f>
        <v>9.9999999999999867E-2</v>
      </c>
      <c r="C28" s="29">
        <f t="shared" ref="C28:C39" ca="1" si="2">IF(S28&lt;$A$37,(V28+W28)/2,IF(S28=$A$37,(O28+P28+V28+W28)/4,(O28+P28)/2))</f>
        <v>0</v>
      </c>
      <c r="D28" s="24">
        <f t="shared" ref="D28:D39" ca="1" si="3">B28/(S28)^2*EXP($A$25*$S$26)*C28</f>
        <v>0</v>
      </c>
      <c r="E28" s="43">
        <f ca="1">[2]!s_dq_close(E27,E22,1)</f>
        <v>3.4209999999999998</v>
      </c>
      <c r="F28" s="99">
        <f t="shared" ref="F28:F39" ca="1" si="4">GTheta($R$27,$E$33,S28,$S$26,$A$25,$B$25,(K28+J28)/2)/245</f>
        <v>0</v>
      </c>
      <c r="G28" s="60">
        <f t="shared" ref="G28:G39" ca="1" si="5">bVega($E$33,S28,$S$26,$A$25,$B$25,(K28+J28)/2)/100</f>
        <v>0</v>
      </c>
      <c r="H28" s="33">
        <f t="shared" ref="H28:H39" ca="1" si="6">bGamma($E$33,S28,$S$26,$A$25,$B$25,(K28+J28)/2)</f>
        <v>0</v>
      </c>
      <c r="I28" s="99">
        <f t="shared" ref="I28:I39" ca="1" si="7">BDelta($R$27,$E$33,S28,$S$26,$A$25,$B$25,(K28+J28)/2)</f>
        <v>1</v>
      </c>
      <c r="J28" s="101">
        <f t="shared" ref="J28:J39" ca="1" si="8">GBSimv($R$27,$E$33,S28,$S$26,$A$25,$B$25,O28)</f>
        <v>3.814697265625E-6</v>
      </c>
      <c r="K28" s="101">
        <f t="shared" ref="K28:K39" ca="1" si="9">GBSimv($R$27,$E$33,S28,$S$26,$A$25,$B$25,P28)</f>
        <v>3.814697265625E-6</v>
      </c>
      <c r="L28" s="54">
        <f t="shared" ref="L28:L39" ca="1" si="10">(P28+S28*EXP(-$A$25*$S$26)-W28)</f>
        <v>3.2</v>
      </c>
      <c r="M28" s="54">
        <f t="shared" ref="M28:M39" ca="1" si="11">(O28+S28*EXP(-$A$25*$S$26)-V28)</f>
        <v>3.2</v>
      </c>
      <c r="N28" s="55">
        <f ca="1">(L28+M28)/2</f>
        <v>3.2</v>
      </c>
      <c r="O28" s="72">
        <f ca="1">RTD("wdf.rtq",,Q28,"Bid_Price1")</f>
        <v>0</v>
      </c>
      <c r="P28" s="72">
        <f ca="1">RTD("wdf.rtq",,Q28,"Ask_Price1")</f>
        <v>0</v>
      </c>
      <c r="Q28" s="49" t="str">
        <f ca="1">OFFSET(ID!$C$6,MATCH('BlaIV_check-RTD'!R28,ID!$C$7:$C$5000,0),-1)</f>
        <v>10003415</v>
      </c>
      <c r="R28" s="12" t="str">
        <f t="shared" ref="R28:R39" si="12">CONCATENATE($E$27,$R$27,$E$26,S28*1000)</f>
        <v>510050C2107M03200</v>
      </c>
      <c r="S28" s="70">
        <v>3.2</v>
      </c>
      <c r="T28" s="12" t="str">
        <f t="shared" ref="T28:T39" si="13">CONCATENATE($E$27,$T$27,$E$26,S28*1000)</f>
        <v>510050P2107M03200</v>
      </c>
      <c r="U28" s="49" t="str">
        <f ca="1">OFFSET(ID!$C$6,MATCH('BlaIV_check-RTD'!T28,ID!$C$7:$C$5000,0),-1)</f>
        <v>10003424</v>
      </c>
      <c r="V28" s="72">
        <f ca="1">RTD("wdf.rtq",,U28,"Ask_Price1")</f>
        <v>0</v>
      </c>
      <c r="W28" s="72">
        <f ca="1">RTD("wdf.rtq",,U28,"Bid_Price1")</f>
        <v>0</v>
      </c>
      <c r="X28" s="101">
        <f t="shared" ref="X28:X39" ca="1" si="14">GBSimv($T$27,$E$33,S28,$S$26,$A$25,$B$25,V28)</f>
        <v>5.7064056396484375E-2</v>
      </c>
      <c r="Y28" s="101">
        <f t="shared" ref="Y28:Y39" ca="1" si="15">GBSimv($T$27,$E$33,S28,$S$26,$A$25,$B$25,W28)</f>
        <v>5.7064056396484375E-2</v>
      </c>
      <c r="Z28" s="99">
        <f t="shared" ref="Z28:Z39" ca="1" si="16">BDelta($T$27,$E$33,S28,$S$26,$A$25,$B$25,(X28+Y28)/2)</f>
        <v>-7.6605388699135801E-15</v>
      </c>
      <c r="AA28" s="33">
        <f t="shared" ref="AA28:AA39" ca="1" si="17">bGamma($E$33,S28,$S$26,$A$25,$B$25,(X28+Y28)/2)</f>
        <v>1.4479633345115858E-12</v>
      </c>
      <c r="AB28" s="20">
        <f t="shared" ref="AB28:AB39" ca="1" si="18">bVega($E$33,S28,$S$26,$A$25,$B$25,(X28+Y28)/2)/100</f>
        <v>4.231381667158194E-16</v>
      </c>
      <c r="AC28" s="99">
        <f t="shared" ref="AC28:AC39" ca="1" si="19">GTheta($T$27,$E$33,S28,$S$26,$A$25,$B$25,(X28+Y28)/2)/245</f>
        <v>-1.1787531162190967E-16</v>
      </c>
      <c r="AH28" s="30" t="str">
        <f t="shared" ref="AH28:AH39" ca="1" si="20">IF(AND(J28&gt;$AH$26,K28&gt;$AH$26),(J28+K28)/2,"")</f>
        <v/>
      </c>
      <c r="AI28" s="30">
        <f t="shared" ref="AI28:AI39" ca="1" si="21">IF(AND(Y28&gt;$AI$26,X28&gt;$AI$26),(X28+Y28)/2,"")</f>
        <v>5.7064056396484375E-2</v>
      </c>
      <c r="AJ28" s="26">
        <f t="shared" ref="AJ28:AJ39" si="22">S28</f>
        <v>3.2</v>
      </c>
      <c r="AK28" s="101">
        <f t="shared" ref="AK28:AK30" ca="1" si="23">AI28</f>
        <v>5.7064056396484375E-2</v>
      </c>
    </row>
    <row r="29" spans="1:43">
      <c r="B29" s="4">
        <f t="shared" ref="B29:B38" si="24">(S30-S28)/2</f>
        <v>9.9999999999999867E-2</v>
      </c>
      <c r="C29" s="29">
        <f t="shared" ca="1" si="2"/>
        <v>0</v>
      </c>
      <c r="D29" s="24">
        <f t="shared" ca="1" si="3"/>
        <v>0</v>
      </c>
      <c r="E29" s="4" t="s">
        <v>19</v>
      </c>
      <c r="F29" s="99">
        <f t="shared" ca="1" si="4"/>
        <v>0</v>
      </c>
      <c r="G29" s="60">
        <f t="shared" ca="1" si="5"/>
        <v>0</v>
      </c>
      <c r="H29" s="33">
        <f t="shared" ca="1" si="6"/>
        <v>0</v>
      </c>
      <c r="I29" s="99">
        <f t="shared" ca="1" si="7"/>
        <v>1</v>
      </c>
      <c r="J29" s="101">
        <f t="shared" ca="1" si="8"/>
        <v>3.814697265625E-6</v>
      </c>
      <c r="K29" s="101">
        <f t="shared" ca="1" si="9"/>
        <v>3.814697265625E-6</v>
      </c>
      <c r="L29" s="54">
        <f t="shared" ca="1" si="10"/>
        <v>3.3</v>
      </c>
      <c r="M29" s="54">
        <f t="shared" ca="1" si="11"/>
        <v>3.3</v>
      </c>
      <c r="N29" s="55">
        <f t="shared" ref="N29:N39" ca="1" si="25">(L29+M29)/2</f>
        <v>3.3</v>
      </c>
      <c r="O29" s="72">
        <f ca="1">RTD("wdf.rtq",,Q29,"Bid_Price1")</f>
        <v>0</v>
      </c>
      <c r="P29" s="72">
        <f ca="1">RTD("wdf.rtq",,Q29,"Ask_Price1")</f>
        <v>0</v>
      </c>
      <c r="Q29" s="49" t="str">
        <f ca="1">OFFSET(ID!$C$6,MATCH('BlaIV_check-RTD'!R29,ID!$C$7:$C$5000,0),-1)</f>
        <v>10003416</v>
      </c>
      <c r="R29" s="12" t="str">
        <f t="shared" si="12"/>
        <v>510050C2107M03300</v>
      </c>
      <c r="S29" s="70">
        <v>3.3</v>
      </c>
      <c r="T29" s="12" t="str">
        <f t="shared" si="13"/>
        <v>510050P2107M03300</v>
      </c>
      <c r="U29" s="49" t="str">
        <f ca="1">OFFSET(ID!$C$6,MATCH('BlaIV_check-RTD'!T29,ID!$C$7:$C$5000,0),-1)</f>
        <v>10003425</v>
      </c>
      <c r="V29" s="72">
        <f ca="1">RTD("wdf.rtq",,U29,"Ask_Price1")</f>
        <v>0</v>
      </c>
      <c r="W29" s="72">
        <f ca="1">RTD("wdf.rtq",,U29,"Bid_Price1")</f>
        <v>0</v>
      </c>
      <c r="X29" s="101">
        <f t="shared" ca="1" si="14"/>
        <v>3.8578033447265625E-2</v>
      </c>
      <c r="Y29" s="101">
        <f t="shared" ca="1" si="15"/>
        <v>3.8578033447265625E-2</v>
      </c>
      <c r="Z29" s="99">
        <f t="shared" ca="1" si="16"/>
        <v>-4.241051954068098E-14</v>
      </c>
      <c r="AA29" s="33">
        <f t="shared" ca="1" si="17"/>
        <v>1.1571252121340587E-11</v>
      </c>
      <c r="AB29" s="20">
        <f t="shared" ca="1" si="18"/>
        <v>2.2860326916392748E-15</v>
      </c>
      <c r="AC29" s="99">
        <f t="shared" ca="1" si="19"/>
        <v>-4.3052714145110287E-16</v>
      </c>
      <c r="AH29" s="30" t="str">
        <f t="shared" ca="1" si="20"/>
        <v/>
      </c>
      <c r="AI29" s="30" t="str">
        <f t="shared" ca="1" si="21"/>
        <v/>
      </c>
      <c r="AJ29" s="26">
        <f t="shared" si="22"/>
        <v>3.3</v>
      </c>
      <c r="AK29" s="101" t="str">
        <f t="shared" ca="1" si="23"/>
        <v/>
      </c>
    </row>
    <row r="30" spans="1:43">
      <c r="A30" s="21" t="s">
        <v>20</v>
      </c>
      <c r="B30" s="4">
        <f t="shared" si="24"/>
        <v>0.10000000000000009</v>
      </c>
      <c r="C30" s="29">
        <f t="shared" ca="1" si="2"/>
        <v>0</v>
      </c>
      <c r="D30" s="24">
        <f t="shared" ca="1" si="3"/>
        <v>0</v>
      </c>
      <c r="E30" s="101" t="e">
        <f ca="1">SQRT(2/S26*SUM(D28:D39)-1/S26*(A35/A37-1)^2)</f>
        <v>#DIV/0!</v>
      </c>
      <c r="F30" s="99">
        <f t="shared" ca="1" si="4"/>
        <v>0</v>
      </c>
      <c r="G30" s="60">
        <f t="shared" ca="1" si="5"/>
        <v>0</v>
      </c>
      <c r="H30" s="33">
        <f t="shared" ca="1" si="6"/>
        <v>0</v>
      </c>
      <c r="I30" s="99">
        <f t="shared" ca="1" si="7"/>
        <v>1</v>
      </c>
      <c r="J30" s="101">
        <f t="shared" ca="1" si="8"/>
        <v>3.814697265625E-6</v>
      </c>
      <c r="K30" s="101">
        <f t="shared" ca="1" si="9"/>
        <v>3.814697265625E-6</v>
      </c>
      <c r="L30" s="54">
        <f t="shared" ca="1" si="10"/>
        <v>3.4</v>
      </c>
      <c r="M30" s="54">
        <f t="shared" ca="1" si="11"/>
        <v>3.4</v>
      </c>
      <c r="N30" s="55">
        <f ca="1">(L30+M30)/2</f>
        <v>3.4</v>
      </c>
      <c r="O30" s="72">
        <f ca="1">RTD("wdf.rtq",,Q30,"Bid_Price1")</f>
        <v>0</v>
      </c>
      <c r="P30" s="72">
        <f ca="1">RTD("wdf.rtq",,Q30,"Ask_Price1")</f>
        <v>0</v>
      </c>
      <c r="Q30" s="49" t="str">
        <f ca="1">OFFSET(ID!$C$6,MATCH('BlaIV_check-RTD'!R30,ID!$C$7:$C$5000,0),-1)</f>
        <v>10003417</v>
      </c>
      <c r="R30" s="12" t="str">
        <f t="shared" si="12"/>
        <v>510050C2107M03400</v>
      </c>
      <c r="S30" s="70">
        <v>3.4</v>
      </c>
      <c r="T30" s="12" t="str">
        <f t="shared" si="13"/>
        <v>510050P2107M03400</v>
      </c>
      <c r="U30" s="49" t="str">
        <f ca="1">OFFSET(ID!$C$6,MATCH('BlaIV_check-RTD'!T30,ID!$C$7:$C$5000,0),-1)</f>
        <v>10003426</v>
      </c>
      <c r="V30" s="72">
        <f ca="1">RTD("wdf.rtq",,U30,"Ask_Price1")</f>
        <v>0</v>
      </c>
      <c r="W30" s="72">
        <f ca="1">RTD("wdf.rtq",,U30,"Bid_Price1")</f>
        <v>0</v>
      </c>
      <c r="X30" s="101">
        <f t="shared" ca="1" si="14"/>
        <v>1.8825531005859375E-2</v>
      </c>
      <c r="Y30" s="101">
        <f t="shared" ca="1" si="15"/>
        <v>1.8825531005859375E-2</v>
      </c>
      <c r="Z30" s="99">
        <f t="shared" ca="1" si="16"/>
        <v>-2.4980018054066022E-14</v>
      </c>
      <c r="AA30" s="33">
        <f t="shared" ca="1" si="17"/>
        <v>1.4111017334545159E-11</v>
      </c>
      <c r="AB30" s="20">
        <f t="shared" ca="1" si="18"/>
        <v>1.3604029203445711E-15</v>
      </c>
      <c r="AC30" s="99">
        <f t="shared" ca="1" si="19"/>
        <v>-1.2502383147672411E-16</v>
      </c>
      <c r="AH30" s="30" t="str">
        <f t="shared" ca="1" si="20"/>
        <v/>
      </c>
      <c r="AI30" s="30" t="str">
        <f t="shared" ca="1" si="21"/>
        <v/>
      </c>
      <c r="AJ30" s="26">
        <f t="shared" si="22"/>
        <v>3.4</v>
      </c>
      <c r="AK30" s="101" t="str">
        <f t="shared" ca="1" si="23"/>
        <v/>
      </c>
    </row>
    <row r="31" spans="1:43">
      <c r="A31" s="20">
        <f ca="1">S26</f>
        <v>4.1804776549498476E-2</v>
      </c>
      <c r="B31" s="4">
        <f t="shared" si="24"/>
        <v>0.10000000000000009</v>
      </c>
      <c r="C31" s="29">
        <f t="shared" ca="1" si="2"/>
        <v>0</v>
      </c>
      <c r="D31" s="24">
        <f t="shared" ca="1" si="3"/>
        <v>0</v>
      </c>
      <c r="F31" s="99">
        <f t="shared" ca="1" si="4"/>
        <v>-5.3165408477871224E-8</v>
      </c>
      <c r="G31" s="60">
        <f t="shared" ca="1" si="5"/>
        <v>2.8549010701007112E-3</v>
      </c>
      <c r="H31" s="33">
        <f t="shared" ca="1" si="6"/>
        <v>146139.96204220035</v>
      </c>
      <c r="I31" s="99">
        <f t="shared" ca="1" si="7"/>
        <v>0.50000015610556925</v>
      </c>
      <c r="J31" s="101">
        <f t="shared" ca="1" si="8"/>
        <v>3.814697265625E-6</v>
      </c>
      <c r="K31" s="101">
        <f t="shared" ca="1" si="9"/>
        <v>3.814697265625E-6</v>
      </c>
      <c r="L31" s="54">
        <f t="shared" ca="1" si="10"/>
        <v>3.5</v>
      </c>
      <c r="M31" s="54">
        <f t="shared" ca="1" si="11"/>
        <v>3.5</v>
      </c>
      <c r="N31" s="55">
        <f ca="1">(L31+M31)/2</f>
        <v>3.5</v>
      </c>
      <c r="O31" s="72">
        <f ca="1">RTD("wdf.rtq",,Q31,"Bid_Price1")</f>
        <v>0</v>
      </c>
      <c r="P31" s="72">
        <f ca="1">RTD("wdf.rtq",,Q31,"Ask_Price1")</f>
        <v>0</v>
      </c>
      <c r="Q31" s="49" t="str">
        <f ca="1">OFFSET(ID!$C$6,MATCH('BlaIV_check-RTD'!R31,ID!$C$7:$C$5000,0),-1)</f>
        <v>10003418</v>
      </c>
      <c r="R31" s="12" t="str">
        <f t="shared" si="12"/>
        <v>510050C2107M03500</v>
      </c>
      <c r="S31" s="71">
        <v>3.5</v>
      </c>
      <c r="T31" s="12" t="str">
        <f t="shared" si="13"/>
        <v>510050P2107M03500</v>
      </c>
      <c r="U31" s="49" t="str">
        <f ca="1">OFFSET(ID!$C$6,MATCH('BlaIV_check-RTD'!T31,ID!$C$7:$C$5000,0),-1)</f>
        <v>10003427</v>
      </c>
      <c r="V31" s="72">
        <f ca="1">RTD("wdf.rtq",,U31,"Ask_Price1")</f>
        <v>0</v>
      </c>
      <c r="W31" s="72">
        <f ca="1">RTD("wdf.rtq",,U31,"Bid_Price1")</f>
        <v>0</v>
      </c>
      <c r="X31" s="101">
        <f t="shared" ca="1" si="14"/>
        <v>3.814697265625E-6</v>
      </c>
      <c r="Y31" s="101">
        <f t="shared" ca="1" si="15"/>
        <v>3.814697265625E-6</v>
      </c>
      <c r="Z31" s="99">
        <f t="shared" ca="1" si="16"/>
        <v>-0.49999984389443075</v>
      </c>
      <c r="AA31" s="33">
        <f t="shared" ca="1" si="17"/>
        <v>146139.96204220035</v>
      </c>
      <c r="AB31" s="20">
        <f t="shared" ca="1" si="18"/>
        <v>2.8549010701007112E-3</v>
      </c>
      <c r="AC31" s="99">
        <f t="shared" ca="1" si="19"/>
        <v>-5.3165408477871224E-8</v>
      </c>
      <c r="AH31" s="31" t="str">
        <f t="shared" ca="1" si="20"/>
        <v/>
      </c>
      <c r="AI31" s="31" t="str">
        <f t="shared" ca="1" si="21"/>
        <v/>
      </c>
      <c r="AJ31" s="77">
        <f t="shared" si="22"/>
        <v>3.5</v>
      </c>
      <c r="AK31" s="31" t="e">
        <f ca="1">AVERAGE(AH31:AI31)</f>
        <v>#DIV/0!</v>
      </c>
      <c r="AP31" s="97"/>
      <c r="AQ31" s="97"/>
    </row>
    <row r="32" spans="1:43">
      <c r="A32" s="21" t="s">
        <v>7</v>
      </c>
      <c r="B32" s="4">
        <f t="shared" si="24"/>
        <v>0.10000000000000009</v>
      </c>
      <c r="C32" s="29">
        <f t="shared" ca="1" si="2"/>
        <v>0</v>
      </c>
      <c r="D32" s="24">
        <f t="shared" ca="1" si="3"/>
        <v>0</v>
      </c>
      <c r="E32" s="13" t="s">
        <v>367</v>
      </c>
      <c r="F32" s="99">
        <f t="shared" ca="1" si="4"/>
        <v>-2.9190810010681721E-18</v>
      </c>
      <c r="G32" s="60">
        <f t="shared" ca="1" si="5"/>
        <v>3.4748433241140105E-17</v>
      </c>
      <c r="H32" s="33">
        <f t="shared" ca="1" si="6"/>
        <v>3.9431230261671516E-13</v>
      </c>
      <c r="I32" s="99">
        <f t="shared" ca="1" si="7"/>
        <v>5.5511151231257827E-16</v>
      </c>
      <c r="J32" s="101">
        <f t="shared" ca="1" si="8"/>
        <v>1.7208099365234375E-2</v>
      </c>
      <c r="K32" s="101">
        <f t="shared" ca="1" si="9"/>
        <v>1.7208099365234375E-2</v>
      </c>
      <c r="L32" s="54">
        <f t="shared" ca="1" si="10"/>
        <v>3.6</v>
      </c>
      <c r="M32" s="54">
        <f t="shared" ca="1" si="11"/>
        <v>3.6</v>
      </c>
      <c r="N32" s="55">
        <f t="shared" ca="1" si="25"/>
        <v>3.6</v>
      </c>
      <c r="O32" s="72">
        <f ca="1">RTD("wdf.rtq",,Q32,"Bid_Price1")</f>
        <v>0</v>
      </c>
      <c r="P32" s="72">
        <f ca="1">RTD("wdf.rtq",,Q32,"Ask_Price1")</f>
        <v>0</v>
      </c>
      <c r="Q32" s="49" t="str">
        <f ca="1">OFFSET(ID!$C$6,MATCH('BlaIV_check-RTD'!R32,ID!$C$7:$C$5000,0),-1)</f>
        <v>10003419</v>
      </c>
      <c r="R32" s="12" t="str">
        <f t="shared" si="12"/>
        <v>510050C2107M03600</v>
      </c>
      <c r="S32" s="70">
        <v>3.6</v>
      </c>
      <c r="T32" s="12" t="str">
        <f t="shared" si="13"/>
        <v>510050P2107M03600</v>
      </c>
      <c r="U32" s="49" t="str">
        <f ca="1">OFFSET(ID!$C$6,MATCH('BlaIV_check-RTD'!T32,ID!$C$7:$C$5000,0),-1)</f>
        <v>10003428</v>
      </c>
      <c r="V32" s="72">
        <f ca="1">RTD("wdf.rtq",,U32,"Ask_Price1")</f>
        <v>0</v>
      </c>
      <c r="W32" s="72">
        <f ca="1">RTD("wdf.rtq",,U32,"Bid_Price1")</f>
        <v>0</v>
      </c>
      <c r="X32" s="101">
        <f t="shared" ca="1" si="14"/>
        <v>3.814697265625E-6</v>
      </c>
      <c r="Y32" s="101">
        <f t="shared" ca="1" si="15"/>
        <v>3.814697265625E-6</v>
      </c>
      <c r="Z32" s="99">
        <f t="shared" ca="1" si="16"/>
        <v>-1</v>
      </c>
      <c r="AA32" s="33">
        <f t="shared" ca="1" si="17"/>
        <v>0</v>
      </c>
      <c r="AB32" s="20">
        <f t="shared" ca="1" si="18"/>
        <v>0</v>
      </c>
      <c r="AC32" s="99">
        <f t="shared" ca="1" si="19"/>
        <v>0</v>
      </c>
      <c r="AH32" s="30" t="str">
        <f t="shared" ca="1" si="20"/>
        <v/>
      </c>
      <c r="AI32" s="30" t="str">
        <f t="shared" ca="1" si="21"/>
        <v/>
      </c>
      <c r="AJ32" s="26">
        <f t="shared" si="22"/>
        <v>3.6</v>
      </c>
      <c r="AK32" s="101" t="str">
        <f ca="1">AH32</f>
        <v/>
      </c>
    </row>
    <row r="33" spans="1:37">
      <c r="A33" s="4">
        <f ca="1">ROUND(E28/1000,0)*1000</f>
        <v>0</v>
      </c>
      <c r="B33" s="4">
        <f t="shared" si="24"/>
        <v>9.9999999999999867E-2</v>
      </c>
      <c r="C33" s="29">
        <f t="shared" ca="1" si="2"/>
        <v>0</v>
      </c>
      <c r="D33" s="24">
        <f t="shared" ca="1" si="3"/>
        <v>0</v>
      </c>
      <c r="E33" s="56">
        <f ca="1">AVERAGE(N29:N33)</f>
        <v>3.5</v>
      </c>
      <c r="F33" s="99">
        <f t="shared" ca="1" si="4"/>
        <v>-6.8832287656392321E-18</v>
      </c>
      <c r="G33" s="60">
        <f t="shared" ca="1" si="5"/>
        <v>4.1432445971906815E-17</v>
      </c>
      <c r="H33" s="33">
        <f t="shared" ca="1" si="6"/>
        <v>2.3774147900909739E-13</v>
      </c>
      <c r="I33" s="99">
        <f t="shared" ca="1" si="7"/>
        <v>6.6613381477509392E-16</v>
      </c>
      <c r="J33" s="101">
        <f t="shared" ca="1" si="8"/>
        <v>3.4030914306640625E-2</v>
      </c>
      <c r="K33" s="101">
        <f t="shared" ca="1" si="9"/>
        <v>3.4030914306640625E-2</v>
      </c>
      <c r="L33" s="54">
        <f t="shared" ca="1" si="10"/>
        <v>3.7</v>
      </c>
      <c r="M33" s="54">
        <f t="shared" ca="1" si="11"/>
        <v>3.7</v>
      </c>
      <c r="N33" s="55">
        <f ca="1">(L33+M33)/2</f>
        <v>3.7</v>
      </c>
      <c r="O33" s="72">
        <f ca="1">RTD("wdf.rtq",,Q33,"Bid_Price1")</f>
        <v>0</v>
      </c>
      <c r="P33" s="72">
        <f ca="1">RTD("wdf.rtq",,Q33,"Ask_Price1")</f>
        <v>0</v>
      </c>
      <c r="Q33" s="49" t="str">
        <f ca="1">OFFSET(ID!$C$6,MATCH('BlaIV_check-RTD'!R33,ID!$C$7:$C$5000,0),-1)</f>
        <v>10003420</v>
      </c>
      <c r="R33" s="12" t="str">
        <f t="shared" si="12"/>
        <v>510050C2107M03700</v>
      </c>
      <c r="S33" s="70">
        <v>3.7</v>
      </c>
      <c r="T33" s="12" t="str">
        <f t="shared" si="13"/>
        <v>510050P2107M03700</v>
      </c>
      <c r="U33" s="49" t="str">
        <f ca="1">OFFSET(ID!$C$6,MATCH('BlaIV_check-RTD'!T33,ID!$C$7:$C$5000,0),-1)</f>
        <v>10003429</v>
      </c>
      <c r="V33" s="72">
        <f ca="1">RTD("wdf.rtq",,U33,"Ask_Price1")</f>
        <v>0</v>
      </c>
      <c r="W33" s="72">
        <f ca="1">RTD("wdf.rtq",,U33,"Bid_Price1")</f>
        <v>0</v>
      </c>
      <c r="X33" s="101">
        <f t="shared" ca="1" si="14"/>
        <v>3.814697265625E-6</v>
      </c>
      <c r="Y33" s="101">
        <f t="shared" ca="1" si="15"/>
        <v>3.814697265625E-6</v>
      </c>
      <c r="Z33" s="99">
        <f t="shared" ca="1" si="16"/>
        <v>-1</v>
      </c>
      <c r="AA33" s="33">
        <f t="shared" ca="1" si="17"/>
        <v>0</v>
      </c>
      <c r="AB33" s="20">
        <f t="shared" ca="1" si="18"/>
        <v>0</v>
      </c>
      <c r="AC33" s="99">
        <f t="shared" ca="1" si="19"/>
        <v>0</v>
      </c>
      <c r="AH33" s="30" t="str">
        <f t="shared" ca="1" si="20"/>
        <v/>
      </c>
      <c r="AI33" s="30" t="str">
        <f t="shared" ca="1" si="21"/>
        <v/>
      </c>
      <c r="AJ33" s="26">
        <f t="shared" si="22"/>
        <v>3.7</v>
      </c>
      <c r="AK33" s="101" t="str">
        <f t="shared" ref="AK33:AK39" ca="1" si="26">AH33</f>
        <v/>
      </c>
    </row>
    <row r="34" spans="1:37">
      <c r="A34" s="21" t="s">
        <v>21</v>
      </c>
      <c r="B34" s="4">
        <f t="shared" si="24"/>
        <v>9.9999999999999867E-2</v>
      </c>
      <c r="C34" s="29">
        <f t="shared" ca="1" si="2"/>
        <v>0</v>
      </c>
      <c r="D34" s="24">
        <f t="shared" ca="1" si="3"/>
        <v>0</v>
      </c>
      <c r="E34" s="56">
        <f ca="1">AVERAGE(N30:N34)</f>
        <v>3.6</v>
      </c>
      <c r="F34" s="99">
        <f t="shared" ca="1" si="4"/>
        <v>-1.3353720019582746E-17</v>
      </c>
      <c r="G34" s="60">
        <f t="shared" ca="1" si="5"/>
        <v>5.4098402739536324E-17</v>
      </c>
      <c r="H34" s="33">
        <f t="shared" ca="1" si="6"/>
        <v>2.0892126051372804E-13</v>
      </c>
      <c r="I34" s="99">
        <f t="shared" ca="1" si="7"/>
        <v>9.9920072216264089E-16</v>
      </c>
      <c r="J34" s="101">
        <f t="shared" ca="1" si="8"/>
        <v>5.0563812255859375E-2</v>
      </c>
      <c r="K34" s="101">
        <f t="shared" ca="1" si="9"/>
        <v>5.0563812255859375E-2</v>
      </c>
      <c r="L34" s="54">
        <f t="shared" ca="1" si="10"/>
        <v>3.8</v>
      </c>
      <c r="M34" s="54">
        <f t="shared" ca="1" si="11"/>
        <v>3.8</v>
      </c>
      <c r="N34" s="55">
        <f t="shared" ca="1" si="25"/>
        <v>3.8</v>
      </c>
      <c r="O34" s="72">
        <f ca="1">RTD("wdf.rtq",,Q34,"Bid_Price1")</f>
        <v>0</v>
      </c>
      <c r="P34" s="72">
        <f ca="1">RTD("wdf.rtq",,Q34,"Ask_Price1")</f>
        <v>0</v>
      </c>
      <c r="Q34" s="49" t="str">
        <f ca="1">OFFSET(ID!$C$6,MATCH('BlaIV_check-RTD'!R34,ID!$C$7:$C$5000,0),-1)</f>
        <v>10003421</v>
      </c>
      <c r="R34" s="12" t="str">
        <f t="shared" si="12"/>
        <v>510050C2107M03800</v>
      </c>
      <c r="S34" s="70">
        <v>3.8</v>
      </c>
      <c r="T34" s="12" t="str">
        <f t="shared" si="13"/>
        <v>510050P2107M03800</v>
      </c>
      <c r="U34" s="49" t="str">
        <f ca="1">OFFSET(ID!$C$6,MATCH('BlaIV_check-RTD'!T34,ID!$C$7:$C$5000,0),-1)</f>
        <v>10003430</v>
      </c>
      <c r="V34" s="72">
        <f ca="1">RTD("wdf.rtq",,U34,"Ask_Price1")</f>
        <v>0</v>
      </c>
      <c r="W34" s="72">
        <f ca="1">RTD("wdf.rtq",,U34,"Bid_Price1")</f>
        <v>0</v>
      </c>
      <c r="X34" s="101">
        <f t="shared" ca="1" si="14"/>
        <v>3.814697265625E-6</v>
      </c>
      <c r="Y34" s="101">
        <f t="shared" ca="1" si="15"/>
        <v>3.814697265625E-6</v>
      </c>
      <c r="Z34" s="99">
        <f t="shared" ca="1" si="16"/>
        <v>-1</v>
      </c>
      <c r="AA34" s="33">
        <f t="shared" ca="1" si="17"/>
        <v>0</v>
      </c>
      <c r="AB34" s="20">
        <f t="shared" ca="1" si="18"/>
        <v>0</v>
      </c>
      <c r="AC34" s="99">
        <f t="shared" ca="1" si="19"/>
        <v>0</v>
      </c>
      <c r="AH34" s="30">
        <f t="shared" ca="1" si="20"/>
        <v>5.0563812255859375E-2</v>
      </c>
      <c r="AI34" s="30" t="str">
        <f t="shared" ca="1" si="21"/>
        <v/>
      </c>
      <c r="AJ34" s="26">
        <f t="shared" si="22"/>
        <v>3.8</v>
      </c>
      <c r="AK34" s="101">
        <f t="shared" ca="1" si="26"/>
        <v>5.0563812255859375E-2</v>
      </c>
    </row>
    <row r="35" spans="1:37">
      <c r="A35" s="4">
        <f ca="1">A33+EXP($A$25*A31)*((O34+P34)/2-(V34+W34)/2)</f>
        <v>0</v>
      </c>
      <c r="B35" s="4">
        <f t="shared" si="24"/>
        <v>0.10000000000000009</v>
      </c>
      <c r="C35" s="29">
        <f t="shared" ca="1" si="2"/>
        <v>0</v>
      </c>
      <c r="D35" s="24">
        <f t="shared" ca="1" si="3"/>
        <v>0</v>
      </c>
      <c r="F35" s="99">
        <f t="shared" ca="1" si="4"/>
        <v>-7.1978075474781888E-18</v>
      </c>
      <c r="G35" s="60">
        <f t="shared" ca="1" si="5"/>
        <v>2.2470277871281552E-17</v>
      </c>
      <c r="H35" s="33">
        <f t="shared" ca="1" si="6"/>
        <v>6.6870207985196069E-14</v>
      </c>
      <c r="I35" s="99">
        <f t="shared" ca="1" si="7"/>
        <v>3.3306690738754696E-16</v>
      </c>
      <c r="J35" s="101">
        <f t="shared" ca="1" si="8"/>
        <v>6.5616607666015625E-2</v>
      </c>
      <c r="K35" s="101">
        <f t="shared" ca="1" si="9"/>
        <v>6.5616607666015625E-2</v>
      </c>
      <c r="L35" s="54">
        <f t="shared" ca="1" si="10"/>
        <v>3.9</v>
      </c>
      <c r="M35" s="54">
        <f t="shared" ca="1" si="11"/>
        <v>3.9</v>
      </c>
      <c r="N35" s="55">
        <f t="shared" ca="1" si="25"/>
        <v>3.9</v>
      </c>
      <c r="O35" s="72">
        <f ca="1">RTD("wdf.rtq",,Q35,"Bid_Price1")</f>
        <v>0</v>
      </c>
      <c r="P35" s="72">
        <f ca="1">RTD("wdf.rtq",,Q35,"Ask_Price1")</f>
        <v>0</v>
      </c>
      <c r="Q35" s="49" t="str">
        <f ca="1">OFFSET(ID!$C$6,MATCH('BlaIV_check-RTD'!R35,ID!$C$7:$C$5000,0),-1)</f>
        <v>10003422</v>
      </c>
      <c r="R35" s="12" t="str">
        <f t="shared" si="12"/>
        <v>510050C2107M03900</v>
      </c>
      <c r="S35" s="70">
        <v>3.9</v>
      </c>
      <c r="T35" s="12" t="str">
        <f t="shared" si="13"/>
        <v>510050P2107M03900</v>
      </c>
      <c r="U35" s="49" t="str">
        <f ca="1">OFFSET(ID!$C$6,MATCH('BlaIV_check-RTD'!T35,ID!$C$7:$C$5000,0),-1)</f>
        <v>10003431</v>
      </c>
      <c r="V35" s="72">
        <f ca="1">RTD("wdf.rtq",,U35,"Ask_Price1")</f>
        <v>0</v>
      </c>
      <c r="W35" s="72">
        <f ca="1">RTD("wdf.rtq",,U35,"Bid_Price1")</f>
        <v>0</v>
      </c>
      <c r="X35" s="101">
        <f t="shared" ca="1" si="14"/>
        <v>3.814697265625E-6</v>
      </c>
      <c r="Y35" s="101">
        <f t="shared" ca="1" si="15"/>
        <v>3.814697265625E-6</v>
      </c>
      <c r="Z35" s="99">
        <f t="shared" ca="1" si="16"/>
        <v>-1</v>
      </c>
      <c r="AA35" s="33">
        <f t="shared" ca="1" si="17"/>
        <v>0</v>
      </c>
      <c r="AB35" s="20">
        <f t="shared" ca="1" si="18"/>
        <v>0</v>
      </c>
      <c r="AC35" s="99">
        <f t="shared" ca="1" si="19"/>
        <v>0</v>
      </c>
      <c r="AH35" s="30">
        <f t="shared" ca="1" si="20"/>
        <v>6.5616607666015625E-2</v>
      </c>
      <c r="AI35" s="30" t="str">
        <f t="shared" ca="1" si="21"/>
        <v/>
      </c>
      <c r="AJ35" s="26">
        <f t="shared" si="22"/>
        <v>3.9</v>
      </c>
      <c r="AK35" s="101">
        <f t="shared" ca="1" si="26"/>
        <v>6.5616607666015625E-2</v>
      </c>
    </row>
    <row r="36" spans="1:37">
      <c r="A36" s="21" t="s">
        <v>22</v>
      </c>
      <c r="B36" s="4">
        <f t="shared" si="24"/>
        <v>9.9999999999999867E-2</v>
      </c>
      <c r="C36" s="29">
        <f t="shared" ca="1" si="2"/>
        <v>0</v>
      </c>
      <c r="D36" s="24">
        <f t="shared" ca="1" si="3"/>
        <v>0</v>
      </c>
      <c r="F36" s="99">
        <f t="shared" ca="1" si="4"/>
        <v>-5.6112488718442363E-16</v>
      </c>
      <c r="G36" s="60">
        <f t="shared" ca="1" si="5"/>
        <v>1.3279074385273172E-15</v>
      </c>
      <c r="H36" s="33">
        <f t="shared" ca="1" si="6"/>
        <v>2.9956570631337675E-12</v>
      </c>
      <c r="I36" s="99">
        <f t="shared" ca="1" si="7"/>
        <v>2.4424906541753444E-14</v>
      </c>
      <c r="J36" s="101">
        <f t="shared" ca="1" si="8"/>
        <v>8.6559295654296875E-2</v>
      </c>
      <c r="K36" s="101">
        <f t="shared" ca="1" si="9"/>
        <v>8.6559295654296875E-2</v>
      </c>
      <c r="L36" s="54">
        <f t="shared" ca="1" si="10"/>
        <v>4</v>
      </c>
      <c r="M36" s="54">
        <f t="shared" ca="1" si="11"/>
        <v>4</v>
      </c>
      <c r="N36" s="55">
        <f t="shared" ca="1" si="25"/>
        <v>4</v>
      </c>
      <c r="O36" s="72">
        <f ca="1">RTD("wdf.rtq",,Q36,"Bid_Price1")</f>
        <v>0</v>
      </c>
      <c r="P36" s="72">
        <f ca="1">RTD("wdf.rtq",,Q36,"Ask_Price1")</f>
        <v>0</v>
      </c>
      <c r="Q36" s="49" t="str">
        <f ca="1">OFFSET(ID!$C$6,MATCH('BlaIV_check-RTD'!R36,ID!$C$7:$C$5000,0),-1)</f>
        <v>10003423</v>
      </c>
      <c r="R36" s="12" t="str">
        <f t="shared" si="12"/>
        <v>510050C2107M04000</v>
      </c>
      <c r="S36" s="70">
        <v>4</v>
      </c>
      <c r="T36" s="12" t="str">
        <f t="shared" si="13"/>
        <v>510050P2107M04000</v>
      </c>
      <c r="U36" s="49" t="str">
        <f ca="1">OFFSET(ID!$C$6,MATCH('BlaIV_check-RTD'!T36,ID!$C$7:$C$5000,0),-1)</f>
        <v>10003432</v>
      </c>
      <c r="V36" s="72">
        <f ca="1">RTD("wdf.rtq",,U36,"Ask_Price1")</f>
        <v>0</v>
      </c>
      <c r="W36" s="72">
        <f ca="1">RTD("wdf.rtq",,U36,"Bid_Price1")</f>
        <v>0</v>
      </c>
      <c r="X36" s="101">
        <f t="shared" ca="1" si="14"/>
        <v>3.814697265625E-6</v>
      </c>
      <c r="Y36" s="101">
        <f t="shared" ca="1" si="15"/>
        <v>3.814697265625E-6</v>
      </c>
      <c r="Z36" s="99">
        <f t="shared" ca="1" si="16"/>
        <v>-1</v>
      </c>
      <c r="AA36" s="33">
        <f t="shared" ca="1" si="17"/>
        <v>0</v>
      </c>
      <c r="AB36" s="20">
        <f t="shared" ca="1" si="18"/>
        <v>0</v>
      </c>
      <c r="AC36" s="99">
        <f t="shared" ca="1" si="19"/>
        <v>0</v>
      </c>
      <c r="AH36" s="30">
        <f t="shared" ca="1" si="20"/>
        <v>8.6559295654296875E-2</v>
      </c>
      <c r="AI36" s="30" t="str">
        <f t="shared" ca="1" si="21"/>
        <v/>
      </c>
      <c r="AJ36" s="26">
        <f t="shared" si="22"/>
        <v>4</v>
      </c>
      <c r="AK36" s="101">
        <f t="shared" ca="1" si="26"/>
        <v>8.6559295654296875E-2</v>
      </c>
    </row>
    <row r="37" spans="1:37">
      <c r="A37" s="4">
        <f ca="1">IF(A33&lt;A35,A33,S34)</f>
        <v>3.8</v>
      </c>
      <c r="B37" s="4">
        <f t="shared" si="24"/>
        <v>-2</v>
      </c>
      <c r="C37" s="29">
        <f t="shared" ca="1" si="2"/>
        <v>0</v>
      </c>
      <c r="D37" s="24">
        <f t="shared" ca="1" si="3"/>
        <v>0</v>
      </c>
      <c r="F37" s="99">
        <f t="shared" ca="1" si="4"/>
        <v>-8.73925129893649E-16</v>
      </c>
      <c r="G37" s="60">
        <f t="shared" ca="1" si="5"/>
        <v>1.7375112742713082E-15</v>
      </c>
      <c r="H37" s="33">
        <f t="shared" ca="1" si="6"/>
        <v>3.2930403579685237E-12</v>
      </c>
      <c r="I37" s="99">
        <f t="shared" ca="1" si="7"/>
        <v>3.2085445411667024E-14</v>
      </c>
      <c r="J37" s="101">
        <f t="shared" ca="1" si="8"/>
        <v>0.10303115844726563</v>
      </c>
      <c r="K37" s="101">
        <f t="shared" ca="1" si="9"/>
        <v>0.10303115844726563</v>
      </c>
      <c r="L37" s="54">
        <f t="shared" ca="1" si="10"/>
        <v>4.0999999999999996</v>
      </c>
      <c r="M37" s="54">
        <f t="shared" ca="1" si="11"/>
        <v>4.0999999999999996</v>
      </c>
      <c r="N37" s="55">
        <f t="shared" ca="1" si="25"/>
        <v>4.0999999999999996</v>
      </c>
      <c r="O37" s="72">
        <f ca="1">RTD("wdf.rtq",,Q37,"Bid_Price1")</f>
        <v>0</v>
      </c>
      <c r="P37" s="72">
        <f ca="1">RTD("wdf.rtq",,Q37,"Ask_Price1")</f>
        <v>0</v>
      </c>
      <c r="Q37" s="49" t="str">
        <f ca="1">OFFSET(ID!$C$6,MATCH('BlaIV_check-RTD'!R37,ID!$C$7:$C$5000,0),-1)</f>
        <v>10003451</v>
      </c>
      <c r="R37" s="12" t="str">
        <f t="shared" si="12"/>
        <v>510050C2107M04100</v>
      </c>
      <c r="S37" s="70">
        <v>4.0999999999999996</v>
      </c>
      <c r="T37" s="12" t="str">
        <f t="shared" si="13"/>
        <v>510050P2107M04100</v>
      </c>
      <c r="U37" s="49" t="str">
        <f ca="1">OFFSET(ID!$C$6,MATCH('BlaIV_check-RTD'!T37,ID!$C$7:$C$5000,0),-1)</f>
        <v>10003452</v>
      </c>
      <c r="V37" s="72">
        <f ca="1">RTD("wdf.rtq",,U37,"Ask_Price1")</f>
        <v>0</v>
      </c>
      <c r="W37" s="72">
        <f ca="1">RTD("wdf.rtq",,U37,"Bid_Price1")</f>
        <v>0</v>
      </c>
      <c r="X37" s="101">
        <f t="shared" ca="1" si="14"/>
        <v>3.814697265625E-6</v>
      </c>
      <c r="Y37" s="101">
        <f t="shared" ca="1" si="15"/>
        <v>3.814697265625E-6</v>
      </c>
      <c r="Z37" s="99">
        <f t="shared" ca="1" si="16"/>
        <v>-1</v>
      </c>
      <c r="AA37" s="33">
        <f t="shared" ca="1" si="17"/>
        <v>0</v>
      </c>
      <c r="AB37" s="20">
        <f t="shared" ca="1" si="18"/>
        <v>0</v>
      </c>
      <c r="AC37" s="99">
        <f t="shared" ca="1" si="19"/>
        <v>0</v>
      </c>
      <c r="AH37" s="30">
        <f t="shared" ca="1" si="20"/>
        <v>0.10303115844726563</v>
      </c>
      <c r="AI37" s="30" t="str">
        <f t="shared" ca="1" si="21"/>
        <v/>
      </c>
      <c r="AJ37" s="26">
        <f t="shared" si="22"/>
        <v>4.0999999999999996</v>
      </c>
      <c r="AK37" s="101">
        <f t="shared" ca="1" si="26"/>
        <v>0.10303115844726563</v>
      </c>
    </row>
    <row r="38" spans="1:37">
      <c r="B38" s="4">
        <f t="shared" si="24"/>
        <v>-2.0499999999999998</v>
      </c>
      <c r="C38" s="29" t="e">
        <f t="shared" ca="1" si="2"/>
        <v>#N/A</v>
      </c>
      <c r="D38" s="24" t="e">
        <f t="shared" ca="1" si="3"/>
        <v>#DIV/0!</v>
      </c>
      <c r="F38" s="99" t="e">
        <f t="shared" ca="1" si="4"/>
        <v>#VALUE!</v>
      </c>
      <c r="G38" s="60" t="e">
        <f t="shared" ca="1" si="5"/>
        <v>#VALUE!</v>
      </c>
      <c r="H38" s="33" t="e">
        <f t="shared" ca="1" si="6"/>
        <v>#VALUE!</v>
      </c>
      <c r="I38" s="99" t="e">
        <f t="shared" ca="1" si="7"/>
        <v>#VALUE!</v>
      </c>
      <c r="J38" s="101" t="e">
        <f t="shared" ca="1" si="8"/>
        <v>#VALUE!</v>
      </c>
      <c r="K38" s="101" t="e">
        <f t="shared" ca="1" si="9"/>
        <v>#VALUE!</v>
      </c>
      <c r="L38" s="54" t="e">
        <f t="shared" ca="1" si="10"/>
        <v>#N/A</v>
      </c>
      <c r="M38" s="54" t="e">
        <f t="shared" ca="1" si="11"/>
        <v>#N/A</v>
      </c>
      <c r="N38" s="55" t="e">
        <f t="shared" ca="1" si="25"/>
        <v>#N/A</v>
      </c>
      <c r="O38" s="72" t="e">
        <f ca="1">RTD("wdf.rtq",,Q38,"Bid_Price1")</f>
        <v>#N/A</v>
      </c>
      <c r="P38" s="72" t="e">
        <f ca="1">RTD("wdf.rtq",,Q38,"Ask_Price1")</f>
        <v>#N/A</v>
      </c>
      <c r="Q38" s="49" t="e">
        <f ca="1">OFFSET(ID!$C$6,MATCH('BlaIV_check-RTD'!R38,ID!$C$7:$C$5000,0),-1)</f>
        <v>#N/A</v>
      </c>
      <c r="R38" s="12" t="str">
        <f t="shared" si="12"/>
        <v>510050C2107M00</v>
      </c>
      <c r="S38" s="70"/>
      <c r="T38" s="12" t="str">
        <f t="shared" si="13"/>
        <v>510050P2107M00</v>
      </c>
      <c r="U38" s="49" t="e">
        <f ca="1">OFFSET(ID!$C$6,MATCH('BlaIV_check-RTD'!T38,ID!$C$7:$C$5000,0),-1)</f>
        <v>#N/A</v>
      </c>
      <c r="V38" s="72" t="e">
        <f ca="1">RTD("wdf.rtq",,U38,"Ask_Price1")</f>
        <v>#N/A</v>
      </c>
      <c r="W38" s="72" t="e">
        <f ca="1">RTD("wdf.rtq",,U38,"Bid_Price1")</f>
        <v>#N/A</v>
      </c>
      <c r="X38" s="101" t="e">
        <f t="shared" ca="1" si="14"/>
        <v>#VALUE!</v>
      </c>
      <c r="Y38" s="101" t="e">
        <f t="shared" ca="1" si="15"/>
        <v>#VALUE!</v>
      </c>
      <c r="Z38" s="99" t="e">
        <f t="shared" ca="1" si="16"/>
        <v>#VALUE!</v>
      </c>
      <c r="AA38" s="33" t="e">
        <f t="shared" ca="1" si="17"/>
        <v>#VALUE!</v>
      </c>
      <c r="AB38" s="20" t="e">
        <f t="shared" ca="1" si="18"/>
        <v>#VALUE!</v>
      </c>
      <c r="AC38" s="99" t="e">
        <f t="shared" ca="1" si="19"/>
        <v>#VALUE!</v>
      </c>
      <c r="AH38" s="30" t="e">
        <f t="shared" ca="1" si="20"/>
        <v>#VALUE!</v>
      </c>
      <c r="AI38" s="30" t="e">
        <f t="shared" ca="1" si="21"/>
        <v>#VALUE!</v>
      </c>
      <c r="AJ38" s="100">
        <f t="shared" si="22"/>
        <v>0</v>
      </c>
      <c r="AK38" s="101" t="e">
        <f t="shared" ca="1" si="26"/>
        <v>#VALUE!</v>
      </c>
    </row>
    <row r="39" spans="1:37">
      <c r="B39" s="4">
        <f>B38</f>
        <v>-2.0499999999999998</v>
      </c>
      <c r="C39" s="29" t="e">
        <f t="shared" ca="1" si="2"/>
        <v>#N/A</v>
      </c>
      <c r="D39" s="24" t="e">
        <f t="shared" ca="1" si="3"/>
        <v>#DIV/0!</v>
      </c>
      <c r="F39" s="99" t="e">
        <f t="shared" ca="1" si="4"/>
        <v>#VALUE!</v>
      </c>
      <c r="G39" s="60" t="e">
        <f t="shared" ca="1" si="5"/>
        <v>#VALUE!</v>
      </c>
      <c r="H39" s="33" t="e">
        <f t="shared" ca="1" si="6"/>
        <v>#VALUE!</v>
      </c>
      <c r="I39" s="99" t="e">
        <f t="shared" ca="1" si="7"/>
        <v>#VALUE!</v>
      </c>
      <c r="J39" s="101" t="e">
        <f t="shared" ca="1" si="8"/>
        <v>#VALUE!</v>
      </c>
      <c r="K39" s="101" t="e">
        <f t="shared" ca="1" si="9"/>
        <v>#VALUE!</v>
      </c>
      <c r="L39" s="54" t="e">
        <f t="shared" ca="1" si="10"/>
        <v>#N/A</v>
      </c>
      <c r="M39" s="54" t="e">
        <f t="shared" ca="1" si="11"/>
        <v>#N/A</v>
      </c>
      <c r="N39" s="55" t="e">
        <f t="shared" ca="1" si="25"/>
        <v>#N/A</v>
      </c>
      <c r="O39" s="72" t="e">
        <f ca="1">RTD("wdf.rtq",,Q39,"Bid_Price1")</f>
        <v>#N/A</v>
      </c>
      <c r="P39" s="72" t="e">
        <f ca="1">RTD("wdf.rtq",,Q39,"Ask_Price1")</f>
        <v>#N/A</v>
      </c>
      <c r="Q39" s="49" t="e">
        <f ca="1">OFFSET(ID!$C$6,MATCH('BlaIV_check-RTD'!R39,ID!$C$7:$C$5000,0),-1)</f>
        <v>#N/A</v>
      </c>
      <c r="R39" s="12" t="str">
        <f t="shared" si="12"/>
        <v>510050C2107M00</v>
      </c>
      <c r="S39" s="70"/>
      <c r="T39" s="12" t="str">
        <f t="shared" si="13"/>
        <v>510050P2107M00</v>
      </c>
      <c r="U39" s="49" t="e">
        <f ca="1">OFFSET(ID!$C$6,MATCH('BlaIV_check-RTD'!T39,ID!$C$7:$C$5000,0),-1)</f>
        <v>#N/A</v>
      </c>
      <c r="V39" s="72" t="e">
        <f ca="1">RTD("wdf.rtq",,U39,"Ask_Price1")</f>
        <v>#N/A</v>
      </c>
      <c r="W39" s="72" t="e">
        <f ca="1">RTD("wdf.rtq",,U39,"Bid_Price1")</f>
        <v>#N/A</v>
      </c>
      <c r="X39" s="101" t="e">
        <f t="shared" ca="1" si="14"/>
        <v>#VALUE!</v>
      </c>
      <c r="Y39" s="101" t="e">
        <f t="shared" ca="1" si="15"/>
        <v>#VALUE!</v>
      </c>
      <c r="Z39" s="99" t="e">
        <f t="shared" ca="1" si="16"/>
        <v>#VALUE!</v>
      </c>
      <c r="AA39" s="33" t="e">
        <f t="shared" ca="1" si="17"/>
        <v>#VALUE!</v>
      </c>
      <c r="AB39" s="20" t="e">
        <f t="shared" ca="1" si="18"/>
        <v>#VALUE!</v>
      </c>
      <c r="AC39" s="99" t="e">
        <f t="shared" ca="1" si="19"/>
        <v>#VALUE!</v>
      </c>
      <c r="AH39" s="30" t="e">
        <f t="shared" ca="1" si="20"/>
        <v>#VALUE!</v>
      </c>
      <c r="AI39" s="30" t="e">
        <f t="shared" ca="1" si="21"/>
        <v>#VALUE!</v>
      </c>
      <c r="AJ39" s="100">
        <f t="shared" si="22"/>
        <v>0</v>
      </c>
      <c r="AK39" s="101" t="e">
        <f t="shared" ca="1" si="26"/>
        <v>#VALUE!</v>
      </c>
    </row>
    <row r="41" spans="1:37">
      <c r="S41" s="19" t="s">
        <v>14</v>
      </c>
    </row>
    <row r="42" spans="1:37">
      <c r="D42" s="105" t="s">
        <v>26</v>
      </c>
      <c r="E42" s="27">
        <f ca="1">(J34+K34)/2</f>
        <v>5.0563812255859375E-2</v>
      </c>
      <c r="F42" s="101"/>
      <c r="S42" s="18">
        <f ca="1">[2]!w_info_lasttradingdate(Q52)+15.02/24</f>
        <v>0.62583333333333335</v>
      </c>
      <c r="AA42" s="25"/>
    </row>
    <row r="43" spans="1:37">
      <c r="D43" s="105" t="s">
        <v>27</v>
      </c>
      <c r="E43" s="27">
        <f ca="1">(X34+Y34)/2</f>
        <v>3.814697265625E-6</v>
      </c>
      <c r="S43" s="9">
        <f ca="1">NETWORKDAYS($S$21,S42,Chinaholiday)-1-MOD($S$21,1)+MOD(S42,1)</f>
        <v>-31557.757829745373</v>
      </c>
    </row>
    <row r="44" spans="1:37">
      <c r="D44" s="102" t="s">
        <v>28</v>
      </c>
      <c r="E44" s="28">
        <f ca="1">(E42+E43)/2</f>
        <v>2.52838134765625E-2</v>
      </c>
      <c r="S44" s="14" t="s">
        <v>8</v>
      </c>
    </row>
    <row r="45" spans="1:37">
      <c r="E45" s="50" t="s">
        <v>4555</v>
      </c>
      <c r="S45" s="16">
        <f ca="1">S43/245</f>
        <v>-128.80717481528723</v>
      </c>
      <c r="AH45" s="11">
        <v>0.05</v>
      </c>
      <c r="AI45" s="11">
        <v>0.05</v>
      </c>
    </row>
    <row r="46" spans="1:37" ht="17.25">
      <c r="A46" s="4" t="s">
        <v>11</v>
      </c>
      <c r="B46" s="21" t="s">
        <v>23</v>
      </c>
      <c r="C46" s="21" t="s">
        <v>24</v>
      </c>
      <c r="D46" s="23"/>
      <c r="E46" s="5" t="s">
        <v>76</v>
      </c>
      <c r="F46" s="10" t="s">
        <v>10</v>
      </c>
      <c r="G46" s="10" t="s">
        <v>4</v>
      </c>
      <c r="H46" s="10" t="s">
        <v>3</v>
      </c>
      <c r="I46" s="10" t="s">
        <v>6</v>
      </c>
      <c r="J46" s="105" t="s">
        <v>18</v>
      </c>
      <c r="K46" s="105" t="s">
        <v>17</v>
      </c>
      <c r="L46" s="104" t="s">
        <v>366</v>
      </c>
      <c r="M46" s="104" t="s">
        <v>367</v>
      </c>
      <c r="N46" s="104" t="s">
        <v>367</v>
      </c>
      <c r="O46" s="57" t="s">
        <v>16</v>
      </c>
      <c r="P46" s="57" t="s">
        <v>369</v>
      </c>
      <c r="Q46" s="15" t="s">
        <v>196</v>
      </c>
      <c r="R46" s="15" t="s">
        <v>0</v>
      </c>
      <c r="S46" s="15" t="s">
        <v>7</v>
      </c>
      <c r="T46" s="15" t="s">
        <v>2</v>
      </c>
      <c r="U46" s="15" t="s">
        <v>196</v>
      </c>
      <c r="V46" s="57" t="s">
        <v>369</v>
      </c>
      <c r="W46" s="57" t="s">
        <v>16</v>
      </c>
      <c r="X46" s="105" t="s">
        <v>17</v>
      </c>
      <c r="Y46" s="105" t="s">
        <v>18</v>
      </c>
      <c r="Z46" s="10" t="s">
        <v>6</v>
      </c>
      <c r="AA46" s="10" t="s">
        <v>3</v>
      </c>
      <c r="AB46" s="10" t="s">
        <v>4</v>
      </c>
      <c r="AC46" s="10" t="s">
        <v>10</v>
      </c>
      <c r="AH46" s="103" t="s">
        <v>30</v>
      </c>
      <c r="AI46" s="103" t="s">
        <v>31</v>
      </c>
      <c r="AK46" s="97" t="s">
        <v>32</v>
      </c>
    </row>
    <row r="47" spans="1:37">
      <c r="B47" s="4">
        <f>B48</f>
        <v>9.9999999999999867E-2</v>
      </c>
      <c r="C47" s="29" t="e">
        <f t="shared" ref="C47:C58" ca="1" si="27">IF(S47&lt;$A$56,(V47+W47)/2,IF(S47=$A$56,(O47+P47+V47+W47)/4,(O47+P47)/2))</f>
        <v>#N/A</v>
      </c>
      <c r="D47" s="24" t="e">
        <f t="shared" ref="D47:D58" ca="1" si="28">B47/(S47)^2*EXP($A$25*$S$45)*C47</f>
        <v>#N/A</v>
      </c>
      <c r="E47" s="43">
        <f>RTD("wdf.rtq",,E46,"LastPrice")</f>
        <v>5.1959999999999997</v>
      </c>
      <c r="F47" s="99" t="e">
        <f t="shared" ref="F47:F58" ca="1" si="29">BTheta($R$27,E$52,S47,$S$45,$A$25,$B$25,(K47+J47)/2)/245</f>
        <v>#VALUE!</v>
      </c>
      <c r="G47" s="60" t="e">
        <f t="shared" ref="G47:G58" ca="1" si="30">bVega(E$52,S47,$S$45,$A$25,$B$25,(K47+J47)/2)/100</f>
        <v>#VALUE!</v>
      </c>
      <c r="H47" s="33" t="e">
        <f t="shared" ref="H47:H58" ca="1" si="31">bGamma(E$52,S47,$S$45,$A$25,$B$25,(K47+J47)/2)</f>
        <v>#VALUE!</v>
      </c>
      <c r="I47" s="99" t="e">
        <f t="shared" ref="I47:I58" ca="1" si="32">BDelta($R$27,E$52,S47,$S$45,$A$25,$B$25,(K47+J47)/2)</f>
        <v>#VALUE!</v>
      </c>
      <c r="J47" s="101" t="e">
        <f t="shared" ref="J47:J58" ca="1" si="33">BSimv($R$46,$E$52,S47,$S$45,$A$25,$B$25,O47)</f>
        <v>#VALUE!</v>
      </c>
      <c r="K47" s="101" t="e">
        <f t="shared" ref="K47:K58" ca="1" si="34">BSimv($R$46,$E$52,S47,$S$45,$A$25,$B$25,P47)</f>
        <v>#VALUE!</v>
      </c>
      <c r="L47" s="54" t="e">
        <f t="shared" ref="L47:L58" ca="1" si="35">(P47+S47*EXP(-$A$25*$S$45)-W47)</f>
        <v>#N/A</v>
      </c>
      <c r="M47" s="54" t="e">
        <f t="shared" ref="M47:M58" ca="1" si="36">(O47+S47*EXP(-$A$25*$S$45)-V47)</f>
        <v>#N/A</v>
      </c>
      <c r="N47" s="51" t="e">
        <f ca="1">(L47+M47)/2</f>
        <v>#N/A</v>
      </c>
      <c r="O47" s="58" t="e">
        <f ca="1">RTD("wdf.rtq",,Q47,"Bid_Price1")</f>
        <v>#N/A</v>
      </c>
      <c r="P47" s="58" t="e">
        <f ca="1">RTD("wdf.rtq",,Q47,"Ask_Price1")</f>
        <v>#N/A</v>
      </c>
      <c r="Q47" s="49" t="e">
        <f ca="1">OFFSET(ID!$V$6,MATCH('BlaIV_check-RTD'!R47,ID!$V$7:$V$5000,0),-1)</f>
        <v>#N/A</v>
      </c>
      <c r="R47" s="12" t="str">
        <f t="shared" ref="R47:R58" si="37">CONCATENATE($E$46,$R$27,$E$45,S47*1000)</f>
        <v>510300C2106M03200</v>
      </c>
      <c r="S47" s="52">
        <f t="shared" ref="S47:S58" si="38">S28</f>
        <v>3.2</v>
      </c>
      <c r="T47" s="12" t="str">
        <f t="shared" ref="T47:T58" si="39">CONCATENATE($E$46,$T$46,$E$45,S47*1000)</f>
        <v>510300P2106M03200</v>
      </c>
      <c r="U47" s="49" t="e">
        <f ca="1">OFFSET(ID!$V$6,MATCH('BlaIV_check-RTD'!T47,ID!$V$7:$V$5000,0),-1)</f>
        <v>#N/A</v>
      </c>
      <c r="V47" s="58" t="e">
        <f ca="1">RTD("wdf.rtq",,U47,"Ask_Price1")</f>
        <v>#N/A</v>
      </c>
      <c r="W47" s="58" t="e">
        <f ca="1">RTD("wdf.rtq",,U47,"Bid_Price1")</f>
        <v>#N/A</v>
      </c>
      <c r="X47" s="101" t="e">
        <f t="shared" ref="X47:X58" ca="1" si="40">BSimv($T$46,$E$52,S47,$S$45,$A$25,$B$25,V47)</f>
        <v>#VALUE!</v>
      </c>
      <c r="Y47" s="101" t="e">
        <f t="shared" ref="Y47:Y58" ca="1" si="41">BSimv($T$46,$E$52,S47,$S$45,$A$25,$B$25,W47)</f>
        <v>#VALUE!</v>
      </c>
      <c r="Z47" s="99" t="e">
        <f t="shared" ref="Z47:Z58" ca="1" si="42">BDelta($T$27,E$52,S47,$S$45,$A$25,$B$25,(X47+Y47)/2)</f>
        <v>#VALUE!</v>
      </c>
      <c r="AA47" s="33" t="e">
        <f t="shared" ref="AA47:AA58" ca="1" si="43">bGamma(E$52,S47,$S$45,$A$25,$B$25,(X47+Y47)/2)</f>
        <v>#VALUE!</v>
      </c>
      <c r="AB47" s="20" t="e">
        <f t="shared" ref="AB47:AB58" ca="1" si="44">bVega(E$52,S47,$S$45,$A$25,$B$25,(X47+Y47)/2)/100</f>
        <v>#VALUE!</v>
      </c>
      <c r="AC47" s="17" t="e">
        <f t="shared" ref="AC47:AC58" ca="1" si="45">BTheta($T$27,E$52,S47,$S$45,$A$25,$B$25,(X47+Y47)/2)/245</f>
        <v>#VALUE!</v>
      </c>
      <c r="AH47" s="30" t="e">
        <f t="shared" ref="AH47:AH58" ca="1" si="46">IF(AND(J47&gt;$AH$26,K47&gt;$AH$26),(J47+K47)/2,"")</f>
        <v>#VALUE!</v>
      </c>
      <c r="AI47" s="30" t="e">
        <f ca="1">IF(AND(Y47&gt;$AI$26,X47&gt;$AI$26),(X47+Y47)/2,"")</f>
        <v>#VALUE!</v>
      </c>
      <c r="AK47" s="98" t="e">
        <f t="shared" ref="AK47:AK52" ca="1" si="47">AI47</f>
        <v>#VALUE!</v>
      </c>
    </row>
    <row r="48" spans="1:37">
      <c r="B48" s="4">
        <f t="shared" ref="B48:B56" si="48">(S49-S47)/2</f>
        <v>9.9999999999999867E-2</v>
      </c>
      <c r="C48" s="29" t="e">
        <f t="shared" ca="1" si="27"/>
        <v>#N/A</v>
      </c>
      <c r="D48" s="24" t="e">
        <f t="shared" ca="1" si="28"/>
        <v>#N/A</v>
      </c>
      <c r="E48" s="4" t="s">
        <v>19</v>
      </c>
      <c r="F48" s="99" t="e">
        <f t="shared" ca="1" si="29"/>
        <v>#VALUE!</v>
      </c>
      <c r="G48" s="60" t="e">
        <f t="shared" ca="1" si="30"/>
        <v>#VALUE!</v>
      </c>
      <c r="H48" s="33" t="e">
        <f t="shared" ca="1" si="31"/>
        <v>#VALUE!</v>
      </c>
      <c r="I48" s="99" t="e">
        <f t="shared" ca="1" si="32"/>
        <v>#VALUE!</v>
      </c>
      <c r="J48" s="101" t="e">
        <f t="shared" ca="1" si="33"/>
        <v>#VALUE!</v>
      </c>
      <c r="K48" s="101" t="e">
        <f t="shared" ca="1" si="34"/>
        <v>#VALUE!</v>
      </c>
      <c r="L48" s="54" t="e">
        <f t="shared" ca="1" si="35"/>
        <v>#N/A</v>
      </c>
      <c r="M48" s="54" t="e">
        <f t="shared" ca="1" si="36"/>
        <v>#N/A</v>
      </c>
      <c r="N48" s="51" t="e">
        <f t="shared" ref="N48:N58" ca="1" si="49">(L48+M48)/2</f>
        <v>#N/A</v>
      </c>
      <c r="O48" s="58" t="e">
        <f ca="1">RTD("wdf.rtq",,Q48,"Bid_Price1")</f>
        <v>#N/A</v>
      </c>
      <c r="P48" s="58" t="e">
        <f ca="1">RTD("wdf.rtq",,Q48,"Ask_Price1")</f>
        <v>#N/A</v>
      </c>
      <c r="Q48" s="49" t="e">
        <f ca="1">OFFSET(ID!$V$6,MATCH('BlaIV_check-RTD'!R48,ID!$V$7:$V$5000,0),-1)</f>
        <v>#N/A</v>
      </c>
      <c r="R48" s="12" t="str">
        <f t="shared" si="37"/>
        <v>510300C2106M03300</v>
      </c>
      <c r="S48" s="52">
        <f t="shared" si="38"/>
        <v>3.3</v>
      </c>
      <c r="T48" s="12" t="str">
        <f t="shared" si="39"/>
        <v>510300P2106M03300</v>
      </c>
      <c r="U48" s="49" t="e">
        <f ca="1">OFFSET(ID!$V$6,MATCH('BlaIV_check-RTD'!T48,ID!$V$7:$V$5000,0),-1)</f>
        <v>#N/A</v>
      </c>
      <c r="V48" s="58" t="e">
        <f ca="1">RTD("wdf.rtq",,U48,"Ask_Price1")</f>
        <v>#N/A</v>
      </c>
      <c r="W48" s="58" t="e">
        <f ca="1">RTD("wdf.rtq",,U48,"Bid_Price1")</f>
        <v>#N/A</v>
      </c>
      <c r="X48" s="101" t="e">
        <f t="shared" ca="1" si="40"/>
        <v>#VALUE!</v>
      </c>
      <c r="Y48" s="101" t="e">
        <f t="shared" ca="1" si="41"/>
        <v>#VALUE!</v>
      </c>
      <c r="Z48" s="99" t="e">
        <f t="shared" ca="1" si="42"/>
        <v>#VALUE!</v>
      </c>
      <c r="AA48" s="33" t="e">
        <f t="shared" ca="1" si="43"/>
        <v>#VALUE!</v>
      </c>
      <c r="AB48" s="20" t="e">
        <f t="shared" ca="1" si="44"/>
        <v>#VALUE!</v>
      </c>
      <c r="AC48" s="17" t="e">
        <f t="shared" ca="1" si="45"/>
        <v>#VALUE!</v>
      </c>
      <c r="AH48" s="30" t="e">
        <f t="shared" ca="1" si="46"/>
        <v>#VALUE!</v>
      </c>
      <c r="AI48" s="30" t="e">
        <f t="shared" ref="AI48:AI58" ca="1" si="50">IF(AND(Y48&gt;$AI$26,X48&gt;$AI$26),(X48+Y48)/2,"")</f>
        <v>#VALUE!</v>
      </c>
      <c r="AK48" s="98" t="e">
        <f t="shared" ca="1" si="47"/>
        <v>#VALUE!</v>
      </c>
    </row>
    <row r="49" spans="1:37">
      <c r="A49" s="21" t="s">
        <v>20</v>
      </c>
      <c r="B49" s="4">
        <f t="shared" si="48"/>
        <v>0.10000000000000009</v>
      </c>
      <c r="C49" s="29" t="e">
        <f t="shared" ca="1" si="27"/>
        <v>#N/A</v>
      </c>
      <c r="D49" s="24" t="e">
        <f t="shared" ca="1" si="28"/>
        <v>#N/A</v>
      </c>
      <c r="E49" s="101" t="e">
        <f ca="1">SQRT(2/S45*SUM(D47:D58)-1/S45*(A54/A56-1)^2)</f>
        <v>#N/A</v>
      </c>
      <c r="F49" s="99" t="e">
        <f t="shared" ca="1" si="29"/>
        <v>#VALUE!</v>
      </c>
      <c r="G49" s="60" t="e">
        <f t="shared" ca="1" si="30"/>
        <v>#VALUE!</v>
      </c>
      <c r="H49" s="33" t="e">
        <f t="shared" ca="1" si="31"/>
        <v>#VALUE!</v>
      </c>
      <c r="I49" s="99" t="e">
        <f t="shared" ca="1" si="32"/>
        <v>#VALUE!</v>
      </c>
      <c r="J49" s="101" t="e">
        <f t="shared" ca="1" si="33"/>
        <v>#VALUE!</v>
      </c>
      <c r="K49" s="101" t="e">
        <f t="shared" ca="1" si="34"/>
        <v>#VALUE!</v>
      </c>
      <c r="L49" s="54" t="e">
        <f t="shared" ca="1" si="35"/>
        <v>#N/A</v>
      </c>
      <c r="M49" s="54" t="e">
        <f t="shared" ca="1" si="36"/>
        <v>#N/A</v>
      </c>
      <c r="N49" s="51" t="e">
        <f t="shared" ca="1" si="49"/>
        <v>#N/A</v>
      </c>
      <c r="O49" s="58" t="e">
        <f ca="1">RTD("wdf.rtq",,Q49,"Bid_Price1")</f>
        <v>#N/A</v>
      </c>
      <c r="P49" s="58" t="e">
        <f ca="1">RTD("wdf.rtq",,Q49,"Ask_Price1")</f>
        <v>#N/A</v>
      </c>
      <c r="Q49" s="49" t="e">
        <f ca="1">OFFSET(ID!$V$6,MATCH('BlaIV_check-RTD'!R49,ID!$V$7:$V$5000,0),-1)</f>
        <v>#N/A</v>
      </c>
      <c r="R49" s="12" t="str">
        <f t="shared" si="37"/>
        <v>510300C2106M03400</v>
      </c>
      <c r="S49" s="52">
        <f t="shared" si="38"/>
        <v>3.4</v>
      </c>
      <c r="T49" s="12" t="str">
        <f t="shared" si="39"/>
        <v>510300P2106M03400</v>
      </c>
      <c r="U49" s="49" t="e">
        <f ca="1">OFFSET(ID!$V$6,MATCH('BlaIV_check-RTD'!T49,ID!$V$7:$V$5000,0),-1)</f>
        <v>#N/A</v>
      </c>
      <c r="V49" s="58" t="e">
        <f ca="1">RTD("wdf.rtq",,U49,"Ask_Price1")</f>
        <v>#N/A</v>
      </c>
      <c r="W49" s="58" t="e">
        <f ca="1">RTD("wdf.rtq",,U49,"Bid_Price1")</f>
        <v>#N/A</v>
      </c>
      <c r="X49" s="101" t="e">
        <f t="shared" ca="1" si="40"/>
        <v>#VALUE!</v>
      </c>
      <c r="Y49" s="101" t="e">
        <f t="shared" ca="1" si="41"/>
        <v>#VALUE!</v>
      </c>
      <c r="Z49" s="99" t="e">
        <f t="shared" ca="1" si="42"/>
        <v>#VALUE!</v>
      </c>
      <c r="AA49" s="33" t="e">
        <f t="shared" ca="1" si="43"/>
        <v>#VALUE!</v>
      </c>
      <c r="AB49" s="20" t="e">
        <f t="shared" ca="1" si="44"/>
        <v>#VALUE!</v>
      </c>
      <c r="AC49" s="17" t="e">
        <f t="shared" ca="1" si="45"/>
        <v>#VALUE!</v>
      </c>
      <c r="AH49" s="30" t="e">
        <f t="shared" ca="1" si="46"/>
        <v>#VALUE!</v>
      </c>
      <c r="AI49" s="30" t="e">
        <f t="shared" ca="1" si="50"/>
        <v>#VALUE!</v>
      </c>
      <c r="AK49" s="98" t="e">
        <f t="shared" ca="1" si="47"/>
        <v>#VALUE!</v>
      </c>
    </row>
    <row r="50" spans="1:37">
      <c r="A50" s="20">
        <f ca="1">S45</f>
        <v>-128.80717481528723</v>
      </c>
      <c r="B50" s="4">
        <f t="shared" si="48"/>
        <v>0.10000000000000009</v>
      </c>
      <c r="C50" s="29" t="e">
        <f t="shared" ca="1" si="27"/>
        <v>#N/A</v>
      </c>
      <c r="D50" s="24" t="e">
        <f t="shared" ca="1" si="28"/>
        <v>#N/A</v>
      </c>
      <c r="F50" s="99" t="e">
        <f t="shared" ca="1" si="29"/>
        <v>#VALUE!</v>
      </c>
      <c r="G50" s="60" t="e">
        <f t="shared" ca="1" si="30"/>
        <v>#VALUE!</v>
      </c>
      <c r="H50" s="33" t="e">
        <f t="shared" ca="1" si="31"/>
        <v>#VALUE!</v>
      </c>
      <c r="I50" s="99" t="e">
        <f t="shared" ca="1" si="32"/>
        <v>#VALUE!</v>
      </c>
      <c r="J50" s="101" t="e">
        <f t="shared" ca="1" si="33"/>
        <v>#VALUE!</v>
      </c>
      <c r="K50" s="101" t="e">
        <f t="shared" ca="1" si="34"/>
        <v>#VALUE!</v>
      </c>
      <c r="L50" s="54" t="e">
        <f t="shared" ca="1" si="35"/>
        <v>#N/A</v>
      </c>
      <c r="M50" s="54" t="e">
        <f t="shared" ca="1" si="36"/>
        <v>#N/A</v>
      </c>
      <c r="N50" s="51" t="e">
        <f t="shared" ca="1" si="49"/>
        <v>#N/A</v>
      </c>
      <c r="O50" s="58" t="e">
        <f ca="1">RTD("wdf.rtq",,Q50,"Bid_Price1")</f>
        <v>#N/A</v>
      </c>
      <c r="P50" s="58" t="e">
        <f ca="1">RTD("wdf.rtq",,Q50,"Ask_Price1")</f>
        <v>#N/A</v>
      </c>
      <c r="Q50" s="49" t="e">
        <f ca="1">OFFSET(ID!$V$6,MATCH('BlaIV_check-RTD'!R50,ID!$V$7:$V$5000,0),-1)</f>
        <v>#N/A</v>
      </c>
      <c r="R50" s="12" t="str">
        <f t="shared" si="37"/>
        <v>510300C2106M03500</v>
      </c>
      <c r="S50" s="52">
        <f t="shared" si="38"/>
        <v>3.5</v>
      </c>
      <c r="T50" s="12" t="str">
        <f t="shared" si="39"/>
        <v>510300P2106M03500</v>
      </c>
      <c r="U50" s="49" t="e">
        <f ca="1">OFFSET(ID!$V$6,MATCH('BlaIV_check-RTD'!T50,ID!$V$7:$V$5000,0),-1)</f>
        <v>#N/A</v>
      </c>
      <c r="V50" s="58" t="e">
        <f ca="1">RTD("wdf.rtq",,U50,"Ask_Price1")</f>
        <v>#N/A</v>
      </c>
      <c r="W50" s="58" t="e">
        <f ca="1">RTD("wdf.rtq",,U50,"Bid_Price1")</f>
        <v>#N/A</v>
      </c>
      <c r="X50" s="101" t="e">
        <f t="shared" ca="1" si="40"/>
        <v>#VALUE!</v>
      </c>
      <c r="Y50" s="101" t="e">
        <f t="shared" ca="1" si="41"/>
        <v>#VALUE!</v>
      </c>
      <c r="Z50" s="99" t="e">
        <f t="shared" ca="1" si="42"/>
        <v>#VALUE!</v>
      </c>
      <c r="AA50" s="33" t="e">
        <f t="shared" ca="1" si="43"/>
        <v>#VALUE!</v>
      </c>
      <c r="AB50" s="20" t="e">
        <f t="shared" ca="1" si="44"/>
        <v>#VALUE!</v>
      </c>
      <c r="AC50" s="17" t="e">
        <f t="shared" ca="1" si="45"/>
        <v>#VALUE!</v>
      </c>
      <c r="AH50" s="30" t="e">
        <f t="shared" ca="1" si="46"/>
        <v>#VALUE!</v>
      </c>
      <c r="AI50" s="30" t="e">
        <f t="shared" ca="1" si="50"/>
        <v>#VALUE!</v>
      </c>
      <c r="AK50" s="98" t="e">
        <f t="shared" ca="1" si="47"/>
        <v>#VALUE!</v>
      </c>
    </row>
    <row r="51" spans="1:37">
      <c r="A51" s="21" t="s">
        <v>7</v>
      </c>
      <c r="B51" s="4">
        <f t="shared" si="48"/>
        <v>0.10000000000000009</v>
      </c>
      <c r="C51" s="29" t="e">
        <f t="shared" ca="1" si="27"/>
        <v>#N/A</v>
      </c>
      <c r="D51" s="24" t="e">
        <f t="shared" ca="1" si="28"/>
        <v>#N/A</v>
      </c>
      <c r="E51" s="13" t="s">
        <v>367</v>
      </c>
      <c r="F51" s="99" t="e">
        <f t="shared" ca="1" si="29"/>
        <v>#VALUE!</v>
      </c>
      <c r="G51" s="60" t="e">
        <f t="shared" ca="1" si="30"/>
        <v>#VALUE!</v>
      </c>
      <c r="H51" s="33" t="e">
        <f t="shared" ca="1" si="31"/>
        <v>#VALUE!</v>
      </c>
      <c r="I51" s="99" t="e">
        <f t="shared" ca="1" si="32"/>
        <v>#VALUE!</v>
      </c>
      <c r="J51" s="101" t="e">
        <f t="shared" ca="1" si="33"/>
        <v>#VALUE!</v>
      </c>
      <c r="K51" s="101" t="e">
        <f t="shared" ca="1" si="34"/>
        <v>#VALUE!</v>
      </c>
      <c r="L51" s="54" t="e">
        <f t="shared" ca="1" si="35"/>
        <v>#N/A</v>
      </c>
      <c r="M51" s="54" t="e">
        <f t="shared" ca="1" si="36"/>
        <v>#N/A</v>
      </c>
      <c r="N51" s="51" t="e">
        <f t="shared" ca="1" si="49"/>
        <v>#N/A</v>
      </c>
      <c r="O51" s="58" t="e">
        <f ca="1">RTD("wdf.rtq",,Q51,"Bid_Price1")</f>
        <v>#N/A</v>
      </c>
      <c r="P51" s="58" t="e">
        <f ca="1">RTD("wdf.rtq",,Q51,"Ask_Price1")</f>
        <v>#N/A</v>
      </c>
      <c r="Q51" s="49" t="e">
        <f ca="1">OFFSET(ID!$V$6,MATCH('BlaIV_check-RTD'!R51,ID!$V$7:$V$5000,0),-1)</f>
        <v>#N/A</v>
      </c>
      <c r="R51" s="12" t="str">
        <f t="shared" si="37"/>
        <v>510300C2106M03600</v>
      </c>
      <c r="S51" s="52">
        <f t="shared" si="38"/>
        <v>3.6</v>
      </c>
      <c r="T51" s="12" t="str">
        <f t="shared" si="39"/>
        <v>510300P2106M03600</v>
      </c>
      <c r="U51" s="49" t="e">
        <f ca="1">OFFSET(ID!$V$6,MATCH('BlaIV_check-RTD'!T51,ID!$V$7:$V$5000,0),-1)</f>
        <v>#N/A</v>
      </c>
      <c r="V51" s="58" t="e">
        <f ca="1">RTD("wdf.rtq",,U51,"Ask_Price1")</f>
        <v>#N/A</v>
      </c>
      <c r="W51" s="58" t="e">
        <f ca="1">RTD("wdf.rtq",,U51,"Bid_Price1")</f>
        <v>#N/A</v>
      </c>
      <c r="X51" s="101" t="e">
        <f t="shared" ca="1" si="40"/>
        <v>#VALUE!</v>
      </c>
      <c r="Y51" s="101" t="e">
        <f t="shared" ca="1" si="41"/>
        <v>#VALUE!</v>
      </c>
      <c r="Z51" s="99" t="e">
        <f t="shared" ca="1" si="42"/>
        <v>#VALUE!</v>
      </c>
      <c r="AA51" s="33" t="e">
        <f t="shared" ca="1" si="43"/>
        <v>#VALUE!</v>
      </c>
      <c r="AB51" s="20" t="e">
        <f t="shared" ca="1" si="44"/>
        <v>#VALUE!</v>
      </c>
      <c r="AC51" s="17" t="e">
        <f t="shared" ca="1" si="45"/>
        <v>#VALUE!</v>
      </c>
      <c r="AH51" s="30" t="e">
        <f t="shared" ca="1" si="46"/>
        <v>#VALUE!</v>
      </c>
      <c r="AI51" s="30" t="e">
        <f t="shared" ca="1" si="50"/>
        <v>#VALUE!</v>
      </c>
      <c r="AK51" s="98" t="e">
        <f t="shared" ca="1" si="47"/>
        <v>#VALUE!</v>
      </c>
    </row>
    <row r="52" spans="1:37">
      <c r="A52" s="4">
        <f>ROUND(E47/1000,0)*1000</f>
        <v>0</v>
      </c>
      <c r="B52" s="4">
        <f t="shared" si="48"/>
        <v>9.9999999999999867E-2</v>
      </c>
      <c r="C52" s="29" t="e">
        <f t="shared" ca="1" si="27"/>
        <v>#N/A</v>
      </c>
      <c r="D52" s="24" t="e">
        <f t="shared" ca="1" si="28"/>
        <v>#N/A</v>
      </c>
      <c r="E52" s="56" t="e">
        <f ca="1">AVERAGE(N50:N54)</f>
        <v>#N/A</v>
      </c>
      <c r="F52" s="99" t="e">
        <f t="shared" ca="1" si="29"/>
        <v>#VALUE!</v>
      </c>
      <c r="G52" s="60" t="e">
        <f t="shared" ca="1" si="30"/>
        <v>#VALUE!</v>
      </c>
      <c r="H52" s="33" t="e">
        <f t="shared" ca="1" si="31"/>
        <v>#VALUE!</v>
      </c>
      <c r="I52" s="99" t="e">
        <f t="shared" ca="1" si="32"/>
        <v>#VALUE!</v>
      </c>
      <c r="J52" s="101" t="e">
        <f t="shared" ca="1" si="33"/>
        <v>#VALUE!</v>
      </c>
      <c r="K52" s="101" t="e">
        <f t="shared" ca="1" si="34"/>
        <v>#VALUE!</v>
      </c>
      <c r="L52" s="54" t="e">
        <f t="shared" ca="1" si="35"/>
        <v>#N/A</v>
      </c>
      <c r="M52" s="54" t="e">
        <f t="shared" ca="1" si="36"/>
        <v>#N/A</v>
      </c>
      <c r="N52" s="51" t="e">
        <f t="shared" ca="1" si="49"/>
        <v>#N/A</v>
      </c>
      <c r="O52" s="58" t="e">
        <f ca="1">RTD("wdf.rtq",,Q52,"Bid_Price1")</f>
        <v>#N/A</v>
      </c>
      <c r="P52" s="58" t="e">
        <f ca="1">RTD("wdf.rtq",,Q52,"Ask_Price1")</f>
        <v>#N/A</v>
      </c>
      <c r="Q52" s="49" t="e">
        <f ca="1">OFFSET(ID!$V$6,MATCH('BlaIV_check-RTD'!R52,ID!$V$7:$V$5000,0),-1)</f>
        <v>#N/A</v>
      </c>
      <c r="R52" s="12" t="str">
        <f t="shared" si="37"/>
        <v>510300C2106M03700</v>
      </c>
      <c r="S52" s="52">
        <f t="shared" si="38"/>
        <v>3.7</v>
      </c>
      <c r="T52" s="12" t="str">
        <f t="shared" si="39"/>
        <v>510300P2106M03700</v>
      </c>
      <c r="U52" s="49" t="e">
        <f ca="1">OFFSET(ID!$V$6,MATCH('BlaIV_check-RTD'!T52,ID!$V$7:$V$5000,0),-1)</f>
        <v>#N/A</v>
      </c>
      <c r="V52" s="58" t="e">
        <f ca="1">RTD("wdf.rtq",,U52,"Ask_Price1")</f>
        <v>#N/A</v>
      </c>
      <c r="W52" s="58" t="e">
        <f ca="1">RTD("wdf.rtq",,U52,"Bid_Price1")</f>
        <v>#N/A</v>
      </c>
      <c r="X52" s="101" t="e">
        <f t="shared" ca="1" si="40"/>
        <v>#VALUE!</v>
      </c>
      <c r="Y52" s="101" t="e">
        <f t="shared" ca="1" si="41"/>
        <v>#VALUE!</v>
      </c>
      <c r="Z52" s="99" t="e">
        <f t="shared" ca="1" si="42"/>
        <v>#VALUE!</v>
      </c>
      <c r="AA52" s="33" t="e">
        <f t="shared" ca="1" si="43"/>
        <v>#VALUE!</v>
      </c>
      <c r="AB52" s="20" t="e">
        <f t="shared" ca="1" si="44"/>
        <v>#VALUE!</v>
      </c>
      <c r="AC52" s="17" t="e">
        <f t="shared" ca="1" si="45"/>
        <v>#VALUE!</v>
      </c>
      <c r="AH52" s="30" t="e">
        <f t="shared" ca="1" si="46"/>
        <v>#VALUE!</v>
      </c>
      <c r="AI52" s="30" t="e">
        <f t="shared" ca="1" si="50"/>
        <v>#VALUE!</v>
      </c>
      <c r="AK52" s="98" t="e">
        <f t="shared" ca="1" si="47"/>
        <v>#VALUE!</v>
      </c>
    </row>
    <row r="53" spans="1:37">
      <c r="A53" s="21" t="s">
        <v>21</v>
      </c>
      <c r="B53" s="4">
        <f t="shared" si="48"/>
        <v>9.9999999999999867E-2</v>
      </c>
      <c r="C53" s="29" t="e">
        <f t="shared" ca="1" si="27"/>
        <v>#N/A</v>
      </c>
      <c r="D53" s="24" t="e">
        <f t="shared" ca="1" si="28"/>
        <v>#N/A</v>
      </c>
      <c r="F53" s="99" t="e">
        <f t="shared" ca="1" si="29"/>
        <v>#VALUE!</v>
      </c>
      <c r="G53" s="60" t="e">
        <f t="shared" ca="1" si="30"/>
        <v>#VALUE!</v>
      </c>
      <c r="H53" s="33" t="e">
        <f t="shared" ca="1" si="31"/>
        <v>#VALUE!</v>
      </c>
      <c r="I53" s="99" t="e">
        <f t="shared" ca="1" si="32"/>
        <v>#VALUE!</v>
      </c>
      <c r="J53" s="101" t="e">
        <f t="shared" ca="1" si="33"/>
        <v>#VALUE!</v>
      </c>
      <c r="K53" s="101" t="e">
        <f t="shared" ca="1" si="34"/>
        <v>#VALUE!</v>
      </c>
      <c r="L53" s="54" t="e">
        <f t="shared" ca="1" si="35"/>
        <v>#N/A</v>
      </c>
      <c r="M53" s="54" t="e">
        <f t="shared" ca="1" si="36"/>
        <v>#N/A</v>
      </c>
      <c r="N53" s="51" t="e">
        <f t="shared" ca="1" si="49"/>
        <v>#N/A</v>
      </c>
      <c r="O53" s="58" t="e">
        <f ca="1">RTD("wdf.rtq",,Q53,"Bid_Price1")</f>
        <v>#N/A</v>
      </c>
      <c r="P53" s="58" t="e">
        <f ca="1">RTD("wdf.rtq",,Q53,"Ask_Price1")</f>
        <v>#N/A</v>
      </c>
      <c r="Q53" s="49" t="e">
        <f ca="1">OFFSET(ID!$V$6,MATCH('BlaIV_check-RTD'!R53,ID!$V$7:$V$5000,0),-1)</f>
        <v>#N/A</v>
      </c>
      <c r="R53" s="12" t="str">
        <f t="shared" si="37"/>
        <v>510300C2106M03800</v>
      </c>
      <c r="S53" s="52">
        <f t="shared" si="38"/>
        <v>3.8</v>
      </c>
      <c r="T53" s="12" t="str">
        <f t="shared" si="39"/>
        <v>510300P2106M03800</v>
      </c>
      <c r="U53" s="49" t="e">
        <f ca="1">OFFSET(ID!$V$6,MATCH('BlaIV_check-RTD'!T53,ID!$V$7:$V$5000,0),-1)</f>
        <v>#N/A</v>
      </c>
      <c r="V53" s="58" t="e">
        <f ca="1">RTD("wdf.rtq",,U53,"Ask_Price1")</f>
        <v>#N/A</v>
      </c>
      <c r="W53" s="58" t="e">
        <f ca="1">RTD("wdf.rtq",,U53,"Bid_Price1")</f>
        <v>#N/A</v>
      </c>
      <c r="X53" s="101" t="e">
        <f t="shared" ca="1" si="40"/>
        <v>#VALUE!</v>
      </c>
      <c r="Y53" s="101" t="e">
        <f t="shared" ca="1" si="41"/>
        <v>#VALUE!</v>
      </c>
      <c r="Z53" s="99" t="e">
        <f t="shared" ca="1" si="42"/>
        <v>#VALUE!</v>
      </c>
      <c r="AA53" s="33" t="e">
        <f t="shared" ca="1" si="43"/>
        <v>#VALUE!</v>
      </c>
      <c r="AB53" s="20" t="e">
        <f t="shared" ca="1" si="44"/>
        <v>#VALUE!</v>
      </c>
      <c r="AC53" s="17" t="e">
        <f t="shared" ca="1" si="45"/>
        <v>#VALUE!</v>
      </c>
      <c r="AH53" s="31" t="e">
        <f t="shared" ca="1" si="46"/>
        <v>#VALUE!</v>
      </c>
      <c r="AI53" s="31" t="e">
        <f t="shared" ca="1" si="50"/>
        <v>#VALUE!</v>
      </c>
      <c r="AK53" s="32" t="e">
        <f ca="1">(AH53+AI53)/2</f>
        <v>#VALUE!</v>
      </c>
    </row>
    <row r="54" spans="1:37">
      <c r="A54" s="4" t="e">
        <f ca="1">A52+EXP($A$25*A50)*((O53+P53)/2-(V53+W53)/2)</f>
        <v>#N/A</v>
      </c>
      <c r="B54" s="4">
        <f t="shared" si="48"/>
        <v>0.10000000000000009</v>
      </c>
      <c r="C54" s="29" t="e">
        <f t="shared" ca="1" si="27"/>
        <v>#N/A</v>
      </c>
      <c r="D54" s="24" t="e">
        <f t="shared" ca="1" si="28"/>
        <v>#N/A</v>
      </c>
      <c r="F54" s="99" t="e">
        <f t="shared" ca="1" si="29"/>
        <v>#VALUE!</v>
      </c>
      <c r="G54" s="60" t="e">
        <f t="shared" ca="1" si="30"/>
        <v>#VALUE!</v>
      </c>
      <c r="H54" s="33" t="e">
        <f t="shared" ca="1" si="31"/>
        <v>#VALUE!</v>
      </c>
      <c r="I54" s="99" t="e">
        <f t="shared" ca="1" si="32"/>
        <v>#VALUE!</v>
      </c>
      <c r="J54" s="101" t="e">
        <f t="shared" ca="1" si="33"/>
        <v>#VALUE!</v>
      </c>
      <c r="K54" s="101" t="e">
        <f t="shared" ca="1" si="34"/>
        <v>#VALUE!</v>
      </c>
      <c r="L54" s="54" t="e">
        <f t="shared" ca="1" si="35"/>
        <v>#N/A</v>
      </c>
      <c r="M54" s="54" t="e">
        <f t="shared" ca="1" si="36"/>
        <v>#N/A</v>
      </c>
      <c r="N54" s="51" t="e">
        <f t="shared" ca="1" si="49"/>
        <v>#N/A</v>
      </c>
      <c r="O54" s="58" t="e">
        <f ca="1">RTD("wdf.rtq",,Q54,"Bid_Price1")</f>
        <v>#N/A</v>
      </c>
      <c r="P54" s="58" t="e">
        <f ca="1">RTD("wdf.rtq",,Q54,"Ask_Price1")</f>
        <v>#N/A</v>
      </c>
      <c r="Q54" s="49" t="e">
        <f ca="1">OFFSET(ID!$V$6,MATCH('BlaIV_check-RTD'!R54,ID!$V$7:$V$5000,0),-1)</f>
        <v>#N/A</v>
      </c>
      <c r="R54" s="12" t="str">
        <f t="shared" si="37"/>
        <v>510300C2106M03900</v>
      </c>
      <c r="S54" s="52">
        <f t="shared" si="38"/>
        <v>3.9</v>
      </c>
      <c r="T54" s="12" t="str">
        <f t="shared" si="39"/>
        <v>510300P2106M03900</v>
      </c>
      <c r="U54" s="49" t="e">
        <f ca="1">OFFSET(ID!$V$6,MATCH('BlaIV_check-RTD'!T54,ID!$V$7:$V$5000,0),-1)</f>
        <v>#N/A</v>
      </c>
      <c r="V54" s="58" t="e">
        <f ca="1">RTD("wdf.rtq",,U54,"Ask_Price1")</f>
        <v>#N/A</v>
      </c>
      <c r="W54" s="58" t="e">
        <f ca="1">RTD("wdf.rtq",,U54,"Bid_Price1")</f>
        <v>#N/A</v>
      </c>
      <c r="X54" s="101" t="e">
        <f t="shared" ca="1" si="40"/>
        <v>#VALUE!</v>
      </c>
      <c r="Y54" s="101" t="e">
        <f t="shared" ca="1" si="41"/>
        <v>#VALUE!</v>
      </c>
      <c r="Z54" s="99" t="e">
        <f t="shared" ca="1" si="42"/>
        <v>#VALUE!</v>
      </c>
      <c r="AA54" s="33" t="e">
        <f t="shared" ca="1" si="43"/>
        <v>#VALUE!</v>
      </c>
      <c r="AB54" s="20" t="e">
        <f t="shared" ca="1" si="44"/>
        <v>#VALUE!</v>
      </c>
      <c r="AC54" s="17" t="e">
        <f t="shared" ca="1" si="45"/>
        <v>#VALUE!</v>
      </c>
      <c r="AH54" s="30" t="e">
        <f t="shared" ca="1" si="46"/>
        <v>#VALUE!</v>
      </c>
      <c r="AI54" s="30" t="e">
        <f t="shared" ca="1" si="50"/>
        <v>#VALUE!</v>
      </c>
      <c r="AK54" s="98" t="e">
        <f ca="1">AH54</f>
        <v>#VALUE!</v>
      </c>
    </row>
    <row r="55" spans="1:37">
      <c r="A55" s="21" t="s">
        <v>22</v>
      </c>
      <c r="B55" s="4">
        <f t="shared" si="48"/>
        <v>9.9999999999999867E-2</v>
      </c>
      <c r="C55" s="29" t="e">
        <f t="shared" ca="1" si="27"/>
        <v>#N/A</v>
      </c>
      <c r="D55" s="24" t="e">
        <f t="shared" ca="1" si="28"/>
        <v>#N/A</v>
      </c>
      <c r="E55" s="53"/>
      <c r="F55" s="99" t="e">
        <f t="shared" ca="1" si="29"/>
        <v>#VALUE!</v>
      </c>
      <c r="G55" s="60" t="e">
        <f t="shared" ca="1" si="30"/>
        <v>#VALUE!</v>
      </c>
      <c r="H55" s="33" t="e">
        <f t="shared" ca="1" si="31"/>
        <v>#VALUE!</v>
      </c>
      <c r="I55" s="99" t="e">
        <f t="shared" ca="1" si="32"/>
        <v>#VALUE!</v>
      </c>
      <c r="J55" s="101" t="e">
        <f t="shared" ca="1" si="33"/>
        <v>#VALUE!</v>
      </c>
      <c r="K55" s="101" t="e">
        <f t="shared" ca="1" si="34"/>
        <v>#VALUE!</v>
      </c>
      <c r="L55" s="54" t="e">
        <f t="shared" ca="1" si="35"/>
        <v>#N/A</v>
      </c>
      <c r="M55" s="54" t="e">
        <f t="shared" ca="1" si="36"/>
        <v>#N/A</v>
      </c>
      <c r="N55" s="51" t="e">
        <f t="shared" ca="1" si="49"/>
        <v>#N/A</v>
      </c>
      <c r="O55" s="58" t="e">
        <f ca="1">RTD("wdf.rtq",,Q55,"Bid_Price1")</f>
        <v>#N/A</v>
      </c>
      <c r="P55" s="58" t="e">
        <f ca="1">RTD("wdf.rtq",,Q55,"Ask_Price1")</f>
        <v>#N/A</v>
      </c>
      <c r="Q55" s="49" t="e">
        <f ca="1">OFFSET(ID!$V$6,MATCH('BlaIV_check-RTD'!R55,ID!$V$7:$V$5000,0),-1)</f>
        <v>#N/A</v>
      </c>
      <c r="R55" s="12" t="str">
        <f t="shared" si="37"/>
        <v>510300C2106M04000</v>
      </c>
      <c r="S55" s="52">
        <f t="shared" si="38"/>
        <v>4</v>
      </c>
      <c r="T55" s="12" t="str">
        <f t="shared" si="39"/>
        <v>510300P2106M04000</v>
      </c>
      <c r="U55" s="49" t="e">
        <f ca="1">OFFSET(ID!$V$6,MATCH('BlaIV_check-RTD'!T55,ID!$V$7:$V$5000,0),-1)</f>
        <v>#N/A</v>
      </c>
      <c r="V55" s="58" t="e">
        <f ca="1">RTD("wdf.rtq",,U55,"Ask_Price1")</f>
        <v>#N/A</v>
      </c>
      <c r="W55" s="58" t="e">
        <f ca="1">RTD("wdf.rtq",,U55,"Bid_Price1")</f>
        <v>#N/A</v>
      </c>
      <c r="X55" s="101" t="e">
        <f t="shared" ca="1" si="40"/>
        <v>#VALUE!</v>
      </c>
      <c r="Y55" s="101" t="e">
        <f t="shared" ca="1" si="41"/>
        <v>#VALUE!</v>
      </c>
      <c r="Z55" s="99" t="e">
        <f t="shared" ca="1" si="42"/>
        <v>#VALUE!</v>
      </c>
      <c r="AA55" s="33" t="e">
        <f t="shared" ca="1" si="43"/>
        <v>#VALUE!</v>
      </c>
      <c r="AB55" s="20" t="e">
        <f t="shared" ca="1" si="44"/>
        <v>#VALUE!</v>
      </c>
      <c r="AC55" s="17" t="e">
        <f t="shared" ca="1" si="45"/>
        <v>#VALUE!</v>
      </c>
      <c r="AH55" s="30" t="e">
        <f t="shared" ca="1" si="46"/>
        <v>#VALUE!</v>
      </c>
      <c r="AI55" s="30" t="e">
        <f t="shared" ca="1" si="50"/>
        <v>#VALUE!</v>
      </c>
      <c r="AK55" s="98" t="e">
        <f ca="1">AH55</f>
        <v>#VALUE!</v>
      </c>
    </row>
    <row r="56" spans="1:37">
      <c r="A56" s="4" t="e">
        <f ca="1">IF(A52&lt;A54,A52,S53)</f>
        <v>#N/A</v>
      </c>
      <c r="B56" s="4">
        <f t="shared" si="48"/>
        <v>-2</v>
      </c>
      <c r="C56" s="29" t="e">
        <f t="shared" ca="1" si="27"/>
        <v>#N/A</v>
      </c>
      <c r="D56" s="24" t="e">
        <f t="shared" ca="1" si="28"/>
        <v>#N/A</v>
      </c>
      <c r="F56" s="99" t="e">
        <f t="shared" ca="1" si="29"/>
        <v>#VALUE!</v>
      </c>
      <c r="G56" s="60" t="e">
        <f t="shared" ca="1" si="30"/>
        <v>#VALUE!</v>
      </c>
      <c r="H56" s="33" t="e">
        <f t="shared" ca="1" si="31"/>
        <v>#VALUE!</v>
      </c>
      <c r="I56" s="99" t="e">
        <f t="shared" ca="1" si="32"/>
        <v>#VALUE!</v>
      </c>
      <c r="J56" s="101" t="e">
        <f t="shared" ca="1" si="33"/>
        <v>#VALUE!</v>
      </c>
      <c r="K56" s="101" t="e">
        <f t="shared" ca="1" si="34"/>
        <v>#VALUE!</v>
      </c>
      <c r="L56" s="54" t="e">
        <f t="shared" ca="1" si="35"/>
        <v>#N/A</v>
      </c>
      <c r="M56" s="54" t="e">
        <f t="shared" ca="1" si="36"/>
        <v>#N/A</v>
      </c>
      <c r="N56" s="51" t="e">
        <f t="shared" ca="1" si="49"/>
        <v>#N/A</v>
      </c>
      <c r="O56" s="58" t="e">
        <f ca="1">RTD("wdf.rtq",,Q56,"Bid_Price1")</f>
        <v>#N/A</v>
      </c>
      <c r="P56" s="58" t="e">
        <f ca="1">RTD("wdf.rtq",,Q56,"Ask_Price1")</f>
        <v>#N/A</v>
      </c>
      <c r="Q56" s="49" t="e">
        <f ca="1">OFFSET(ID!$V$6,MATCH('BlaIV_check-RTD'!R56,ID!$V$7:$V$5000,0),-1)</f>
        <v>#N/A</v>
      </c>
      <c r="R56" s="12" t="str">
        <f t="shared" si="37"/>
        <v>510300C2106M04100</v>
      </c>
      <c r="S56" s="52">
        <f t="shared" si="38"/>
        <v>4.0999999999999996</v>
      </c>
      <c r="T56" s="12" t="str">
        <f t="shared" si="39"/>
        <v>510300P2106M04100</v>
      </c>
      <c r="U56" s="49" t="e">
        <f ca="1">OFFSET(ID!$V$6,MATCH('BlaIV_check-RTD'!T56,ID!$V$7:$V$5000,0),-1)</f>
        <v>#N/A</v>
      </c>
      <c r="V56" s="58" t="e">
        <f ca="1">RTD("wdf.rtq",,U56,"Ask_Price1")</f>
        <v>#N/A</v>
      </c>
      <c r="W56" s="58" t="e">
        <f ca="1">RTD("wdf.rtq",,U56,"Bid_Price1")</f>
        <v>#N/A</v>
      </c>
      <c r="X56" s="101" t="e">
        <f t="shared" ca="1" si="40"/>
        <v>#VALUE!</v>
      </c>
      <c r="Y56" s="101" t="e">
        <f t="shared" ca="1" si="41"/>
        <v>#VALUE!</v>
      </c>
      <c r="Z56" s="99" t="e">
        <f t="shared" ca="1" si="42"/>
        <v>#VALUE!</v>
      </c>
      <c r="AA56" s="33" t="e">
        <f t="shared" ca="1" si="43"/>
        <v>#VALUE!</v>
      </c>
      <c r="AB56" s="20" t="e">
        <f t="shared" ca="1" si="44"/>
        <v>#VALUE!</v>
      </c>
      <c r="AC56" s="17" t="e">
        <f t="shared" ca="1" si="45"/>
        <v>#VALUE!</v>
      </c>
      <c r="AH56" s="30" t="e">
        <f t="shared" ca="1" si="46"/>
        <v>#VALUE!</v>
      </c>
      <c r="AI56" s="30" t="e">
        <f t="shared" ca="1" si="50"/>
        <v>#VALUE!</v>
      </c>
      <c r="AK56" s="98" t="e">
        <f ca="1">AH56</f>
        <v>#VALUE!</v>
      </c>
    </row>
    <row r="57" spans="1:37">
      <c r="B57" s="4">
        <f>B56</f>
        <v>-2</v>
      </c>
      <c r="C57" s="29" t="e">
        <f t="shared" ca="1" si="27"/>
        <v>#N/A</v>
      </c>
      <c r="D57" s="24" t="e">
        <f t="shared" ca="1" si="28"/>
        <v>#DIV/0!</v>
      </c>
      <c r="F57" s="99" t="e">
        <f t="shared" ca="1" si="29"/>
        <v>#VALUE!</v>
      </c>
      <c r="G57" s="60" t="e">
        <f t="shared" ca="1" si="30"/>
        <v>#VALUE!</v>
      </c>
      <c r="H57" s="33" t="e">
        <f t="shared" ca="1" si="31"/>
        <v>#VALUE!</v>
      </c>
      <c r="I57" s="99" t="e">
        <f t="shared" ca="1" si="32"/>
        <v>#VALUE!</v>
      </c>
      <c r="J57" s="101" t="e">
        <f t="shared" ca="1" si="33"/>
        <v>#VALUE!</v>
      </c>
      <c r="K57" s="101" t="e">
        <f t="shared" ca="1" si="34"/>
        <v>#VALUE!</v>
      </c>
      <c r="L57" s="54" t="e">
        <f t="shared" ca="1" si="35"/>
        <v>#N/A</v>
      </c>
      <c r="M57" s="54" t="e">
        <f t="shared" ca="1" si="36"/>
        <v>#N/A</v>
      </c>
      <c r="N57" s="51" t="e">
        <f t="shared" ca="1" si="49"/>
        <v>#N/A</v>
      </c>
      <c r="O57" s="58" t="e">
        <f ca="1">RTD("wdf.rtq",,Q57,"Bid_Price1")</f>
        <v>#N/A</v>
      </c>
      <c r="P57" s="58" t="e">
        <f ca="1">RTD("wdf.rtq",,Q57,"Ask_Price1")</f>
        <v>#N/A</v>
      </c>
      <c r="Q57" s="49" t="e">
        <f ca="1">OFFSET(ID!$V$6,MATCH('BlaIV_check-RTD'!R57,ID!$V$7:$V$5000,0),-1)</f>
        <v>#N/A</v>
      </c>
      <c r="R57" s="12" t="str">
        <f t="shared" si="37"/>
        <v>510300C2106M00</v>
      </c>
      <c r="S57" s="52">
        <f t="shared" si="38"/>
        <v>0</v>
      </c>
      <c r="T57" s="12" t="str">
        <f t="shared" si="39"/>
        <v>510300P2106M00</v>
      </c>
      <c r="U57" s="49" t="e">
        <f ca="1">OFFSET(ID!$V$6,MATCH('BlaIV_check-RTD'!T57,ID!$V$7:$V$5000,0),-1)</f>
        <v>#N/A</v>
      </c>
      <c r="V57" s="58" t="e">
        <f ca="1">RTD("wdf.rtq",,U57,"Ask_Price1")</f>
        <v>#N/A</v>
      </c>
      <c r="W57" s="58" t="e">
        <f ca="1">RTD("wdf.rtq",,U57,"Bid_Price1")</f>
        <v>#N/A</v>
      </c>
      <c r="X57" s="101" t="e">
        <f t="shared" ca="1" si="40"/>
        <v>#VALUE!</v>
      </c>
      <c r="Y57" s="101" t="e">
        <f t="shared" ca="1" si="41"/>
        <v>#VALUE!</v>
      </c>
      <c r="Z57" s="99" t="e">
        <f t="shared" ca="1" si="42"/>
        <v>#VALUE!</v>
      </c>
      <c r="AA57" s="33" t="e">
        <f t="shared" ca="1" si="43"/>
        <v>#VALUE!</v>
      </c>
      <c r="AB57" s="20" t="e">
        <f t="shared" ca="1" si="44"/>
        <v>#VALUE!</v>
      </c>
      <c r="AC57" s="17" t="e">
        <f t="shared" ca="1" si="45"/>
        <v>#VALUE!</v>
      </c>
      <c r="AH57" s="30" t="e">
        <f t="shared" ca="1" si="46"/>
        <v>#VALUE!</v>
      </c>
      <c r="AI57" s="30" t="e">
        <f t="shared" ca="1" si="50"/>
        <v>#VALUE!</v>
      </c>
      <c r="AK57" s="98" t="e">
        <f ca="1">AH57</f>
        <v>#VALUE!</v>
      </c>
    </row>
    <row r="58" spans="1:37">
      <c r="B58" s="4">
        <f>B57</f>
        <v>-2</v>
      </c>
      <c r="C58" s="29" t="e">
        <f t="shared" ca="1" si="27"/>
        <v>#N/A</v>
      </c>
      <c r="D58" s="24" t="e">
        <f t="shared" ca="1" si="28"/>
        <v>#DIV/0!</v>
      </c>
      <c r="F58" s="99" t="e">
        <f t="shared" ca="1" si="29"/>
        <v>#VALUE!</v>
      </c>
      <c r="G58" s="60" t="e">
        <f t="shared" ca="1" si="30"/>
        <v>#VALUE!</v>
      </c>
      <c r="H58" s="33" t="e">
        <f t="shared" ca="1" si="31"/>
        <v>#VALUE!</v>
      </c>
      <c r="I58" s="99" t="e">
        <f t="shared" ca="1" si="32"/>
        <v>#VALUE!</v>
      </c>
      <c r="J58" s="101" t="e">
        <f t="shared" ca="1" si="33"/>
        <v>#VALUE!</v>
      </c>
      <c r="K58" s="101" t="e">
        <f t="shared" ca="1" si="34"/>
        <v>#VALUE!</v>
      </c>
      <c r="L58" s="54" t="e">
        <f t="shared" ca="1" si="35"/>
        <v>#N/A</v>
      </c>
      <c r="M58" s="54" t="e">
        <f t="shared" ca="1" si="36"/>
        <v>#N/A</v>
      </c>
      <c r="N58" s="51" t="e">
        <f t="shared" ca="1" si="49"/>
        <v>#N/A</v>
      </c>
      <c r="O58" s="58" t="e">
        <f ca="1">RTD("wdf.rtq",,Q58,"Bid_Price1")</f>
        <v>#N/A</v>
      </c>
      <c r="P58" s="58" t="e">
        <f ca="1">RTD("wdf.rtq",,Q58,"Ask_Price1")</f>
        <v>#N/A</v>
      </c>
      <c r="Q58" s="49" t="e">
        <f ca="1">OFFSET(ID!$V$6,MATCH('BlaIV_check-RTD'!R58,ID!$V$7:$V$5000,0),-1)</f>
        <v>#N/A</v>
      </c>
      <c r="R58" s="12" t="str">
        <f t="shared" si="37"/>
        <v>510300C2106M00</v>
      </c>
      <c r="S58" s="52">
        <f t="shared" si="38"/>
        <v>0</v>
      </c>
      <c r="T58" s="12" t="str">
        <f t="shared" si="39"/>
        <v>510300P2106M00</v>
      </c>
      <c r="U58" s="49" t="e">
        <f ca="1">OFFSET(ID!$V$6,MATCH('BlaIV_check-RTD'!T58,ID!$V$7:$V$5000,0),-1)</f>
        <v>#N/A</v>
      </c>
      <c r="V58" s="58" t="e">
        <f ca="1">RTD("wdf.rtq",,U58,"Ask_Price1")</f>
        <v>#N/A</v>
      </c>
      <c r="W58" s="58" t="e">
        <f ca="1">RTD("wdf.rtq",,U58,"Bid_Price1")</f>
        <v>#N/A</v>
      </c>
      <c r="X58" s="101" t="e">
        <f t="shared" ca="1" si="40"/>
        <v>#VALUE!</v>
      </c>
      <c r="Y58" s="101" t="e">
        <f t="shared" ca="1" si="41"/>
        <v>#VALUE!</v>
      </c>
      <c r="Z58" s="99" t="e">
        <f t="shared" ca="1" si="42"/>
        <v>#VALUE!</v>
      </c>
      <c r="AA58" s="33" t="e">
        <f t="shared" ca="1" si="43"/>
        <v>#VALUE!</v>
      </c>
      <c r="AB58" s="20" t="e">
        <f t="shared" ca="1" si="44"/>
        <v>#VALUE!</v>
      </c>
      <c r="AC58" s="17" t="e">
        <f t="shared" ca="1" si="45"/>
        <v>#VALUE!</v>
      </c>
      <c r="AH58" s="30" t="e">
        <f t="shared" ca="1" si="46"/>
        <v>#VALUE!</v>
      </c>
      <c r="AI58" s="30" t="e">
        <f t="shared" ca="1" si="50"/>
        <v>#VALUE!</v>
      </c>
      <c r="AK58" s="98" t="e">
        <f ca="1">AH58</f>
        <v>#VALUE!</v>
      </c>
    </row>
  </sheetData>
  <mergeCells count="2">
    <mergeCell ref="L26:M26"/>
    <mergeCell ref="T4:X4"/>
  </mergeCells>
  <phoneticPr fontId="4" type="noConversion"/>
  <conditionalFormatting sqref="X28:Y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max"/>
        <color rgb="FFFCFCFF"/>
        <color rgb="FFF8696B"/>
      </colorScale>
    </cfRule>
  </conditionalFormatting>
  <conditionalFormatting sqref="J47:K5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">
      <colorScale>
        <cfvo type="min"/>
        <cfvo type="max"/>
        <color rgb="FFFCFCFF"/>
        <color rgb="FFF8696B"/>
      </colorScale>
    </cfRule>
  </conditionalFormatting>
  <conditionalFormatting sqref="X47:Y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J26:K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max"/>
        <color rgb="FFFCFCFF"/>
        <color rgb="FFF8696B"/>
      </colorScale>
    </cfRule>
  </conditionalFormatting>
  <conditionalFormatting sqref="J25:K2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max"/>
        <color rgb="FFFCFCFF"/>
        <color rgb="FFF8696B"/>
      </colorScale>
    </cfRule>
  </conditionalFormatting>
  <conditionalFormatting sqref="J28:K3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AQ58"/>
  <sheetViews>
    <sheetView topLeftCell="A16" zoomScale="70" zoomScaleNormal="70" workbookViewId="0">
      <selection activeCell="H52" sqref="H52"/>
    </sheetView>
  </sheetViews>
  <sheetFormatPr defaultColWidth="9.140625" defaultRowHeight="15.75"/>
  <cols>
    <col min="1" max="3" width="12" style="4" customWidth="1"/>
    <col min="4" max="4" width="13.140625" style="4" bestFit="1" customWidth="1"/>
    <col min="5" max="5" width="16.7109375" style="4" bestFit="1" customWidth="1"/>
    <col min="6" max="6" width="12.140625" style="4" bestFit="1" customWidth="1"/>
    <col min="7" max="7" width="14.85546875" style="4" bestFit="1" customWidth="1"/>
    <col min="8" max="8" width="15.42578125" style="4" bestFit="1" customWidth="1"/>
    <col min="9" max="9" width="16.140625" style="4" customWidth="1"/>
    <col min="10" max="15" width="10.5703125" style="4" customWidth="1"/>
    <col min="16" max="16" width="13.140625" style="4" customWidth="1"/>
    <col min="17" max="17" width="15.5703125" style="4" customWidth="1"/>
    <col min="18" max="18" width="26.42578125" style="4" hidden="1" customWidth="1"/>
    <col min="19" max="19" width="17.140625" style="4" bestFit="1" customWidth="1"/>
    <col min="20" max="20" width="24.5703125" style="4" hidden="1" customWidth="1"/>
    <col min="21" max="21" width="15.85546875" style="4" customWidth="1"/>
    <col min="22" max="22" width="13.42578125" style="4" customWidth="1"/>
    <col min="23" max="23" width="14.7109375" style="4" customWidth="1"/>
    <col min="24" max="24" width="15" style="4" customWidth="1"/>
    <col min="25" max="25" width="12.140625" style="4" bestFit="1" customWidth="1"/>
    <col min="26" max="26" width="11.140625" style="4" bestFit="1" customWidth="1"/>
    <col min="27" max="27" width="10.5703125" style="4" bestFit="1" customWidth="1"/>
    <col min="28" max="28" width="12.42578125" style="4" bestFit="1" customWidth="1"/>
    <col min="29" max="29" width="10.5703125" style="4" bestFit="1" customWidth="1"/>
    <col min="30" max="30" width="11" style="4" bestFit="1" customWidth="1"/>
    <col min="31" max="34" width="9.140625" style="4"/>
    <col min="35" max="36" width="12.42578125" style="4" bestFit="1" customWidth="1"/>
    <col min="37" max="37" width="11" style="4" bestFit="1" customWidth="1"/>
    <col min="38" max="38" width="11.140625" style="4" bestFit="1" customWidth="1"/>
    <col min="39" max="16384" width="9.140625" style="4"/>
  </cols>
  <sheetData>
    <row r="3" spans="20:28">
      <c r="T3" s="42">
        <f ca="1">E33</f>
        <v>3.3424198134528407</v>
      </c>
    </row>
    <row r="4" spans="20:28" ht="18.75">
      <c r="T4" s="114" t="s">
        <v>8343</v>
      </c>
      <c r="U4" s="114"/>
      <c r="V4" s="114"/>
      <c r="W4" s="114"/>
      <c r="X4" s="114"/>
    </row>
    <row r="5" spans="20:28" ht="19.5">
      <c r="T5" s="79"/>
      <c r="U5" s="79" t="s">
        <v>8331</v>
      </c>
      <c r="V5" s="79" t="s">
        <v>8332</v>
      </c>
      <c r="W5" s="79" t="s">
        <v>8329</v>
      </c>
      <c r="X5" s="79" t="s">
        <v>8333</v>
      </c>
    </row>
    <row r="6" spans="20:28" ht="18.75">
      <c r="T6" s="79"/>
      <c r="U6" s="80">
        <v>3.514138702223506</v>
      </c>
      <c r="V6" s="80">
        <v>3.5066000000000002</v>
      </c>
      <c r="W6" s="80">
        <v>3.4973000000000001</v>
      </c>
      <c r="X6" s="80">
        <v>3.4746999999999999</v>
      </c>
    </row>
    <row r="7" spans="20:28" ht="18.75">
      <c r="T7" s="81">
        <f t="shared" ref="T7:T16" si="0">AJ28</f>
        <v>3.2</v>
      </c>
      <c r="U7" s="96">
        <v>0.18615341186523438</v>
      </c>
      <c r="V7" s="96">
        <v>0.17780000000000001</v>
      </c>
      <c r="W7" s="96">
        <v>0.18609237670898438</v>
      </c>
      <c r="X7" s="96">
        <v>0.18817520141601563</v>
      </c>
      <c r="AB7" s="42">
        <f ca="1">E33</f>
        <v>3.3424198134528407</v>
      </c>
    </row>
    <row r="8" spans="20:28" ht="18.75">
      <c r="T8" s="81">
        <f t="shared" si="0"/>
        <v>3.3</v>
      </c>
      <c r="U8" s="96">
        <v>0.16980361938476563</v>
      </c>
      <c r="V8" s="96">
        <v>0.17050000000000001</v>
      </c>
      <c r="W8" s="96">
        <v>0.18028640747070313</v>
      </c>
      <c r="X8" s="96">
        <v>0.18757247924804688</v>
      </c>
      <c r="AB8" s="82" t="str">
        <f t="shared" ref="AB8:AB17" ca="1" si="1">$AK28</f>
        <v/>
      </c>
    </row>
    <row r="9" spans="20:28" ht="18.75">
      <c r="T9" s="81">
        <f t="shared" si="0"/>
        <v>3.4</v>
      </c>
      <c r="U9" s="96">
        <v>0.15935134887695313</v>
      </c>
      <c r="V9" s="96">
        <v>0.1681</v>
      </c>
      <c r="W9" s="96">
        <v>0.18151473999023438</v>
      </c>
      <c r="X9" s="96">
        <v>0.18737411499023438</v>
      </c>
      <c r="AB9" s="82" t="str">
        <f t="shared" ca="1" si="1"/>
        <v/>
      </c>
    </row>
    <row r="10" spans="20:28" ht="18.75">
      <c r="T10" s="83">
        <f t="shared" si="0"/>
        <v>3.5</v>
      </c>
      <c r="U10" s="84">
        <v>0.15780258178710938</v>
      </c>
      <c r="V10" s="84">
        <v>0.16969999999999999</v>
      </c>
      <c r="W10" s="84">
        <v>0.18009185791015625</v>
      </c>
      <c r="X10" s="84">
        <v>0.18914413452148438</v>
      </c>
      <c r="AB10" s="82" t="str">
        <f t="shared" ca="1" si="1"/>
        <v/>
      </c>
    </row>
    <row r="11" spans="20:28" ht="18.75">
      <c r="T11" s="81">
        <f t="shared" si="0"/>
        <v>3.6</v>
      </c>
      <c r="U11" s="95">
        <v>0.17256546020507813</v>
      </c>
      <c r="V11" s="95">
        <v>0.17319999999999999</v>
      </c>
      <c r="W11" s="95">
        <v>0.18312454223632813</v>
      </c>
      <c r="X11" s="95">
        <v>0.18856430053710938</v>
      </c>
      <c r="AB11" s="84" t="e">
        <f t="shared" ca="1" si="1"/>
        <v>#DIV/0!</v>
      </c>
    </row>
    <row r="12" spans="20:28" ht="18.75">
      <c r="T12" s="81">
        <f t="shared" si="0"/>
        <v>3.7</v>
      </c>
      <c r="U12" s="95">
        <v>0.18600845336914063</v>
      </c>
      <c r="V12" s="95">
        <v>0.1754</v>
      </c>
      <c r="W12" s="95">
        <v>0.18709945678710938</v>
      </c>
      <c r="X12" s="95">
        <v>0.19033432006835938</v>
      </c>
      <c r="AB12" s="82" t="str">
        <f t="shared" ca="1" si="1"/>
        <v/>
      </c>
    </row>
    <row r="13" spans="20:28" ht="18.75">
      <c r="T13" s="81">
        <f t="shared" si="0"/>
        <v>3.8</v>
      </c>
      <c r="U13" s="95">
        <v>0.20406723022460938</v>
      </c>
      <c r="V13" s="95">
        <v>0.1857</v>
      </c>
      <c r="W13" s="95">
        <v>0.19263076782226563</v>
      </c>
      <c r="X13" s="95">
        <v>0.19243240356445313</v>
      </c>
      <c r="AB13" s="82" t="str">
        <f t="shared" ca="1" si="1"/>
        <v/>
      </c>
    </row>
    <row r="14" spans="20:28" ht="18.75">
      <c r="T14" s="81">
        <f t="shared" si="0"/>
        <v>3.9</v>
      </c>
      <c r="U14" s="95">
        <v>0.22537612915039063</v>
      </c>
      <c r="V14" s="95">
        <v>0.19070000000000001</v>
      </c>
      <c r="W14" s="95">
        <v>0.19769668579101563</v>
      </c>
      <c r="X14" s="95">
        <v>0.19594192504882813</v>
      </c>
      <c r="AB14" s="82">
        <f t="shared" ca="1" si="1"/>
        <v>5.6140899658203125E-2</v>
      </c>
    </row>
    <row r="15" spans="20:28" ht="18.75">
      <c r="T15" s="81">
        <f t="shared" si="0"/>
        <v>4</v>
      </c>
      <c r="U15" s="95">
        <v>0.24123001098632813</v>
      </c>
      <c r="V15" s="95"/>
      <c r="W15" s="95">
        <v>0.20923233032226563</v>
      </c>
      <c r="X15" s="95">
        <v>0.19917678833007813</v>
      </c>
      <c r="AB15" s="82">
        <f t="shared" ca="1" si="1"/>
        <v>6.8218231201171875E-2</v>
      </c>
    </row>
    <row r="16" spans="20:28" ht="18.75">
      <c r="T16" s="81">
        <f t="shared" si="0"/>
        <v>4.0999999999999996</v>
      </c>
      <c r="U16" s="95">
        <v>0.26128768920898438</v>
      </c>
      <c r="V16" s="95"/>
      <c r="W16" s="95">
        <v>0.21853256225585938</v>
      </c>
      <c r="X16" s="95">
        <v>0.20177841186523438</v>
      </c>
      <c r="AB16" s="82">
        <f t="shared" ca="1" si="1"/>
        <v>7.8960418701171875E-2</v>
      </c>
    </row>
    <row r="17" spans="1:43" ht="18.75">
      <c r="T17" s="79" t="s">
        <v>8337</v>
      </c>
      <c r="U17" s="85"/>
      <c r="V17" s="20"/>
      <c r="W17" s="85"/>
      <c r="X17" s="85"/>
      <c r="AB17" s="82">
        <f t="shared" ca="1" si="1"/>
        <v>9.3952178955078125E-2</v>
      </c>
    </row>
    <row r="18" spans="1:43">
      <c r="U18" s="99"/>
      <c r="V18" s="99"/>
      <c r="W18" s="99"/>
      <c r="X18" s="99"/>
    </row>
    <row r="19" spans="1:43" ht="18.75">
      <c r="T19" s="4" t="s">
        <v>8336</v>
      </c>
      <c r="U19" s="79"/>
      <c r="V19" s="79"/>
      <c r="W19" s="79"/>
      <c r="X19" s="79"/>
    </row>
    <row r="21" spans="1:43">
      <c r="S21" s="18">
        <f ca="1">NOW()</f>
        <v>44391.383663078705</v>
      </c>
    </row>
    <row r="22" spans="1:43">
      <c r="E22" s="76">
        <f ca="1">TODAY()</f>
        <v>44391</v>
      </c>
      <c r="S22" s="19" t="s">
        <v>14</v>
      </c>
    </row>
    <row r="23" spans="1:43">
      <c r="S23" s="18">
        <f ca="1">[2]!w_info_lasttradingdate(Q33)+15.02/24</f>
        <v>44405.625833333332</v>
      </c>
    </row>
    <row r="24" spans="1:43">
      <c r="A24" s="7" t="s">
        <v>9</v>
      </c>
      <c r="B24" s="7" t="s">
        <v>29</v>
      </c>
      <c r="C24" s="7"/>
      <c r="D24" s="34" t="s">
        <v>33</v>
      </c>
      <c r="L24" s="54"/>
      <c r="M24" s="54"/>
      <c r="Q24" s="42"/>
      <c r="S24" s="9">
        <v>18.5</v>
      </c>
      <c r="T24" s="9">
        <f ca="1">NETWORKDAYS($S$21,T23,Chinaholiday)-1-MOD($S$21,1)+MOD(T23,1)</f>
        <v>-31558.383663078705</v>
      </c>
    </row>
    <row r="25" spans="1:43">
      <c r="A25" s="8">
        <v>0.03</v>
      </c>
      <c r="B25" s="8">
        <v>0.03</v>
      </c>
      <c r="C25" s="22"/>
      <c r="D25" s="6">
        <f>[2]!s_info_contractmultiplier(E27)</f>
        <v>0</v>
      </c>
      <c r="I25" s="4" t="s">
        <v>8328</v>
      </c>
      <c r="J25" s="101"/>
      <c r="K25" s="101"/>
      <c r="L25" s="54"/>
      <c r="M25" s="54"/>
      <c r="Q25" s="106" t="s">
        <v>8344</v>
      </c>
      <c r="S25" s="14" t="s">
        <v>8</v>
      </c>
      <c r="T25" s="14" t="s">
        <v>8</v>
      </c>
      <c r="X25" s="4">
        <v>28.45</v>
      </c>
      <c r="Y25" s="4">
        <v>28.35</v>
      </c>
    </row>
    <row r="26" spans="1:43">
      <c r="E26" s="50" t="s">
        <v>8338</v>
      </c>
      <c r="I26" s="4" t="s">
        <v>8327</v>
      </c>
      <c r="J26" s="101">
        <f ca="1">BSimv($R$27,$E$33,S26,$S$26,$A$25,$B$25,O26)</f>
        <v>3.814697265625E-6</v>
      </c>
      <c r="K26" s="101">
        <f ca="1">BSimv($R$27,$E$33,S26,$S$26,$A$25,$B$25,P26)</f>
        <v>3.814697265625E-6</v>
      </c>
      <c r="L26" s="113" t="s">
        <v>4554</v>
      </c>
      <c r="M26" s="113"/>
      <c r="Q26" s="107">
        <f ca="1">E33</f>
        <v>3.3424198134528407</v>
      </c>
      <c r="S26" s="16">
        <f>S24/245</f>
        <v>7.5510204081632656E-2</v>
      </c>
      <c r="T26" s="16">
        <f ca="1">T24/245</f>
        <v>-128.80972923705593</v>
      </c>
      <c r="AH26" s="11">
        <v>0.05</v>
      </c>
      <c r="AI26" s="11">
        <v>0.05</v>
      </c>
    </row>
    <row r="27" spans="1:43" ht="17.25">
      <c r="A27" s="4" t="s">
        <v>11</v>
      </c>
      <c r="B27" s="21" t="s">
        <v>23</v>
      </c>
      <c r="C27" s="21" t="s">
        <v>24</v>
      </c>
      <c r="D27" s="23" t="s">
        <v>25</v>
      </c>
      <c r="E27" s="5" t="s">
        <v>8326</v>
      </c>
      <c r="F27" s="10" t="s">
        <v>13</v>
      </c>
      <c r="G27" s="10" t="s">
        <v>4</v>
      </c>
      <c r="H27" s="10" t="s">
        <v>3</v>
      </c>
      <c r="I27" s="10" t="s">
        <v>12</v>
      </c>
      <c r="J27" s="105" t="s">
        <v>18</v>
      </c>
      <c r="K27" s="105" t="s">
        <v>17</v>
      </c>
      <c r="L27" s="104" t="s">
        <v>366</v>
      </c>
      <c r="M27" s="104" t="s">
        <v>367</v>
      </c>
      <c r="N27" s="104" t="s">
        <v>367</v>
      </c>
      <c r="O27" s="57" t="s">
        <v>16</v>
      </c>
      <c r="P27" s="57" t="s">
        <v>15</v>
      </c>
      <c r="Q27" s="15" t="s">
        <v>196</v>
      </c>
      <c r="R27" s="15" t="s">
        <v>0</v>
      </c>
      <c r="S27" s="15" t="s">
        <v>7</v>
      </c>
      <c r="T27" s="15" t="s">
        <v>2</v>
      </c>
      <c r="U27" s="15" t="s">
        <v>196</v>
      </c>
      <c r="V27" s="57" t="s">
        <v>368</v>
      </c>
      <c r="W27" s="57" t="s">
        <v>16</v>
      </c>
      <c r="X27" s="105" t="s">
        <v>17</v>
      </c>
      <c r="Y27" s="105" t="s">
        <v>18</v>
      </c>
      <c r="Z27" s="10" t="s">
        <v>6</v>
      </c>
      <c r="AA27" s="10" t="s">
        <v>3</v>
      </c>
      <c r="AB27" s="10" t="s">
        <v>4</v>
      </c>
      <c r="AC27" s="10" t="s">
        <v>10</v>
      </c>
      <c r="AH27" s="103" t="s">
        <v>30</v>
      </c>
      <c r="AI27" s="103" t="s">
        <v>31</v>
      </c>
      <c r="AK27" s="97" t="s">
        <v>32</v>
      </c>
    </row>
    <row r="28" spans="1:43">
      <c r="B28" s="4">
        <f>B29</f>
        <v>9.9999999999999867E-2</v>
      </c>
      <c r="C28" s="29">
        <f t="shared" ref="C28:C39" ca="1" si="2">IF(S28&lt;$A$37,(V28+W28)/2,IF(S28=$A$37,(O28+P28+V28+W28)/4,(O28+P28)/2))</f>
        <v>0</v>
      </c>
      <c r="D28" s="24">
        <f t="shared" ref="D28:D39" ca="1" si="3">B28/(S28)^2*EXP($A$25*$S$26)*C28</f>
        <v>0</v>
      </c>
      <c r="E28" s="43">
        <f ca="1">[2]!s_dq_close(E27,E22,1)</f>
        <v>3.4209999999999998</v>
      </c>
      <c r="F28" s="99">
        <f t="shared" ref="F28:F39" ca="1" si="4">GTheta($R$27,$E$33,S28,$S$26,$A$25,$B$25,(K28+J28)/2)/245</f>
        <v>-3.9095010915805384E-4</v>
      </c>
      <c r="G28" s="60">
        <f t="shared" ref="G28:G39" ca="1" si="5">bVega($E$33,S28,$S$26,$A$25,$B$25,(K28+J28)/2)/100</f>
        <v>0</v>
      </c>
      <c r="H28" s="33">
        <f t="shared" ref="H28:H39" ca="1" si="6">bGamma($E$33,S28,$S$26,$A$25,$B$25,(K28+J28)/2)</f>
        <v>0</v>
      </c>
      <c r="I28" s="99">
        <f t="shared" ref="I28:I39" ca="1" si="7">BDelta($R$27,$E$33,S28,$S$26,$A$25,$B$25,(K28+J28)/2)</f>
        <v>1</v>
      </c>
      <c r="J28" s="101">
        <f t="shared" ref="J28:J39" ca="1" si="8">BSimv($R$27,$E$33,S28,$S$26,$A$25,$B$25,O28)</f>
        <v>3.814697265625E-6</v>
      </c>
      <c r="K28" s="101">
        <f t="shared" ref="K28:K39" ca="1" si="9">BSimv($R$27,$E$33,S28,$S$26,$A$25,$B$25,P28)</f>
        <v>3.814697265625E-6</v>
      </c>
      <c r="L28" s="54">
        <f t="shared" ref="L28:L39" ca="1" si="10">(P28+S28*EXP(-$A$25*$S$26)-W28)</f>
        <v>3.1927592247907732</v>
      </c>
      <c r="M28" s="54">
        <f t="shared" ref="M28:M39" ca="1" si="11">(O28+S28*EXP(-$A$25*$S$26)-V28)</f>
        <v>3.1927592247907732</v>
      </c>
      <c r="N28" s="55">
        <f ca="1">(L28+M28)/2</f>
        <v>3.1927592247907732</v>
      </c>
      <c r="O28" s="72">
        <f ca="1">RTD("wdf.rtq",,Q28,"Bid_Price1")</f>
        <v>0</v>
      </c>
      <c r="P28" s="72">
        <f ca="1">RTD("wdf.rtq",,Q28,"Ask_Price1")</f>
        <v>0</v>
      </c>
      <c r="Q28" s="49" t="str">
        <f ca="1">OFFSET(ID!$C$6,MATCH('BSIV_check-RTD'!R28,ID!$C$7:$C$5000,0),-1)</f>
        <v>10003415</v>
      </c>
      <c r="R28" s="12" t="str">
        <f t="shared" ref="R28:R39" si="12">CONCATENATE($E$27,$R$27,$E$26,S28*1000)</f>
        <v>510050C2107M03200</v>
      </c>
      <c r="S28" s="70">
        <v>3.2</v>
      </c>
      <c r="T28" s="12" t="str">
        <f t="shared" ref="T28:T39" si="13">CONCATENATE($E$27,$T$27,$E$26,S28*1000)</f>
        <v>510050P2107M03200</v>
      </c>
      <c r="U28" s="49" t="str">
        <f ca="1">OFFSET(ID!$C$6,MATCH('BSIV_check-RTD'!T28,ID!$C$7:$C$5000,0),-1)</f>
        <v>10003424</v>
      </c>
      <c r="V28" s="72">
        <f ca="1">RTD("wdf.rtq",,U28,"Ask_Price1")</f>
        <v>0</v>
      </c>
      <c r="W28" s="72">
        <f ca="1">RTD("wdf.rtq",,U28,"Bid_Price1")</f>
        <v>0</v>
      </c>
      <c r="X28" s="101">
        <f t="shared" ref="X28:X39" ca="1" si="14">BSimv($T$27,$E$33,S28,$S$26,$A$25,$B$25,V28)</f>
        <v>2.1091461181640625E-2</v>
      </c>
      <c r="Y28" s="101">
        <f t="shared" ref="Y28:Y39" ca="1" si="15">BSimv($T$27,$E$33,S28,$S$26,$A$25,$B$25,W28)</f>
        <v>2.1091461181640625E-2</v>
      </c>
      <c r="Z28" s="99">
        <f t="shared" ref="Z28:Z39" ca="1" si="16">BDelta($T$27,$E$33,S28,$S$26,$A$25,$B$25,(X28+Y28)/2)</f>
        <v>-1.3322676295501878E-15</v>
      </c>
      <c r="AA28" s="33">
        <f t="shared" ref="AA28:AA39" ca="1" si="17">bGamma($E$33,S28,$S$26,$A$25,$B$25,(X28+Y28)/2)</f>
        <v>5.469364466295018E-13</v>
      </c>
      <c r="AB28" s="20">
        <f t="shared" ref="AB28:AB39" ca="1" si="18">bVega($E$33,S28,$S$26,$A$25,$B$25,(X28+Y28)/2)/100</f>
        <v>9.7313069375006754E-17</v>
      </c>
      <c r="AC28" s="99">
        <f t="shared" ref="AC28:AC39" ca="1" si="19">GTheta($T$27,$E$33,S28,$S$26,$A$25,$B$25,(X28+Y28)/2)/245</f>
        <v>-4.9829749008011728E-18</v>
      </c>
      <c r="AH28" s="30" t="str">
        <f t="shared" ref="AH28:AH39" ca="1" si="20">IF(AND(J28&gt;$AH$26,K28&gt;$AH$26),(J28+K28)/2,"")</f>
        <v/>
      </c>
      <c r="AI28" s="30" t="str">
        <f t="shared" ref="AI28:AI39" ca="1" si="21">IF(AND(Y28&gt;$AI$26,X28&gt;$AI$26),(X28+Y28)/2,"")</f>
        <v/>
      </c>
      <c r="AJ28" s="26">
        <f t="shared" ref="AJ28:AJ39" si="22">S28</f>
        <v>3.2</v>
      </c>
      <c r="AK28" s="101" t="str">
        <f t="shared" ref="AK28:AK30" ca="1" si="23">AI28</f>
        <v/>
      </c>
    </row>
    <row r="29" spans="1:43">
      <c r="B29" s="4">
        <f t="shared" ref="B29:B38" si="24">(S30-S28)/2</f>
        <v>9.9999999999999867E-2</v>
      </c>
      <c r="C29" s="29">
        <f t="shared" ca="1" si="2"/>
        <v>0</v>
      </c>
      <c r="D29" s="24">
        <f t="shared" ca="1" si="3"/>
        <v>0</v>
      </c>
      <c r="E29" s="4" t="s">
        <v>19</v>
      </c>
      <c r="F29" s="99">
        <f t="shared" ca="1" si="4"/>
        <v>-4.0316730006924301E-4</v>
      </c>
      <c r="G29" s="60">
        <f t="shared" ca="1" si="5"/>
        <v>0</v>
      </c>
      <c r="H29" s="33">
        <f t="shared" ca="1" si="6"/>
        <v>0</v>
      </c>
      <c r="I29" s="99">
        <f t="shared" ca="1" si="7"/>
        <v>1</v>
      </c>
      <c r="J29" s="108">
        <f t="shared" ca="1" si="8"/>
        <v>3.814697265625E-6</v>
      </c>
      <c r="K29" s="108">
        <f t="shared" ca="1" si="9"/>
        <v>3.814697265625E-6</v>
      </c>
      <c r="L29" s="54">
        <f t="shared" ca="1" si="10"/>
        <v>3.2925329505654846</v>
      </c>
      <c r="M29" s="54">
        <f t="shared" ca="1" si="11"/>
        <v>3.2925329505654846</v>
      </c>
      <c r="N29" s="55">
        <f t="shared" ref="N29:N39" ca="1" si="25">(L29+M29)/2</f>
        <v>3.2925329505654846</v>
      </c>
      <c r="O29" s="72">
        <f ca="1">RTD("wdf.rtq",,Q29,"Bid_Price1")</f>
        <v>0</v>
      </c>
      <c r="P29" s="72">
        <f ca="1">RTD("wdf.rtq",,Q29,"Ask_Price1")</f>
        <v>0</v>
      </c>
      <c r="Q29" s="49" t="str">
        <f ca="1">OFFSET(ID!$C$6,MATCH('BSIV_check-RTD'!R29,ID!$C$7:$C$5000,0),-1)</f>
        <v>10003416</v>
      </c>
      <c r="R29" s="12" t="str">
        <f t="shared" si="12"/>
        <v>510050C2107M03300</v>
      </c>
      <c r="S29" s="70">
        <v>3.3</v>
      </c>
      <c r="T29" s="12" t="str">
        <f t="shared" si="13"/>
        <v>510050P2107M03300</v>
      </c>
      <c r="U29" s="49" t="str">
        <f ca="1">OFFSET(ID!$C$6,MATCH('BSIV_check-RTD'!T29,ID!$C$7:$C$5000,0),-1)</f>
        <v>10003425</v>
      </c>
      <c r="V29" s="72">
        <f ca="1">RTD("wdf.rtq",,U29,"Ask_Price1")</f>
        <v>0</v>
      </c>
      <c r="W29" s="72">
        <f ca="1">RTD("wdf.rtq",,U29,"Bid_Price1")</f>
        <v>0</v>
      </c>
      <c r="X29" s="101">
        <f t="shared" ca="1" si="14"/>
        <v>7.511138916015625E-3</v>
      </c>
      <c r="Y29" s="101">
        <f t="shared" ca="1" si="15"/>
        <v>7.511138916015625E-3</v>
      </c>
      <c r="Z29" s="99">
        <f t="shared" ca="1" si="16"/>
        <v>-1.5987211554602254E-13</v>
      </c>
      <c r="AA29" s="33">
        <f t="shared" ca="1" si="17"/>
        <v>1.7062299107892386E-10</v>
      </c>
      <c r="AB29" s="20">
        <f t="shared" ca="1" si="18"/>
        <v>1.0811127356336876E-14</v>
      </c>
      <c r="AC29" s="99">
        <f t="shared" ca="1" si="19"/>
        <v>-1.5403000281371527E-16</v>
      </c>
      <c r="AH29" s="30" t="str">
        <f t="shared" ca="1" si="20"/>
        <v/>
      </c>
      <c r="AI29" s="30" t="str">
        <f t="shared" ca="1" si="21"/>
        <v/>
      </c>
      <c r="AJ29" s="26">
        <f t="shared" si="22"/>
        <v>3.3</v>
      </c>
      <c r="AK29" s="101" t="str">
        <f t="shared" ca="1" si="23"/>
        <v/>
      </c>
    </row>
    <row r="30" spans="1:43">
      <c r="A30" s="21" t="s">
        <v>20</v>
      </c>
      <c r="B30" s="4">
        <f t="shared" si="24"/>
        <v>0.10000000000000009</v>
      </c>
      <c r="C30" s="29">
        <f t="shared" ca="1" si="2"/>
        <v>0</v>
      </c>
      <c r="D30" s="24">
        <f t="shared" ca="1" si="3"/>
        <v>0</v>
      </c>
      <c r="E30" s="101" t="e">
        <f ca="1">SQRT(2/S26*SUM(D28:D39)-1/S26*(A35/A37-1)^2)</f>
        <v>#DIV/0!</v>
      </c>
      <c r="F30" s="99">
        <f t="shared" ca="1" si="4"/>
        <v>-4.1115775437544883E-16</v>
      </c>
      <c r="G30" s="60">
        <f t="shared" ca="1" si="5"/>
        <v>1.5678627647518258E-14</v>
      </c>
      <c r="H30" s="33">
        <f t="shared" ca="1" si="6"/>
        <v>2.4946986188615782E-10</v>
      </c>
      <c r="I30" s="99">
        <f t="shared" ca="1" si="7"/>
        <v>2.333688797762079E-13</v>
      </c>
      <c r="J30" s="108">
        <f t="shared" ca="1" si="8"/>
        <v>7.450103759765625E-3</v>
      </c>
      <c r="K30" s="108">
        <f t="shared" ca="1" si="9"/>
        <v>7.450103759765625E-3</v>
      </c>
      <c r="L30" s="54">
        <f t="shared" ca="1" si="10"/>
        <v>3.3923066763401963</v>
      </c>
      <c r="M30" s="54">
        <f t="shared" ca="1" si="11"/>
        <v>3.3923066763401963</v>
      </c>
      <c r="N30" s="55">
        <f ca="1">(L30+M30)/2</f>
        <v>3.3923066763401963</v>
      </c>
      <c r="O30" s="72">
        <f ca="1">RTD("wdf.rtq",,Q30,"Bid_Price1")</f>
        <v>0</v>
      </c>
      <c r="P30" s="72">
        <f ca="1">RTD("wdf.rtq",,Q30,"Ask_Price1")</f>
        <v>0</v>
      </c>
      <c r="Q30" s="49" t="str">
        <f ca="1">OFFSET(ID!$C$6,MATCH('BSIV_check-RTD'!R30,ID!$C$7:$C$5000,0),-1)</f>
        <v>10003417</v>
      </c>
      <c r="R30" s="12" t="str">
        <f t="shared" si="12"/>
        <v>510050C2107M03400</v>
      </c>
      <c r="S30" s="70">
        <v>3.4</v>
      </c>
      <c r="T30" s="12" t="str">
        <f t="shared" si="13"/>
        <v>510050P2107M03400</v>
      </c>
      <c r="U30" s="49" t="str">
        <f ca="1">OFFSET(ID!$C$6,MATCH('BSIV_check-RTD'!T30,ID!$C$7:$C$5000,0),-1)</f>
        <v>10003426</v>
      </c>
      <c r="V30" s="72">
        <f ca="1">RTD("wdf.rtq",,U30,"Ask_Price1")</f>
        <v>0</v>
      </c>
      <c r="W30" s="72">
        <f ca="1">RTD("wdf.rtq",,U30,"Bid_Price1")</f>
        <v>0</v>
      </c>
      <c r="X30" s="101">
        <f t="shared" ca="1" si="14"/>
        <v>3.814697265625E-6</v>
      </c>
      <c r="Y30" s="101">
        <f t="shared" ca="1" si="15"/>
        <v>3.814697265625E-6</v>
      </c>
      <c r="Z30" s="99">
        <f t="shared" ca="1" si="16"/>
        <v>-1</v>
      </c>
      <c r="AA30" s="33">
        <f t="shared" ca="1" si="17"/>
        <v>0</v>
      </c>
      <c r="AB30" s="20">
        <f t="shared" ca="1" si="18"/>
        <v>0</v>
      </c>
      <c r="AC30" s="99">
        <f t="shared" ca="1" si="19"/>
        <v>4.1538449098043223E-4</v>
      </c>
      <c r="AH30" s="30" t="str">
        <f t="shared" ca="1" si="20"/>
        <v/>
      </c>
      <c r="AI30" s="30" t="str">
        <f t="shared" ca="1" si="21"/>
        <v/>
      </c>
      <c r="AJ30" s="26">
        <f t="shared" si="22"/>
        <v>3.4</v>
      </c>
      <c r="AK30" s="101" t="str">
        <f t="shared" ca="1" si="23"/>
        <v/>
      </c>
    </row>
    <row r="31" spans="1:43">
      <c r="A31" s="20">
        <f>S26</f>
        <v>7.5510204081632656E-2</v>
      </c>
      <c r="B31" s="4">
        <f t="shared" si="24"/>
        <v>0.10000000000000009</v>
      </c>
      <c r="C31" s="29">
        <f t="shared" ca="1" si="2"/>
        <v>0</v>
      </c>
      <c r="D31" s="24">
        <f t="shared" ca="1" si="3"/>
        <v>0</v>
      </c>
      <c r="F31" s="99">
        <f t="shared" ca="1" si="4"/>
        <v>-7.0027183655730115E-19</v>
      </c>
      <c r="G31" s="60">
        <f t="shared" ca="1" si="5"/>
        <v>1.2373865347622633E-17</v>
      </c>
      <c r="H31" s="33">
        <f t="shared" ca="1" si="6"/>
        <v>7.5145374380481675E-14</v>
      </c>
      <c r="I31" s="99">
        <f t="shared" ca="1" si="7"/>
        <v>1.1102230246251565E-16</v>
      </c>
      <c r="J31" s="108">
        <f t="shared" ca="1" si="8"/>
        <v>1.9519805908203125E-2</v>
      </c>
      <c r="K31" s="108">
        <f t="shared" ca="1" si="9"/>
        <v>1.9519805908203125E-2</v>
      </c>
      <c r="L31" s="54">
        <f t="shared" ca="1" si="10"/>
        <v>3.4920804021149081</v>
      </c>
      <c r="M31" s="54">
        <f t="shared" ca="1" si="11"/>
        <v>3.4920804021149081</v>
      </c>
      <c r="N31" s="55">
        <f ca="1">(L31+M31)/2</f>
        <v>3.4920804021149081</v>
      </c>
      <c r="O31" s="72">
        <f ca="1">RTD("wdf.rtq",,Q31,"Bid_Price1")</f>
        <v>0</v>
      </c>
      <c r="P31" s="72">
        <f ca="1">RTD("wdf.rtq",,Q31,"Ask_Price1")</f>
        <v>0</v>
      </c>
      <c r="Q31" s="49" t="str">
        <f ca="1">OFFSET(ID!$C$6,MATCH('BSIV_check-RTD'!R31,ID!$C$7:$C$5000,0),-1)</f>
        <v>10003418</v>
      </c>
      <c r="R31" s="12" t="str">
        <f t="shared" si="12"/>
        <v>510050C2107M03500</v>
      </c>
      <c r="S31" s="71">
        <v>3.5</v>
      </c>
      <c r="T31" s="12" t="str">
        <f t="shared" si="13"/>
        <v>510050P2107M03500</v>
      </c>
      <c r="U31" s="49" t="str">
        <f ca="1">OFFSET(ID!$C$6,MATCH('BSIV_check-RTD'!T31,ID!$C$7:$C$5000,0),-1)</f>
        <v>10003427</v>
      </c>
      <c r="V31" s="72">
        <f ca="1">RTD("wdf.rtq",,U31,"Ask_Price1")</f>
        <v>0</v>
      </c>
      <c r="W31" s="72">
        <f ca="1">RTD("wdf.rtq",,U31,"Bid_Price1")</f>
        <v>0</v>
      </c>
      <c r="X31" s="101">
        <f t="shared" ca="1" si="14"/>
        <v>3.814697265625E-6</v>
      </c>
      <c r="Y31" s="101">
        <f t="shared" ca="1" si="15"/>
        <v>3.814697265625E-6</v>
      </c>
      <c r="Z31" s="99">
        <f t="shared" ca="1" si="16"/>
        <v>-1</v>
      </c>
      <c r="AA31" s="33">
        <f t="shared" ca="1" si="17"/>
        <v>0</v>
      </c>
      <c r="AB31" s="20">
        <f t="shared" ca="1" si="18"/>
        <v>0</v>
      </c>
      <c r="AC31" s="99">
        <f t="shared" ca="1" si="19"/>
        <v>4.276016818916214E-4</v>
      </c>
      <c r="AH31" s="31" t="str">
        <f t="shared" ca="1" si="20"/>
        <v/>
      </c>
      <c r="AI31" s="31" t="str">
        <f t="shared" ca="1" si="21"/>
        <v/>
      </c>
      <c r="AJ31" s="77">
        <f t="shared" si="22"/>
        <v>3.5</v>
      </c>
      <c r="AK31" s="31" t="e">
        <f ca="1">AVERAGE(AH31:AI31)</f>
        <v>#DIV/0!</v>
      </c>
      <c r="AP31" s="97"/>
      <c r="AQ31" s="97"/>
    </row>
    <row r="32" spans="1:43">
      <c r="A32" s="21" t="s">
        <v>7</v>
      </c>
      <c r="B32" s="4">
        <f t="shared" si="24"/>
        <v>0.10000000000000009</v>
      </c>
      <c r="C32" s="29">
        <f t="shared" ca="1" si="2"/>
        <v>0</v>
      </c>
      <c r="D32" s="24">
        <f t="shared" ca="1" si="3"/>
        <v>0</v>
      </c>
      <c r="E32" s="13" t="s">
        <v>367</v>
      </c>
      <c r="F32" s="99">
        <f t="shared" ca="1" si="4"/>
        <v>-4.2011748050041417E-18</v>
      </c>
      <c r="G32" s="60">
        <f t="shared" ca="1" si="5"/>
        <v>4.4769037497389646E-17</v>
      </c>
      <c r="H32" s="33">
        <f t="shared" ca="1" si="6"/>
        <v>1.6227709234028633E-13</v>
      </c>
      <c r="I32" s="99">
        <f t="shared" ca="1" si="7"/>
        <v>5.5511151231257827E-16</v>
      </c>
      <c r="J32" s="108">
        <f t="shared" ca="1" si="8"/>
        <v>3.2703399658203125E-2</v>
      </c>
      <c r="K32" s="108">
        <f t="shared" ca="1" si="9"/>
        <v>3.2703399658203125E-2</v>
      </c>
      <c r="L32" s="54">
        <f t="shared" ca="1" si="10"/>
        <v>3.5918541278896199</v>
      </c>
      <c r="M32" s="54">
        <f t="shared" ca="1" si="11"/>
        <v>3.5918541278896199</v>
      </c>
      <c r="N32" s="55">
        <f t="shared" ca="1" si="25"/>
        <v>3.5918541278896199</v>
      </c>
      <c r="O32" s="72">
        <f ca="1">RTD("wdf.rtq",,Q32,"Bid_Price1")</f>
        <v>0</v>
      </c>
      <c r="P32" s="72">
        <f ca="1">RTD("wdf.rtq",,Q32,"Ask_Price1")</f>
        <v>0</v>
      </c>
      <c r="Q32" s="49" t="str">
        <f ca="1">OFFSET(ID!$C$6,MATCH('BSIV_check-RTD'!R32,ID!$C$7:$C$5000,0),-1)</f>
        <v>10003419</v>
      </c>
      <c r="R32" s="12" t="str">
        <f t="shared" si="12"/>
        <v>510050C2107M03600</v>
      </c>
      <c r="S32" s="70">
        <v>3.6</v>
      </c>
      <c r="T32" s="12" t="str">
        <f t="shared" si="13"/>
        <v>510050P2107M03600</v>
      </c>
      <c r="U32" s="49" t="str">
        <f ca="1">OFFSET(ID!$C$6,MATCH('BSIV_check-RTD'!T32,ID!$C$7:$C$5000,0),-1)</f>
        <v>10003428</v>
      </c>
      <c r="V32" s="72">
        <f ca="1">RTD("wdf.rtq",,U32,"Ask_Price1")</f>
        <v>0</v>
      </c>
      <c r="W32" s="72">
        <f ca="1">RTD("wdf.rtq",,U32,"Bid_Price1")</f>
        <v>0</v>
      </c>
      <c r="X32" s="101">
        <f t="shared" ca="1" si="14"/>
        <v>3.814697265625E-6</v>
      </c>
      <c r="Y32" s="101">
        <f t="shared" ca="1" si="15"/>
        <v>3.814697265625E-6</v>
      </c>
      <c r="Z32" s="99">
        <f t="shared" ca="1" si="16"/>
        <v>-1</v>
      </c>
      <c r="AA32" s="33">
        <f t="shared" ca="1" si="17"/>
        <v>0</v>
      </c>
      <c r="AB32" s="20">
        <f t="shared" ca="1" si="18"/>
        <v>0</v>
      </c>
      <c r="AC32" s="99">
        <f t="shared" ca="1" si="19"/>
        <v>4.3981887280281063E-4</v>
      </c>
      <c r="AH32" s="30" t="str">
        <f t="shared" ca="1" si="20"/>
        <v/>
      </c>
      <c r="AI32" s="30" t="str">
        <f t="shared" ca="1" si="21"/>
        <v/>
      </c>
      <c r="AJ32" s="26">
        <f t="shared" si="22"/>
        <v>3.6</v>
      </c>
      <c r="AK32" s="101" t="str">
        <f ca="1">AH32</f>
        <v/>
      </c>
    </row>
    <row r="33" spans="1:37">
      <c r="A33" s="4">
        <f ca="1">ROUND(E28/1000,0)*1000</f>
        <v>0</v>
      </c>
      <c r="B33" s="4">
        <f t="shared" si="24"/>
        <v>9.9999999999999867E-2</v>
      </c>
      <c r="C33" s="29">
        <f t="shared" ca="1" si="2"/>
        <v>0</v>
      </c>
      <c r="D33" s="24">
        <f t="shared" ca="1" si="3"/>
        <v>0</v>
      </c>
      <c r="E33" s="56">
        <f ca="1">AVERAGE(M27:M31)</f>
        <v>3.3424198134528407</v>
      </c>
      <c r="F33" s="99">
        <f t="shared" ca="1" si="4"/>
        <v>-4.7001548644768506E-18</v>
      </c>
      <c r="G33" s="60">
        <f t="shared" ca="1" si="5"/>
        <v>3.6987251885307749E-17</v>
      </c>
      <c r="H33" s="33">
        <f t="shared" ca="1" si="6"/>
        <v>9.7413499991384704E-14</v>
      </c>
      <c r="I33" s="99">
        <f t="shared" ca="1" si="7"/>
        <v>4.4408920985006262E-16</v>
      </c>
      <c r="J33" s="108">
        <f t="shared" ca="1" si="8"/>
        <v>4.5009613037109375E-2</v>
      </c>
      <c r="K33" s="108">
        <f t="shared" ca="1" si="9"/>
        <v>4.5009613037109375E-2</v>
      </c>
      <c r="L33" s="54">
        <f t="shared" ca="1" si="10"/>
        <v>3.6916278536643317</v>
      </c>
      <c r="M33" s="54">
        <f t="shared" ca="1" si="11"/>
        <v>3.6916278536643317</v>
      </c>
      <c r="N33" s="55">
        <f ca="1">(L33+M33)/2</f>
        <v>3.6916278536643317</v>
      </c>
      <c r="O33" s="72">
        <f ca="1">RTD("wdf.rtq",,Q33,"Bid_Price1")</f>
        <v>0</v>
      </c>
      <c r="P33" s="72">
        <f ca="1">RTD("wdf.rtq",,Q33,"Ask_Price1")</f>
        <v>0</v>
      </c>
      <c r="Q33" s="49" t="str">
        <f ca="1">OFFSET(ID!$C$6,MATCH('BSIV_check-RTD'!R33,ID!$C$7:$C$5000,0),-1)</f>
        <v>10003420</v>
      </c>
      <c r="R33" s="12" t="str">
        <f t="shared" si="12"/>
        <v>510050C2107M03700</v>
      </c>
      <c r="S33" s="70">
        <v>3.7</v>
      </c>
      <c r="T33" s="12" t="str">
        <f t="shared" si="13"/>
        <v>510050P2107M03700</v>
      </c>
      <c r="U33" s="49" t="str">
        <f ca="1">OFFSET(ID!$C$6,MATCH('BSIV_check-RTD'!T33,ID!$C$7:$C$5000,0),-1)</f>
        <v>10003429</v>
      </c>
      <c r="V33" s="72">
        <f ca="1">RTD("wdf.rtq",,U33,"Ask_Price1")</f>
        <v>0</v>
      </c>
      <c r="W33" s="72">
        <f ca="1">RTD("wdf.rtq",,U33,"Bid_Price1")</f>
        <v>0</v>
      </c>
      <c r="X33" s="101">
        <f t="shared" ca="1" si="14"/>
        <v>3.814697265625E-6</v>
      </c>
      <c r="Y33" s="101">
        <f t="shared" ca="1" si="15"/>
        <v>3.814697265625E-6</v>
      </c>
      <c r="Z33" s="99">
        <f t="shared" ca="1" si="16"/>
        <v>-1</v>
      </c>
      <c r="AA33" s="33">
        <f t="shared" ca="1" si="17"/>
        <v>0</v>
      </c>
      <c r="AB33" s="20">
        <f t="shared" ca="1" si="18"/>
        <v>0</v>
      </c>
      <c r="AC33" s="99">
        <f t="shared" ca="1" si="19"/>
        <v>4.5203606371399979E-4</v>
      </c>
      <c r="AH33" s="30" t="str">
        <f t="shared" ca="1" si="20"/>
        <v/>
      </c>
      <c r="AI33" s="30" t="str">
        <f t="shared" ca="1" si="21"/>
        <v/>
      </c>
      <c r="AJ33" s="26">
        <f t="shared" si="22"/>
        <v>3.7</v>
      </c>
      <c r="AK33" s="101" t="str">
        <f t="shared" ref="AK33:AK39" ca="1" si="26">AH33</f>
        <v/>
      </c>
    </row>
    <row r="34" spans="1:37">
      <c r="A34" s="21" t="s">
        <v>21</v>
      </c>
      <c r="B34" s="4">
        <f t="shared" si="24"/>
        <v>9.9999999999999867E-2</v>
      </c>
      <c r="C34" s="29">
        <f t="shared" ca="1" si="2"/>
        <v>0</v>
      </c>
      <c r="D34" s="24">
        <f t="shared" ca="1" si="3"/>
        <v>0</v>
      </c>
      <c r="E34" s="13" t="s">
        <v>8345</v>
      </c>
      <c r="F34" s="99">
        <f t="shared" ca="1" si="4"/>
        <v>-1.9466150408532294E-18</v>
      </c>
      <c r="G34" s="60">
        <f t="shared" ca="1" si="5"/>
        <v>1.2489590605789043E-17</v>
      </c>
      <c r="H34" s="33">
        <f t="shared" ca="1" si="6"/>
        <v>2.6371886430344702E-14</v>
      </c>
      <c r="I34" s="99">
        <f t="shared" ca="1" si="7"/>
        <v>1.1102230246251565E-16</v>
      </c>
      <c r="J34" s="108">
        <f t="shared" ca="1" si="8"/>
        <v>5.6140899658203125E-2</v>
      </c>
      <c r="K34" s="108">
        <f t="shared" ca="1" si="9"/>
        <v>5.6140899658203125E-2</v>
      </c>
      <c r="L34" s="54">
        <f t="shared" ca="1" si="10"/>
        <v>3.791401579439043</v>
      </c>
      <c r="M34" s="54">
        <f t="shared" ca="1" si="11"/>
        <v>3.791401579439043</v>
      </c>
      <c r="N34" s="55">
        <f t="shared" ca="1" si="25"/>
        <v>3.791401579439043</v>
      </c>
      <c r="O34" s="72">
        <f ca="1">RTD("wdf.rtq",,Q34,"Bid_Price1")</f>
        <v>0</v>
      </c>
      <c r="P34" s="72">
        <f ca="1">RTD("wdf.rtq",,Q34,"Ask_Price1")</f>
        <v>0</v>
      </c>
      <c r="Q34" s="49" t="str">
        <f ca="1">OFFSET(ID!$C$6,MATCH('BSIV_check-RTD'!R34,ID!$C$7:$C$5000,0),-1)</f>
        <v>10003421</v>
      </c>
      <c r="R34" s="12" t="str">
        <f t="shared" si="12"/>
        <v>510050C2107M03800</v>
      </c>
      <c r="S34" s="70">
        <v>3.8</v>
      </c>
      <c r="T34" s="12" t="str">
        <f t="shared" si="13"/>
        <v>510050P2107M03800</v>
      </c>
      <c r="U34" s="49" t="str">
        <f ca="1">OFFSET(ID!$C$6,MATCH('BSIV_check-RTD'!T34,ID!$C$7:$C$5000,0),-1)</f>
        <v>10003430</v>
      </c>
      <c r="V34" s="72">
        <f ca="1">RTD("wdf.rtq",,U34,"Ask_Price1")</f>
        <v>0</v>
      </c>
      <c r="W34" s="72">
        <f ca="1">RTD("wdf.rtq",,U34,"Bid_Price1")</f>
        <v>0</v>
      </c>
      <c r="X34" s="101">
        <f t="shared" ca="1" si="14"/>
        <v>3.814697265625E-6</v>
      </c>
      <c r="Y34" s="101">
        <f t="shared" ca="1" si="15"/>
        <v>3.814697265625E-6</v>
      </c>
      <c r="Z34" s="99">
        <f t="shared" ca="1" si="16"/>
        <v>-1</v>
      </c>
      <c r="AA34" s="33">
        <f t="shared" ca="1" si="17"/>
        <v>0</v>
      </c>
      <c r="AB34" s="20">
        <f t="shared" ca="1" si="18"/>
        <v>0</v>
      </c>
      <c r="AC34" s="99">
        <f t="shared" ca="1" si="19"/>
        <v>4.6425325462518891E-4</v>
      </c>
      <c r="AH34" s="30">
        <f t="shared" ca="1" si="20"/>
        <v>5.6140899658203125E-2</v>
      </c>
      <c r="AI34" s="30" t="str">
        <f t="shared" ca="1" si="21"/>
        <v/>
      </c>
      <c r="AJ34" s="26">
        <f t="shared" si="22"/>
        <v>3.8</v>
      </c>
      <c r="AK34" s="101">
        <f t="shared" ca="1" si="26"/>
        <v>5.6140899658203125E-2</v>
      </c>
    </row>
    <row r="35" spans="1:37">
      <c r="A35" s="4">
        <f ca="1">A33+EXP($A$25*A31)*((O34+P34)/2-(V34+W34)/2)</f>
        <v>0</v>
      </c>
      <c r="B35" s="4">
        <f t="shared" si="24"/>
        <v>0.10000000000000009</v>
      </c>
      <c r="C35" s="29">
        <f t="shared" ca="1" si="2"/>
        <v>0</v>
      </c>
      <c r="D35" s="24">
        <f t="shared" ca="1" si="3"/>
        <v>0</v>
      </c>
      <c r="E35" s="56">
        <f ca="1">AVERAGE(M29:M33)</f>
        <v>3.4920804021149081</v>
      </c>
      <c r="F35" s="99">
        <f t="shared" ca="1" si="4"/>
        <v>-3.9312704180204051E-18</v>
      </c>
      <c r="G35" s="60">
        <f t="shared" ca="1" si="5"/>
        <v>2.0748484441257857E-17</v>
      </c>
      <c r="H35" s="33">
        <f t="shared" ca="1" si="6"/>
        <v>3.6054401163631485E-14</v>
      </c>
      <c r="I35" s="99">
        <f t="shared" ca="1" si="7"/>
        <v>3.3306690738754696E-16</v>
      </c>
      <c r="J35" s="108">
        <f t="shared" ca="1" si="8"/>
        <v>6.8218231201171875E-2</v>
      </c>
      <c r="K35" s="108">
        <f t="shared" ca="1" si="9"/>
        <v>6.8218231201171875E-2</v>
      </c>
      <c r="L35" s="54">
        <f t="shared" ca="1" si="10"/>
        <v>3.8911753052137548</v>
      </c>
      <c r="M35" s="54">
        <f t="shared" ca="1" si="11"/>
        <v>3.8911753052137548</v>
      </c>
      <c r="N35" s="55">
        <f t="shared" ca="1" si="25"/>
        <v>3.8911753052137548</v>
      </c>
      <c r="O35" s="72">
        <f ca="1">RTD("wdf.rtq",,Q35,"Bid_Price1")</f>
        <v>0</v>
      </c>
      <c r="P35" s="72">
        <f ca="1">RTD("wdf.rtq",,Q35,"Ask_Price1")</f>
        <v>0</v>
      </c>
      <c r="Q35" s="49" t="str">
        <f ca="1">OFFSET(ID!$C$6,MATCH('BSIV_check-RTD'!R35,ID!$C$7:$C$5000,0),-1)</f>
        <v>10003422</v>
      </c>
      <c r="R35" s="12" t="str">
        <f t="shared" si="12"/>
        <v>510050C2107M03900</v>
      </c>
      <c r="S35" s="70">
        <v>3.9</v>
      </c>
      <c r="T35" s="12" t="str">
        <f t="shared" si="13"/>
        <v>510050P2107M03900</v>
      </c>
      <c r="U35" s="49" t="str">
        <f ca="1">OFFSET(ID!$C$6,MATCH('BSIV_check-RTD'!T35,ID!$C$7:$C$5000,0),-1)</f>
        <v>10003431</v>
      </c>
      <c r="V35" s="72">
        <f ca="1">RTD("wdf.rtq",,U35,"Ask_Price1")</f>
        <v>0</v>
      </c>
      <c r="W35" s="72">
        <f ca="1">RTD("wdf.rtq",,U35,"Bid_Price1")</f>
        <v>0</v>
      </c>
      <c r="X35" s="101">
        <f t="shared" ca="1" si="14"/>
        <v>3.814697265625E-6</v>
      </c>
      <c r="Y35" s="101">
        <f t="shared" ca="1" si="15"/>
        <v>3.814697265625E-6</v>
      </c>
      <c r="Z35" s="99">
        <f t="shared" ca="1" si="16"/>
        <v>-1</v>
      </c>
      <c r="AA35" s="33">
        <f t="shared" ca="1" si="17"/>
        <v>0</v>
      </c>
      <c r="AB35" s="20">
        <f t="shared" ca="1" si="18"/>
        <v>0</v>
      </c>
      <c r="AC35" s="99">
        <f t="shared" ca="1" si="19"/>
        <v>4.7647044553637813E-4</v>
      </c>
      <c r="AH35" s="30">
        <f t="shared" ca="1" si="20"/>
        <v>6.8218231201171875E-2</v>
      </c>
      <c r="AI35" s="30" t="str">
        <f t="shared" ca="1" si="21"/>
        <v/>
      </c>
      <c r="AJ35" s="26">
        <f t="shared" si="22"/>
        <v>3.9</v>
      </c>
      <c r="AK35" s="101">
        <f t="shared" ca="1" si="26"/>
        <v>6.8218231201171875E-2</v>
      </c>
    </row>
    <row r="36" spans="1:37">
      <c r="A36" s="21" t="s">
        <v>22</v>
      </c>
      <c r="B36" s="4">
        <f t="shared" si="24"/>
        <v>9.9999999999999867E-2</v>
      </c>
      <c r="C36" s="29">
        <f t="shared" ca="1" si="2"/>
        <v>0</v>
      </c>
      <c r="D36" s="24">
        <f t="shared" ca="1" si="3"/>
        <v>0</v>
      </c>
      <c r="F36" s="99">
        <f t="shared" ca="1" si="4"/>
        <v>-2.7259833903572778E-18</v>
      </c>
      <c r="G36" s="60">
        <f t="shared" ca="1" si="5"/>
        <v>1.251942982138307E-17</v>
      </c>
      <c r="H36" s="33">
        <f t="shared" ca="1" si="6"/>
        <v>1.8795222410149123E-14</v>
      </c>
      <c r="I36" s="99">
        <f t="shared" ca="1" si="7"/>
        <v>1.1102230246251565E-16</v>
      </c>
      <c r="J36" s="108">
        <f t="shared" ca="1" si="8"/>
        <v>7.8960418701171875E-2</v>
      </c>
      <c r="K36" s="108">
        <f t="shared" ca="1" si="9"/>
        <v>7.8960418701171875E-2</v>
      </c>
      <c r="L36" s="54">
        <f t="shared" ca="1" si="10"/>
        <v>3.9909490309884665</v>
      </c>
      <c r="M36" s="54">
        <f t="shared" ca="1" si="11"/>
        <v>3.9909490309884665</v>
      </c>
      <c r="N36" s="55">
        <f t="shared" ca="1" si="25"/>
        <v>3.9909490309884665</v>
      </c>
      <c r="O36" s="72">
        <f ca="1">RTD("wdf.rtq",,Q36,"Bid_Price1")</f>
        <v>0</v>
      </c>
      <c r="P36" s="72">
        <f ca="1">RTD("wdf.rtq",,Q36,"Ask_Price1")</f>
        <v>0</v>
      </c>
      <c r="Q36" s="49" t="str">
        <f ca="1">OFFSET(ID!$C$6,MATCH('BSIV_check-RTD'!R36,ID!$C$7:$C$5000,0),-1)</f>
        <v>10003423</v>
      </c>
      <c r="R36" s="12" t="str">
        <f t="shared" si="12"/>
        <v>510050C2107M04000</v>
      </c>
      <c r="S36" s="70">
        <v>4</v>
      </c>
      <c r="T36" s="12" t="str">
        <f t="shared" si="13"/>
        <v>510050P2107M04000</v>
      </c>
      <c r="U36" s="49" t="str">
        <f ca="1">OFFSET(ID!$C$6,MATCH('BSIV_check-RTD'!T36,ID!$C$7:$C$5000,0),-1)</f>
        <v>10003432</v>
      </c>
      <c r="V36" s="72">
        <f ca="1">RTD("wdf.rtq",,U36,"Ask_Price1")</f>
        <v>0</v>
      </c>
      <c r="W36" s="72">
        <f ca="1">RTD("wdf.rtq",,U36,"Bid_Price1")</f>
        <v>0</v>
      </c>
      <c r="X36" s="101">
        <f t="shared" ca="1" si="14"/>
        <v>3.814697265625E-6</v>
      </c>
      <c r="Y36" s="101">
        <f t="shared" ca="1" si="15"/>
        <v>3.814697265625E-6</v>
      </c>
      <c r="Z36" s="99">
        <f t="shared" ca="1" si="16"/>
        <v>-1</v>
      </c>
      <c r="AA36" s="33">
        <f t="shared" ca="1" si="17"/>
        <v>0</v>
      </c>
      <c r="AB36" s="20">
        <f t="shared" ca="1" si="18"/>
        <v>0</v>
      </c>
      <c r="AC36" s="99">
        <f t="shared" ca="1" si="19"/>
        <v>4.886876364475673E-4</v>
      </c>
      <c r="AH36" s="30">
        <f t="shared" ca="1" si="20"/>
        <v>7.8960418701171875E-2</v>
      </c>
      <c r="AI36" s="30" t="str">
        <f t="shared" ca="1" si="21"/>
        <v/>
      </c>
      <c r="AJ36" s="26">
        <f t="shared" si="22"/>
        <v>4</v>
      </c>
      <c r="AK36" s="101">
        <f t="shared" ca="1" si="26"/>
        <v>7.8960418701171875E-2</v>
      </c>
    </row>
    <row r="37" spans="1:37">
      <c r="A37" s="4">
        <f ca="1">IF(A33&lt;A35,A33,S34)</f>
        <v>3.8</v>
      </c>
      <c r="B37" s="4">
        <f t="shared" si="24"/>
        <v>-2</v>
      </c>
      <c r="C37" s="29">
        <f t="shared" ca="1" si="2"/>
        <v>0</v>
      </c>
      <c r="D37" s="24">
        <f t="shared" ca="1" si="3"/>
        <v>0</v>
      </c>
      <c r="F37" s="99">
        <f t="shared" ca="1" si="4"/>
        <v>-5.3114512541459031E-17</v>
      </c>
      <c r="G37" s="60">
        <f t="shared" ca="1" si="5"/>
        <v>2.0457500470758748E-16</v>
      </c>
      <c r="H37" s="33">
        <f t="shared" ca="1" si="6"/>
        <v>2.5811787131290815E-13</v>
      </c>
      <c r="I37" s="99">
        <f t="shared" ca="1" si="7"/>
        <v>2.886579864025407E-15</v>
      </c>
      <c r="J37" s="108">
        <f t="shared" ca="1" si="8"/>
        <v>9.3952178955078125E-2</v>
      </c>
      <c r="K37" s="108">
        <f t="shared" ca="1" si="9"/>
        <v>9.3952178955078125E-2</v>
      </c>
      <c r="L37" s="54">
        <f t="shared" ca="1" si="10"/>
        <v>4.0907227567631779</v>
      </c>
      <c r="M37" s="54">
        <f t="shared" ca="1" si="11"/>
        <v>4.0907227567631779</v>
      </c>
      <c r="N37" s="55">
        <f t="shared" ca="1" si="25"/>
        <v>4.0907227567631779</v>
      </c>
      <c r="O37" s="72">
        <f ca="1">RTD("wdf.rtq",,Q37,"Bid_Price1")</f>
        <v>0</v>
      </c>
      <c r="P37" s="72">
        <f ca="1">RTD("wdf.rtq",,Q37,"Ask_Price1")</f>
        <v>0</v>
      </c>
      <c r="Q37" s="49" t="str">
        <f ca="1">OFFSET(ID!$C$6,MATCH('BSIV_check-RTD'!R37,ID!$C$7:$C$5000,0),-1)</f>
        <v>10003451</v>
      </c>
      <c r="R37" s="12" t="str">
        <f t="shared" si="12"/>
        <v>510050C2107M04100</v>
      </c>
      <c r="S37" s="70">
        <v>4.0999999999999996</v>
      </c>
      <c r="T37" s="12" t="str">
        <f t="shared" si="13"/>
        <v>510050P2107M04100</v>
      </c>
      <c r="U37" s="49" t="str">
        <f ca="1">OFFSET(ID!$C$6,MATCH('BSIV_check-RTD'!T37,ID!$C$7:$C$5000,0),-1)</f>
        <v>10003452</v>
      </c>
      <c r="V37" s="72">
        <f ca="1">RTD("wdf.rtq",,U37,"Ask_Price1")</f>
        <v>0</v>
      </c>
      <c r="W37" s="72">
        <f ca="1">RTD("wdf.rtq",,U37,"Bid_Price1")</f>
        <v>0</v>
      </c>
      <c r="X37" s="101">
        <f t="shared" ca="1" si="14"/>
        <v>3.814697265625E-6</v>
      </c>
      <c r="Y37" s="101">
        <f t="shared" ca="1" si="15"/>
        <v>3.814697265625E-6</v>
      </c>
      <c r="Z37" s="99">
        <f t="shared" ca="1" si="16"/>
        <v>-1</v>
      </c>
      <c r="AA37" s="33">
        <f t="shared" ca="1" si="17"/>
        <v>0</v>
      </c>
      <c r="AB37" s="20">
        <f t="shared" ca="1" si="18"/>
        <v>0</v>
      </c>
      <c r="AC37" s="99">
        <f t="shared" ca="1" si="19"/>
        <v>5.0090482735875652E-4</v>
      </c>
      <c r="AH37" s="30">
        <f t="shared" ca="1" si="20"/>
        <v>9.3952178955078125E-2</v>
      </c>
      <c r="AI37" s="30" t="str">
        <f t="shared" ca="1" si="21"/>
        <v/>
      </c>
      <c r="AJ37" s="26">
        <f t="shared" si="22"/>
        <v>4.0999999999999996</v>
      </c>
      <c r="AK37" s="101">
        <f t="shared" ca="1" si="26"/>
        <v>9.3952178955078125E-2</v>
      </c>
    </row>
    <row r="38" spans="1:37">
      <c r="B38" s="4">
        <f t="shared" si="24"/>
        <v>-2.0499999999999998</v>
      </c>
      <c r="C38" s="29" t="e">
        <f t="shared" ca="1" si="2"/>
        <v>#N/A</v>
      </c>
      <c r="D38" s="24" t="e">
        <f t="shared" ca="1" si="3"/>
        <v>#DIV/0!</v>
      </c>
      <c r="F38" s="99" t="e">
        <f t="shared" ca="1" si="4"/>
        <v>#VALUE!</v>
      </c>
      <c r="G38" s="60" t="e">
        <f t="shared" ca="1" si="5"/>
        <v>#VALUE!</v>
      </c>
      <c r="H38" s="33" t="e">
        <f t="shared" ca="1" si="6"/>
        <v>#VALUE!</v>
      </c>
      <c r="I38" s="99" t="e">
        <f t="shared" ca="1" si="7"/>
        <v>#VALUE!</v>
      </c>
      <c r="J38" s="108" t="e">
        <f t="shared" ca="1" si="8"/>
        <v>#VALUE!</v>
      </c>
      <c r="K38" s="108" t="e">
        <f t="shared" ca="1" si="9"/>
        <v>#VALUE!</v>
      </c>
      <c r="L38" s="54" t="e">
        <f t="shared" ca="1" si="10"/>
        <v>#N/A</v>
      </c>
      <c r="M38" s="54" t="e">
        <f t="shared" ca="1" si="11"/>
        <v>#N/A</v>
      </c>
      <c r="N38" s="55" t="e">
        <f t="shared" ca="1" si="25"/>
        <v>#N/A</v>
      </c>
      <c r="O38" s="72" t="e">
        <f ca="1">RTD("wdf.rtq",,Q38,"Bid_Price1")</f>
        <v>#N/A</v>
      </c>
      <c r="P38" s="72" t="e">
        <f ca="1">RTD("wdf.rtq",,Q38,"Ask_Price1")</f>
        <v>#N/A</v>
      </c>
      <c r="Q38" s="49" t="e">
        <f ca="1">OFFSET(ID!$C$6,MATCH('BSIV_check-RTD'!R38,ID!$C$7:$C$5000,0),-1)</f>
        <v>#N/A</v>
      </c>
      <c r="R38" s="12" t="str">
        <f t="shared" si="12"/>
        <v>510050C2107M00</v>
      </c>
      <c r="S38" s="70"/>
      <c r="T38" s="12" t="str">
        <f t="shared" si="13"/>
        <v>510050P2107M00</v>
      </c>
      <c r="U38" s="49" t="e">
        <f ca="1">OFFSET(ID!$C$6,MATCH('BSIV_check-RTD'!T38,ID!$C$7:$C$5000,0),-1)</f>
        <v>#N/A</v>
      </c>
      <c r="V38" s="72" t="e">
        <f ca="1">RTD("wdf.rtq",,U38,"Ask_Price1")</f>
        <v>#N/A</v>
      </c>
      <c r="W38" s="72" t="e">
        <f ca="1">RTD("wdf.rtq",,U38,"Bid_Price1")</f>
        <v>#N/A</v>
      </c>
      <c r="X38" s="101" t="e">
        <f t="shared" ca="1" si="14"/>
        <v>#VALUE!</v>
      </c>
      <c r="Y38" s="101" t="e">
        <f t="shared" ca="1" si="15"/>
        <v>#VALUE!</v>
      </c>
      <c r="Z38" s="99" t="e">
        <f t="shared" ca="1" si="16"/>
        <v>#VALUE!</v>
      </c>
      <c r="AA38" s="33" t="e">
        <f t="shared" ca="1" si="17"/>
        <v>#VALUE!</v>
      </c>
      <c r="AB38" s="20" t="e">
        <f t="shared" ca="1" si="18"/>
        <v>#VALUE!</v>
      </c>
      <c r="AC38" s="99" t="e">
        <f t="shared" ca="1" si="19"/>
        <v>#VALUE!</v>
      </c>
      <c r="AH38" s="30" t="e">
        <f t="shared" ca="1" si="20"/>
        <v>#VALUE!</v>
      </c>
      <c r="AI38" s="30" t="e">
        <f t="shared" ca="1" si="21"/>
        <v>#VALUE!</v>
      </c>
      <c r="AJ38" s="100">
        <f t="shared" si="22"/>
        <v>0</v>
      </c>
      <c r="AK38" s="101" t="e">
        <f t="shared" ca="1" si="26"/>
        <v>#VALUE!</v>
      </c>
    </row>
    <row r="39" spans="1:37">
      <c r="B39" s="4">
        <f>B38</f>
        <v>-2.0499999999999998</v>
      </c>
      <c r="C39" s="29" t="e">
        <f t="shared" ca="1" si="2"/>
        <v>#N/A</v>
      </c>
      <c r="D39" s="24" t="e">
        <f t="shared" ca="1" si="3"/>
        <v>#DIV/0!</v>
      </c>
      <c r="F39" s="99" t="e">
        <f t="shared" ca="1" si="4"/>
        <v>#VALUE!</v>
      </c>
      <c r="G39" s="60" t="e">
        <f t="shared" ca="1" si="5"/>
        <v>#VALUE!</v>
      </c>
      <c r="H39" s="33" t="e">
        <f t="shared" ca="1" si="6"/>
        <v>#VALUE!</v>
      </c>
      <c r="I39" s="99" t="e">
        <f t="shared" ca="1" si="7"/>
        <v>#VALUE!</v>
      </c>
      <c r="J39" s="108" t="e">
        <f t="shared" ca="1" si="8"/>
        <v>#VALUE!</v>
      </c>
      <c r="K39" s="108" t="e">
        <f t="shared" ca="1" si="9"/>
        <v>#VALUE!</v>
      </c>
      <c r="L39" s="54" t="e">
        <f t="shared" ca="1" si="10"/>
        <v>#N/A</v>
      </c>
      <c r="M39" s="54" t="e">
        <f t="shared" ca="1" si="11"/>
        <v>#N/A</v>
      </c>
      <c r="N39" s="55" t="e">
        <f t="shared" ca="1" si="25"/>
        <v>#N/A</v>
      </c>
      <c r="O39" s="72" t="e">
        <f ca="1">RTD("wdf.rtq",,Q39,"Bid_Price1")</f>
        <v>#N/A</v>
      </c>
      <c r="P39" s="72" t="e">
        <f ca="1">RTD("wdf.rtq",,Q39,"Ask_Price1")</f>
        <v>#N/A</v>
      </c>
      <c r="Q39" s="49" t="e">
        <f ca="1">OFFSET(ID!$C$6,MATCH('BSIV_check-RTD'!R39,ID!$C$7:$C$5000,0),-1)</f>
        <v>#N/A</v>
      </c>
      <c r="R39" s="12" t="str">
        <f t="shared" si="12"/>
        <v>510050C2107M00</v>
      </c>
      <c r="S39" s="70"/>
      <c r="T39" s="12" t="str">
        <f t="shared" si="13"/>
        <v>510050P2107M00</v>
      </c>
      <c r="U39" s="49" t="e">
        <f ca="1">OFFSET(ID!$C$6,MATCH('BSIV_check-RTD'!T39,ID!$C$7:$C$5000,0),-1)</f>
        <v>#N/A</v>
      </c>
      <c r="V39" s="72" t="e">
        <f ca="1">RTD("wdf.rtq",,U39,"Ask_Price1")</f>
        <v>#N/A</v>
      </c>
      <c r="W39" s="72" t="e">
        <f ca="1">RTD("wdf.rtq",,U39,"Bid_Price1")</f>
        <v>#N/A</v>
      </c>
      <c r="X39" s="101" t="e">
        <f t="shared" ca="1" si="14"/>
        <v>#VALUE!</v>
      </c>
      <c r="Y39" s="101" t="e">
        <f t="shared" ca="1" si="15"/>
        <v>#VALUE!</v>
      </c>
      <c r="Z39" s="99" t="e">
        <f t="shared" ca="1" si="16"/>
        <v>#VALUE!</v>
      </c>
      <c r="AA39" s="33" t="e">
        <f t="shared" ca="1" si="17"/>
        <v>#VALUE!</v>
      </c>
      <c r="AB39" s="20" t="e">
        <f t="shared" ca="1" si="18"/>
        <v>#VALUE!</v>
      </c>
      <c r="AC39" s="99" t="e">
        <f t="shared" ca="1" si="19"/>
        <v>#VALUE!</v>
      </c>
      <c r="AH39" s="30" t="e">
        <f t="shared" ca="1" si="20"/>
        <v>#VALUE!</v>
      </c>
      <c r="AI39" s="30" t="e">
        <f t="shared" ca="1" si="21"/>
        <v>#VALUE!</v>
      </c>
      <c r="AJ39" s="100">
        <f t="shared" si="22"/>
        <v>0</v>
      </c>
      <c r="AK39" s="101" t="e">
        <f t="shared" ca="1" si="26"/>
        <v>#VALUE!</v>
      </c>
    </row>
    <row r="41" spans="1:37">
      <c r="S41" s="19" t="s">
        <v>14</v>
      </c>
    </row>
    <row r="42" spans="1:37">
      <c r="D42" s="105"/>
      <c r="E42" s="27"/>
      <c r="F42" s="101"/>
      <c r="S42" s="18">
        <f ca="1">[2]!w_info_lasttradingdate(Q52)+15.02/24</f>
        <v>0.62583333333333335</v>
      </c>
      <c r="AA42" s="25"/>
    </row>
    <row r="43" spans="1:37">
      <c r="D43" s="105"/>
      <c r="E43" s="27"/>
      <c r="S43" s="9">
        <f ca="1">NETWORKDAYS($S$21,S42,Chinaholiday)-1-MOD($S$21,1)+MOD(S42,1)</f>
        <v>-31557.757829745373</v>
      </c>
    </row>
    <row r="44" spans="1:37">
      <c r="D44" s="102"/>
      <c r="E44" s="28"/>
      <c r="S44" s="14" t="s">
        <v>8</v>
      </c>
    </row>
    <row r="45" spans="1:37">
      <c r="E45" s="50" t="s">
        <v>12336</v>
      </c>
      <c r="S45" s="16">
        <f ca="1">S43/245</f>
        <v>-128.80717481528723</v>
      </c>
      <c r="AH45" s="11">
        <v>0.05</v>
      </c>
      <c r="AI45" s="11">
        <v>0.05</v>
      </c>
    </row>
    <row r="46" spans="1:37" ht="17.25">
      <c r="A46" s="4" t="s">
        <v>11</v>
      </c>
      <c r="B46" s="21" t="s">
        <v>23</v>
      </c>
      <c r="C46" s="21" t="s">
        <v>24</v>
      </c>
      <c r="D46" s="23"/>
      <c r="E46" s="5" t="s">
        <v>76</v>
      </c>
      <c r="F46" s="10" t="s">
        <v>10</v>
      </c>
      <c r="G46" s="10" t="s">
        <v>4</v>
      </c>
      <c r="H46" s="10" t="s">
        <v>3</v>
      </c>
      <c r="I46" s="10" t="s">
        <v>6</v>
      </c>
      <c r="J46" s="105" t="s">
        <v>18</v>
      </c>
      <c r="K46" s="105" t="s">
        <v>17</v>
      </c>
      <c r="L46" s="104" t="s">
        <v>366</v>
      </c>
      <c r="M46" s="104" t="s">
        <v>367</v>
      </c>
      <c r="N46" s="104" t="s">
        <v>367</v>
      </c>
      <c r="O46" s="57" t="s">
        <v>16</v>
      </c>
      <c r="P46" s="57" t="s">
        <v>369</v>
      </c>
      <c r="Q46" s="15" t="s">
        <v>196</v>
      </c>
      <c r="R46" s="15" t="s">
        <v>0</v>
      </c>
      <c r="S46" s="15" t="s">
        <v>7</v>
      </c>
      <c r="T46" s="15" t="s">
        <v>2</v>
      </c>
      <c r="U46" s="15" t="s">
        <v>196</v>
      </c>
      <c r="V46" s="57" t="s">
        <v>369</v>
      </c>
      <c r="W46" s="57" t="s">
        <v>16</v>
      </c>
      <c r="X46" s="105" t="s">
        <v>17</v>
      </c>
      <c r="Y46" s="105" t="s">
        <v>18</v>
      </c>
      <c r="Z46" s="10" t="s">
        <v>6</v>
      </c>
      <c r="AA46" s="10" t="s">
        <v>3</v>
      </c>
      <c r="AB46" s="10" t="s">
        <v>4</v>
      </c>
      <c r="AC46" s="10" t="s">
        <v>10</v>
      </c>
      <c r="AH46" s="103" t="s">
        <v>30</v>
      </c>
      <c r="AI46" s="103" t="s">
        <v>31</v>
      </c>
      <c r="AK46" s="97" t="s">
        <v>32</v>
      </c>
    </row>
    <row r="47" spans="1:37">
      <c r="B47" s="4">
        <f>B48</f>
        <v>9.9999999999999867E-2</v>
      </c>
      <c r="C47" s="29" t="e">
        <f t="shared" ref="C47:C58" ca="1" si="27">IF(S47&lt;$A$56,(V47+W47)/2,IF(S47=$A$56,(O47+P47+V47+W47)/4,(O47+P47)/2))</f>
        <v>#N/A</v>
      </c>
      <c r="D47" s="24" t="e">
        <f t="shared" ref="D47:D58" ca="1" si="28">B47/(S47)^2*EXP($A$25*$S$45)*C47</f>
        <v>#N/A</v>
      </c>
      <c r="E47" s="43">
        <f>RTD("wdf.rtq",,E46,"LastPrice")</f>
        <v>5.1959999999999997</v>
      </c>
      <c r="F47" s="99" t="e">
        <f t="shared" ref="F47:F58" ca="1" si="29">BTheta($R$27,E$52,S47,$S$45,$A$25,$B$25,(K47+J47)/2)/245</f>
        <v>#VALUE!</v>
      </c>
      <c r="G47" s="60" t="e">
        <f t="shared" ref="G47:G58" ca="1" si="30">bVega(E$52,S47,$S$45,$A$25,$B$25,(K47+J47)/2)/100</f>
        <v>#VALUE!</v>
      </c>
      <c r="H47" s="33" t="e">
        <f t="shared" ref="H47:H58" ca="1" si="31">bGamma(E$52,S47,$S$45,$A$25,$B$25,(K47+J47)/2)</f>
        <v>#VALUE!</v>
      </c>
      <c r="I47" s="99" t="e">
        <f t="shared" ref="I47:I58" ca="1" si="32">BDelta($R$27,E$52,S47,$S$45,$A$25,$B$25,(K47+J47)/2)</f>
        <v>#VALUE!</v>
      </c>
      <c r="J47" s="101" t="e">
        <f t="shared" ref="J47:J58" ca="1" si="33">BSimv($R$46,$E$52,S47,$S$45,$A$25,$B$25,O47)</f>
        <v>#VALUE!</v>
      </c>
      <c r="K47" s="101" t="e">
        <f t="shared" ref="K47:K58" ca="1" si="34">BSimv($R$46,$E$52,S47,$S$45,$A$25,$B$25,P47)</f>
        <v>#VALUE!</v>
      </c>
      <c r="L47" s="54" t="e">
        <f t="shared" ref="L47:L58" ca="1" si="35">(P47+S47*EXP(-$A$25*$S$45)-W47)</f>
        <v>#N/A</v>
      </c>
      <c r="M47" s="54" t="e">
        <f t="shared" ref="M47:M58" ca="1" si="36">(O47+S47*EXP(-$A$25*$S$45)-V47)</f>
        <v>#N/A</v>
      </c>
      <c r="N47" s="51" t="e">
        <f ca="1">(L47+M47)/2</f>
        <v>#N/A</v>
      </c>
      <c r="O47" s="58" t="e">
        <f ca="1">RTD("wdf.rtq",,Q47,"Bid_Price1")</f>
        <v>#N/A</v>
      </c>
      <c r="P47" s="58" t="e">
        <f ca="1">RTD("wdf.rtq",,Q47,"Ask_Price1")</f>
        <v>#N/A</v>
      </c>
      <c r="Q47" s="49" t="e">
        <f ca="1">OFFSET(ID!$V$6,MATCH('BSIV_check-RTD'!R47,ID!$V$7:$V$5000,0),-1)</f>
        <v>#N/A</v>
      </c>
      <c r="R47" s="12" t="str">
        <f t="shared" ref="R47:R58" si="37">CONCATENATE($E$46,$R$27,$E$45,S47*1000)</f>
        <v>510300C2108M03200</v>
      </c>
      <c r="S47" s="52">
        <f t="shared" ref="S47:S58" si="38">S28</f>
        <v>3.2</v>
      </c>
      <c r="T47" s="12" t="str">
        <f t="shared" ref="T47:T58" si="39">CONCATENATE($E$46,$T$46,$E$45,S47*1000)</f>
        <v>510300P2108M03200</v>
      </c>
      <c r="U47" s="49" t="e">
        <f ca="1">OFFSET(ID!$V$6,MATCH('BSIV_check-RTD'!T47,ID!$V$7:$V$5000,0),-1)</f>
        <v>#N/A</v>
      </c>
      <c r="V47" s="58" t="e">
        <f ca="1">RTD("wdf.rtq",,U47,"Ask_Price1")</f>
        <v>#N/A</v>
      </c>
      <c r="W47" s="58" t="e">
        <f ca="1">RTD("wdf.rtq",,U47,"Bid_Price1")</f>
        <v>#N/A</v>
      </c>
      <c r="X47" s="101" t="e">
        <f t="shared" ref="X47:X58" ca="1" si="40">BSimv($T$46,$E$52,S47,$S$45,$A$25,$B$25,V47)</f>
        <v>#VALUE!</v>
      </c>
      <c r="Y47" s="101" t="e">
        <f t="shared" ref="Y47:Y58" ca="1" si="41">BSimv($T$46,$E$52,S47,$S$45,$A$25,$B$25,W47)</f>
        <v>#VALUE!</v>
      </c>
      <c r="Z47" s="99" t="e">
        <f t="shared" ref="Z47:Z58" ca="1" si="42">BDelta($T$27,E$52,S47,$S$45,$A$25,$B$25,(X47+Y47)/2)</f>
        <v>#VALUE!</v>
      </c>
      <c r="AA47" s="33" t="e">
        <f t="shared" ref="AA47:AA58" ca="1" si="43">bGamma(E$52,S47,$S$45,$A$25,$B$25,(X47+Y47)/2)</f>
        <v>#VALUE!</v>
      </c>
      <c r="AB47" s="20" t="e">
        <f t="shared" ref="AB47:AB58" ca="1" si="44">bVega(E$52,S47,$S$45,$A$25,$B$25,(X47+Y47)/2)/100</f>
        <v>#VALUE!</v>
      </c>
      <c r="AC47" s="17" t="e">
        <f t="shared" ref="AC47:AC58" ca="1" si="45">BTheta($T$27,E$52,S47,$S$45,$A$25,$B$25,(X47+Y47)/2)/245</f>
        <v>#VALUE!</v>
      </c>
      <c r="AH47" s="30" t="e">
        <f t="shared" ref="AH47:AH58" ca="1" si="46">IF(AND(J47&gt;$AH$26,K47&gt;$AH$26),(J47+K47)/2,"")</f>
        <v>#VALUE!</v>
      </c>
      <c r="AI47" s="30" t="e">
        <f ca="1">IF(AND(Y47&gt;$AI$26,X47&gt;$AI$26),(X47+Y47)/2,"")</f>
        <v>#VALUE!</v>
      </c>
      <c r="AK47" s="98" t="e">
        <f t="shared" ref="AK47:AK52" ca="1" si="47">AI47</f>
        <v>#VALUE!</v>
      </c>
    </row>
    <row r="48" spans="1:37">
      <c r="B48" s="4">
        <f t="shared" ref="B48:B56" si="48">(S49-S47)/2</f>
        <v>9.9999999999999867E-2</v>
      </c>
      <c r="C48" s="29" t="e">
        <f t="shared" ca="1" si="27"/>
        <v>#N/A</v>
      </c>
      <c r="D48" s="24" t="e">
        <f t="shared" ca="1" si="28"/>
        <v>#N/A</v>
      </c>
      <c r="E48" s="4" t="s">
        <v>19</v>
      </c>
      <c r="F48" s="99" t="e">
        <f t="shared" ca="1" si="29"/>
        <v>#VALUE!</v>
      </c>
      <c r="G48" s="60" t="e">
        <f t="shared" ca="1" si="30"/>
        <v>#VALUE!</v>
      </c>
      <c r="H48" s="33" t="e">
        <f t="shared" ca="1" si="31"/>
        <v>#VALUE!</v>
      </c>
      <c r="I48" s="99" t="e">
        <f t="shared" ca="1" si="32"/>
        <v>#VALUE!</v>
      </c>
      <c r="J48" s="101" t="e">
        <f t="shared" ca="1" si="33"/>
        <v>#VALUE!</v>
      </c>
      <c r="K48" s="101" t="e">
        <f t="shared" ca="1" si="34"/>
        <v>#VALUE!</v>
      </c>
      <c r="L48" s="54" t="e">
        <f t="shared" ca="1" si="35"/>
        <v>#N/A</v>
      </c>
      <c r="M48" s="54" t="e">
        <f t="shared" ca="1" si="36"/>
        <v>#N/A</v>
      </c>
      <c r="N48" s="51" t="e">
        <f t="shared" ref="N48:N58" ca="1" si="49">(L48+M48)/2</f>
        <v>#N/A</v>
      </c>
      <c r="O48" s="58" t="e">
        <f ca="1">RTD("wdf.rtq",,Q48,"Bid_Price1")</f>
        <v>#N/A</v>
      </c>
      <c r="P48" s="58" t="e">
        <f ca="1">RTD("wdf.rtq",,Q48,"Ask_Price1")</f>
        <v>#N/A</v>
      </c>
      <c r="Q48" s="49" t="e">
        <f ca="1">OFFSET(ID!$V$6,MATCH('BSIV_check-RTD'!R48,ID!$V$7:$V$5000,0),-1)</f>
        <v>#N/A</v>
      </c>
      <c r="R48" s="12" t="str">
        <f t="shared" si="37"/>
        <v>510300C2108M03300</v>
      </c>
      <c r="S48" s="52">
        <f t="shared" si="38"/>
        <v>3.3</v>
      </c>
      <c r="T48" s="12" t="str">
        <f t="shared" si="39"/>
        <v>510300P2108M03300</v>
      </c>
      <c r="U48" s="49" t="e">
        <f ca="1">OFFSET(ID!$V$6,MATCH('BSIV_check-RTD'!T48,ID!$V$7:$V$5000,0),-1)</f>
        <v>#N/A</v>
      </c>
      <c r="V48" s="58" t="e">
        <f ca="1">RTD("wdf.rtq",,U48,"Ask_Price1")</f>
        <v>#N/A</v>
      </c>
      <c r="W48" s="58" t="e">
        <f ca="1">RTD("wdf.rtq",,U48,"Bid_Price1")</f>
        <v>#N/A</v>
      </c>
      <c r="X48" s="101" t="e">
        <f t="shared" ca="1" si="40"/>
        <v>#VALUE!</v>
      </c>
      <c r="Y48" s="101" t="e">
        <f t="shared" ca="1" si="41"/>
        <v>#VALUE!</v>
      </c>
      <c r="Z48" s="99" t="e">
        <f t="shared" ca="1" si="42"/>
        <v>#VALUE!</v>
      </c>
      <c r="AA48" s="33" t="e">
        <f t="shared" ca="1" si="43"/>
        <v>#VALUE!</v>
      </c>
      <c r="AB48" s="20" t="e">
        <f t="shared" ca="1" si="44"/>
        <v>#VALUE!</v>
      </c>
      <c r="AC48" s="17" t="e">
        <f t="shared" ca="1" si="45"/>
        <v>#VALUE!</v>
      </c>
      <c r="AH48" s="30" t="e">
        <f t="shared" ca="1" si="46"/>
        <v>#VALUE!</v>
      </c>
      <c r="AI48" s="30" t="e">
        <f t="shared" ref="AI48:AI58" ca="1" si="50">IF(AND(Y48&gt;$AI$26,X48&gt;$AI$26),(X48+Y48)/2,"")</f>
        <v>#VALUE!</v>
      </c>
      <c r="AK48" s="98" t="e">
        <f t="shared" ca="1" si="47"/>
        <v>#VALUE!</v>
      </c>
    </row>
    <row r="49" spans="1:37">
      <c r="A49" s="21" t="s">
        <v>20</v>
      </c>
      <c r="B49" s="4">
        <f t="shared" si="48"/>
        <v>0.10000000000000009</v>
      </c>
      <c r="C49" s="29" t="e">
        <f t="shared" ca="1" si="27"/>
        <v>#N/A</v>
      </c>
      <c r="D49" s="24" t="e">
        <f t="shared" ca="1" si="28"/>
        <v>#N/A</v>
      </c>
      <c r="E49" s="101" t="e">
        <f ca="1">SQRT(2/S45*SUM(D47:D58)-1/S45*(A54/A56-1)^2)</f>
        <v>#N/A</v>
      </c>
      <c r="F49" s="99" t="e">
        <f t="shared" ca="1" si="29"/>
        <v>#VALUE!</v>
      </c>
      <c r="G49" s="60" t="e">
        <f t="shared" ca="1" si="30"/>
        <v>#VALUE!</v>
      </c>
      <c r="H49" s="33" t="e">
        <f t="shared" ca="1" si="31"/>
        <v>#VALUE!</v>
      </c>
      <c r="I49" s="99" t="e">
        <f t="shared" ca="1" si="32"/>
        <v>#VALUE!</v>
      </c>
      <c r="J49" s="101" t="e">
        <f t="shared" ca="1" si="33"/>
        <v>#VALUE!</v>
      </c>
      <c r="K49" s="101" t="e">
        <f t="shared" ca="1" si="34"/>
        <v>#VALUE!</v>
      </c>
      <c r="L49" s="54" t="e">
        <f t="shared" ca="1" si="35"/>
        <v>#N/A</v>
      </c>
      <c r="M49" s="54" t="e">
        <f t="shared" ca="1" si="36"/>
        <v>#N/A</v>
      </c>
      <c r="N49" s="51" t="e">
        <f t="shared" ca="1" si="49"/>
        <v>#N/A</v>
      </c>
      <c r="O49" s="58" t="e">
        <f ca="1">RTD("wdf.rtq",,Q49,"Bid_Price1")</f>
        <v>#N/A</v>
      </c>
      <c r="P49" s="58" t="e">
        <f ca="1">RTD("wdf.rtq",,Q49,"Ask_Price1")</f>
        <v>#N/A</v>
      </c>
      <c r="Q49" s="49" t="e">
        <f ca="1">OFFSET(ID!$V$6,MATCH('BSIV_check-RTD'!R49,ID!$V$7:$V$5000,0),-1)</f>
        <v>#N/A</v>
      </c>
      <c r="R49" s="12" t="str">
        <f t="shared" si="37"/>
        <v>510300C2108M03400</v>
      </c>
      <c r="S49" s="52">
        <f t="shared" si="38"/>
        <v>3.4</v>
      </c>
      <c r="T49" s="12" t="str">
        <f t="shared" si="39"/>
        <v>510300P2108M03400</v>
      </c>
      <c r="U49" s="49" t="e">
        <f ca="1">OFFSET(ID!$V$6,MATCH('BSIV_check-RTD'!T49,ID!$V$7:$V$5000,0),-1)</f>
        <v>#N/A</v>
      </c>
      <c r="V49" s="58" t="e">
        <f ca="1">RTD("wdf.rtq",,U49,"Ask_Price1")</f>
        <v>#N/A</v>
      </c>
      <c r="W49" s="58" t="e">
        <f ca="1">RTD("wdf.rtq",,U49,"Bid_Price1")</f>
        <v>#N/A</v>
      </c>
      <c r="X49" s="101" t="e">
        <f t="shared" ca="1" si="40"/>
        <v>#VALUE!</v>
      </c>
      <c r="Y49" s="101" t="e">
        <f t="shared" ca="1" si="41"/>
        <v>#VALUE!</v>
      </c>
      <c r="Z49" s="99" t="e">
        <f t="shared" ca="1" si="42"/>
        <v>#VALUE!</v>
      </c>
      <c r="AA49" s="33" t="e">
        <f t="shared" ca="1" si="43"/>
        <v>#VALUE!</v>
      </c>
      <c r="AB49" s="20" t="e">
        <f t="shared" ca="1" si="44"/>
        <v>#VALUE!</v>
      </c>
      <c r="AC49" s="17" t="e">
        <f t="shared" ca="1" si="45"/>
        <v>#VALUE!</v>
      </c>
      <c r="AH49" s="30" t="e">
        <f t="shared" ca="1" si="46"/>
        <v>#VALUE!</v>
      </c>
      <c r="AI49" s="30" t="e">
        <f t="shared" ca="1" si="50"/>
        <v>#VALUE!</v>
      </c>
      <c r="AK49" s="98" t="e">
        <f t="shared" ca="1" si="47"/>
        <v>#VALUE!</v>
      </c>
    </row>
    <row r="50" spans="1:37">
      <c r="A50" s="20">
        <f ca="1">S45</f>
        <v>-128.80717481528723</v>
      </c>
      <c r="B50" s="4">
        <f t="shared" si="48"/>
        <v>0.10000000000000009</v>
      </c>
      <c r="C50" s="29" t="e">
        <f t="shared" ca="1" si="27"/>
        <v>#N/A</v>
      </c>
      <c r="D50" s="24" t="e">
        <f t="shared" ca="1" si="28"/>
        <v>#N/A</v>
      </c>
      <c r="F50" s="99" t="e">
        <f t="shared" ca="1" si="29"/>
        <v>#VALUE!</v>
      </c>
      <c r="G50" s="60" t="e">
        <f t="shared" ca="1" si="30"/>
        <v>#VALUE!</v>
      </c>
      <c r="H50" s="33" t="e">
        <f t="shared" ca="1" si="31"/>
        <v>#VALUE!</v>
      </c>
      <c r="I50" s="99" t="e">
        <f t="shared" ca="1" si="32"/>
        <v>#VALUE!</v>
      </c>
      <c r="J50" s="101" t="e">
        <f t="shared" ca="1" si="33"/>
        <v>#VALUE!</v>
      </c>
      <c r="K50" s="101" t="e">
        <f t="shared" ca="1" si="34"/>
        <v>#VALUE!</v>
      </c>
      <c r="L50" s="54" t="e">
        <f t="shared" ca="1" si="35"/>
        <v>#N/A</v>
      </c>
      <c r="M50" s="54" t="e">
        <f t="shared" ca="1" si="36"/>
        <v>#N/A</v>
      </c>
      <c r="N50" s="51" t="e">
        <f t="shared" ca="1" si="49"/>
        <v>#N/A</v>
      </c>
      <c r="O50" s="58" t="e">
        <f ca="1">RTD("wdf.rtq",,Q50,"Bid_Price1")</f>
        <v>#N/A</v>
      </c>
      <c r="P50" s="58" t="e">
        <f ca="1">RTD("wdf.rtq",,Q50,"Ask_Price1")</f>
        <v>#N/A</v>
      </c>
      <c r="Q50" s="49" t="e">
        <f ca="1">OFFSET(ID!$V$6,MATCH('BSIV_check-RTD'!R50,ID!$V$7:$V$5000,0),-1)</f>
        <v>#N/A</v>
      </c>
      <c r="R50" s="12" t="str">
        <f t="shared" si="37"/>
        <v>510300C2108M03500</v>
      </c>
      <c r="S50" s="52">
        <f t="shared" si="38"/>
        <v>3.5</v>
      </c>
      <c r="T50" s="12" t="str">
        <f t="shared" si="39"/>
        <v>510300P2108M03500</v>
      </c>
      <c r="U50" s="49" t="e">
        <f ca="1">OFFSET(ID!$V$6,MATCH('BSIV_check-RTD'!T50,ID!$V$7:$V$5000,0),-1)</f>
        <v>#N/A</v>
      </c>
      <c r="V50" s="58" t="e">
        <f ca="1">RTD("wdf.rtq",,U50,"Ask_Price1")</f>
        <v>#N/A</v>
      </c>
      <c r="W50" s="58" t="e">
        <f ca="1">RTD("wdf.rtq",,U50,"Bid_Price1")</f>
        <v>#N/A</v>
      </c>
      <c r="X50" s="101" t="e">
        <f t="shared" ca="1" si="40"/>
        <v>#VALUE!</v>
      </c>
      <c r="Y50" s="101" t="e">
        <f t="shared" ca="1" si="41"/>
        <v>#VALUE!</v>
      </c>
      <c r="Z50" s="99" t="e">
        <f t="shared" ca="1" si="42"/>
        <v>#VALUE!</v>
      </c>
      <c r="AA50" s="33" t="e">
        <f t="shared" ca="1" si="43"/>
        <v>#VALUE!</v>
      </c>
      <c r="AB50" s="20" t="e">
        <f t="shared" ca="1" si="44"/>
        <v>#VALUE!</v>
      </c>
      <c r="AC50" s="17" t="e">
        <f t="shared" ca="1" si="45"/>
        <v>#VALUE!</v>
      </c>
      <c r="AH50" s="30" t="e">
        <f t="shared" ca="1" si="46"/>
        <v>#VALUE!</v>
      </c>
      <c r="AI50" s="30" t="e">
        <f t="shared" ca="1" si="50"/>
        <v>#VALUE!</v>
      </c>
      <c r="AK50" s="98" t="e">
        <f t="shared" ca="1" si="47"/>
        <v>#VALUE!</v>
      </c>
    </row>
    <row r="51" spans="1:37">
      <c r="A51" s="21" t="s">
        <v>7</v>
      </c>
      <c r="B51" s="4">
        <f t="shared" si="48"/>
        <v>0.10000000000000009</v>
      </c>
      <c r="C51" s="29" t="e">
        <f t="shared" ca="1" si="27"/>
        <v>#N/A</v>
      </c>
      <c r="D51" s="24" t="e">
        <f t="shared" ca="1" si="28"/>
        <v>#N/A</v>
      </c>
      <c r="E51" s="13" t="s">
        <v>367</v>
      </c>
      <c r="F51" s="99" t="e">
        <f t="shared" ca="1" si="29"/>
        <v>#VALUE!</v>
      </c>
      <c r="G51" s="60" t="e">
        <f t="shared" ca="1" si="30"/>
        <v>#VALUE!</v>
      </c>
      <c r="H51" s="33" t="e">
        <f t="shared" ca="1" si="31"/>
        <v>#VALUE!</v>
      </c>
      <c r="I51" s="99" t="e">
        <f t="shared" ca="1" si="32"/>
        <v>#VALUE!</v>
      </c>
      <c r="J51" s="101" t="e">
        <f t="shared" ca="1" si="33"/>
        <v>#VALUE!</v>
      </c>
      <c r="K51" s="101" t="e">
        <f t="shared" ca="1" si="34"/>
        <v>#VALUE!</v>
      </c>
      <c r="L51" s="54" t="e">
        <f t="shared" ca="1" si="35"/>
        <v>#N/A</v>
      </c>
      <c r="M51" s="54" t="e">
        <f t="shared" ca="1" si="36"/>
        <v>#N/A</v>
      </c>
      <c r="N51" s="51" t="e">
        <f t="shared" ca="1" si="49"/>
        <v>#N/A</v>
      </c>
      <c r="O51" s="58" t="e">
        <f ca="1">RTD("wdf.rtq",,Q51,"Bid_Price1")</f>
        <v>#N/A</v>
      </c>
      <c r="P51" s="58" t="e">
        <f ca="1">RTD("wdf.rtq",,Q51,"Ask_Price1")</f>
        <v>#N/A</v>
      </c>
      <c r="Q51" s="49" t="e">
        <f ca="1">OFFSET(ID!$V$6,MATCH('BSIV_check-RTD'!R51,ID!$V$7:$V$5000,0),-1)</f>
        <v>#N/A</v>
      </c>
      <c r="R51" s="12" t="str">
        <f t="shared" si="37"/>
        <v>510300C2108M03600</v>
      </c>
      <c r="S51" s="52">
        <f t="shared" si="38"/>
        <v>3.6</v>
      </c>
      <c r="T51" s="12" t="str">
        <f t="shared" si="39"/>
        <v>510300P2108M03600</v>
      </c>
      <c r="U51" s="49" t="e">
        <f ca="1">OFFSET(ID!$V$6,MATCH('BSIV_check-RTD'!T51,ID!$V$7:$V$5000,0),-1)</f>
        <v>#N/A</v>
      </c>
      <c r="V51" s="58" t="e">
        <f ca="1">RTD("wdf.rtq",,U51,"Ask_Price1")</f>
        <v>#N/A</v>
      </c>
      <c r="W51" s="58" t="e">
        <f ca="1">RTD("wdf.rtq",,U51,"Bid_Price1")</f>
        <v>#N/A</v>
      </c>
      <c r="X51" s="101" t="e">
        <f t="shared" ca="1" si="40"/>
        <v>#VALUE!</v>
      </c>
      <c r="Y51" s="101" t="e">
        <f t="shared" ca="1" si="41"/>
        <v>#VALUE!</v>
      </c>
      <c r="Z51" s="99" t="e">
        <f t="shared" ca="1" si="42"/>
        <v>#VALUE!</v>
      </c>
      <c r="AA51" s="33" t="e">
        <f t="shared" ca="1" si="43"/>
        <v>#VALUE!</v>
      </c>
      <c r="AB51" s="20" t="e">
        <f t="shared" ca="1" si="44"/>
        <v>#VALUE!</v>
      </c>
      <c r="AC51" s="17" t="e">
        <f t="shared" ca="1" si="45"/>
        <v>#VALUE!</v>
      </c>
      <c r="AH51" s="30" t="e">
        <f t="shared" ca="1" si="46"/>
        <v>#VALUE!</v>
      </c>
      <c r="AI51" s="30" t="e">
        <f t="shared" ca="1" si="50"/>
        <v>#VALUE!</v>
      </c>
      <c r="AK51" s="98" t="e">
        <f t="shared" ca="1" si="47"/>
        <v>#VALUE!</v>
      </c>
    </row>
    <row r="52" spans="1:37">
      <c r="A52" s="4">
        <f>ROUND(E47/1000,0)*1000</f>
        <v>0</v>
      </c>
      <c r="B52" s="4">
        <f t="shared" si="48"/>
        <v>9.9999999999999867E-2</v>
      </c>
      <c r="C52" s="29" t="e">
        <f t="shared" ca="1" si="27"/>
        <v>#N/A</v>
      </c>
      <c r="D52" s="24" t="e">
        <f t="shared" ca="1" si="28"/>
        <v>#N/A</v>
      </c>
      <c r="E52" s="56" t="e">
        <f ca="1">AVERAGE(N50:N54)</f>
        <v>#N/A</v>
      </c>
      <c r="F52" s="99" t="e">
        <f t="shared" ca="1" si="29"/>
        <v>#VALUE!</v>
      </c>
      <c r="G52" s="60" t="e">
        <f t="shared" ca="1" si="30"/>
        <v>#VALUE!</v>
      </c>
      <c r="H52" s="33" t="e">
        <f t="shared" ca="1" si="31"/>
        <v>#VALUE!</v>
      </c>
      <c r="I52" s="99" t="e">
        <f t="shared" ca="1" si="32"/>
        <v>#VALUE!</v>
      </c>
      <c r="J52" s="101" t="e">
        <f t="shared" ca="1" si="33"/>
        <v>#VALUE!</v>
      </c>
      <c r="K52" s="101" t="e">
        <f t="shared" ca="1" si="34"/>
        <v>#VALUE!</v>
      </c>
      <c r="L52" s="54" t="e">
        <f t="shared" ca="1" si="35"/>
        <v>#N/A</v>
      </c>
      <c r="M52" s="54" t="e">
        <f t="shared" ca="1" si="36"/>
        <v>#N/A</v>
      </c>
      <c r="N52" s="51" t="e">
        <f t="shared" ca="1" si="49"/>
        <v>#N/A</v>
      </c>
      <c r="O52" s="58" t="e">
        <f ca="1">RTD("wdf.rtq",,Q52,"Bid_Price1")</f>
        <v>#N/A</v>
      </c>
      <c r="P52" s="58" t="e">
        <f ca="1">RTD("wdf.rtq",,Q52,"Ask_Price1")</f>
        <v>#N/A</v>
      </c>
      <c r="Q52" s="49" t="e">
        <f ca="1">OFFSET(ID!$V$6,MATCH('BSIV_check-RTD'!R52,ID!$V$7:$V$5000,0),-1)</f>
        <v>#N/A</v>
      </c>
      <c r="R52" s="12" t="str">
        <f t="shared" si="37"/>
        <v>510300C2108M03700</v>
      </c>
      <c r="S52" s="52">
        <f t="shared" si="38"/>
        <v>3.7</v>
      </c>
      <c r="T52" s="12" t="str">
        <f t="shared" si="39"/>
        <v>510300P2108M03700</v>
      </c>
      <c r="U52" s="49" t="e">
        <f ca="1">OFFSET(ID!$V$6,MATCH('BSIV_check-RTD'!T52,ID!$V$7:$V$5000,0),-1)</f>
        <v>#N/A</v>
      </c>
      <c r="V52" s="58" t="e">
        <f ca="1">RTD("wdf.rtq",,U52,"Ask_Price1")</f>
        <v>#N/A</v>
      </c>
      <c r="W52" s="58" t="e">
        <f ca="1">RTD("wdf.rtq",,U52,"Bid_Price1")</f>
        <v>#N/A</v>
      </c>
      <c r="X52" s="101" t="e">
        <f t="shared" ca="1" si="40"/>
        <v>#VALUE!</v>
      </c>
      <c r="Y52" s="101" t="e">
        <f t="shared" ca="1" si="41"/>
        <v>#VALUE!</v>
      </c>
      <c r="Z52" s="99" t="e">
        <f t="shared" ca="1" si="42"/>
        <v>#VALUE!</v>
      </c>
      <c r="AA52" s="33" t="e">
        <f t="shared" ca="1" si="43"/>
        <v>#VALUE!</v>
      </c>
      <c r="AB52" s="20" t="e">
        <f t="shared" ca="1" si="44"/>
        <v>#VALUE!</v>
      </c>
      <c r="AC52" s="17" t="e">
        <f t="shared" ca="1" si="45"/>
        <v>#VALUE!</v>
      </c>
      <c r="AH52" s="30" t="e">
        <f t="shared" ca="1" si="46"/>
        <v>#VALUE!</v>
      </c>
      <c r="AI52" s="30" t="e">
        <f t="shared" ca="1" si="50"/>
        <v>#VALUE!</v>
      </c>
      <c r="AK52" s="98" t="e">
        <f t="shared" ca="1" si="47"/>
        <v>#VALUE!</v>
      </c>
    </row>
    <row r="53" spans="1:37">
      <c r="A53" s="21" t="s">
        <v>21</v>
      </c>
      <c r="B53" s="4">
        <f t="shared" si="48"/>
        <v>9.9999999999999867E-2</v>
      </c>
      <c r="C53" s="29" t="e">
        <f t="shared" ca="1" si="27"/>
        <v>#N/A</v>
      </c>
      <c r="D53" s="24" t="e">
        <f t="shared" ca="1" si="28"/>
        <v>#N/A</v>
      </c>
      <c r="F53" s="99" t="e">
        <f t="shared" ca="1" si="29"/>
        <v>#VALUE!</v>
      </c>
      <c r="G53" s="60" t="e">
        <f t="shared" ca="1" si="30"/>
        <v>#VALUE!</v>
      </c>
      <c r="H53" s="33" t="e">
        <f t="shared" ca="1" si="31"/>
        <v>#VALUE!</v>
      </c>
      <c r="I53" s="99" t="e">
        <f t="shared" ca="1" si="32"/>
        <v>#VALUE!</v>
      </c>
      <c r="J53" s="101" t="e">
        <f t="shared" ca="1" si="33"/>
        <v>#VALUE!</v>
      </c>
      <c r="K53" s="101" t="e">
        <f t="shared" ca="1" si="34"/>
        <v>#VALUE!</v>
      </c>
      <c r="L53" s="54" t="e">
        <f t="shared" ca="1" si="35"/>
        <v>#N/A</v>
      </c>
      <c r="M53" s="54" t="e">
        <f t="shared" ca="1" si="36"/>
        <v>#N/A</v>
      </c>
      <c r="N53" s="51" t="e">
        <f t="shared" ca="1" si="49"/>
        <v>#N/A</v>
      </c>
      <c r="O53" s="58" t="e">
        <f ca="1">RTD("wdf.rtq",,Q53,"Bid_Price1")</f>
        <v>#N/A</v>
      </c>
      <c r="P53" s="58" t="e">
        <f ca="1">RTD("wdf.rtq",,Q53,"Ask_Price1")</f>
        <v>#N/A</v>
      </c>
      <c r="Q53" s="49" t="e">
        <f ca="1">OFFSET(ID!$V$6,MATCH('BSIV_check-RTD'!R53,ID!$V$7:$V$5000,0),-1)</f>
        <v>#N/A</v>
      </c>
      <c r="R53" s="12" t="str">
        <f t="shared" si="37"/>
        <v>510300C2108M03800</v>
      </c>
      <c r="S53" s="52">
        <f t="shared" si="38"/>
        <v>3.8</v>
      </c>
      <c r="T53" s="12" t="str">
        <f t="shared" si="39"/>
        <v>510300P2108M03800</v>
      </c>
      <c r="U53" s="49" t="e">
        <f ca="1">OFFSET(ID!$V$6,MATCH('BSIV_check-RTD'!T53,ID!$V$7:$V$5000,0),-1)</f>
        <v>#N/A</v>
      </c>
      <c r="V53" s="58" t="e">
        <f ca="1">RTD("wdf.rtq",,U53,"Ask_Price1")</f>
        <v>#N/A</v>
      </c>
      <c r="W53" s="58" t="e">
        <f ca="1">RTD("wdf.rtq",,U53,"Bid_Price1")</f>
        <v>#N/A</v>
      </c>
      <c r="X53" s="101" t="e">
        <f t="shared" ca="1" si="40"/>
        <v>#VALUE!</v>
      </c>
      <c r="Y53" s="101" t="e">
        <f t="shared" ca="1" si="41"/>
        <v>#VALUE!</v>
      </c>
      <c r="Z53" s="99" t="e">
        <f t="shared" ca="1" si="42"/>
        <v>#VALUE!</v>
      </c>
      <c r="AA53" s="33" t="e">
        <f t="shared" ca="1" si="43"/>
        <v>#VALUE!</v>
      </c>
      <c r="AB53" s="20" t="e">
        <f t="shared" ca="1" si="44"/>
        <v>#VALUE!</v>
      </c>
      <c r="AC53" s="17" t="e">
        <f t="shared" ca="1" si="45"/>
        <v>#VALUE!</v>
      </c>
      <c r="AH53" s="31" t="e">
        <f t="shared" ca="1" si="46"/>
        <v>#VALUE!</v>
      </c>
      <c r="AI53" s="31" t="e">
        <f t="shared" ca="1" si="50"/>
        <v>#VALUE!</v>
      </c>
      <c r="AK53" s="32" t="e">
        <f ca="1">(AH53+AI53)/2</f>
        <v>#VALUE!</v>
      </c>
    </row>
    <row r="54" spans="1:37">
      <c r="A54" s="4" t="e">
        <f ca="1">A52+EXP($A$25*A50)*((O53+P53)/2-(V53+W53)/2)</f>
        <v>#N/A</v>
      </c>
      <c r="B54" s="4">
        <f t="shared" si="48"/>
        <v>0.10000000000000009</v>
      </c>
      <c r="C54" s="29" t="e">
        <f t="shared" ca="1" si="27"/>
        <v>#N/A</v>
      </c>
      <c r="D54" s="24" t="e">
        <f t="shared" ca="1" si="28"/>
        <v>#N/A</v>
      </c>
      <c r="F54" s="99" t="e">
        <f t="shared" ca="1" si="29"/>
        <v>#VALUE!</v>
      </c>
      <c r="G54" s="60" t="e">
        <f t="shared" ca="1" si="30"/>
        <v>#VALUE!</v>
      </c>
      <c r="H54" s="33" t="e">
        <f t="shared" ca="1" si="31"/>
        <v>#VALUE!</v>
      </c>
      <c r="I54" s="99" t="e">
        <f t="shared" ca="1" si="32"/>
        <v>#VALUE!</v>
      </c>
      <c r="J54" s="101" t="e">
        <f t="shared" ca="1" si="33"/>
        <v>#VALUE!</v>
      </c>
      <c r="K54" s="101" t="e">
        <f t="shared" ca="1" si="34"/>
        <v>#VALUE!</v>
      </c>
      <c r="L54" s="54" t="e">
        <f t="shared" ca="1" si="35"/>
        <v>#N/A</v>
      </c>
      <c r="M54" s="54" t="e">
        <f t="shared" ca="1" si="36"/>
        <v>#N/A</v>
      </c>
      <c r="N54" s="51" t="e">
        <f t="shared" ca="1" si="49"/>
        <v>#N/A</v>
      </c>
      <c r="O54" s="58" t="e">
        <f ca="1">RTD("wdf.rtq",,Q54,"Bid_Price1")</f>
        <v>#N/A</v>
      </c>
      <c r="P54" s="58" t="e">
        <f ca="1">RTD("wdf.rtq",,Q54,"Ask_Price1")</f>
        <v>#N/A</v>
      </c>
      <c r="Q54" s="49" t="e">
        <f ca="1">OFFSET(ID!$V$6,MATCH('BSIV_check-RTD'!R54,ID!$V$7:$V$5000,0),-1)</f>
        <v>#N/A</v>
      </c>
      <c r="R54" s="12" t="str">
        <f t="shared" si="37"/>
        <v>510300C2108M03900</v>
      </c>
      <c r="S54" s="52">
        <f t="shared" si="38"/>
        <v>3.9</v>
      </c>
      <c r="T54" s="12" t="str">
        <f t="shared" si="39"/>
        <v>510300P2108M03900</v>
      </c>
      <c r="U54" s="49" t="e">
        <f ca="1">OFFSET(ID!$V$6,MATCH('BSIV_check-RTD'!T54,ID!$V$7:$V$5000,0),-1)</f>
        <v>#N/A</v>
      </c>
      <c r="V54" s="58" t="e">
        <f ca="1">RTD("wdf.rtq",,U54,"Ask_Price1")</f>
        <v>#N/A</v>
      </c>
      <c r="W54" s="58" t="e">
        <f ca="1">RTD("wdf.rtq",,U54,"Bid_Price1")</f>
        <v>#N/A</v>
      </c>
      <c r="X54" s="101" t="e">
        <f t="shared" ca="1" si="40"/>
        <v>#VALUE!</v>
      </c>
      <c r="Y54" s="101" t="e">
        <f t="shared" ca="1" si="41"/>
        <v>#VALUE!</v>
      </c>
      <c r="Z54" s="99" t="e">
        <f t="shared" ca="1" si="42"/>
        <v>#VALUE!</v>
      </c>
      <c r="AA54" s="33" t="e">
        <f t="shared" ca="1" si="43"/>
        <v>#VALUE!</v>
      </c>
      <c r="AB54" s="20" t="e">
        <f t="shared" ca="1" si="44"/>
        <v>#VALUE!</v>
      </c>
      <c r="AC54" s="17" t="e">
        <f t="shared" ca="1" si="45"/>
        <v>#VALUE!</v>
      </c>
      <c r="AH54" s="30" t="e">
        <f t="shared" ca="1" si="46"/>
        <v>#VALUE!</v>
      </c>
      <c r="AI54" s="30" t="e">
        <f t="shared" ca="1" si="50"/>
        <v>#VALUE!</v>
      </c>
      <c r="AK54" s="98" t="e">
        <f ca="1">AH54</f>
        <v>#VALUE!</v>
      </c>
    </row>
    <row r="55" spans="1:37">
      <c r="A55" s="21" t="s">
        <v>22</v>
      </c>
      <c r="B55" s="4">
        <f t="shared" si="48"/>
        <v>9.9999999999999867E-2</v>
      </c>
      <c r="C55" s="29" t="e">
        <f t="shared" ca="1" si="27"/>
        <v>#N/A</v>
      </c>
      <c r="D55" s="24" t="e">
        <f t="shared" ca="1" si="28"/>
        <v>#N/A</v>
      </c>
      <c r="E55" s="53"/>
      <c r="F55" s="99" t="e">
        <f t="shared" ca="1" si="29"/>
        <v>#VALUE!</v>
      </c>
      <c r="G55" s="60" t="e">
        <f t="shared" ca="1" si="30"/>
        <v>#VALUE!</v>
      </c>
      <c r="H55" s="33" t="e">
        <f t="shared" ca="1" si="31"/>
        <v>#VALUE!</v>
      </c>
      <c r="I55" s="99" t="e">
        <f t="shared" ca="1" si="32"/>
        <v>#VALUE!</v>
      </c>
      <c r="J55" s="101" t="e">
        <f t="shared" ca="1" si="33"/>
        <v>#VALUE!</v>
      </c>
      <c r="K55" s="101" t="e">
        <f t="shared" ca="1" si="34"/>
        <v>#VALUE!</v>
      </c>
      <c r="L55" s="54" t="e">
        <f t="shared" ca="1" si="35"/>
        <v>#N/A</v>
      </c>
      <c r="M55" s="54" t="e">
        <f t="shared" ca="1" si="36"/>
        <v>#N/A</v>
      </c>
      <c r="N55" s="51" t="e">
        <f t="shared" ca="1" si="49"/>
        <v>#N/A</v>
      </c>
      <c r="O55" s="58" t="e">
        <f ca="1">RTD("wdf.rtq",,Q55,"Bid_Price1")</f>
        <v>#N/A</v>
      </c>
      <c r="P55" s="58" t="e">
        <f ca="1">RTD("wdf.rtq",,Q55,"Ask_Price1")</f>
        <v>#N/A</v>
      </c>
      <c r="Q55" s="49" t="e">
        <f ca="1">OFFSET(ID!$V$6,MATCH('BSIV_check-RTD'!R55,ID!$V$7:$V$5000,0),-1)</f>
        <v>#N/A</v>
      </c>
      <c r="R55" s="12" t="str">
        <f t="shared" si="37"/>
        <v>510300C2108M04000</v>
      </c>
      <c r="S55" s="52">
        <f t="shared" si="38"/>
        <v>4</v>
      </c>
      <c r="T55" s="12" t="str">
        <f t="shared" si="39"/>
        <v>510300P2108M04000</v>
      </c>
      <c r="U55" s="49" t="e">
        <f ca="1">OFFSET(ID!$V$6,MATCH('BSIV_check-RTD'!T55,ID!$V$7:$V$5000,0),-1)</f>
        <v>#N/A</v>
      </c>
      <c r="V55" s="58" t="e">
        <f ca="1">RTD("wdf.rtq",,U55,"Ask_Price1")</f>
        <v>#N/A</v>
      </c>
      <c r="W55" s="58" t="e">
        <f ca="1">RTD("wdf.rtq",,U55,"Bid_Price1")</f>
        <v>#N/A</v>
      </c>
      <c r="X55" s="101" t="e">
        <f t="shared" ca="1" si="40"/>
        <v>#VALUE!</v>
      </c>
      <c r="Y55" s="101" t="e">
        <f t="shared" ca="1" si="41"/>
        <v>#VALUE!</v>
      </c>
      <c r="Z55" s="99" t="e">
        <f t="shared" ca="1" si="42"/>
        <v>#VALUE!</v>
      </c>
      <c r="AA55" s="33" t="e">
        <f t="shared" ca="1" si="43"/>
        <v>#VALUE!</v>
      </c>
      <c r="AB55" s="20" t="e">
        <f t="shared" ca="1" si="44"/>
        <v>#VALUE!</v>
      </c>
      <c r="AC55" s="17" t="e">
        <f t="shared" ca="1" si="45"/>
        <v>#VALUE!</v>
      </c>
      <c r="AH55" s="30" t="e">
        <f t="shared" ca="1" si="46"/>
        <v>#VALUE!</v>
      </c>
      <c r="AI55" s="30" t="e">
        <f t="shared" ca="1" si="50"/>
        <v>#VALUE!</v>
      </c>
      <c r="AK55" s="98" t="e">
        <f ca="1">AH55</f>
        <v>#VALUE!</v>
      </c>
    </row>
    <row r="56" spans="1:37">
      <c r="A56" s="4" t="e">
        <f ca="1">IF(A52&lt;A54,A52,S53)</f>
        <v>#N/A</v>
      </c>
      <c r="B56" s="4">
        <f t="shared" si="48"/>
        <v>-2</v>
      </c>
      <c r="C56" s="29" t="e">
        <f t="shared" ca="1" si="27"/>
        <v>#N/A</v>
      </c>
      <c r="D56" s="24" t="e">
        <f t="shared" ca="1" si="28"/>
        <v>#N/A</v>
      </c>
      <c r="F56" s="99" t="e">
        <f t="shared" ca="1" si="29"/>
        <v>#VALUE!</v>
      </c>
      <c r="G56" s="60" t="e">
        <f t="shared" ca="1" si="30"/>
        <v>#VALUE!</v>
      </c>
      <c r="H56" s="33" t="e">
        <f t="shared" ca="1" si="31"/>
        <v>#VALUE!</v>
      </c>
      <c r="I56" s="99" t="e">
        <f t="shared" ca="1" si="32"/>
        <v>#VALUE!</v>
      </c>
      <c r="J56" s="101" t="e">
        <f t="shared" ca="1" si="33"/>
        <v>#VALUE!</v>
      </c>
      <c r="K56" s="101" t="e">
        <f t="shared" ca="1" si="34"/>
        <v>#VALUE!</v>
      </c>
      <c r="L56" s="54" t="e">
        <f t="shared" ca="1" si="35"/>
        <v>#N/A</v>
      </c>
      <c r="M56" s="54" t="e">
        <f t="shared" ca="1" si="36"/>
        <v>#N/A</v>
      </c>
      <c r="N56" s="51" t="e">
        <f t="shared" ca="1" si="49"/>
        <v>#N/A</v>
      </c>
      <c r="O56" s="58" t="e">
        <f ca="1">RTD("wdf.rtq",,Q56,"Bid_Price1")</f>
        <v>#N/A</v>
      </c>
      <c r="P56" s="58" t="e">
        <f ca="1">RTD("wdf.rtq",,Q56,"Ask_Price1")</f>
        <v>#N/A</v>
      </c>
      <c r="Q56" s="49" t="e">
        <f ca="1">OFFSET(ID!$V$6,MATCH('BSIV_check-RTD'!R56,ID!$V$7:$V$5000,0),-1)</f>
        <v>#N/A</v>
      </c>
      <c r="R56" s="12" t="str">
        <f t="shared" si="37"/>
        <v>510300C2108M04100</v>
      </c>
      <c r="S56" s="52">
        <f t="shared" si="38"/>
        <v>4.0999999999999996</v>
      </c>
      <c r="T56" s="12" t="str">
        <f t="shared" si="39"/>
        <v>510300P2108M04100</v>
      </c>
      <c r="U56" s="49" t="e">
        <f ca="1">OFFSET(ID!$V$6,MATCH('BSIV_check-RTD'!T56,ID!$V$7:$V$5000,0),-1)</f>
        <v>#N/A</v>
      </c>
      <c r="V56" s="58" t="e">
        <f ca="1">RTD("wdf.rtq",,U56,"Ask_Price1")</f>
        <v>#N/A</v>
      </c>
      <c r="W56" s="58" t="e">
        <f ca="1">RTD("wdf.rtq",,U56,"Bid_Price1")</f>
        <v>#N/A</v>
      </c>
      <c r="X56" s="101" t="e">
        <f t="shared" ca="1" si="40"/>
        <v>#VALUE!</v>
      </c>
      <c r="Y56" s="101" t="e">
        <f t="shared" ca="1" si="41"/>
        <v>#VALUE!</v>
      </c>
      <c r="Z56" s="99" t="e">
        <f t="shared" ca="1" si="42"/>
        <v>#VALUE!</v>
      </c>
      <c r="AA56" s="33" t="e">
        <f t="shared" ca="1" si="43"/>
        <v>#VALUE!</v>
      </c>
      <c r="AB56" s="20" t="e">
        <f t="shared" ca="1" si="44"/>
        <v>#VALUE!</v>
      </c>
      <c r="AC56" s="17" t="e">
        <f t="shared" ca="1" si="45"/>
        <v>#VALUE!</v>
      </c>
      <c r="AH56" s="30" t="e">
        <f t="shared" ca="1" si="46"/>
        <v>#VALUE!</v>
      </c>
      <c r="AI56" s="30" t="e">
        <f t="shared" ca="1" si="50"/>
        <v>#VALUE!</v>
      </c>
      <c r="AK56" s="98" t="e">
        <f ca="1">AH56</f>
        <v>#VALUE!</v>
      </c>
    </row>
    <row r="57" spans="1:37">
      <c r="B57" s="4">
        <f>B56</f>
        <v>-2</v>
      </c>
      <c r="C57" s="29" t="e">
        <f t="shared" ca="1" si="27"/>
        <v>#N/A</v>
      </c>
      <c r="D57" s="24" t="e">
        <f t="shared" ca="1" si="28"/>
        <v>#DIV/0!</v>
      </c>
      <c r="F57" s="99" t="e">
        <f t="shared" ca="1" si="29"/>
        <v>#VALUE!</v>
      </c>
      <c r="G57" s="60" t="e">
        <f t="shared" ca="1" si="30"/>
        <v>#VALUE!</v>
      </c>
      <c r="H57" s="33" t="e">
        <f t="shared" ca="1" si="31"/>
        <v>#VALUE!</v>
      </c>
      <c r="I57" s="99" t="e">
        <f t="shared" ca="1" si="32"/>
        <v>#VALUE!</v>
      </c>
      <c r="J57" s="101" t="e">
        <f t="shared" ca="1" si="33"/>
        <v>#VALUE!</v>
      </c>
      <c r="K57" s="101" t="e">
        <f t="shared" ca="1" si="34"/>
        <v>#VALUE!</v>
      </c>
      <c r="L57" s="54" t="e">
        <f t="shared" ca="1" si="35"/>
        <v>#N/A</v>
      </c>
      <c r="M57" s="54" t="e">
        <f t="shared" ca="1" si="36"/>
        <v>#N/A</v>
      </c>
      <c r="N57" s="51" t="e">
        <f t="shared" ca="1" si="49"/>
        <v>#N/A</v>
      </c>
      <c r="O57" s="58" t="e">
        <f ca="1">RTD("wdf.rtq",,Q57,"Bid_Price1")</f>
        <v>#N/A</v>
      </c>
      <c r="P57" s="58" t="e">
        <f ca="1">RTD("wdf.rtq",,Q57,"Ask_Price1")</f>
        <v>#N/A</v>
      </c>
      <c r="Q57" s="49" t="e">
        <f ca="1">OFFSET(ID!$V$6,MATCH('BSIV_check-RTD'!R57,ID!$V$7:$V$5000,0),-1)</f>
        <v>#N/A</v>
      </c>
      <c r="R57" s="12" t="str">
        <f t="shared" si="37"/>
        <v>510300C2108M00</v>
      </c>
      <c r="S57" s="52">
        <f t="shared" si="38"/>
        <v>0</v>
      </c>
      <c r="T57" s="12" t="str">
        <f t="shared" si="39"/>
        <v>510300P2108M00</v>
      </c>
      <c r="U57" s="49" t="e">
        <f ca="1">OFFSET(ID!$V$6,MATCH('BSIV_check-RTD'!T57,ID!$V$7:$V$5000,0),-1)</f>
        <v>#N/A</v>
      </c>
      <c r="V57" s="58" t="e">
        <f ca="1">RTD("wdf.rtq",,U57,"Ask_Price1")</f>
        <v>#N/A</v>
      </c>
      <c r="W57" s="58" t="e">
        <f ca="1">RTD("wdf.rtq",,U57,"Bid_Price1")</f>
        <v>#N/A</v>
      </c>
      <c r="X57" s="101" t="e">
        <f t="shared" ca="1" si="40"/>
        <v>#VALUE!</v>
      </c>
      <c r="Y57" s="101" t="e">
        <f t="shared" ca="1" si="41"/>
        <v>#VALUE!</v>
      </c>
      <c r="Z57" s="99" t="e">
        <f t="shared" ca="1" si="42"/>
        <v>#VALUE!</v>
      </c>
      <c r="AA57" s="33" t="e">
        <f t="shared" ca="1" si="43"/>
        <v>#VALUE!</v>
      </c>
      <c r="AB57" s="20" t="e">
        <f t="shared" ca="1" si="44"/>
        <v>#VALUE!</v>
      </c>
      <c r="AC57" s="17" t="e">
        <f t="shared" ca="1" si="45"/>
        <v>#VALUE!</v>
      </c>
      <c r="AH57" s="30" t="e">
        <f t="shared" ca="1" si="46"/>
        <v>#VALUE!</v>
      </c>
      <c r="AI57" s="30" t="e">
        <f t="shared" ca="1" si="50"/>
        <v>#VALUE!</v>
      </c>
      <c r="AK57" s="98" t="e">
        <f ca="1">AH57</f>
        <v>#VALUE!</v>
      </c>
    </row>
    <row r="58" spans="1:37">
      <c r="B58" s="4">
        <f>B57</f>
        <v>-2</v>
      </c>
      <c r="C58" s="29" t="e">
        <f t="shared" ca="1" si="27"/>
        <v>#N/A</v>
      </c>
      <c r="D58" s="24" t="e">
        <f t="shared" ca="1" si="28"/>
        <v>#DIV/0!</v>
      </c>
      <c r="F58" s="99" t="e">
        <f t="shared" ca="1" si="29"/>
        <v>#VALUE!</v>
      </c>
      <c r="G58" s="60" t="e">
        <f t="shared" ca="1" si="30"/>
        <v>#VALUE!</v>
      </c>
      <c r="H58" s="33" t="e">
        <f t="shared" ca="1" si="31"/>
        <v>#VALUE!</v>
      </c>
      <c r="I58" s="99" t="e">
        <f t="shared" ca="1" si="32"/>
        <v>#VALUE!</v>
      </c>
      <c r="J58" s="101" t="e">
        <f t="shared" ca="1" si="33"/>
        <v>#VALUE!</v>
      </c>
      <c r="K58" s="101" t="e">
        <f t="shared" ca="1" si="34"/>
        <v>#VALUE!</v>
      </c>
      <c r="L58" s="54" t="e">
        <f t="shared" ca="1" si="35"/>
        <v>#N/A</v>
      </c>
      <c r="M58" s="54" t="e">
        <f t="shared" ca="1" si="36"/>
        <v>#N/A</v>
      </c>
      <c r="N58" s="51" t="e">
        <f t="shared" ca="1" si="49"/>
        <v>#N/A</v>
      </c>
      <c r="O58" s="58" t="e">
        <f ca="1">RTD("wdf.rtq",,Q58,"Bid_Price1")</f>
        <v>#N/A</v>
      </c>
      <c r="P58" s="58" t="e">
        <f ca="1">RTD("wdf.rtq",,Q58,"Ask_Price1")</f>
        <v>#N/A</v>
      </c>
      <c r="Q58" s="49" t="e">
        <f ca="1">OFFSET(ID!$V$6,MATCH('BSIV_check-RTD'!R58,ID!$V$7:$V$5000,0),-1)</f>
        <v>#N/A</v>
      </c>
      <c r="R58" s="12" t="str">
        <f t="shared" si="37"/>
        <v>510300C2108M00</v>
      </c>
      <c r="S58" s="52">
        <f t="shared" si="38"/>
        <v>0</v>
      </c>
      <c r="T58" s="12" t="str">
        <f t="shared" si="39"/>
        <v>510300P2108M00</v>
      </c>
      <c r="U58" s="49" t="e">
        <f ca="1">OFFSET(ID!$V$6,MATCH('BSIV_check-RTD'!T58,ID!$V$7:$V$5000,0),-1)</f>
        <v>#N/A</v>
      </c>
      <c r="V58" s="58" t="e">
        <f ca="1">RTD("wdf.rtq",,U58,"Ask_Price1")</f>
        <v>#N/A</v>
      </c>
      <c r="W58" s="58" t="e">
        <f ca="1">RTD("wdf.rtq",,U58,"Bid_Price1")</f>
        <v>#N/A</v>
      </c>
      <c r="X58" s="101" t="e">
        <f t="shared" ca="1" si="40"/>
        <v>#VALUE!</v>
      </c>
      <c r="Y58" s="101" t="e">
        <f t="shared" ca="1" si="41"/>
        <v>#VALUE!</v>
      </c>
      <c r="Z58" s="99" t="e">
        <f t="shared" ca="1" si="42"/>
        <v>#VALUE!</v>
      </c>
      <c r="AA58" s="33" t="e">
        <f t="shared" ca="1" si="43"/>
        <v>#VALUE!</v>
      </c>
      <c r="AB58" s="20" t="e">
        <f t="shared" ca="1" si="44"/>
        <v>#VALUE!</v>
      </c>
      <c r="AC58" s="17" t="e">
        <f t="shared" ca="1" si="45"/>
        <v>#VALUE!</v>
      </c>
      <c r="AH58" s="30" t="e">
        <f t="shared" ca="1" si="46"/>
        <v>#VALUE!</v>
      </c>
      <c r="AI58" s="30" t="e">
        <f t="shared" ca="1" si="50"/>
        <v>#VALUE!</v>
      </c>
      <c r="AK58" s="98" t="e">
        <f ca="1">AH58</f>
        <v>#VALUE!</v>
      </c>
    </row>
  </sheetData>
  <mergeCells count="2">
    <mergeCell ref="T4:X4"/>
    <mergeCell ref="L26:M26"/>
  </mergeCells>
  <phoneticPr fontId="4" type="noConversion"/>
  <conditionalFormatting sqref="X28:Y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max"/>
        <color rgb="FFFCFCFF"/>
        <color rgb="FFF8696B"/>
      </colorScale>
    </cfRule>
  </conditionalFormatting>
  <conditionalFormatting sqref="J47:K5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">
      <colorScale>
        <cfvo type="min"/>
        <cfvo type="max"/>
        <color rgb="FFFCFCFF"/>
        <color rgb="FFF8696B"/>
      </colorScale>
    </cfRule>
  </conditionalFormatting>
  <conditionalFormatting sqref="X47:Y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J26:K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max"/>
        <color rgb="FFFCFCFF"/>
        <color rgb="FFF8696B"/>
      </colorScale>
    </cfRule>
  </conditionalFormatting>
  <conditionalFormatting sqref="J25:K2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max"/>
        <color rgb="FFFCFCFF"/>
        <color rgb="FFF8696B"/>
      </colorScale>
    </cfRule>
  </conditionalFormatting>
  <conditionalFormatting sqref="J28:K3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BD2790"/>
  <sheetViews>
    <sheetView topLeftCell="A2582" workbookViewId="0">
      <selection activeCell="I2605" sqref="I2605"/>
    </sheetView>
  </sheetViews>
  <sheetFormatPr defaultColWidth="9.140625" defaultRowHeight="12.75"/>
  <cols>
    <col min="1" max="1" width="9.140625" style="44"/>
    <col min="2" max="2" width="9.7109375" style="44" bestFit="1" customWidth="1"/>
    <col min="3" max="3" width="20.7109375" style="44" customWidth="1"/>
    <col min="4" max="5" width="25.7109375" style="44" customWidth="1"/>
    <col min="6" max="6" width="10.7109375" style="44" customWidth="1"/>
    <col min="7" max="10" width="8.7109375" style="44" customWidth="1"/>
    <col min="11" max="11" width="8.28515625" style="44" customWidth="1"/>
    <col min="12" max="15" width="11" style="44" bestFit="1" customWidth="1"/>
    <col min="16" max="16" width="10.7109375" style="44" customWidth="1"/>
    <col min="17" max="17" width="9.7109375" style="44" customWidth="1"/>
    <col min="18" max="19" width="8.7109375" style="44" customWidth="1"/>
    <col min="20" max="20" width="9.140625" style="44"/>
    <col min="21" max="21" width="9.7109375" style="44" bestFit="1" customWidth="1"/>
    <col min="22" max="22" width="23.7109375" style="44" customWidth="1"/>
    <col min="23" max="23" width="26.7109375" style="44" customWidth="1"/>
    <col min="24" max="24" width="12.7109375" style="44" customWidth="1"/>
    <col min="25" max="25" width="20.7109375" style="44" customWidth="1"/>
    <col min="26" max="29" width="8.7109375" style="44" customWidth="1"/>
    <col min="30" max="30" width="8.28515625" style="44" customWidth="1"/>
    <col min="31" max="34" width="11" style="44" bestFit="1" customWidth="1"/>
    <col min="35" max="35" width="8.7109375" style="44" customWidth="1"/>
    <col min="36" max="36" width="9.7109375" style="44" customWidth="1"/>
    <col min="37" max="37" width="8.7109375" style="44" customWidth="1"/>
    <col min="38" max="39" width="9.140625" style="44"/>
    <col min="40" max="40" width="9.7109375" style="44" bestFit="1" customWidth="1"/>
    <col min="41" max="41" width="20.7109375" style="44" bestFit="1" customWidth="1"/>
    <col min="42" max="42" width="25.7109375" style="44" bestFit="1" customWidth="1"/>
    <col min="43" max="43" width="11" style="44" bestFit="1" customWidth="1"/>
    <col min="44" max="44" width="8.85546875" style="44" customWidth="1"/>
    <col min="45" max="48" width="8.7109375" style="44" customWidth="1"/>
    <col min="49" max="49" width="8.28515625" style="44" customWidth="1"/>
    <col min="50" max="53" width="11" style="44" bestFit="1" customWidth="1"/>
    <col min="54" max="54" width="8.7109375" style="44" customWidth="1"/>
    <col min="55" max="55" width="9.140625" style="44"/>
    <col min="56" max="56" width="8.7109375" style="44" customWidth="1"/>
    <col min="57" max="16384" width="9.140625" style="44"/>
  </cols>
  <sheetData>
    <row r="1" spans="2:56" ht="24.75" customHeight="1">
      <c r="B1" s="44" t="s">
        <v>34</v>
      </c>
      <c r="C1" s="44" t="s">
        <v>35</v>
      </c>
      <c r="U1" s="44" t="s">
        <v>34</v>
      </c>
      <c r="V1" s="44" t="s">
        <v>35</v>
      </c>
      <c r="W1" s="45"/>
      <c r="X1" s="45"/>
      <c r="Y1" s="46"/>
      <c r="AN1" s="44" t="s">
        <v>34</v>
      </c>
      <c r="AO1" s="44" t="s">
        <v>35</v>
      </c>
      <c r="AP1" s="45"/>
      <c r="AQ1" s="45"/>
      <c r="AR1" s="46"/>
    </row>
    <row r="2" spans="2:56">
      <c r="B2" s="44" t="s">
        <v>36</v>
      </c>
      <c r="C2" s="47" t="s">
        <v>37</v>
      </c>
      <c r="D2" s="47"/>
      <c r="U2" s="44" t="s">
        <v>36</v>
      </c>
      <c r="V2" s="59" t="s">
        <v>664</v>
      </c>
      <c r="W2" s="45"/>
      <c r="X2" s="45"/>
      <c r="Y2" s="45"/>
      <c r="AN2" s="44" t="s">
        <v>36</v>
      </c>
      <c r="AO2" s="59" t="s">
        <v>664</v>
      </c>
      <c r="AP2" s="45"/>
      <c r="AQ2" s="45"/>
      <c r="AR2" s="45"/>
    </row>
    <row r="3" spans="2:56">
      <c r="B3" s="44" t="s">
        <v>38</v>
      </c>
      <c r="C3" s="47" t="s">
        <v>39</v>
      </c>
      <c r="D3" s="47"/>
      <c r="U3" s="44" t="s">
        <v>38</v>
      </c>
      <c r="V3" s="47" t="s">
        <v>671</v>
      </c>
      <c r="W3" s="40"/>
      <c r="X3" s="48"/>
      <c r="AN3" s="44" t="s">
        <v>38</v>
      </c>
      <c r="AO3" s="47" t="s">
        <v>2684</v>
      </c>
      <c r="AP3" s="40"/>
      <c r="AQ3" s="48"/>
    </row>
    <row r="4" spans="2:56">
      <c r="B4" s="44" t="s">
        <v>40</v>
      </c>
      <c r="C4" s="47" t="s">
        <v>41</v>
      </c>
      <c r="D4" s="47"/>
      <c r="U4" s="44" t="s">
        <v>40</v>
      </c>
      <c r="V4" s="47" t="s">
        <v>41</v>
      </c>
      <c r="AN4" s="44" t="s">
        <v>40</v>
      </c>
      <c r="AO4" s="47" t="s">
        <v>41</v>
      </c>
    </row>
    <row r="5" spans="2:56">
      <c r="B5" s="44" t="s">
        <v>42</v>
      </c>
      <c r="C5" s="47" t="s">
        <v>75</v>
      </c>
      <c r="D5" s="47" t="s">
        <v>45</v>
      </c>
      <c r="E5" s="44" t="s">
        <v>47</v>
      </c>
      <c r="F5" s="44" t="s">
        <v>49</v>
      </c>
      <c r="G5" s="44" t="s">
        <v>51</v>
      </c>
      <c r="H5" s="44" t="s">
        <v>53</v>
      </c>
      <c r="I5" s="44" t="s">
        <v>55</v>
      </c>
      <c r="J5" s="44" t="s">
        <v>57</v>
      </c>
      <c r="K5" s="44" t="s">
        <v>59</v>
      </c>
      <c r="L5" s="44" t="s">
        <v>61</v>
      </c>
      <c r="M5" s="44" t="s">
        <v>63</v>
      </c>
      <c r="N5" s="44" t="s">
        <v>65</v>
      </c>
      <c r="O5" s="44" t="s">
        <v>67</v>
      </c>
      <c r="P5" s="44" t="s">
        <v>69</v>
      </c>
      <c r="Q5" s="44" t="s">
        <v>71</v>
      </c>
      <c r="R5" s="44" t="s">
        <v>73</v>
      </c>
      <c r="U5" s="44" t="s">
        <v>42</v>
      </c>
      <c r="V5" s="47" t="s">
        <v>75</v>
      </c>
      <c r="AN5" s="44" t="s">
        <v>42</v>
      </c>
      <c r="AO5" s="47" t="s">
        <v>75</v>
      </c>
    </row>
    <row r="6" spans="2:56">
      <c r="B6" s="44" t="s">
        <v>43</v>
      </c>
      <c r="C6" s="44" t="s">
        <v>44</v>
      </c>
      <c r="D6" s="44" t="s">
        <v>46</v>
      </c>
      <c r="E6" s="44" t="s">
        <v>48</v>
      </c>
      <c r="F6" s="44" t="s">
        <v>50</v>
      </c>
      <c r="G6" s="44" t="s">
        <v>52</v>
      </c>
      <c r="H6" s="44" t="s">
        <v>54</v>
      </c>
      <c r="I6" s="44" t="s">
        <v>56</v>
      </c>
      <c r="J6" s="44" t="s">
        <v>58</v>
      </c>
      <c r="K6" s="44" t="s">
        <v>60</v>
      </c>
      <c r="L6" s="44" t="s">
        <v>62</v>
      </c>
      <c r="M6" s="44" t="s">
        <v>64</v>
      </c>
      <c r="N6" s="44" t="s">
        <v>66</v>
      </c>
      <c r="O6" s="44" t="s">
        <v>68</v>
      </c>
      <c r="P6" s="44" t="s">
        <v>70</v>
      </c>
      <c r="Q6" s="44" t="s">
        <v>72</v>
      </c>
      <c r="R6" s="44" t="s">
        <v>74</v>
      </c>
      <c r="U6" s="44" t="s">
        <v>43</v>
      </c>
      <c r="V6" s="44" t="s">
        <v>44</v>
      </c>
      <c r="AN6" s="44" t="s">
        <v>43</v>
      </c>
      <c r="AO6" s="44" t="s">
        <v>44</v>
      </c>
    </row>
    <row r="7" spans="2:56">
      <c r="B7" s="35" t="str">
        <f>[2]!wset("optioncontractbasicinformation","exchange="&amp;C2,"windcode="&amp;C3,"status="&amp;C4,"field=wind_code,trade_code,sec_name,option_mark_code,option_type,call_or_put,exercise_mode,exercise_price,contract_unit,limit_month,listed_date,expire_date,exercise_date,settlement_date,reference_price,settle_mode,contract_state","cols=17;rows=2784")</f>
        <v>10000001</v>
      </c>
      <c r="C7" s="36" t="s">
        <v>9425</v>
      </c>
      <c r="D7" s="36" t="s">
        <v>2697</v>
      </c>
      <c r="E7" s="36" t="s">
        <v>9426</v>
      </c>
      <c r="F7" s="36" t="s">
        <v>9427</v>
      </c>
      <c r="G7" s="36" t="s">
        <v>9428</v>
      </c>
      <c r="H7" s="36" t="s">
        <v>9429</v>
      </c>
      <c r="I7" s="37">
        <v>2.2000000000000002</v>
      </c>
      <c r="J7" s="38">
        <v>10000</v>
      </c>
      <c r="K7" s="36" t="s">
        <v>9430</v>
      </c>
      <c r="L7" s="39">
        <v>42044</v>
      </c>
      <c r="M7" s="39">
        <v>42088</v>
      </c>
      <c r="N7" s="36" t="s">
        <v>4878</v>
      </c>
      <c r="O7" s="36" t="s">
        <v>9431</v>
      </c>
      <c r="P7" s="37">
        <v>0.1812</v>
      </c>
      <c r="Q7" s="36" t="s">
        <v>9432</v>
      </c>
      <c r="R7" s="36" t="s">
        <v>8353</v>
      </c>
      <c r="S7" s="47"/>
      <c r="U7" s="35" t="str">
        <f>[2]!wset("optioncontractbasicinformation","exchange="&amp;V2,"windcode="&amp;V3,"status="&amp;V4,"field=wind_code,trade_code,sec_name,option_mark_code,option_type,call_or_put,exercise_mode,exercise_price,contract_unit,limit_month,listed_date,expire_date,exercise_date,settlement_date,reference_price,settle_mode,contract_state","cols=17;rows=716")</f>
        <v>10002117</v>
      </c>
      <c r="V7" s="36" t="s">
        <v>784</v>
      </c>
      <c r="W7" s="36" t="s">
        <v>8346</v>
      </c>
      <c r="X7" s="36" t="s">
        <v>8347</v>
      </c>
      <c r="Y7" s="36" t="s">
        <v>8348</v>
      </c>
      <c r="Z7" s="36" t="s">
        <v>8349</v>
      </c>
      <c r="AA7" s="36" t="s">
        <v>675</v>
      </c>
      <c r="AB7" s="37">
        <v>3.6</v>
      </c>
      <c r="AC7" s="38">
        <v>10000</v>
      </c>
      <c r="AD7" s="36" t="s">
        <v>8350</v>
      </c>
      <c r="AE7" s="39">
        <v>43822</v>
      </c>
      <c r="AF7" s="39">
        <v>43852</v>
      </c>
      <c r="AG7" s="36" t="s">
        <v>8351</v>
      </c>
      <c r="AH7" s="36" t="s">
        <v>676</v>
      </c>
      <c r="AI7" s="37">
        <v>0.4259</v>
      </c>
      <c r="AJ7" s="36" t="s">
        <v>8352</v>
      </c>
      <c r="AK7" s="36" t="s">
        <v>8353</v>
      </c>
      <c r="AN7" s="35" t="str">
        <f>[2]!wset("optioncontractbasicinformation","exchange="&amp;AO2,"windcode="&amp;AO3,"status="&amp;AO4,"field=wind_code,trade_code,sec_name,option_mark_code,option_type,call_or_put,exercise_mode,exercise_price,contract_unit,limit_month,listed_date,expire_date,exercise_date,settlement_date,reference_price,settle_mode,contract_state","cols=17;rows=620")</f>
        <v>无数据</v>
      </c>
      <c r="AO7" s="36" t="s">
        <v>784</v>
      </c>
      <c r="AP7" s="36" t="s">
        <v>197</v>
      </c>
      <c r="AQ7" s="36" t="s">
        <v>195</v>
      </c>
      <c r="AR7" s="36" t="s">
        <v>77</v>
      </c>
      <c r="AS7" s="36" t="s">
        <v>80</v>
      </c>
      <c r="AT7" s="36" t="s">
        <v>78</v>
      </c>
      <c r="AU7" s="37">
        <v>3.6</v>
      </c>
      <c r="AV7" s="38">
        <v>10000</v>
      </c>
      <c r="AW7" s="36" t="s">
        <v>663</v>
      </c>
      <c r="AX7" s="39">
        <v>43822</v>
      </c>
      <c r="AY7" s="39">
        <v>43852</v>
      </c>
      <c r="AZ7" s="36" t="s">
        <v>199</v>
      </c>
      <c r="BA7" s="36" t="s">
        <v>785</v>
      </c>
      <c r="BB7" s="37">
        <v>0.4259</v>
      </c>
      <c r="BC7" s="36" t="s">
        <v>201</v>
      </c>
      <c r="BD7" s="36" t="s">
        <v>79</v>
      </c>
    </row>
    <row r="8" spans="2:56">
      <c r="B8" s="36" t="s">
        <v>2699</v>
      </c>
      <c r="C8" s="36" t="s">
        <v>9433</v>
      </c>
      <c r="D8" s="36" t="s">
        <v>2700</v>
      </c>
      <c r="E8" s="36" t="s">
        <v>4879</v>
      </c>
      <c r="F8" s="36" t="s">
        <v>679</v>
      </c>
      <c r="G8" s="36" t="s">
        <v>674</v>
      </c>
      <c r="H8" s="36" t="s">
        <v>675</v>
      </c>
      <c r="I8" s="37">
        <v>2.25</v>
      </c>
      <c r="J8" s="38">
        <v>10000</v>
      </c>
      <c r="K8" s="36" t="s">
        <v>4880</v>
      </c>
      <c r="L8" s="39">
        <v>42044</v>
      </c>
      <c r="M8" s="39">
        <v>42088</v>
      </c>
      <c r="N8" s="36" t="s">
        <v>4878</v>
      </c>
      <c r="O8" s="36" t="s">
        <v>2698</v>
      </c>
      <c r="P8" s="37">
        <v>0.15279999999999999</v>
      </c>
      <c r="Q8" s="36" t="s">
        <v>677</v>
      </c>
      <c r="R8" s="36" t="s">
        <v>682</v>
      </c>
      <c r="S8" s="47"/>
      <c r="U8" s="36" t="s">
        <v>8354</v>
      </c>
      <c r="V8" s="36" t="s">
        <v>787</v>
      </c>
      <c r="W8" s="36" t="s">
        <v>672</v>
      </c>
      <c r="X8" s="36" t="s">
        <v>671</v>
      </c>
      <c r="Y8" s="36" t="s">
        <v>679</v>
      </c>
      <c r="Z8" s="36" t="s">
        <v>674</v>
      </c>
      <c r="AA8" s="36" t="s">
        <v>675</v>
      </c>
      <c r="AB8" s="37">
        <v>3.7</v>
      </c>
      <c r="AC8" s="38">
        <v>10000</v>
      </c>
      <c r="AD8" s="36" t="s">
        <v>663</v>
      </c>
      <c r="AE8" s="39">
        <v>43822</v>
      </c>
      <c r="AF8" s="39">
        <v>43852</v>
      </c>
      <c r="AG8" s="36" t="s">
        <v>8355</v>
      </c>
      <c r="AH8" s="36" t="s">
        <v>676</v>
      </c>
      <c r="AI8" s="37">
        <v>0.3276</v>
      </c>
      <c r="AJ8" s="36" t="s">
        <v>677</v>
      </c>
      <c r="AK8" s="36" t="s">
        <v>682</v>
      </c>
      <c r="AN8" s="36" t="s">
        <v>786</v>
      </c>
      <c r="AO8" s="36" t="s">
        <v>787</v>
      </c>
      <c r="AP8" s="36" t="s">
        <v>672</v>
      </c>
      <c r="AQ8" s="36" t="s">
        <v>788</v>
      </c>
      <c r="AR8" s="36" t="s">
        <v>679</v>
      </c>
      <c r="AS8" s="36" t="s">
        <v>789</v>
      </c>
      <c r="AT8" s="36" t="s">
        <v>790</v>
      </c>
      <c r="AU8" s="37">
        <v>3.7</v>
      </c>
      <c r="AV8" s="38">
        <v>10000</v>
      </c>
      <c r="AW8" s="36" t="s">
        <v>791</v>
      </c>
      <c r="AX8" s="39">
        <v>43822</v>
      </c>
      <c r="AY8" s="39">
        <v>43852</v>
      </c>
      <c r="AZ8" s="36" t="s">
        <v>792</v>
      </c>
      <c r="BA8" s="36" t="s">
        <v>676</v>
      </c>
      <c r="BB8" s="37">
        <v>0.3276</v>
      </c>
      <c r="BC8" s="36" t="s">
        <v>793</v>
      </c>
      <c r="BD8" s="36" t="s">
        <v>682</v>
      </c>
    </row>
    <row r="9" spans="2:56">
      <c r="B9" s="36" t="s">
        <v>9434</v>
      </c>
      <c r="C9" s="36" t="s">
        <v>9435</v>
      </c>
      <c r="D9" s="36" t="s">
        <v>9436</v>
      </c>
      <c r="E9" s="36" t="s">
        <v>4879</v>
      </c>
      <c r="F9" s="36" t="s">
        <v>679</v>
      </c>
      <c r="G9" s="36" t="s">
        <v>674</v>
      </c>
      <c r="H9" s="36" t="s">
        <v>675</v>
      </c>
      <c r="I9" s="37">
        <v>2.2999999999999998</v>
      </c>
      <c r="J9" s="38">
        <v>10000</v>
      </c>
      <c r="K9" s="36" t="s">
        <v>4880</v>
      </c>
      <c r="L9" s="39">
        <v>42044</v>
      </c>
      <c r="M9" s="39">
        <v>42088</v>
      </c>
      <c r="N9" s="36" t="s">
        <v>4878</v>
      </c>
      <c r="O9" s="36" t="s">
        <v>2698</v>
      </c>
      <c r="P9" s="37">
        <v>0.12759999999999999</v>
      </c>
      <c r="Q9" s="36" t="s">
        <v>677</v>
      </c>
      <c r="R9" s="36" t="s">
        <v>682</v>
      </c>
      <c r="S9" s="47"/>
      <c r="U9" s="36" t="s">
        <v>794</v>
      </c>
      <c r="V9" s="36" t="s">
        <v>795</v>
      </c>
      <c r="W9" s="36" t="s">
        <v>8356</v>
      </c>
      <c r="X9" s="36" t="s">
        <v>8357</v>
      </c>
      <c r="Y9" s="36" t="s">
        <v>679</v>
      </c>
      <c r="Z9" s="36" t="s">
        <v>674</v>
      </c>
      <c r="AA9" s="36" t="s">
        <v>675</v>
      </c>
      <c r="AB9" s="37">
        <v>3.8</v>
      </c>
      <c r="AC9" s="38">
        <v>10000</v>
      </c>
      <c r="AD9" s="36" t="s">
        <v>663</v>
      </c>
      <c r="AE9" s="39">
        <v>43822</v>
      </c>
      <c r="AF9" s="39">
        <v>43852</v>
      </c>
      <c r="AG9" s="36" t="s">
        <v>8358</v>
      </c>
      <c r="AH9" s="36" t="s">
        <v>676</v>
      </c>
      <c r="AI9" s="37">
        <v>0.2336</v>
      </c>
      <c r="AJ9" s="36" t="s">
        <v>677</v>
      </c>
      <c r="AK9" s="36" t="s">
        <v>682</v>
      </c>
      <c r="AN9" s="36" t="s">
        <v>794</v>
      </c>
      <c r="AO9" s="36" t="s">
        <v>795</v>
      </c>
      <c r="AP9" s="36" t="s">
        <v>678</v>
      </c>
      <c r="AQ9" s="36" t="s">
        <v>788</v>
      </c>
      <c r="AR9" s="36" t="s">
        <v>679</v>
      </c>
      <c r="AS9" s="36" t="s">
        <v>789</v>
      </c>
      <c r="AT9" s="36" t="s">
        <v>790</v>
      </c>
      <c r="AU9" s="37">
        <v>3.8</v>
      </c>
      <c r="AV9" s="38">
        <v>10000</v>
      </c>
      <c r="AW9" s="36" t="s">
        <v>796</v>
      </c>
      <c r="AX9" s="39">
        <v>43822</v>
      </c>
      <c r="AY9" s="39">
        <v>43852</v>
      </c>
      <c r="AZ9" s="36" t="s">
        <v>681</v>
      </c>
      <c r="BA9" s="36" t="s">
        <v>797</v>
      </c>
      <c r="BB9" s="37">
        <v>0.2336</v>
      </c>
      <c r="BC9" s="36" t="s">
        <v>798</v>
      </c>
      <c r="BD9" s="36" t="s">
        <v>799</v>
      </c>
    </row>
    <row r="10" spans="2:56">
      <c r="B10" s="36" t="s">
        <v>9437</v>
      </c>
      <c r="C10" s="36" t="s">
        <v>9438</v>
      </c>
      <c r="D10" s="36" t="s">
        <v>9439</v>
      </c>
      <c r="E10" s="36" t="s">
        <v>4879</v>
      </c>
      <c r="F10" s="36" t="s">
        <v>679</v>
      </c>
      <c r="G10" s="36" t="s">
        <v>674</v>
      </c>
      <c r="H10" s="36" t="s">
        <v>675</v>
      </c>
      <c r="I10" s="37">
        <v>2.35</v>
      </c>
      <c r="J10" s="38">
        <v>10000</v>
      </c>
      <c r="K10" s="36" t="s">
        <v>4880</v>
      </c>
      <c r="L10" s="39">
        <v>42044</v>
      </c>
      <c r="M10" s="39">
        <v>42088</v>
      </c>
      <c r="N10" s="36" t="s">
        <v>4878</v>
      </c>
      <c r="O10" s="36" t="s">
        <v>2698</v>
      </c>
      <c r="P10" s="37">
        <v>0.10539999999999999</v>
      </c>
      <c r="Q10" s="36" t="s">
        <v>677</v>
      </c>
      <c r="R10" s="36" t="s">
        <v>682</v>
      </c>
      <c r="S10" s="47"/>
      <c r="U10" s="36" t="s">
        <v>683</v>
      </c>
      <c r="V10" s="36" t="s">
        <v>8359</v>
      </c>
      <c r="W10" s="36" t="s">
        <v>684</v>
      </c>
      <c r="X10" s="36" t="s">
        <v>671</v>
      </c>
      <c r="Y10" s="36" t="s">
        <v>679</v>
      </c>
      <c r="Z10" s="36" t="s">
        <v>674</v>
      </c>
      <c r="AA10" s="36" t="s">
        <v>675</v>
      </c>
      <c r="AB10" s="37">
        <v>3.9</v>
      </c>
      <c r="AC10" s="38">
        <v>10000</v>
      </c>
      <c r="AD10" s="36" t="s">
        <v>8360</v>
      </c>
      <c r="AE10" s="39">
        <v>43822</v>
      </c>
      <c r="AF10" s="39">
        <v>43852</v>
      </c>
      <c r="AG10" s="36" t="s">
        <v>681</v>
      </c>
      <c r="AH10" s="36" t="s">
        <v>676</v>
      </c>
      <c r="AI10" s="37">
        <v>0.15</v>
      </c>
      <c r="AJ10" s="36" t="s">
        <v>677</v>
      </c>
      <c r="AK10" s="36" t="s">
        <v>8361</v>
      </c>
      <c r="AN10" s="36" t="s">
        <v>683</v>
      </c>
      <c r="AO10" s="36" t="s">
        <v>800</v>
      </c>
      <c r="AP10" s="36" t="s">
        <v>684</v>
      </c>
      <c r="AQ10" s="36" t="s">
        <v>788</v>
      </c>
      <c r="AR10" s="36" t="s">
        <v>679</v>
      </c>
      <c r="AS10" s="36" t="s">
        <v>789</v>
      </c>
      <c r="AT10" s="36" t="s">
        <v>675</v>
      </c>
      <c r="AU10" s="37">
        <v>3.9</v>
      </c>
      <c r="AV10" s="38">
        <v>10000</v>
      </c>
      <c r="AW10" s="36" t="s">
        <v>680</v>
      </c>
      <c r="AX10" s="39">
        <v>43822</v>
      </c>
      <c r="AY10" s="39">
        <v>43852</v>
      </c>
      <c r="AZ10" s="36" t="s">
        <v>681</v>
      </c>
      <c r="BA10" s="36" t="s">
        <v>687</v>
      </c>
      <c r="BB10" s="37">
        <v>0.15</v>
      </c>
      <c r="BC10" s="36" t="s">
        <v>677</v>
      </c>
      <c r="BD10" s="36" t="s">
        <v>682</v>
      </c>
    </row>
    <row r="11" spans="2:56">
      <c r="B11" s="36" t="s">
        <v>9440</v>
      </c>
      <c r="C11" s="36" t="s">
        <v>9441</v>
      </c>
      <c r="D11" s="36" t="s">
        <v>4881</v>
      </c>
      <c r="E11" s="36" t="s">
        <v>4879</v>
      </c>
      <c r="F11" s="36" t="s">
        <v>679</v>
      </c>
      <c r="G11" s="36" t="s">
        <v>674</v>
      </c>
      <c r="H11" s="36" t="s">
        <v>675</v>
      </c>
      <c r="I11" s="37">
        <v>2.4</v>
      </c>
      <c r="J11" s="38">
        <v>10000</v>
      </c>
      <c r="K11" s="36" t="s">
        <v>4880</v>
      </c>
      <c r="L11" s="39">
        <v>42044</v>
      </c>
      <c r="M11" s="39">
        <v>42088</v>
      </c>
      <c r="N11" s="36" t="s">
        <v>4878</v>
      </c>
      <c r="O11" s="36" t="s">
        <v>2698</v>
      </c>
      <c r="P11" s="37">
        <v>8.6199999999999999E-2</v>
      </c>
      <c r="Q11" s="36" t="s">
        <v>677</v>
      </c>
      <c r="R11" s="36" t="s">
        <v>682</v>
      </c>
      <c r="S11" s="47"/>
      <c r="U11" s="36" t="s">
        <v>801</v>
      </c>
      <c r="V11" s="36" t="s">
        <v>8362</v>
      </c>
      <c r="W11" s="36" t="s">
        <v>8363</v>
      </c>
      <c r="X11" s="36" t="s">
        <v>671</v>
      </c>
      <c r="Y11" s="36" t="s">
        <v>679</v>
      </c>
      <c r="Z11" s="36" t="s">
        <v>674</v>
      </c>
      <c r="AA11" s="36" t="s">
        <v>675</v>
      </c>
      <c r="AB11" s="37">
        <v>4</v>
      </c>
      <c r="AC11" s="38">
        <v>10000</v>
      </c>
      <c r="AD11" s="36" t="s">
        <v>663</v>
      </c>
      <c r="AE11" s="39">
        <v>43822</v>
      </c>
      <c r="AF11" s="39">
        <v>43852</v>
      </c>
      <c r="AG11" s="36" t="s">
        <v>681</v>
      </c>
      <c r="AH11" s="36" t="s">
        <v>676</v>
      </c>
      <c r="AI11" s="37">
        <v>8.4199999999999997E-2</v>
      </c>
      <c r="AJ11" s="36" t="s">
        <v>677</v>
      </c>
      <c r="AK11" s="36" t="s">
        <v>682</v>
      </c>
      <c r="AN11" s="36" t="s">
        <v>801</v>
      </c>
      <c r="AO11" s="36" t="s">
        <v>802</v>
      </c>
      <c r="AP11" s="36" t="s">
        <v>803</v>
      </c>
      <c r="AQ11" s="36" t="s">
        <v>673</v>
      </c>
      <c r="AR11" s="36" t="s">
        <v>804</v>
      </c>
      <c r="AS11" s="36" t="s">
        <v>674</v>
      </c>
      <c r="AT11" s="36" t="s">
        <v>675</v>
      </c>
      <c r="AU11" s="37">
        <v>4</v>
      </c>
      <c r="AV11" s="38">
        <v>10000</v>
      </c>
      <c r="AW11" s="36" t="s">
        <v>805</v>
      </c>
      <c r="AX11" s="39">
        <v>43822</v>
      </c>
      <c r="AY11" s="39">
        <v>43852</v>
      </c>
      <c r="AZ11" s="36" t="s">
        <v>199</v>
      </c>
      <c r="BA11" s="36" t="s">
        <v>806</v>
      </c>
      <c r="BB11" s="37">
        <v>8.4199999999999997E-2</v>
      </c>
      <c r="BC11" s="36" t="s">
        <v>798</v>
      </c>
      <c r="BD11" s="36" t="s">
        <v>807</v>
      </c>
    </row>
    <row r="12" spans="2:56">
      <c r="B12" s="36" t="s">
        <v>9442</v>
      </c>
      <c r="C12" s="36" t="s">
        <v>4882</v>
      </c>
      <c r="D12" s="36" t="s">
        <v>4883</v>
      </c>
      <c r="E12" s="36" t="s">
        <v>4879</v>
      </c>
      <c r="F12" s="36" t="s">
        <v>679</v>
      </c>
      <c r="G12" s="36" t="s">
        <v>692</v>
      </c>
      <c r="H12" s="36" t="s">
        <v>675</v>
      </c>
      <c r="I12" s="37">
        <v>2.2000000000000002</v>
      </c>
      <c r="J12" s="38">
        <v>10000</v>
      </c>
      <c r="K12" s="36" t="s">
        <v>4880</v>
      </c>
      <c r="L12" s="39">
        <v>42044</v>
      </c>
      <c r="M12" s="39">
        <v>42088</v>
      </c>
      <c r="N12" s="36" t="s">
        <v>4878</v>
      </c>
      <c r="O12" s="36" t="s">
        <v>2698</v>
      </c>
      <c r="P12" s="37">
        <v>7.8799999999999995E-2</v>
      </c>
      <c r="Q12" s="36" t="s">
        <v>677</v>
      </c>
      <c r="R12" s="36" t="s">
        <v>682</v>
      </c>
      <c r="S12" s="47"/>
      <c r="U12" s="36" t="s">
        <v>685</v>
      </c>
      <c r="V12" s="36" t="s">
        <v>686</v>
      </c>
      <c r="W12" s="36" t="s">
        <v>4601</v>
      </c>
      <c r="X12" s="36" t="s">
        <v>671</v>
      </c>
      <c r="Y12" s="36" t="s">
        <v>679</v>
      </c>
      <c r="Z12" s="36" t="s">
        <v>674</v>
      </c>
      <c r="AA12" s="36" t="s">
        <v>675</v>
      </c>
      <c r="AB12" s="37">
        <v>4.0999999999999996</v>
      </c>
      <c r="AC12" s="38">
        <v>10000</v>
      </c>
      <c r="AD12" s="36" t="s">
        <v>663</v>
      </c>
      <c r="AE12" s="39">
        <v>43822</v>
      </c>
      <c r="AF12" s="39">
        <v>43852</v>
      </c>
      <c r="AG12" s="36" t="s">
        <v>681</v>
      </c>
      <c r="AH12" s="36" t="s">
        <v>8364</v>
      </c>
      <c r="AI12" s="37">
        <v>4.0300000000000002E-2</v>
      </c>
      <c r="AJ12" s="36" t="s">
        <v>677</v>
      </c>
      <c r="AK12" s="36" t="s">
        <v>8365</v>
      </c>
      <c r="AN12" s="36" t="s">
        <v>685</v>
      </c>
      <c r="AO12" s="36" t="s">
        <v>686</v>
      </c>
      <c r="AP12" s="36" t="s">
        <v>202</v>
      </c>
      <c r="AQ12" s="36" t="s">
        <v>808</v>
      </c>
      <c r="AR12" s="36" t="s">
        <v>679</v>
      </c>
      <c r="AS12" s="36" t="s">
        <v>80</v>
      </c>
      <c r="AT12" s="36" t="s">
        <v>809</v>
      </c>
      <c r="AU12" s="37">
        <v>4.0999999999999996</v>
      </c>
      <c r="AV12" s="38">
        <v>10000</v>
      </c>
      <c r="AW12" s="36" t="s">
        <v>175</v>
      </c>
      <c r="AX12" s="39">
        <v>43822</v>
      </c>
      <c r="AY12" s="39">
        <v>43852</v>
      </c>
      <c r="AZ12" s="36" t="s">
        <v>681</v>
      </c>
      <c r="BA12" s="36" t="s">
        <v>806</v>
      </c>
      <c r="BB12" s="37">
        <v>4.0300000000000002E-2</v>
      </c>
      <c r="BC12" s="36" t="s">
        <v>677</v>
      </c>
      <c r="BD12" s="36" t="s">
        <v>810</v>
      </c>
    </row>
    <row r="13" spans="2:56">
      <c r="B13" s="36" t="s">
        <v>2701</v>
      </c>
      <c r="C13" s="36" t="s">
        <v>2702</v>
      </c>
      <c r="D13" s="36" t="s">
        <v>9443</v>
      </c>
      <c r="E13" s="36" t="s">
        <v>4879</v>
      </c>
      <c r="F13" s="36" t="s">
        <v>679</v>
      </c>
      <c r="G13" s="36" t="s">
        <v>692</v>
      </c>
      <c r="H13" s="36" t="s">
        <v>675</v>
      </c>
      <c r="I13" s="37">
        <v>2.25</v>
      </c>
      <c r="J13" s="38">
        <v>10000</v>
      </c>
      <c r="K13" s="36" t="s">
        <v>4880</v>
      </c>
      <c r="L13" s="39">
        <v>42044</v>
      </c>
      <c r="M13" s="39">
        <v>42088</v>
      </c>
      <c r="N13" s="36" t="s">
        <v>4878</v>
      </c>
      <c r="O13" s="36" t="s">
        <v>2698</v>
      </c>
      <c r="P13" s="37">
        <v>0.10009999999999999</v>
      </c>
      <c r="Q13" s="36" t="s">
        <v>677</v>
      </c>
      <c r="R13" s="36" t="s">
        <v>682</v>
      </c>
      <c r="S13" s="47"/>
      <c r="U13" s="36" t="s">
        <v>688</v>
      </c>
      <c r="V13" s="36" t="s">
        <v>8366</v>
      </c>
      <c r="W13" s="36" t="s">
        <v>4602</v>
      </c>
      <c r="X13" s="36" t="s">
        <v>671</v>
      </c>
      <c r="Y13" s="36" t="s">
        <v>679</v>
      </c>
      <c r="Z13" s="36" t="s">
        <v>674</v>
      </c>
      <c r="AA13" s="36" t="s">
        <v>675</v>
      </c>
      <c r="AB13" s="37">
        <v>4.2</v>
      </c>
      <c r="AC13" s="38">
        <v>10000</v>
      </c>
      <c r="AD13" s="36" t="s">
        <v>663</v>
      </c>
      <c r="AE13" s="39">
        <v>43822</v>
      </c>
      <c r="AF13" s="39">
        <v>43852</v>
      </c>
      <c r="AG13" s="36" t="s">
        <v>681</v>
      </c>
      <c r="AH13" s="36" t="s">
        <v>676</v>
      </c>
      <c r="AI13" s="37">
        <v>1.6199999999999999E-2</v>
      </c>
      <c r="AJ13" s="36" t="s">
        <v>677</v>
      </c>
      <c r="AK13" s="36" t="s">
        <v>682</v>
      </c>
      <c r="AN13" s="36" t="s">
        <v>688</v>
      </c>
      <c r="AO13" s="36" t="s">
        <v>689</v>
      </c>
      <c r="AP13" s="36" t="s">
        <v>203</v>
      </c>
      <c r="AQ13" s="36" t="s">
        <v>808</v>
      </c>
      <c r="AR13" s="36" t="s">
        <v>811</v>
      </c>
      <c r="AS13" s="36" t="s">
        <v>812</v>
      </c>
      <c r="AT13" s="36" t="s">
        <v>78</v>
      </c>
      <c r="AU13" s="37">
        <v>4.2</v>
      </c>
      <c r="AV13" s="38">
        <v>10000</v>
      </c>
      <c r="AW13" s="36" t="s">
        <v>680</v>
      </c>
      <c r="AX13" s="39">
        <v>43822</v>
      </c>
      <c r="AY13" s="39">
        <v>43852</v>
      </c>
      <c r="AZ13" s="36" t="s">
        <v>813</v>
      </c>
      <c r="BA13" s="36" t="s">
        <v>676</v>
      </c>
      <c r="BB13" s="37">
        <v>1.6199999999999999E-2</v>
      </c>
      <c r="BC13" s="36" t="s">
        <v>814</v>
      </c>
      <c r="BD13" s="36" t="s">
        <v>799</v>
      </c>
    </row>
    <row r="14" spans="2:56">
      <c r="B14" s="36" t="s">
        <v>9444</v>
      </c>
      <c r="C14" s="36" t="s">
        <v>9445</v>
      </c>
      <c r="D14" s="36" t="s">
        <v>4884</v>
      </c>
      <c r="E14" s="36" t="s">
        <v>4879</v>
      </c>
      <c r="F14" s="36" t="s">
        <v>679</v>
      </c>
      <c r="G14" s="36" t="s">
        <v>692</v>
      </c>
      <c r="H14" s="36" t="s">
        <v>675</v>
      </c>
      <c r="I14" s="37">
        <v>2.2999999999999998</v>
      </c>
      <c r="J14" s="38">
        <v>10000</v>
      </c>
      <c r="K14" s="36" t="s">
        <v>4880</v>
      </c>
      <c r="L14" s="39">
        <v>42044</v>
      </c>
      <c r="M14" s="39">
        <v>42088</v>
      </c>
      <c r="N14" s="36" t="s">
        <v>4878</v>
      </c>
      <c r="O14" s="36" t="s">
        <v>2698</v>
      </c>
      <c r="P14" s="37">
        <v>0.1246</v>
      </c>
      <c r="Q14" s="36" t="s">
        <v>677</v>
      </c>
      <c r="R14" s="36" t="s">
        <v>682</v>
      </c>
      <c r="S14" s="47"/>
      <c r="U14" s="36" t="s">
        <v>8367</v>
      </c>
      <c r="V14" s="36" t="s">
        <v>690</v>
      </c>
      <c r="W14" s="36" t="s">
        <v>816</v>
      </c>
      <c r="X14" s="36" t="s">
        <v>8368</v>
      </c>
      <c r="Y14" s="36" t="s">
        <v>679</v>
      </c>
      <c r="Z14" s="36" t="s">
        <v>674</v>
      </c>
      <c r="AA14" s="36" t="s">
        <v>8369</v>
      </c>
      <c r="AB14" s="37">
        <v>4.3</v>
      </c>
      <c r="AC14" s="38">
        <v>10000</v>
      </c>
      <c r="AD14" s="36" t="s">
        <v>8370</v>
      </c>
      <c r="AE14" s="39">
        <v>43822</v>
      </c>
      <c r="AF14" s="39">
        <v>43852</v>
      </c>
      <c r="AG14" s="36" t="s">
        <v>681</v>
      </c>
      <c r="AH14" s="36" t="s">
        <v>8371</v>
      </c>
      <c r="AI14" s="37">
        <v>5.4000000000000003E-3</v>
      </c>
      <c r="AJ14" s="36" t="s">
        <v>677</v>
      </c>
      <c r="AK14" s="36" t="s">
        <v>682</v>
      </c>
      <c r="AN14" s="36" t="s">
        <v>815</v>
      </c>
      <c r="AO14" s="36" t="s">
        <v>690</v>
      </c>
      <c r="AP14" s="36" t="s">
        <v>816</v>
      </c>
      <c r="AQ14" s="36" t="s">
        <v>788</v>
      </c>
      <c r="AR14" s="36" t="s">
        <v>679</v>
      </c>
      <c r="AS14" s="36" t="s">
        <v>812</v>
      </c>
      <c r="AT14" s="36" t="s">
        <v>790</v>
      </c>
      <c r="AU14" s="37">
        <v>4.3</v>
      </c>
      <c r="AV14" s="38">
        <v>10000</v>
      </c>
      <c r="AW14" s="36" t="s">
        <v>699</v>
      </c>
      <c r="AX14" s="39">
        <v>43822</v>
      </c>
      <c r="AY14" s="39">
        <v>43852</v>
      </c>
      <c r="AZ14" s="36" t="s">
        <v>813</v>
      </c>
      <c r="BA14" s="36" t="s">
        <v>200</v>
      </c>
      <c r="BB14" s="37">
        <v>5.4000000000000003E-3</v>
      </c>
      <c r="BC14" s="36" t="s">
        <v>798</v>
      </c>
      <c r="BD14" s="36" t="s">
        <v>682</v>
      </c>
    </row>
    <row r="15" spans="2:56">
      <c r="B15" s="36" t="s">
        <v>4885</v>
      </c>
      <c r="C15" s="36" t="s">
        <v>4886</v>
      </c>
      <c r="D15" s="36" t="s">
        <v>370</v>
      </c>
      <c r="E15" s="36" t="s">
        <v>4879</v>
      </c>
      <c r="F15" s="36" t="s">
        <v>679</v>
      </c>
      <c r="G15" s="36" t="s">
        <v>692</v>
      </c>
      <c r="H15" s="36" t="s">
        <v>9446</v>
      </c>
      <c r="I15" s="37">
        <v>2.35</v>
      </c>
      <c r="J15" s="38">
        <v>10000</v>
      </c>
      <c r="K15" s="36" t="s">
        <v>4880</v>
      </c>
      <c r="L15" s="39">
        <v>42044</v>
      </c>
      <c r="M15" s="39">
        <v>42088</v>
      </c>
      <c r="N15" s="36" t="s">
        <v>4878</v>
      </c>
      <c r="O15" s="36" t="s">
        <v>2698</v>
      </c>
      <c r="P15" s="37">
        <v>0.1522</v>
      </c>
      <c r="Q15" s="36" t="s">
        <v>677</v>
      </c>
      <c r="R15" s="36" t="s">
        <v>682</v>
      </c>
      <c r="S15" s="47"/>
      <c r="U15" s="36" t="s">
        <v>8372</v>
      </c>
      <c r="V15" s="36" t="s">
        <v>817</v>
      </c>
      <c r="W15" s="36" t="s">
        <v>8373</v>
      </c>
      <c r="X15" s="36" t="s">
        <v>8357</v>
      </c>
      <c r="Y15" s="36" t="s">
        <v>679</v>
      </c>
      <c r="Z15" s="36" t="s">
        <v>8374</v>
      </c>
      <c r="AA15" s="36" t="s">
        <v>675</v>
      </c>
      <c r="AB15" s="37">
        <v>4.4000000000000004</v>
      </c>
      <c r="AC15" s="38">
        <v>10000</v>
      </c>
      <c r="AD15" s="36" t="s">
        <v>8375</v>
      </c>
      <c r="AE15" s="39">
        <v>43822</v>
      </c>
      <c r="AF15" s="39">
        <v>43852</v>
      </c>
      <c r="AG15" s="36" t="s">
        <v>681</v>
      </c>
      <c r="AH15" s="36" t="s">
        <v>676</v>
      </c>
      <c r="AI15" s="37">
        <v>4.5999999999999999E-3</v>
      </c>
      <c r="AJ15" s="36" t="s">
        <v>677</v>
      </c>
      <c r="AK15" s="36" t="s">
        <v>682</v>
      </c>
      <c r="AN15" s="36" t="s">
        <v>204</v>
      </c>
      <c r="AO15" s="36" t="s">
        <v>817</v>
      </c>
      <c r="AP15" s="36" t="s">
        <v>691</v>
      </c>
      <c r="AQ15" s="36" t="s">
        <v>808</v>
      </c>
      <c r="AR15" s="36" t="s">
        <v>77</v>
      </c>
      <c r="AS15" s="36" t="s">
        <v>674</v>
      </c>
      <c r="AT15" s="36" t="s">
        <v>675</v>
      </c>
      <c r="AU15" s="37">
        <v>4.4000000000000004</v>
      </c>
      <c r="AV15" s="38">
        <v>10000</v>
      </c>
      <c r="AW15" s="36" t="s">
        <v>680</v>
      </c>
      <c r="AX15" s="39">
        <v>43822</v>
      </c>
      <c r="AY15" s="39">
        <v>43852</v>
      </c>
      <c r="AZ15" s="36" t="s">
        <v>818</v>
      </c>
      <c r="BA15" s="36" t="s">
        <v>806</v>
      </c>
      <c r="BB15" s="37">
        <v>4.5999999999999999E-3</v>
      </c>
      <c r="BC15" s="36" t="s">
        <v>677</v>
      </c>
      <c r="BD15" s="36" t="s">
        <v>807</v>
      </c>
    </row>
    <row r="16" spans="2:56">
      <c r="B16" s="36" t="s">
        <v>9447</v>
      </c>
      <c r="C16" s="36" t="s">
        <v>4887</v>
      </c>
      <c r="D16" s="36" t="s">
        <v>9448</v>
      </c>
      <c r="E16" s="36" t="s">
        <v>4879</v>
      </c>
      <c r="F16" s="36" t="s">
        <v>679</v>
      </c>
      <c r="G16" s="36" t="s">
        <v>692</v>
      </c>
      <c r="H16" s="36" t="s">
        <v>675</v>
      </c>
      <c r="I16" s="37">
        <v>2.4</v>
      </c>
      <c r="J16" s="38">
        <v>10000</v>
      </c>
      <c r="K16" s="36" t="s">
        <v>4880</v>
      </c>
      <c r="L16" s="39">
        <v>42044</v>
      </c>
      <c r="M16" s="39">
        <v>42088</v>
      </c>
      <c r="N16" s="36" t="s">
        <v>4878</v>
      </c>
      <c r="O16" s="36" t="s">
        <v>2698</v>
      </c>
      <c r="P16" s="37">
        <v>0.18279999999999999</v>
      </c>
      <c r="Q16" s="36" t="s">
        <v>677</v>
      </c>
      <c r="R16" s="36" t="s">
        <v>682</v>
      </c>
      <c r="S16" s="47"/>
      <c r="U16" s="36" t="s">
        <v>819</v>
      </c>
      <c r="V16" s="36" t="s">
        <v>820</v>
      </c>
      <c r="W16" s="36" t="s">
        <v>821</v>
      </c>
      <c r="X16" s="36" t="s">
        <v>671</v>
      </c>
      <c r="Y16" s="36" t="s">
        <v>8376</v>
      </c>
      <c r="Z16" s="36" t="s">
        <v>692</v>
      </c>
      <c r="AA16" s="36" t="s">
        <v>675</v>
      </c>
      <c r="AB16" s="37">
        <v>3.6</v>
      </c>
      <c r="AC16" s="38">
        <v>10000</v>
      </c>
      <c r="AD16" s="36" t="s">
        <v>663</v>
      </c>
      <c r="AE16" s="39">
        <v>43822</v>
      </c>
      <c r="AF16" s="39">
        <v>43852</v>
      </c>
      <c r="AG16" s="36" t="s">
        <v>8377</v>
      </c>
      <c r="AH16" s="36" t="s">
        <v>676</v>
      </c>
      <c r="AI16" s="37">
        <v>2.3E-3</v>
      </c>
      <c r="AJ16" s="36" t="s">
        <v>677</v>
      </c>
      <c r="AK16" s="36" t="s">
        <v>682</v>
      </c>
      <c r="AN16" s="36" t="s">
        <v>819</v>
      </c>
      <c r="AO16" s="36" t="s">
        <v>820</v>
      </c>
      <c r="AP16" s="36" t="s">
        <v>821</v>
      </c>
      <c r="AQ16" s="36" t="s">
        <v>195</v>
      </c>
      <c r="AR16" s="36" t="s">
        <v>679</v>
      </c>
      <c r="AS16" s="36" t="s">
        <v>822</v>
      </c>
      <c r="AT16" s="36" t="s">
        <v>809</v>
      </c>
      <c r="AU16" s="37">
        <v>3.6</v>
      </c>
      <c r="AV16" s="38">
        <v>10000</v>
      </c>
      <c r="AW16" s="36" t="s">
        <v>791</v>
      </c>
      <c r="AX16" s="39">
        <v>43822</v>
      </c>
      <c r="AY16" s="39">
        <v>43852</v>
      </c>
      <c r="AZ16" s="36" t="s">
        <v>813</v>
      </c>
      <c r="BA16" s="36" t="s">
        <v>676</v>
      </c>
      <c r="BB16" s="37">
        <v>2.3E-3</v>
      </c>
      <c r="BC16" s="36" t="s">
        <v>823</v>
      </c>
      <c r="BD16" s="36" t="s">
        <v>799</v>
      </c>
    </row>
    <row r="17" spans="2:56">
      <c r="B17" s="36" t="s">
        <v>4888</v>
      </c>
      <c r="C17" s="36" t="s">
        <v>9449</v>
      </c>
      <c r="D17" s="36" t="s">
        <v>4889</v>
      </c>
      <c r="E17" s="36" t="s">
        <v>4879</v>
      </c>
      <c r="F17" s="36" t="s">
        <v>679</v>
      </c>
      <c r="G17" s="36" t="s">
        <v>674</v>
      </c>
      <c r="H17" s="36" t="s">
        <v>675</v>
      </c>
      <c r="I17" s="37">
        <v>2.2000000000000002</v>
      </c>
      <c r="J17" s="38">
        <v>10000</v>
      </c>
      <c r="K17" s="36" t="s">
        <v>4890</v>
      </c>
      <c r="L17" s="39">
        <v>42044</v>
      </c>
      <c r="M17" s="39">
        <v>42116</v>
      </c>
      <c r="N17" s="36" t="s">
        <v>4898</v>
      </c>
      <c r="O17" s="36" t="s">
        <v>2703</v>
      </c>
      <c r="P17" s="37">
        <v>0.21759999999999999</v>
      </c>
      <c r="Q17" s="36" t="s">
        <v>677</v>
      </c>
      <c r="R17" s="36" t="s">
        <v>682</v>
      </c>
      <c r="S17" s="47"/>
      <c r="U17" s="36" t="s">
        <v>824</v>
      </c>
      <c r="V17" s="36" t="s">
        <v>693</v>
      </c>
      <c r="W17" s="36" t="s">
        <v>825</v>
      </c>
      <c r="X17" s="36" t="s">
        <v>671</v>
      </c>
      <c r="Y17" s="36" t="s">
        <v>679</v>
      </c>
      <c r="Z17" s="36" t="s">
        <v>8378</v>
      </c>
      <c r="AA17" s="36" t="s">
        <v>675</v>
      </c>
      <c r="AB17" s="37">
        <v>3.7</v>
      </c>
      <c r="AC17" s="38">
        <v>10000</v>
      </c>
      <c r="AD17" s="36" t="s">
        <v>663</v>
      </c>
      <c r="AE17" s="39">
        <v>43822</v>
      </c>
      <c r="AF17" s="39">
        <v>43852</v>
      </c>
      <c r="AG17" s="36" t="s">
        <v>681</v>
      </c>
      <c r="AH17" s="36" t="s">
        <v>676</v>
      </c>
      <c r="AI17" s="37">
        <v>3.8999999999999998E-3</v>
      </c>
      <c r="AJ17" s="36" t="s">
        <v>677</v>
      </c>
      <c r="AK17" s="36" t="s">
        <v>682</v>
      </c>
      <c r="AN17" s="36" t="s">
        <v>824</v>
      </c>
      <c r="AO17" s="36" t="s">
        <v>693</v>
      </c>
      <c r="AP17" s="36" t="s">
        <v>825</v>
      </c>
      <c r="AQ17" s="36" t="s">
        <v>808</v>
      </c>
      <c r="AR17" s="36" t="s">
        <v>679</v>
      </c>
      <c r="AS17" s="36" t="s">
        <v>822</v>
      </c>
      <c r="AT17" s="36" t="s">
        <v>790</v>
      </c>
      <c r="AU17" s="37">
        <v>3.7</v>
      </c>
      <c r="AV17" s="38">
        <v>10000</v>
      </c>
      <c r="AW17" s="36" t="s">
        <v>175</v>
      </c>
      <c r="AX17" s="39">
        <v>43822</v>
      </c>
      <c r="AY17" s="39">
        <v>43852</v>
      </c>
      <c r="AZ17" s="36" t="s">
        <v>681</v>
      </c>
      <c r="BA17" s="36" t="s">
        <v>676</v>
      </c>
      <c r="BB17" s="37">
        <v>3.8999999999999998E-3</v>
      </c>
      <c r="BC17" s="36" t="s">
        <v>814</v>
      </c>
      <c r="BD17" s="36" t="s">
        <v>810</v>
      </c>
    </row>
    <row r="18" spans="2:56">
      <c r="B18" s="36" t="s">
        <v>9450</v>
      </c>
      <c r="C18" s="36" t="s">
        <v>9451</v>
      </c>
      <c r="D18" s="36" t="s">
        <v>9452</v>
      </c>
      <c r="E18" s="36" t="s">
        <v>4879</v>
      </c>
      <c r="F18" s="36" t="s">
        <v>9453</v>
      </c>
      <c r="G18" s="36" t="s">
        <v>674</v>
      </c>
      <c r="H18" s="36" t="s">
        <v>675</v>
      </c>
      <c r="I18" s="37">
        <v>2.25</v>
      </c>
      <c r="J18" s="38">
        <v>10000</v>
      </c>
      <c r="K18" s="36" t="s">
        <v>4890</v>
      </c>
      <c r="L18" s="39">
        <v>42044</v>
      </c>
      <c r="M18" s="39">
        <v>42116</v>
      </c>
      <c r="N18" s="36" t="s">
        <v>4898</v>
      </c>
      <c r="O18" s="36" t="s">
        <v>2703</v>
      </c>
      <c r="P18" s="37">
        <v>0.1903</v>
      </c>
      <c r="Q18" s="36" t="s">
        <v>677</v>
      </c>
      <c r="R18" s="36" t="s">
        <v>682</v>
      </c>
      <c r="S18" s="47"/>
      <c r="U18" s="36" t="s">
        <v>8379</v>
      </c>
      <c r="V18" s="36" t="s">
        <v>694</v>
      </c>
      <c r="W18" s="36" t="s">
        <v>695</v>
      </c>
      <c r="X18" s="36" t="s">
        <v>671</v>
      </c>
      <c r="Y18" s="36" t="s">
        <v>679</v>
      </c>
      <c r="Z18" s="36" t="s">
        <v>8380</v>
      </c>
      <c r="AA18" s="36" t="s">
        <v>675</v>
      </c>
      <c r="AB18" s="37">
        <v>3.8</v>
      </c>
      <c r="AC18" s="38">
        <v>10000</v>
      </c>
      <c r="AD18" s="36" t="s">
        <v>663</v>
      </c>
      <c r="AE18" s="39">
        <v>43822</v>
      </c>
      <c r="AF18" s="39">
        <v>43852</v>
      </c>
      <c r="AG18" s="36" t="s">
        <v>681</v>
      </c>
      <c r="AH18" s="36" t="s">
        <v>676</v>
      </c>
      <c r="AI18" s="37">
        <v>7.4999999999999997E-3</v>
      </c>
      <c r="AJ18" s="36" t="s">
        <v>677</v>
      </c>
      <c r="AK18" s="36" t="s">
        <v>8381</v>
      </c>
      <c r="AN18" s="36" t="s">
        <v>826</v>
      </c>
      <c r="AO18" s="36" t="s">
        <v>694</v>
      </c>
      <c r="AP18" s="36" t="s">
        <v>695</v>
      </c>
      <c r="AQ18" s="36" t="s">
        <v>827</v>
      </c>
      <c r="AR18" s="36" t="s">
        <v>811</v>
      </c>
      <c r="AS18" s="36" t="s">
        <v>205</v>
      </c>
      <c r="AT18" s="36" t="s">
        <v>809</v>
      </c>
      <c r="AU18" s="37">
        <v>3.8</v>
      </c>
      <c r="AV18" s="38">
        <v>10000</v>
      </c>
      <c r="AW18" s="36" t="s">
        <v>680</v>
      </c>
      <c r="AX18" s="39">
        <v>43822</v>
      </c>
      <c r="AY18" s="39">
        <v>43852</v>
      </c>
      <c r="AZ18" s="36" t="s">
        <v>792</v>
      </c>
      <c r="BA18" s="36" t="s">
        <v>687</v>
      </c>
      <c r="BB18" s="37">
        <v>7.4999999999999997E-3</v>
      </c>
      <c r="BC18" s="36" t="s">
        <v>823</v>
      </c>
      <c r="BD18" s="36" t="s">
        <v>682</v>
      </c>
    </row>
    <row r="19" spans="2:56">
      <c r="B19" s="36" t="s">
        <v>9454</v>
      </c>
      <c r="C19" s="36" t="s">
        <v>4891</v>
      </c>
      <c r="D19" s="36" t="s">
        <v>4892</v>
      </c>
      <c r="E19" s="36" t="s">
        <v>4879</v>
      </c>
      <c r="F19" s="36" t="s">
        <v>679</v>
      </c>
      <c r="G19" s="36" t="s">
        <v>674</v>
      </c>
      <c r="H19" s="36" t="s">
        <v>675</v>
      </c>
      <c r="I19" s="37">
        <v>2.2999999999999998</v>
      </c>
      <c r="J19" s="38">
        <v>10000</v>
      </c>
      <c r="K19" s="36" t="s">
        <v>4890</v>
      </c>
      <c r="L19" s="39">
        <v>42044</v>
      </c>
      <c r="M19" s="39">
        <v>42116</v>
      </c>
      <c r="N19" s="36" t="s">
        <v>4898</v>
      </c>
      <c r="O19" s="36" t="s">
        <v>2703</v>
      </c>
      <c r="P19" s="37">
        <v>0.16550000000000001</v>
      </c>
      <c r="Q19" s="36" t="s">
        <v>677</v>
      </c>
      <c r="R19" s="36" t="s">
        <v>682</v>
      </c>
      <c r="S19" s="47"/>
      <c r="U19" s="36" t="s">
        <v>828</v>
      </c>
      <c r="V19" s="36" t="s">
        <v>829</v>
      </c>
      <c r="W19" s="36" t="s">
        <v>4603</v>
      </c>
      <c r="X19" s="36" t="s">
        <v>671</v>
      </c>
      <c r="Y19" s="36" t="s">
        <v>679</v>
      </c>
      <c r="Z19" s="36" t="s">
        <v>8380</v>
      </c>
      <c r="AA19" s="36" t="s">
        <v>675</v>
      </c>
      <c r="AB19" s="37">
        <v>3.9</v>
      </c>
      <c r="AC19" s="38">
        <v>10000</v>
      </c>
      <c r="AD19" s="36" t="s">
        <v>8375</v>
      </c>
      <c r="AE19" s="39">
        <v>43822</v>
      </c>
      <c r="AF19" s="39">
        <v>43852</v>
      </c>
      <c r="AG19" s="36" t="s">
        <v>681</v>
      </c>
      <c r="AH19" s="36" t="s">
        <v>676</v>
      </c>
      <c r="AI19" s="37">
        <v>2.3599999999999999E-2</v>
      </c>
      <c r="AJ19" s="36" t="s">
        <v>8382</v>
      </c>
      <c r="AK19" s="36" t="s">
        <v>8381</v>
      </c>
      <c r="AN19" s="36" t="s">
        <v>828</v>
      </c>
      <c r="AO19" s="36" t="s">
        <v>829</v>
      </c>
      <c r="AP19" s="36" t="s">
        <v>206</v>
      </c>
      <c r="AQ19" s="36" t="s">
        <v>827</v>
      </c>
      <c r="AR19" s="36" t="s">
        <v>804</v>
      </c>
      <c r="AS19" s="36" t="s">
        <v>830</v>
      </c>
      <c r="AT19" s="36" t="s">
        <v>675</v>
      </c>
      <c r="AU19" s="37">
        <v>3.9</v>
      </c>
      <c r="AV19" s="38">
        <v>10000</v>
      </c>
      <c r="AW19" s="36" t="s">
        <v>680</v>
      </c>
      <c r="AX19" s="39">
        <v>43822</v>
      </c>
      <c r="AY19" s="39">
        <v>43852</v>
      </c>
      <c r="AZ19" s="36" t="s">
        <v>813</v>
      </c>
      <c r="BA19" s="36" t="s">
        <v>806</v>
      </c>
      <c r="BB19" s="37">
        <v>2.3599999999999999E-2</v>
      </c>
      <c r="BC19" s="36" t="s">
        <v>677</v>
      </c>
      <c r="BD19" s="36" t="s">
        <v>810</v>
      </c>
    </row>
    <row r="20" spans="2:56">
      <c r="B20" s="36" t="s">
        <v>9455</v>
      </c>
      <c r="C20" s="36" t="s">
        <v>2704</v>
      </c>
      <c r="D20" s="36" t="s">
        <v>4893</v>
      </c>
      <c r="E20" s="36" t="s">
        <v>9456</v>
      </c>
      <c r="F20" s="36" t="s">
        <v>679</v>
      </c>
      <c r="G20" s="36" t="s">
        <v>674</v>
      </c>
      <c r="H20" s="36" t="s">
        <v>675</v>
      </c>
      <c r="I20" s="37">
        <v>2.35</v>
      </c>
      <c r="J20" s="38">
        <v>10000</v>
      </c>
      <c r="K20" s="36" t="s">
        <v>4890</v>
      </c>
      <c r="L20" s="39">
        <v>42044</v>
      </c>
      <c r="M20" s="39">
        <v>42116</v>
      </c>
      <c r="N20" s="36" t="s">
        <v>4898</v>
      </c>
      <c r="O20" s="36" t="s">
        <v>2703</v>
      </c>
      <c r="P20" s="37">
        <v>0.1431</v>
      </c>
      <c r="Q20" s="36" t="s">
        <v>677</v>
      </c>
      <c r="R20" s="36" t="s">
        <v>682</v>
      </c>
      <c r="S20" s="47"/>
      <c r="U20" s="36" t="s">
        <v>831</v>
      </c>
      <c r="V20" s="36" t="s">
        <v>8383</v>
      </c>
      <c r="W20" s="36" t="s">
        <v>832</v>
      </c>
      <c r="X20" s="36" t="s">
        <v>671</v>
      </c>
      <c r="Y20" s="36" t="s">
        <v>679</v>
      </c>
      <c r="Z20" s="36" t="s">
        <v>692</v>
      </c>
      <c r="AA20" s="36" t="s">
        <v>675</v>
      </c>
      <c r="AB20" s="37">
        <v>4</v>
      </c>
      <c r="AC20" s="38">
        <v>10000</v>
      </c>
      <c r="AD20" s="36" t="s">
        <v>663</v>
      </c>
      <c r="AE20" s="39">
        <v>43822</v>
      </c>
      <c r="AF20" s="39">
        <v>43852</v>
      </c>
      <c r="AG20" s="36" t="s">
        <v>681</v>
      </c>
      <c r="AH20" s="36" t="s">
        <v>676</v>
      </c>
      <c r="AI20" s="37">
        <v>5.7500000000000002E-2</v>
      </c>
      <c r="AJ20" s="36" t="s">
        <v>8382</v>
      </c>
      <c r="AK20" s="36" t="s">
        <v>682</v>
      </c>
      <c r="AN20" s="36" t="s">
        <v>831</v>
      </c>
      <c r="AO20" s="36" t="s">
        <v>207</v>
      </c>
      <c r="AP20" s="36" t="s">
        <v>832</v>
      </c>
      <c r="AQ20" s="36" t="s">
        <v>673</v>
      </c>
      <c r="AR20" s="36" t="s">
        <v>679</v>
      </c>
      <c r="AS20" s="36" t="s">
        <v>830</v>
      </c>
      <c r="AT20" s="36" t="s">
        <v>809</v>
      </c>
      <c r="AU20" s="37">
        <v>4</v>
      </c>
      <c r="AV20" s="38">
        <v>10000</v>
      </c>
      <c r="AW20" s="36" t="s">
        <v>805</v>
      </c>
      <c r="AX20" s="39">
        <v>43822</v>
      </c>
      <c r="AY20" s="39">
        <v>43852</v>
      </c>
      <c r="AZ20" s="36" t="s">
        <v>813</v>
      </c>
      <c r="BA20" s="36" t="s">
        <v>676</v>
      </c>
      <c r="BB20" s="37">
        <v>5.7500000000000002E-2</v>
      </c>
      <c r="BC20" s="36" t="s">
        <v>201</v>
      </c>
      <c r="BD20" s="36" t="s">
        <v>810</v>
      </c>
    </row>
    <row r="21" spans="2:56">
      <c r="B21" s="36" t="s">
        <v>9457</v>
      </c>
      <c r="C21" s="36" t="s">
        <v>2705</v>
      </c>
      <c r="D21" s="36" t="s">
        <v>4894</v>
      </c>
      <c r="E21" s="36" t="s">
        <v>4879</v>
      </c>
      <c r="F21" s="36" t="s">
        <v>679</v>
      </c>
      <c r="G21" s="36" t="s">
        <v>674</v>
      </c>
      <c r="H21" s="36" t="s">
        <v>675</v>
      </c>
      <c r="I21" s="37">
        <v>2.4</v>
      </c>
      <c r="J21" s="38">
        <v>10000</v>
      </c>
      <c r="K21" s="36" t="s">
        <v>4890</v>
      </c>
      <c r="L21" s="39">
        <v>42044</v>
      </c>
      <c r="M21" s="39">
        <v>42116</v>
      </c>
      <c r="N21" s="36" t="s">
        <v>4898</v>
      </c>
      <c r="O21" s="36" t="s">
        <v>2703</v>
      </c>
      <c r="P21" s="37">
        <v>0.1231</v>
      </c>
      <c r="Q21" s="36" t="s">
        <v>677</v>
      </c>
      <c r="R21" s="36" t="s">
        <v>682</v>
      </c>
      <c r="S21" s="47"/>
      <c r="U21" s="36" t="s">
        <v>833</v>
      </c>
      <c r="V21" s="36" t="s">
        <v>834</v>
      </c>
      <c r="W21" s="36" t="s">
        <v>835</v>
      </c>
      <c r="X21" s="36" t="s">
        <v>671</v>
      </c>
      <c r="Y21" s="36" t="s">
        <v>679</v>
      </c>
      <c r="Z21" s="36" t="s">
        <v>692</v>
      </c>
      <c r="AA21" s="36" t="s">
        <v>675</v>
      </c>
      <c r="AB21" s="37">
        <v>4.0999999999999996</v>
      </c>
      <c r="AC21" s="38">
        <v>10000</v>
      </c>
      <c r="AD21" s="36" t="s">
        <v>8384</v>
      </c>
      <c r="AE21" s="39">
        <v>43822</v>
      </c>
      <c r="AF21" s="39">
        <v>43852</v>
      </c>
      <c r="AG21" s="36" t="s">
        <v>8358</v>
      </c>
      <c r="AH21" s="36" t="s">
        <v>676</v>
      </c>
      <c r="AI21" s="37">
        <v>0.1133</v>
      </c>
      <c r="AJ21" s="36" t="s">
        <v>677</v>
      </c>
      <c r="AK21" s="36" t="s">
        <v>682</v>
      </c>
      <c r="AN21" s="36" t="s">
        <v>833</v>
      </c>
      <c r="AO21" s="36" t="s">
        <v>834</v>
      </c>
      <c r="AP21" s="36" t="s">
        <v>835</v>
      </c>
      <c r="AQ21" s="36" t="s">
        <v>673</v>
      </c>
      <c r="AR21" s="36" t="s">
        <v>679</v>
      </c>
      <c r="AS21" s="36" t="s">
        <v>692</v>
      </c>
      <c r="AT21" s="36" t="s">
        <v>809</v>
      </c>
      <c r="AU21" s="37">
        <v>4.0999999999999996</v>
      </c>
      <c r="AV21" s="38">
        <v>10000</v>
      </c>
      <c r="AW21" s="36" t="s">
        <v>805</v>
      </c>
      <c r="AX21" s="39">
        <v>43822</v>
      </c>
      <c r="AY21" s="39">
        <v>43852</v>
      </c>
      <c r="AZ21" s="36" t="s">
        <v>199</v>
      </c>
      <c r="BA21" s="36" t="s">
        <v>200</v>
      </c>
      <c r="BB21" s="37">
        <v>0.1133</v>
      </c>
      <c r="BC21" s="36" t="s">
        <v>798</v>
      </c>
      <c r="BD21" s="36" t="s">
        <v>810</v>
      </c>
    </row>
    <row r="22" spans="2:56">
      <c r="B22" s="36" t="s">
        <v>9458</v>
      </c>
      <c r="C22" s="36" t="s">
        <v>2706</v>
      </c>
      <c r="D22" s="36" t="s">
        <v>4895</v>
      </c>
      <c r="E22" s="36" t="s">
        <v>4879</v>
      </c>
      <c r="F22" s="36" t="s">
        <v>679</v>
      </c>
      <c r="G22" s="36" t="s">
        <v>692</v>
      </c>
      <c r="H22" s="36" t="s">
        <v>675</v>
      </c>
      <c r="I22" s="37">
        <v>2.2000000000000002</v>
      </c>
      <c r="J22" s="38">
        <v>10000</v>
      </c>
      <c r="K22" s="36" t="s">
        <v>4890</v>
      </c>
      <c r="L22" s="39">
        <v>42044</v>
      </c>
      <c r="M22" s="39">
        <v>42116</v>
      </c>
      <c r="N22" s="36" t="s">
        <v>4898</v>
      </c>
      <c r="O22" s="36" t="s">
        <v>2703</v>
      </c>
      <c r="P22" s="37">
        <v>0.108</v>
      </c>
      <c r="Q22" s="36" t="s">
        <v>677</v>
      </c>
      <c r="R22" s="36" t="s">
        <v>682</v>
      </c>
      <c r="S22" s="47"/>
      <c r="U22" s="36" t="s">
        <v>836</v>
      </c>
      <c r="V22" s="36" t="s">
        <v>696</v>
      </c>
      <c r="W22" s="36" t="s">
        <v>837</v>
      </c>
      <c r="X22" s="36" t="s">
        <v>671</v>
      </c>
      <c r="Y22" s="36" t="s">
        <v>8385</v>
      </c>
      <c r="Z22" s="36" t="s">
        <v>692</v>
      </c>
      <c r="AA22" s="36" t="s">
        <v>675</v>
      </c>
      <c r="AB22" s="37">
        <v>4.2</v>
      </c>
      <c r="AC22" s="38">
        <v>10000</v>
      </c>
      <c r="AD22" s="36" t="s">
        <v>8375</v>
      </c>
      <c r="AE22" s="39">
        <v>43822</v>
      </c>
      <c r="AF22" s="39">
        <v>43852</v>
      </c>
      <c r="AG22" s="36" t="s">
        <v>681</v>
      </c>
      <c r="AH22" s="36" t="s">
        <v>8364</v>
      </c>
      <c r="AI22" s="37">
        <v>0.18890000000000001</v>
      </c>
      <c r="AJ22" s="36" t="s">
        <v>677</v>
      </c>
      <c r="AK22" s="36" t="s">
        <v>8386</v>
      </c>
      <c r="AN22" s="36" t="s">
        <v>836</v>
      </c>
      <c r="AO22" s="36" t="s">
        <v>696</v>
      </c>
      <c r="AP22" s="36" t="s">
        <v>837</v>
      </c>
      <c r="AQ22" s="36" t="s">
        <v>673</v>
      </c>
      <c r="AR22" s="36" t="s">
        <v>77</v>
      </c>
      <c r="AS22" s="36" t="s">
        <v>692</v>
      </c>
      <c r="AT22" s="36" t="s">
        <v>809</v>
      </c>
      <c r="AU22" s="37">
        <v>4.2</v>
      </c>
      <c r="AV22" s="38">
        <v>10000</v>
      </c>
      <c r="AW22" s="36" t="s">
        <v>680</v>
      </c>
      <c r="AX22" s="39">
        <v>43822</v>
      </c>
      <c r="AY22" s="39">
        <v>43852</v>
      </c>
      <c r="AZ22" s="36" t="s">
        <v>838</v>
      </c>
      <c r="BA22" s="36" t="s">
        <v>839</v>
      </c>
      <c r="BB22" s="37">
        <v>0.18890000000000001</v>
      </c>
      <c r="BC22" s="36" t="s">
        <v>798</v>
      </c>
      <c r="BD22" s="36" t="s">
        <v>799</v>
      </c>
    </row>
    <row r="23" spans="2:56">
      <c r="B23" s="36" t="s">
        <v>9459</v>
      </c>
      <c r="C23" s="36" t="s">
        <v>4896</v>
      </c>
      <c r="D23" s="36" t="s">
        <v>4897</v>
      </c>
      <c r="E23" s="36" t="s">
        <v>4879</v>
      </c>
      <c r="F23" s="36" t="s">
        <v>679</v>
      </c>
      <c r="G23" s="36" t="s">
        <v>692</v>
      </c>
      <c r="H23" s="36" t="s">
        <v>675</v>
      </c>
      <c r="I23" s="37">
        <v>2.25</v>
      </c>
      <c r="J23" s="38">
        <v>10000</v>
      </c>
      <c r="K23" s="36" t="s">
        <v>4890</v>
      </c>
      <c r="L23" s="39">
        <v>42044</v>
      </c>
      <c r="M23" s="39">
        <v>42116</v>
      </c>
      <c r="N23" s="36" t="s">
        <v>4898</v>
      </c>
      <c r="O23" s="36" t="s">
        <v>2703</v>
      </c>
      <c r="P23" s="37">
        <v>0.1303</v>
      </c>
      <c r="Q23" s="36" t="s">
        <v>677</v>
      </c>
      <c r="R23" s="36" t="s">
        <v>682</v>
      </c>
      <c r="S23" s="47"/>
      <c r="U23" s="36" t="s">
        <v>840</v>
      </c>
      <c r="V23" s="36" t="s">
        <v>8387</v>
      </c>
      <c r="W23" s="36" t="s">
        <v>841</v>
      </c>
      <c r="X23" s="36" t="s">
        <v>8357</v>
      </c>
      <c r="Y23" s="36" t="s">
        <v>679</v>
      </c>
      <c r="Z23" s="36" t="s">
        <v>692</v>
      </c>
      <c r="AA23" s="36" t="s">
        <v>675</v>
      </c>
      <c r="AB23" s="37">
        <v>4.3</v>
      </c>
      <c r="AC23" s="38">
        <v>10000</v>
      </c>
      <c r="AD23" s="36" t="s">
        <v>663</v>
      </c>
      <c r="AE23" s="39">
        <v>43822</v>
      </c>
      <c r="AF23" s="39">
        <v>43852</v>
      </c>
      <c r="AG23" s="36" t="s">
        <v>681</v>
      </c>
      <c r="AH23" s="36" t="s">
        <v>8364</v>
      </c>
      <c r="AI23" s="37">
        <v>0.28399999999999997</v>
      </c>
      <c r="AJ23" s="36" t="s">
        <v>677</v>
      </c>
      <c r="AK23" s="36" t="s">
        <v>682</v>
      </c>
      <c r="AN23" s="36" t="s">
        <v>840</v>
      </c>
      <c r="AO23" s="36" t="s">
        <v>697</v>
      </c>
      <c r="AP23" s="36" t="s">
        <v>841</v>
      </c>
      <c r="AQ23" s="36" t="s">
        <v>788</v>
      </c>
      <c r="AR23" s="36" t="s">
        <v>679</v>
      </c>
      <c r="AS23" s="36" t="s">
        <v>830</v>
      </c>
      <c r="AT23" s="36" t="s">
        <v>790</v>
      </c>
      <c r="AU23" s="37">
        <v>4.3</v>
      </c>
      <c r="AV23" s="38">
        <v>10000</v>
      </c>
      <c r="AW23" s="36" t="s">
        <v>699</v>
      </c>
      <c r="AX23" s="39">
        <v>43822</v>
      </c>
      <c r="AY23" s="39">
        <v>43852</v>
      </c>
      <c r="AZ23" s="36" t="s">
        <v>813</v>
      </c>
      <c r="BA23" s="36" t="s">
        <v>200</v>
      </c>
      <c r="BB23" s="37">
        <v>0.28399999999999997</v>
      </c>
      <c r="BC23" s="36" t="s">
        <v>798</v>
      </c>
      <c r="BD23" s="36" t="s">
        <v>682</v>
      </c>
    </row>
    <row r="24" spans="2:56">
      <c r="B24" s="36" t="s">
        <v>4899</v>
      </c>
      <c r="C24" s="36" t="s">
        <v>9460</v>
      </c>
      <c r="D24" s="36" t="s">
        <v>9461</v>
      </c>
      <c r="E24" s="36" t="s">
        <v>4879</v>
      </c>
      <c r="F24" s="36" t="s">
        <v>679</v>
      </c>
      <c r="G24" s="36" t="s">
        <v>692</v>
      </c>
      <c r="H24" s="36" t="s">
        <v>675</v>
      </c>
      <c r="I24" s="37">
        <v>2.2999999999999998</v>
      </c>
      <c r="J24" s="38">
        <v>10000</v>
      </c>
      <c r="K24" s="36" t="s">
        <v>4890</v>
      </c>
      <c r="L24" s="39">
        <v>42044</v>
      </c>
      <c r="M24" s="39">
        <v>42116</v>
      </c>
      <c r="N24" s="36" t="s">
        <v>4898</v>
      </c>
      <c r="O24" s="36" t="s">
        <v>2703</v>
      </c>
      <c r="P24" s="37">
        <v>0.15509999999999999</v>
      </c>
      <c r="Q24" s="36" t="s">
        <v>677</v>
      </c>
      <c r="R24" s="36" t="s">
        <v>682</v>
      </c>
      <c r="S24" s="47"/>
      <c r="U24" s="36" t="s">
        <v>208</v>
      </c>
      <c r="V24" s="36" t="s">
        <v>842</v>
      </c>
      <c r="W24" s="36" t="s">
        <v>843</v>
      </c>
      <c r="X24" s="36" t="s">
        <v>8357</v>
      </c>
      <c r="Y24" s="36" t="s">
        <v>679</v>
      </c>
      <c r="Z24" s="36" t="s">
        <v>8380</v>
      </c>
      <c r="AA24" s="36" t="s">
        <v>675</v>
      </c>
      <c r="AB24" s="37">
        <v>4.4000000000000004</v>
      </c>
      <c r="AC24" s="38">
        <v>10000</v>
      </c>
      <c r="AD24" s="36" t="s">
        <v>663</v>
      </c>
      <c r="AE24" s="39">
        <v>43822</v>
      </c>
      <c r="AF24" s="39">
        <v>43852</v>
      </c>
      <c r="AG24" s="36" t="s">
        <v>681</v>
      </c>
      <c r="AH24" s="36" t="s">
        <v>676</v>
      </c>
      <c r="AI24" s="37">
        <v>0.38400000000000001</v>
      </c>
      <c r="AJ24" s="36" t="s">
        <v>677</v>
      </c>
      <c r="AK24" s="36" t="s">
        <v>8361</v>
      </c>
      <c r="AN24" s="36" t="s">
        <v>208</v>
      </c>
      <c r="AO24" s="36" t="s">
        <v>842</v>
      </c>
      <c r="AP24" s="36" t="s">
        <v>843</v>
      </c>
      <c r="AQ24" s="36" t="s">
        <v>808</v>
      </c>
      <c r="AR24" s="36" t="s">
        <v>77</v>
      </c>
      <c r="AS24" s="36" t="s">
        <v>692</v>
      </c>
      <c r="AT24" s="36" t="s">
        <v>675</v>
      </c>
      <c r="AU24" s="37">
        <v>4.4000000000000004</v>
      </c>
      <c r="AV24" s="38">
        <v>10000</v>
      </c>
      <c r="AW24" s="36" t="s">
        <v>680</v>
      </c>
      <c r="AX24" s="39">
        <v>43822</v>
      </c>
      <c r="AY24" s="39">
        <v>43852</v>
      </c>
      <c r="AZ24" s="36" t="s">
        <v>818</v>
      </c>
      <c r="BA24" s="36" t="s">
        <v>806</v>
      </c>
      <c r="BB24" s="37">
        <v>0.38400000000000001</v>
      </c>
      <c r="BC24" s="36" t="s">
        <v>677</v>
      </c>
      <c r="BD24" s="36" t="s">
        <v>807</v>
      </c>
    </row>
    <row r="25" spans="2:56">
      <c r="B25" s="36" t="s">
        <v>2707</v>
      </c>
      <c r="C25" s="36" t="s">
        <v>2708</v>
      </c>
      <c r="D25" s="36" t="s">
        <v>9462</v>
      </c>
      <c r="E25" s="36" t="s">
        <v>4879</v>
      </c>
      <c r="F25" s="36" t="s">
        <v>679</v>
      </c>
      <c r="G25" s="36" t="s">
        <v>692</v>
      </c>
      <c r="H25" s="36" t="s">
        <v>9446</v>
      </c>
      <c r="I25" s="37">
        <v>2.35</v>
      </c>
      <c r="J25" s="38">
        <v>10000</v>
      </c>
      <c r="K25" s="36" t="s">
        <v>4890</v>
      </c>
      <c r="L25" s="39">
        <v>42044</v>
      </c>
      <c r="M25" s="39">
        <v>42116</v>
      </c>
      <c r="N25" s="36" t="s">
        <v>4898</v>
      </c>
      <c r="O25" s="36" t="s">
        <v>2703</v>
      </c>
      <c r="P25" s="37">
        <v>0.18229999999999999</v>
      </c>
      <c r="Q25" s="36" t="s">
        <v>677</v>
      </c>
      <c r="R25" s="36" t="s">
        <v>682</v>
      </c>
      <c r="S25" s="47"/>
      <c r="U25" s="36" t="s">
        <v>844</v>
      </c>
      <c r="V25" s="36" t="s">
        <v>845</v>
      </c>
      <c r="W25" s="36" t="s">
        <v>4604</v>
      </c>
      <c r="X25" s="36" t="s">
        <v>671</v>
      </c>
      <c r="Y25" s="36" t="s">
        <v>679</v>
      </c>
      <c r="Z25" s="36" t="s">
        <v>8388</v>
      </c>
      <c r="AA25" s="36" t="s">
        <v>8389</v>
      </c>
      <c r="AB25" s="37">
        <v>3.6</v>
      </c>
      <c r="AC25" s="38">
        <v>10000</v>
      </c>
      <c r="AD25" s="36" t="s">
        <v>665</v>
      </c>
      <c r="AE25" s="39">
        <v>43822</v>
      </c>
      <c r="AF25" s="39">
        <v>43887</v>
      </c>
      <c r="AG25" s="36" t="s">
        <v>705</v>
      </c>
      <c r="AH25" s="36" t="s">
        <v>132</v>
      </c>
      <c r="AI25" s="37">
        <v>0.44</v>
      </c>
      <c r="AJ25" s="36" t="s">
        <v>8390</v>
      </c>
      <c r="AK25" s="36" t="s">
        <v>682</v>
      </c>
      <c r="AN25" s="36" t="s">
        <v>844</v>
      </c>
      <c r="AO25" s="36" t="s">
        <v>845</v>
      </c>
      <c r="AP25" s="36" t="s">
        <v>846</v>
      </c>
      <c r="AQ25" s="36" t="s">
        <v>195</v>
      </c>
      <c r="AR25" s="36" t="s">
        <v>679</v>
      </c>
      <c r="AS25" s="36" t="s">
        <v>847</v>
      </c>
      <c r="AT25" s="36" t="s">
        <v>809</v>
      </c>
      <c r="AU25" s="37">
        <v>3.6</v>
      </c>
      <c r="AV25" s="38">
        <v>10000</v>
      </c>
      <c r="AW25" s="36" t="s">
        <v>848</v>
      </c>
      <c r="AX25" s="39">
        <v>43822</v>
      </c>
      <c r="AY25" s="39">
        <v>43887</v>
      </c>
      <c r="AZ25" s="36" t="s">
        <v>849</v>
      </c>
      <c r="BA25" s="36" t="s">
        <v>702</v>
      </c>
      <c r="BB25" s="37">
        <v>0.44</v>
      </c>
      <c r="BC25" s="36" t="s">
        <v>823</v>
      </c>
      <c r="BD25" s="36" t="s">
        <v>799</v>
      </c>
    </row>
    <row r="26" spans="2:56">
      <c r="B26" s="36" t="s">
        <v>9463</v>
      </c>
      <c r="C26" s="36" t="s">
        <v>2709</v>
      </c>
      <c r="D26" s="36" t="s">
        <v>2710</v>
      </c>
      <c r="E26" s="36" t="s">
        <v>4879</v>
      </c>
      <c r="F26" s="36" t="s">
        <v>679</v>
      </c>
      <c r="G26" s="36" t="s">
        <v>692</v>
      </c>
      <c r="H26" s="36" t="s">
        <v>675</v>
      </c>
      <c r="I26" s="37">
        <v>2.4</v>
      </c>
      <c r="J26" s="38">
        <v>10000</v>
      </c>
      <c r="K26" s="36" t="s">
        <v>4890</v>
      </c>
      <c r="L26" s="39">
        <v>42044</v>
      </c>
      <c r="M26" s="39">
        <v>42116</v>
      </c>
      <c r="N26" s="36" t="s">
        <v>4898</v>
      </c>
      <c r="O26" s="36" t="s">
        <v>2703</v>
      </c>
      <c r="P26" s="37">
        <v>0.21190000000000001</v>
      </c>
      <c r="Q26" s="36" t="s">
        <v>677</v>
      </c>
      <c r="R26" s="36" t="s">
        <v>682</v>
      </c>
      <c r="S26" s="47"/>
      <c r="U26" s="36" t="s">
        <v>850</v>
      </c>
      <c r="V26" s="36" t="s">
        <v>700</v>
      </c>
      <c r="W26" s="36" t="s">
        <v>851</v>
      </c>
      <c r="X26" s="36" t="s">
        <v>671</v>
      </c>
      <c r="Y26" s="36" t="s">
        <v>8391</v>
      </c>
      <c r="Z26" s="36" t="s">
        <v>674</v>
      </c>
      <c r="AA26" s="36" t="s">
        <v>8389</v>
      </c>
      <c r="AB26" s="37">
        <v>3.7</v>
      </c>
      <c r="AC26" s="38">
        <v>10000</v>
      </c>
      <c r="AD26" s="36" t="s">
        <v>665</v>
      </c>
      <c r="AE26" s="39">
        <v>43822</v>
      </c>
      <c r="AF26" s="39">
        <v>43887</v>
      </c>
      <c r="AG26" s="36" t="s">
        <v>8392</v>
      </c>
      <c r="AH26" s="36" t="s">
        <v>132</v>
      </c>
      <c r="AI26" s="37">
        <v>0.34749999999999998</v>
      </c>
      <c r="AJ26" s="36" t="s">
        <v>677</v>
      </c>
      <c r="AK26" s="36" t="s">
        <v>8393</v>
      </c>
      <c r="AN26" s="36" t="s">
        <v>850</v>
      </c>
      <c r="AO26" s="36" t="s">
        <v>700</v>
      </c>
      <c r="AP26" s="36" t="s">
        <v>851</v>
      </c>
      <c r="AQ26" s="36" t="s">
        <v>808</v>
      </c>
      <c r="AR26" s="36" t="s">
        <v>679</v>
      </c>
      <c r="AS26" s="36" t="s">
        <v>847</v>
      </c>
      <c r="AT26" s="36" t="s">
        <v>790</v>
      </c>
      <c r="AU26" s="37">
        <v>3.7</v>
      </c>
      <c r="AV26" s="38">
        <v>10000</v>
      </c>
      <c r="AW26" s="36" t="s">
        <v>665</v>
      </c>
      <c r="AX26" s="39">
        <v>43822</v>
      </c>
      <c r="AY26" s="39">
        <v>43887</v>
      </c>
      <c r="AZ26" s="36" t="s">
        <v>705</v>
      </c>
      <c r="BA26" s="36" t="s">
        <v>702</v>
      </c>
      <c r="BB26" s="37">
        <v>0.34749999999999998</v>
      </c>
      <c r="BC26" s="36" t="s">
        <v>814</v>
      </c>
      <c r="BD26" s="36" t="s">
        <v>810</v>
      </c>
    </row>
    <row r="27" spans="2:56">
      <c r="B27" s="36" t="s">
        <v>2711</v>
      </c>
      <c r="C27" s="36" t="s">
        <v>9464</v>
      </c>
      <c r="D27" s="36" t="s">
        <v>4900</v>
      </c>
      <c r="E27" s="36" t="s">
        <v>4879</v>
      </c>
      <c r="F27" s="36" t="s">
        <v>679</v>
      </c>
      <c r="G27" s="36" t="s">
        <v>674</v>
      </c>
      <c r="H27" s="36" t="s">
        <v>675</v>
      </c>
      <c r="I27" s="37">
        <v>2.2000000000000002</v>
      </c>
      <c r="J27" s="38">
        <v>10000</v>
      </c>
      <c r="K27" s="36" t="s">
        <v>4941</v>
      </c>
      <c r="L27" s="39">
        <v>42044</v>
      </c>
      <c r="M27" s="39">
        <v>42179</v>
      </c>
      <c r="N27" s="36" t="s">
        <v>4901</v>
      </c>
      <c r="O27" s="36" t="s">
        <v>2712</v>
      </c>
      <c r="P27" s="37">
        <v>0.28149999999999997</v>
      </c>
      <c r="Q27" s="36" t="s">
        <v>677</v>
      </c>
      <c r="R27" s="36" t="s">
        <v>682</v>
      </c>
      <c r="S27" s="47"/>
      <c r="U27" s="36" t="s">
        <v>703</v>
      </c>
      <c r="V27" s="36" t="s">
        <v>4605</v>
      </c>
      <c r="W27" s="36" t="s">
        <v>852</v>
      </c>
      <c r="X27" s="36" t="s">
        <v>8394</v>
      </c>
      <c r="Y27" s="36" t="s">
        <v>8395</v>
      </c>
      <c r="Z27" s="36" t="s">
        <v>674</v>
      </c>
      <c r="AA27" s="36" t="s">
        <v>675</v>
      </c>
      <c r="AB27" s="37">
        <v>3.8</v>
      </c>
      <c r="AC27" s="38">
        <v>10000</v>
      </c>
      <c r="AD27" s="36" t="s">
        <v>665</v>
      </c>
      <c r="AE27" s="39">
        <v>43822</v>
      </c>
      <c r="AF27" s="39">
        <v>43887</v>
      </c>
      <c r="AG27" s="36" t="s">
        <v>705</v>
      </c>
      <c r="AH27" s="36" t="s">
        <v>132</v>
      </c>
      <c r="AI27" s="37">
        <v>0.26200000000000001</v>
      </c>
      <c r="AJ27" s="36" t="s">
        <v>677</v>
      </c>
      <c r="AK27" s="36" t="s">
        <v>682</v>
      </c>
      <c r="AN27" s="36" t="s">
        <v>703</v>
      </c>
      <c r="AO27" s="36" t="s">
        <v>210</v>
      </c>
      <c r="AP27" s="36" t="s">
        <v>852</v>
      </c>
      <c r="AQ27" s="36" t="s">
        <v>673</v>
      </c>
      <c r="AR27" s="36" t="s">
        <v>804</v>
      </c>
      <c r="AS27" s="36" t="s">
        <v>847</v>
      </c>
      <c r="AT27" s="36" t="s">
        <v>809</v>
      </c>
      <c r="AU27" s="37">
        <v>3.8</v>
      </c>
      <c r="AV27" s="38">
        <v>10000</v>
      </c>
      <c r="AW27" s="36" t="s">
        <v>665</v>
      </c>
      <c r="AX27" s="39">
        <v>43822</v>
      </c>
      <c r="AY27" s="39">
        <v>43887</v>
      </c>
      <c r="AZ27" s="36" t="s">
        <v>849</v>
      </c>
      <c r="BA27" s="36" t="s">
        <v>702</v>
      </c>
      <c r="BB27" s="37">
        <v>0.26200000000000001</v>
      </c>
      <c r="BC27" s="36" t="s">
        <v>798</v>
      </c>
      <c r="BD27" s="36" t="s">
        <v>810</v>
      </c>
    </row>
    <row r="28" spans="2:56">
      <c r="B28" s="36" t="s">
        <v>4902</v>
      </c>
      <c r="C28" s="36" t="s">
        <v>4903</v>
      </c>
      <c r="D28" s="36" t="s">
        <v>4904</v>
      </c>
      <c r="E28" s="36" t="s">
        <v>4879</v>
      </c>
      <c r="F28" s="36" t="s">
        <v>679</v>
      </c>
      <c r="G28" s="36" t="s">
        <v>674</v>
      </c>
      <c r="H28" s="36" t="s">
        <v>675</v>
      </c>
      <c r="I28" s="37">
        <v>2.25</v>
      </c>
      <c r="J28" s="38">
        <v>10000</v>
      </c>
      <c r="K28" s="36" t="s">
        <v>4941</v>
      </c>
      <c r="L28" s="39">
        <v>42044</v>
      </c>
      <c r="M28" s="39">
        <v>42179</v>
      </c>
      <c r="N28" s="36" t="s">
        <v>4901</v>
      </c>
      <c r="O28" s="36" t="s">
        <v>2712</v>
      </c>
      <c r="P28" s="37">
        <v>0.2555</v>
      </c>
      <c r="Q28" s="36" t="s">
        <v>677</v>
      </c>
      <c r="R28" s="36" t="s">
        <v>682</v>
      </c>
      <c r="S28" s="47"/>
      <c r="U28" s="36" t="s">
        <v>8396</v>
      </c>
      <c r="V28" s="36" t="s">
        <v>8397</v>
      </c>
      <c r="W28" s="36" t="s">
        <v>854</v>
      </c>
      <c r="X28" s="36" t="s">
        <v>671</v>
      </c>
      <c r="Y28" s="36" t="s">
        <v>8391</v>
      </c>
      <c r="Z28" s="36" t="s">
        <v>674</v>
      </c>
      <c r="AA28" s="36" t="s">
        <v>8389</v>
      </c>
      <c r="AB28" s="37">
        <v>3.9</v>
      </c>
      <c r="AC28" s="38">
        <v>10000</v>
      </c>
      <c r="AD28" s="36" t="s">
        <v>665</v>
      </c>
      <c r="AE28" s="39">
        <v>43822</v>
      </c>
      <c r="AF28" s="39">
        <v>43887</v>
      </c>
      <c r="AG28" s="36" t="s">
        <v>8398</v>
      </c>
      <c r="AH28" s="36" t="s">
        <v>132</v>
      </c>
      <c r="AI28" s="37">
        <v>0.18709999999999999</v>
      </c>
      <c r="AJ28" s="36" t="s">
        <v>677</v>
      </c>
      <c r="AK28" s="36" t="s">
        <v>682</v>
      </c>
      <c r="AN28" s="36" t="s">
        <v>853</v>
      </c>
      <c r="AO28" s="36" t="s">
        <v>704</v>
      </c>
      <c r="AP28" s="36" t="s">
        <v>854</v>
      </c>
      <c r="AQ28" s="36" t="s">
        <v>195</v>
      </c>
      <c r="AR28" s="36" t="s">
        <v>811</v>
      </c>
      <c r="AS28" s="36" t="s">
        <v>789</v>
      </c>
      <c r="AT28" s="36" t="s">
        <v>855</v>
      </c>
      <c r="AU28" s="37">
        <v>3.9</v>
      </c>
      <c r="AV28" s="38">
        <v>10000</v>
      </c>
      <c r="AW28" s="36" t="s">
        <v>856</v>
      </c>
      <c r="AX28" s="39">
        <v>43822</v>
      </c>
      <c r="AY28" s="39">
        <v>43887</v>
      </c>
      <c r="AZ28" s="36" t="s">
        <v>705</v>
      </c>
      <c r="BA28" s="36" t="s">
        <v>857</v>
      </c>
      <c r="BB28" s="37">
        <v>0.18709999999999999</v>
      </c>
      <c r="BC28" s="36" t="s">
        <v>798</v>
      </c>
      <c r="BD28" s="36" t="s">
        <v>79</v>
      </c>
    </row>
    <row r="29" spans="2:56">
      <c r="B29" s="36" t="s">
        <v>2713</v>
      </c>
      <c r="C29" s="36" t="s">
        <v>9465</v>
      </c>
      <c r="D29" s="36" t="s">
        <v>9466</v>
      </c>
      <c r="E29" s="36" t="s">
        <v>4879</v>
      </c>
      <c r="F29" s="36" t="s">
        <v>679</v>
      </c>
      <c r="G29" s="36" t="s">
        <v>674</v>
      </c>
      <c r="H29" s="36" t="s">
        <v>675</v>
      </c>
      <c r="I29" s="37">
        <v>2.2999999999999998</v>
      </c>
      <c r="J29" s="38">
        <v>10000</v>
      </c>
      <c r="K29" s="36" t="s">
        <v>9467</v>
      </c>
      <c r="L29" s="39">
        <v>42044</v>
      </c>
      <c r="M29" s="39">
        <v>42179</v>
      </c>
      <c r="N29" s="36" t="s">
        <v>4901</v>
      </c>
      <c r="O29" s="36" t="s">
        <v>2712</v>
      </c>
      <c r="P29" s="37">
        <v>0.23139999999999999</v>
      </c>
      <c r="Q29" s="36" t="s">
        <v>677</v>
      </c>
      <c r="R29" s="36" t="s">
        <v>682</v>
      </c>
      <c r="S29" s="47"/>
      <c r="U29" s="36" t="s">
        <v>4606</v>
      </c>
      <c r="V29" s="36" t="s">
        <v>858</v>
      </c>
      <c r="W29" s="36" t="s">
        <v>706</v>
      </c>
      <c r="X29" s="36" t="s">
        <v>671</v>
      </c>
      <c r="Y29" s="36" t="s">
        <v>679</v>
      </c>
      <c r="Z29" s="36" t="s">
        <v>674</v>
      </c>
      <c r="AA29" s="36" t="s">
        <v>675</v>
      </c>
      <c r="AB29" s="37">
        <v>4</v>
      </c>
      <c r="AC29" s="38">
        <v>10000</v>
      </c>
      <c r="AD29" s="36" t="s">
        <v>665</v>
      </c>
      <c r="AE29" s="39">
        <v>43822</v>
      </c>
      <c r="AF29" s="39">
        <v>43887</v>
      </c>
      <c r="AG29" s="36" t="s">
        <v>705</v>
      </c>
      <c r="AH29" s="36" t="s">
        <v>132</v>
      </c>
      <c r="AI29" s="37">
        <v>0.12570000000000001</v>
      </c>
      <c r="AJ29" s="36" t="s">
        <v>677</v>
      </c>
      <c r="AK29" s="36" t="s">
        <v>682</v>
      </c>
      <c r="AN29" s="36" t="s">
        <v>211</v>
      </c>
      <c r="AO29" s="36" t="s">
        <v>858</v>
      </c>
      <c r="AP29" s="36" t="s">
        <v>706</v>
      </c>
      <c r="AQ29" s="36" t="s">
        <v>673</v>
      </c>
      <c r="AR29" s="36" t="s">
        <v>679</v>
      </c>
      <c r="AS29" s="36" t="s">
        <v>812</v>
      </c>
      <c r="AT29" s="36" t="s">
        <v>809</v>
      </c>
      <c r="AU29" s="37">
        <v>4</v>
      </c>
      <c r="AV29" s="38">
        <v>10000</v>
      </c>
      <c r="AW29" s="36" t="s">
        <v>856</v>
      </c>
      <c r="AX29" s="39">
        <v>43822</v>
      </c>
      <c r="AY29" s="39">
        <v>43887</v>
      </c>
      <c r="AZ29" s="36" t="s">
        <v>849</v>
      </c>
      <c r="BA29" s="36" t="s">
        <v>702</v>
      </c>
      <c r="BB29" s="37">
        <v>0.12570000000000001</v>
      </c>
      <c r="BC29" s="36" t="s">
        <v>201</v>
      </c>
      <c r="BD29" s="36" t="s">
        <v>810</v>
      </c>
    </row>
    <row r="30" spans="2:56">
      <c r="B30" s="36" t="s">
        <v>2714</v>
      </c>
      <c r="C30" s="36" t="s">
        <v>9468</v>
      </c>
      <c r="D30" s="36" t="s">
        <v>2715</v>
      </c>
      <c r="E30" s="36" t="s">
        <v>4879</v>
      </c>
      <c r="F30" s="36" t="s">
        <v>679</v>
      </c>
      <c r="G30" s="36" t="s">
        <v>674</v>
      </c>
      <c r="H30" s="36" t="s">
        <v>675</v>
      </c>
      <c r="I30" s="37">
        <v>2.35</v>
      </c>
      <c r="J30" s="38">
        <v>10000</v>
      </c>
      <c r="K30" s="36" t="s">
        <v>4941</v>
      </c>
      <c r="L30" s="39">
        <v>42044</v>
      </c>
      <c r="M30" s="39">
        <v>42179</v>
      </c>
      <c r="N30" s="36" t="s">
        <v>4901</v>
      </c>
      <c r="O30" s="36" t="s">
        <v>2712</v>
      </c>
      <c r="P30" s="37">
        <v>0.20910000000000001</v>
      </c>
      <c r="Q30" s="36" t="s">
        <v>677</v>
      </c>
      <c r="R30" s="36" t="s">
        <v>682</v>
      </c>
      <c r="S30" s="47"/>
      <c r="U30" s="36" t="s">
        <v>859</v>
      </c>
      <c r="V30" s="36" t="s">
        <v>8399</v>
      </c>
      <c r="W30" s="36" t="s">
        <v>8400</v>
      </c>
      <c r="X30" s="36" t="s">
        <v>671</v>
      </c>
      <c r="Y30" s="36" t="s">
        <v>679</v>
      </c>
      <c r="Z30" s="36" t="s">
        <v>674</v>
      </c>
      <c r="AA30" s="36" t="s">
        <v>675</v>
      </c>
      <c r="AB30" s="37">
        <v>4.0999999999999996</v>
      </c>
      <c r="AC30" s="38">
        <v>10000</v>
      </c>
      <c r="AD30" s="36" t="s">
        <v>665</v>
      </c>
      <c r="AE30" s="39">
        <v>43822</v>
      </c>
      <c r="AF30" s="39">
        <v>43887</v>
      </c>
      <c r="AG30" s="36" t="s">
        <v>705</v>
      </c>
      <c r="AH30" s="36" t="s">
        <v>132</v>
      </c>
      <c r="AI30" s="37">
        <v>7.9000000000000001E-2</v>
      </c>
      <c r="AJ30" s="36" t="s">
        <v>677</v>
      </c>
      <c r="AK30" s="36" t="s">
        <v>8361</v>
      </c>
      <c r="AN30" s="36" t="s">
        <v>859</v>
      </c>
      <c r="AO30" s="36" t="s">
        <v>860</v>
      </c>
      <c r="AP30" s="36" t="s">
        <v>861</v>
      </c>
      <c r="AQ30" s="36" t="s">
        <v>673</v>
      </c>
      <c r="AR30" s="36" t="s">
        <v>679</v>
      </c>
      <c r="AS30" s="36" t="s">
        <v>674</v>
      </c>
      <c r="AT30" s="36" t="s">
        <v>809</v>
      </c>
      <c r="AU30" s="37">
        <v>4.0999999999999996</v>
      </c>
      <c r="AV30" s="38">
        <v>10000</v>
      </c>
      <c r="AW30" s="36" t="s">
        <v>701</v>
      </c>
      <c r="AX30" s="39">
        <v>43822</v>
      </c>
      <c r="AY30" s="39">
        <v>43887</v>
      </c>
      <c r="AZ30" s="36" t="s">
        <v>705</v>
      </c>
      <c r="BA30" s="36" t="s">
        <v>862</v>
      </c>
      <c r="BB30" s="37">
        <v>7.9000000000000001E-2</v>
      </c>
      <c r="BC30" s="36" t="s">
        <v>798</v>
      </c>
      <c r="BD30" s="36" t="s">
        <v>79</v>
      </c>
    </row>
    <row r="31" spans="2:56">
      <c r="B31" s="36" t="s">
        <v>9469</v>
      </c>
      <c r="C31" s="36" t="s">
        <v>9470</v>
      </c>
      <c r="D31" s="36" t="s">
        <v>9471</v>
      </c>
      <c r="E31" s="36" t="s">
        <v>4879</v>
      </c>
      <c r="F31" s="36" t="s">
        <v>679</v>
      </c>
      <c r="G31" s="36" t="s">
        <v>674</v>
      </c>
      <c r="H31" s="36" t="s">
        <v>675</v>
      </c>
      <c r="I31" s="37">
        <v>2.4</v>
      </c>
      <c r="J31" s="38">
        <v>10000</v>
      </c>
      <c r="K31" s="36" t="s">
        <v>4941</v>
      </c>
      <c r="L31" s="39">
        <v>42044</v>
      </c>
      <c r="M31" s="39">
        <v>42179</v>
      </c>
      <c r="N31" s="36" t="s">
        <v>4901</v>
      </c>
      <c r="O31" s="36" t="s">
        <v>2712</v>
      </c>
      <c r="P31" s="37">
        <v>0.1885</v>
      </c>
      <c r="Q31" s="36" t="s">
        <v>677</v>
      </c>
      <c r="R31" s="36" t="s">
        <v>682</v>
      </c>
      <c r="S31" s="47"/>
      <c r="U31" s="36" t="s">
        <v>863</v>
      </c>
      <c r="V31" s="36" t="s">
        <v>864</v>
      </c>
      <c r="W31" s="36" t="s">
        <v>4607</v>
      </c>
      <c r="X31" s="36" t="s">
        <v>8357</v>
      </c>
      <c r="Y31" s="36" t="s">
        <v>679</v>
      </c>
      <c r="Z31" s="36" t="s">
        <v>8401</v>
      </c>
      <c r="AA31" s="36" t="s">
        <v>8389</v>
      </c>
      <c r="AB31" s="37">
        <v>4.2</v>
      </c>
      <c r="AC31" s="38">
        <v>10000</v>
      </c>
      <c r="AD31" s="36" t="s">
        <v>665</v>
      </c>
      <c r="AE31" s="39">
        <v>43822</v>
      </c>
      <c r="AF31" s="39">
        <v>43887</v>
      </c>
      <c r="AG31" s="36" t="s">
        <v>705</v>
      </c>
      <c r="AH31" s="36" t="s">
        <v>132</v>
      </c>
      <c r="AI31" s="37">
        <v>4.6199999999999998E-2</v>
      </c>
      <c r="AJ31" s="36" t="s">
        <v>677</v>
      </c>
      <c r="AK31" s="36" t="s">
        <v>8381</v>
      </c>
      <c r="AN31" s="36" t="s">
        <v>863</v>
      </c>
      <c r="AO31" s="36" t="s">
        <v>864</v>
      </c>
      <c r="AP31" s="36" t="s">
        <v>865</v>
      </c>
      <c r="AQ31" s="36" t="s">
        <v>827</v>
      </c>
      <c r="AR31" s="36" t="s">
        <v>77</v>
      </c>
      <c r="AS31" s="36" t="s">
        <v>789</v>
      </c>
      <c r="AT31" s="36" t="s">
        <v>675</v>
      </c>
      <c r="AU31" s="37">
        <v>4.2</v>
      </c>
      <c r="AV31" s="38">
        <v>10000</v>
      </c>
      <c r="AW31" s="36" t="s">
        <v>866</v>
      </c>
      <c r="AX31" s="39">
        <v>43822</v>
      </c>
      <c r="AY31" s="39">
        <v>43887</v>
      </c>
      <c r="AZ31" s="36" t="s">
        <v>209</v>
      </c>
      <c r="BA31" s="36" t="s">
        <v>702</v>
      </c>
      <c r="BB31" s="37">
        <v>4.6199999999999998E-2</v>
      </c>
      <c r="BC31" s="36" t="s">
        <v>677</v>
      </c>
      <c r="BD31" s="36" t="s">
        <v>682</v>
      </c>
    </row>
    <row r="32" spans="2:56">
      <c r="B32" s="36" t="s">
        <v>9472</v>
      </c>
      <c r="C32" s="36" t="s">
        <v>4905</v>
      </c>
      <c r="D32" s="36" t="s">
        <v>4906</v>
      </c>
      <c r="E32" s="36" t="s">
        <v>4879</v>
      </c>
      <c r="F32" s="36" t="s">
        <v>679</v>
      </c>
      <c r="G32" s="36" t="s">
        <v>692</v>
      </c>
      <c r="H32" s="36" t="s">
        <v>675</v>
      </c>
      <c r="I32" s="37">
        <v>2.2000000000000002</v>
      </c>
      <c r="J32" s="38">
        <v>10000</v>
      </c>
      <c r="K32" s="36" t="s">
        <v>4941</v>
      </c>
      <c r="L32" s="39">
        <v>42044</v>
      </c>
      <c r="M32" s="39">
        <v>42179</v>
      </c>
      <c r="N32" s="36" t="s">
        <v>9473</v>
      </c>
      <c r="O32" s="36" t="s">
        <v>2712</v>
      </c>
      <c r="P32" s="37">
        <v>0.156</v>
      </c>
      <c r="Q32" s="36" t="s">
        <v>677</v>
      </c>
      <c r="R32" s="36" t="s">
        <v>682</v>
      </c>
      <c r="S32" s="47"/>
      <c r="U32" s="36" t="s">
        <v>8402</v>
      </c>
      <c r="V32" s="36" t="s">
        <v>868</v>
      </c>
      <c r="W32" s="36" t="s">
        <v>869</v>
      </c>
      <c r="X32" s="36" t="s">
        <v>671</v>
      </c>
      <c r="Y32" s="36" t="s">
        <v>8385</v>
      </c>
      <c r="Z32" s="36" t="s">
        <v>674</v>
      </c>
      <c r="AA32" s="36" t="s">
        <v>675</v>
      </c>
      <c r="AB32" s="37">
        <v>4.3</v>
      </c>
      <c r="AC32" s="38">
        <v>10000</v>
      </c>
      <c r="AD32" s="36" t="s">
        <v>665</v>
      </c>
      <c r="AE32" s="39">
        <v>43822</v>
      </c>
      <c r="AF32" s="39">
        <v>43887</v>
      </c>
      <c r="AG32" s="36" t="s">
        <v>705</v>
      </c>
      <c r="AH32" s="36" t="s">
        <v>132</v>
      </c>
      <c r="AI32" s="37">
        <v>2.52E-2</v>
      </c>
      <c r="AJ32" s="36" t="s">
        <v>677</v>
      </c>
      <c r="AK32" s="36" t="s">
        <v>8381</v>
      </c>
      <c r="AN32" s="36" t="s">
        <v>867</v>
      </c>
      <c r="AO32" s="36" t="s">
        <v>868</v>
      </c>
      <c r="AP32" s="36" t="s">
        <v>869</v>
      </c>
      <c r="AQ32" s="36" t="s">
        <v>195</v>
      </c>
      <c r="AR32" s="36" t="s">
        <v>870</v>
      </c>
      <c r="AS32" s="36" t="s">
        <v>789</v>
      </c>
      <c r="AT32" s="36" t="s">
        <v>871</v>
      </c>
      <c r="AU32" s="37">
        <v>4.3</v>
      </c>
      <c r="AV32" s="38">
        <v>10000</v>
      </c>
      <c r="AW32" s="36" t="s">
        <v>665</v>
      </c>
      <c r="AX32" s="39">
        <v>43822</v>
      </c>
      <c r="AY32" s="39">
        <v>43887</v>
      </c>
      <c r="AZ32" s="36" t="s">
        <v>705</v>
      </c>
      <c r="BA32" s="36" t="s">
        <v>862</v>
      </c>
      <c r="BB32" s="37">
        <v>2.52E-2</v>
      </c>
      <c r="BC32" s="36" t="s">
        <v>677</v>
      </c>
      <c r="BD32" s="36" t="s">
        <v>807</v>
      </c>
    </row>
    <row r="33" spans="2:56">
      <c r="B33" s="36" t="s">
        <v>2716</v>
      </c>
      <c r="C33" s="36" t="s">
        <v>9474</v>
      </c>
      <c r="D33" s="36" t="s">
        <v>9475</v>
      </c>
      <c r="E33" s="36" t="s">
        <v>4879</v>
      </c>
      <c r="F33" s="36" t="s">
        <v>679</v>
      </c>
      <c r="G33" s="36" t="s">
        <v>692</v>
      </c>
      <c r="H33" s="36" t="s">
        <v>675</v>
      </c>
      <c r="I33" s="37">
        <v>2.25</v>
      </c>
      <c r="J33" s="38">
        <v>10000</v>
      </c>
      <c r="K33" s="36" t="s">
        <v>4941</v>
      </c>
      <c r="L33" s="39">
        <v>42044</v>
      </c>
      <c r="M33" s="39">
        <v>42179</v>
      </c>
      <c r="N33" s="36" t="s">
        <v>4901</v>
      </c>
      <c r="O33" s="36" t="s">
        <v>2712</v>
      </c>
      <c r="P33" s="37">
        <v>0.17929999999999999</v>
      </c>
      <c r="Q33" s="36" t="s">
        <v>677</v>
      </c>
      <c r="R33" s="36" t="s">
        <v>682</v>
      </c>
      <c r="S33" s="47"/>
      <c r="U33" s="36" t="s">
        <v>8403</v>
      </c>
      <c r="V33" s="36" t="s">
        <v>872</v>
      </c>
      <c r="W33" s="36" t="s">
        <v>873</v>
      </c>
      <c r="X33" s="36" t="s">
        <v>671</v>
      </c>
      <c r="Y33" s="36" t="s">
        <v>679</v>
      </c>
      <c r="Z33" s="36" t="s">
        <v>674</v>
      </c>
      <c r="AA33" s="36" t="s">
        <v>675</v>
      </c>
      <c r="AB33" s="37">
        <v>4.4000000000000004</v>
      </c>
      <c r="AC33" s="38">
        <v>10000</v>
      </c>
      <c r="AD33" s="36" t="s">
        <v>665</v>
      </c>
      <c r="AE33" s="39">
        <v>43822</v>
      </c>
      <c r="AF33" s="39">
        <v>43887</v>
      </c>
      <c r="AG33" s="36" t="s">
        <v>705</v>
      </c>
      <c r="AH33" s="36" t="s">
        <v>132</v>
      </c>
      <c r="AI33" s="37">
        <v>1.2800000000000001E-2</v>
      </c>
      <c r="AJ33" s="36" t="s">
        <v>677</v>
      </c>
      <c r="AK33" s="36" t="s">
        <v>682</v>
      </c>
      <c r="AN33" s="36" t="s">
        <v>212</v>
      </c>
      <c r="AO33" s="36" t="s">
        <v>872</v>
      </c>
      <c r="AP33" s="36" t="s">
        <v>873</v>
      </c>
      <c r="AQ33" s="36" t="s">
        <v>808</v>
      </c>
      <c r="AR33" s="36" t="s">
        <v>811</v>
      </c>
      <c r="AS33" s="36" t="s">
        <v>674</v>
      </c>
      <c r="AT33" s="36" t="s">
        <v>78</v>
      </c>
      <c r="AU33" s="37">
        <v>4.4000000000000004</v>
      </c>
      <c r="AV33" s="38">
        <v>10000</v>
      </c>
      <c r="AW33" s="36" t="s">
        <v>701</v>
      </c>
      <c r="AX33" s="39">
        <v>43822</v>
      </c>
      <c r="AY33" s="39">
        <v>43887</v>
      </c>
      <c r="AZ33" s="36" t="s">
        <v>874</v>
      </c>
      <c r="BA33" s="36" t="s">
        <v>132</v>
      </c>
      <c r="BB33" s="37">
        <v>1.2800000000000001E-2</v>
      </c>
      <c r="BC33" s="36" t="s">
        <v>677</v>
      </c>
      <c r="BD33" s="36" t="s">
        <v>682</v>
      </c>
    </row>
    <row r="34" spans="2:56">
      <c r="B34" s="36" t="s">
        <v>9476</v>
      </c>
      <c r="C34" s="36" t="s">
        <v>4907</v>
      </c>
      <c r="D34" s="36" t="s">
        <v>9477</v>
      </c>
      <c r="E34" s="36" t="s">
        <v>4879</v>
      </c>
      <c r="F34" s="36" t="s">
        <v>679</v>
      </c>
      <c r="G34" s="36" t="s">
        <v>692</v>
      </c>
      <c r="H34" s="36" t="s">
        <v>675</v>
      </c>
      <c r="I34" s="37">
        <v>2.2999999999999998</v>
      </c>
      <c r="J34" s="38">
        <v>10000</v>
      </c>
      <c r="K34" s="36" t="s">
        <v>4941</v>
      </c>
      <c r="L34" s="39">
        <v>42044</v>
      </c>
      <c r="M34" s="39">
        <v>42179</v>
      </c>
      <c r="N34" s="36" t="s">
        <v>9473</v>
      </c>
      <c r="O34" s="36" t="s">
        <v>2712</v>
      </c>
      <c r="P34" s="37">
        <v>0.2044</v>
      </c>
      <c r="Q34" s="36" t="s">
        <v>677</v>
      </c>
      <c r="R34" s="36" t="s">
        <v>682</v>
      </c>
      <c r="S34" s="47"/>
      <c r="U34" s="36" t="s">
        <v>8404</v>
      </c>
      <c r="V34" s="36" t="s">
        <v>8405</v>
      </c>
      <c r="W34" s="36" t="s">
        <v>877</v>
      </c>
      <c r="X34" s="36" t="s">
        <v>671</v>
      </c>
      <c r="Y34" s="36" t="s">
        <v>679</v>
      </c>
      <c r="Z34" s="36" t="s">
        <v>692</v>
      </c>
      <c r="AA34" s="36" t="s">
        <v>8406</v>
      </c>
      <c r="AB34" s="37">
        <v>3.6</v>
      </c>
      <c r="AC34" s="38">
        <v>10000</v>
      </c>
      <c r="AD34" s="36" t="s">
        <v>665</v>
      </c>
      <c r="AE34" s="39">
        <v>43822</v>
      </c>
      <c r="AF34" s="39">
        <v>43887</v>
      </c>
      <c r="AG34" s="36" t="s">
        <v>8407</v>
      </c>
      <c r="AH34" s="36" t="s">
        <v>132</v>
      </c>
      <c r="AI34" s="37">
        <v>4.1999999999999997E-3</v>
      </c>
      <c r="AJ34" s="36" t="s">
        <v>677</v>
      </c>
      <c r="AK34" s="36" t="s">
        <v>682</v>
      </c>
      <c r="AN34" s="36" t="s">
        <v>875</v>
      </c>
      <c r="AO34" s="36" t="s">
        <v>876</v>
      </c>
      <c r="AP34" s="36" t="s">
        <v>877</v>
      </c>
      <c r="AQ34" s="36" t="s">
        <v>195</v>
      </c>
      <c r="AR34" s="36" t="s">
        <v>679</v>
      </c>
      <c r="AS34" s="36" t="s">
        <v>692</v>
      </c>
      <c r="AT34" s="36" t="s">
        <v>790</v>
      </c>
      <c r="AU34" s="37">
        <v>3.6</v>
      </c>
      <c r="AV34" s="38">
        <v>10000</v>
      </c>
      <c r="AW34" s="36" t="s">
        <v>856</v>
      </c>
      <c r="AX34" s="39">
        <v>43822</v>
      </c>
      <c r="AY34" s="39">
        <v>43887</v>
      </c>
      <c r="AZ34" s="36" t="s">
        <v>849</v>
      </c>
      <c r="BA34" s="36" t="s">
        <v>132</v>
      </c>
      <c r="BB34" s="37">
        <v>4.1999999999999997E-3</v>
      </c>
      <c r="BC34" s="36" t="s">
        <v>798</v>
      </c>
      <c r="BD34" s="36" t="s">
        <v>682</v>
      </c>
    </row>
    <row r="35" spans="2:56">
      <c r="B35" s="36" t="s">
        <v>9478</v>
      </c>
      <c r="C35" s="36" t="s">
        <v>9479</v>
      </c>
      <c r="D35" s="36" t="s">
        <v>9480</v>
      </c>
      <c r="E35" s="36" t="s">
        <v>4879</v>
      </c>
      <c r="F35" s="36" t="s">
        <v>679</v>
      </c>
      <c r="G35" s="36" t="s">
        <v>692</v>
      </c>
      <c r="H35" s="36" t="s">
        <v>675</v>
      </c>
      <c r="I35" s="37">
        <v>2.35</v>
      </c>
      <c r="J35" s="38">
        <v>10000</v>
      </c>
      <c r="K35" s="36" t="s">
        <v>4941</v>
      </c>
      <c r="L35" s="39">
        <v>42044</v>
      </c>
      <c r="M35" s="39">
        <v>42179</v>
      </c>
      <c r="N35" s="36" t="s">
        <v>4901</v>
      </c>
      <c r="O35" s="36" t="s">
        <v>2712</v>
      </c>
      <c r="P35" s="37">
        <v>0.23130000000000001</v>
      </c>
      <c r="Q35" s="36" t="s">
        <v>677</v>
      </c>
      <c r="R35" s="36" t="s">
        <v>682</v>
      </c>
      <c r="S35" s="47"/>
      <c r="U35" s="36" t="s">
        <v>878</v>
      </c>
      <c r="V35" s="36" t="s">
        <v>879</v>
      </c>
      <c r="W35" s="36" t="s">
        <v>8408</v>
      </c>
      <c r="X35" s="36" t="s">
        <v>671</v>
      </c>
      <c r="Y35" s="36" t="s">
        <v>8376</v>
      </c>
      <c r="Z35" s="36" t="s">
        <v>692</v>
      </c>
      <c r="AA35" s="36" t="s">
        <v>675</v>
      </c>
      <c r="AB35" s="37">
        <v>3.7</v>
      </c>
      <c r="AC35" s="38">
        <v>10000</v>
      </c>
      <c r="AD35" s="36" t="s">
        <v>8409</v>
      </c>
      <c r="AE35" s="39">
        <v>43822</v>
      </c>
      <c r="AF35" s="39">
        <v>43887</v>
      </c>
      <c r="AG35" s="36" t="s">
        <v>705</v>
      </c>
      <c r="AH35" s="36" t="s">
        <v>8410</v>
      </c>
      <c r="AI35" s="37">
        <v>1.11E-2</v>
      </c>
      <c r="AJ35" s="36" t="s">
        <v>677</v>
      </c>
      <c r="AK35" s="36" t="s">
        <v>682</v>
      </c>
      <c r="AN35" s="36" t="s">
        <v>878</v>
      </c>
      <c r="AO35" s="36" t="s">
        <v>879</v>
      </c>
      <c r="AP35" s="36" t="s">
        <v>880</v>
      </c>
      <c r="AQ35" s="36" t="s">
        <v>673</v>
      </c>
      <c r="AR35" s="36" t="s">
        <v>881</v>
      </c>
      <c r="AS35" s="36" t="s">
        <v>205</v>
      </c>
      <c r="AT35" s="36" t="s">
        <v>809</v>
      </c>
      <c r="AU35" s="37">
        <v>3.7</v>
      </c>
      <c r="AV35" s="38">
        <v>10000</v>
      </c>
      <c r="AW35" s="36" t="s">
        <v>866</v>
      </c>
      <c r="AX35" s="39">
        <v>43822</v>
      </c>
      <c r="AY35" s="39">
        <v>43887</v>
      </c>
      <c r="AZ35" s="36" t="s">
        <v>882</v>
      </c>
      <c r="BA35" s="36" t="s">
        <v>857</v>
      </c>
      <c r="BB35" s="37">
        <v>1.11E-2</v>
      </c>
      <c r="BC35" s="36" t="s">
        <v>677</v>
      </c>
      <c r="BD35" s="36" t="s">
        <v>807</v>
      </c>
    </row>
    <row r="36" spans="2:56">
      <c r="B36" s="36" t="s">
        <v>9481</v>
      </c>
      <c r="C36" s="36" t="s">
        <v>4908</v>
      </c>
      <c r="D36" s="36" t="s">
        <v>9482</v>
      </c>
      <c r="E36" s="36" t="s">
        <v>4879</v>
      </c>
      <c r="F36" s="36" t="s">
        <v>679</v>
      </c>
      <c r="G36" s="36" t="s">
        <v>692</v>
      </c>
      <c r="H36" s="36" t="s">
        <v>675</v>
      </c>
      <c r="I36" s="37">
        <v>2.4</v>
      </c>
      <c r="J36" s="38">
        <v>10000</v>
      </c>
      <c r="K36" s="36" t="s">
        <v>4941</v>
      </c>
      <c r="L36" s="39">
        <v>42044</v>
      </c>
      <c r="M36" s="39">
        <v>42179</v>
      </c>
      <c r="N36" s="36" t="s">
        <v>4901</v>
      </c>
      <c r="O36" s="36" t="s">
        <v>2712</v>
      </c>
      <c r="P36" s="37">
        <v>0.25990000000000002</v>
      </c>
      <c r="Q36" s="36" t="s">
        <v>677</v>
      </c>
      <c r="R36" s="36" t="s">
        <v>682</v>
      </c>
      <c r="S36" s="47"/>
      <c r="U36" s="36" t="s">
        <v>8411</v>
      </c>
      <c r="V36" s="36" t="s">
        <v>4608</v>
      </c>
      <c r="W36" s="36" t="s">
        <v>214</v>
      </c>
      <c r="X36" s="36" t="s">
        <v>8357</v>
      </c>
      <c r="Y36" s="36" t="s">
        <v>679</v>
      </c>
      <c r="Z36" s="36" t="s">
        <v>692</v>
      </c>
      <c r="AA36" s="36" t="s">
        <v>8412</v>
      </c>
      <c r="AB36" s="37">
        <v>3.8</v>
      </c>
      <c r="AC36" s="38">
        <v>10000</v>
      </c>
      <c r="AD36" s="36" t="s">
        <v>665</v>
      </c>
      <c r="AE36" s="39">
        <v>43822</v>
      </c>
      <c r="AF36" s="39">
        <v>43887</v>
      </c>
      <c r="AG36" s="36" t="s">
        <v>8413</v>
      </c>
      <c r="AH36" s="36" t="s">
        <v>8414</v>
      </c>
      <c r="AI36" s="37">
        <v>2.5000000000000001E-2</v>
      </c>
      <c r="AJ36" s="36" t="s">
        <v>677</v>
      </c>
      <c r="AK36" s="36" t="s">
        <v>8381</v>
      </c>
      <c r="AN36" s="36" t="s">
        <v>883</v>
      </c>
      <c r="AO36" s="36" t="s">
        <v>213</v>
      </c>
      <c r="AP36" s="36" t="s">
        <v>214</v>
      </c>
      <c r="AQ36" s="36" t="s">
        <v>827</v>
      </c>
      <c r="AR36" s="36" t="s">
        <v>77</v>
      </c>
      <c r="AS36" s="36" t="s">
        <v>692</v>
      </c>
      <c r="AT36" s="36" t="s">
        <v>78</v>
      </c>
      <c r="AU36" s="37">
        <v>3.8</v>
      </c>
      <c r="AV36" s="38">
        <v>10000</v>
      </c>
      <c r="AW36" s="36" t="s">
        <v>701</v>
      </c>
      <c r="AX36" s="39">
        <v>43822</v>
      </c>
      <c r="AY36" s="39">
        <v>43887</v>
      </c>
      <c r="AZ36" s="36" t="s">
        <v>705</v>
      </c>
      <c r="BA36" s="36" t="s">
        <v>862</v>
      </c>
      <c r="BB36" s="37">
        <v>2.5000000000000001E-2</v>
      </c>
      <c r="BC36" s="36" t="s">
        <v>823</v>
      </c>
      <c r="BD36" s="36" t="s">
        <v>682</v>
      </c>
    </row>
    <row r="37" spans="2:56">
      <c r="B37" s="36" t="s">
        <v>4909</v>
      </c>
      <c r="C37" s="36" t="s">
        <v>2717</v>
      </c>
      <c r="D37" s="36" t="s">
        <v>371</v>
      </c>
      <c r="E37" s="36" t="s">
        <v>4879</v>
      </c>
      <c r="F37" s="36" t="s">
        <v>679</v>
      </c>
      <c r="G37" s="36" t="s">
        <v>674</v>
      </c>
      <c r="H37" s="36" t="s">
        <v>675</v>
      </c>
      <c r="I37" s="37">
        <v>2.2000000000000002</v>
      </c>
      <c r="J37" s="38">
        <v>10000</v>
      </c>
      <c r="K37" s="36" t="s">
        <v>4910</v>
      </c>
      <c r="L37" s="39">
        <v>42044</v>
      </c>
      <c r="M37" s="39">
        <v>42270</v>
      </c>
      <c r="N37" s="36" t="s">
        <v>4915</v>
      </c>
      <c r="O37" s="36" t="s">
        <v>4934</v>
      </c>
      <c r="P37" s="37">
        <v>0.35360000000000003</v>
      </c>
      <c r="Q37" s="36" t="s">
        <v>677</v>
      </c>
      <c r="R37" s="36" t="s">
        <v>682</v>
      </c>
      <c r="S37" s="47"/>
      <c r="U37" s="36" t="s">
        <v>884</v>
      </c>
      <c r="V37" s="36" t="s">
        <v>4609</v>
      </c>
      <c r="W37" s="36" t="s">
        <v>885</v>
      </c>
      <c r="X37" s="36" t="s">
        <v>8357</v>
      </c>
      <c r="Y37" s="36" t="s">
        <v>679</v>
      </c>
      <c r="Z37" s="36" t="s">
        <v>8380</v>
      </c>
      <c r="AA37" s="36" t="s">
        <v>675</v>
      </c>
      <c r="AB37" s="37">
        <v>3.9</v>
      </c>
      <c r="AC37" s="38">
        <v>10000</v>
      </c>
      <c r="AD37" s="36" t="s">
        <v>665</v>
      </c>
      <c r="AE37" s="39">
        <v>43822</v>
      </c>
      <c r="AF37" s="39">
        <v>43887</v>
      </c>
      <c r="AG37" s="36" t="s">
        <v>705</v>
      </c>
      <c r="AH37" s="36" t="s">
        <v>132</v>
      </c>
      <c r="AI37" s="37">
        <v>4.9599999999999998E-2</v>
      </c>
      <c r="AJ37" s="36" t="s">
        <v>8382</v>
      </c>
      <c r="AK37" s="36" t="s">
        <v>8381</v>
      </c>
      <c r="AN37" s="36" t="s">
        <v>884</v>
      </c>
      <c r="AO37" s="36" t="s">
        <v>215</v>
      </c>
      <c r="AP37" s="36" t="s">
        <v>885</v>
      </c>
      <c r="AQ37" s="36" t="s">
        <v>195</v>
      </c>
      <c r="AR37" s="36" t="s">
        <v>679</v>
      </c>
      <c r="AS37" s="36" t="s">
        <v>830</v>
      </c>
      <c r="AT37" s="36" t="s">
        <v>809</v>
      </c>
      <c r="AU37" s="37">
        <v>3.9</v>
      </c>
      <c r="AV37" s="38">
        <v>10000</v>
      </c>
      <c r="AW37" s="36" t="s">
        <v>886</v>
      </c>
      <c r="AX37" s="39">
        <v>43822</v>
      </c>
      <c r="AY37" s="39">
        <v>43887</v>
      </c>
      <c r="AZ37" s="36" t="s">
        <v>849</v>
      </c>
      <c r="BA37" s="36" t="s">
        <v>702</v>
      </c>
      <c r="BB37" s="37">
        <v>4.9599999999999998E-2</v>
      </c>
      <c r="BC37" s="36" t="s">
        <v>677</v>
      </c>
      <c r="BD37" s="36" t="s">
        <v>799</v>
      </c>
    </row>
    <row r="38" spans="2:56">
      <c r="B38" s="36" t="s">
        <v>372</v>
      </c>
      <c r="C38" s="36" t="s">
        <v>9483</v>
      </c>
      <c r="D38" s="36" t="s">
        <v>4911</v>
      </c>
      <c r="E38" s="36" t="s">
        <v>4879</v>
      </c>
      <c r="F38" s="36" t="s">
        <v>679</v>
      </c>
      <c r="G38" s="36" t="s">
        <v>674</v>
      </c>
      <c r="H38" s="36" t="s">
        <v>675</v>
      </c>
      <c r="I38" s="37">
        <v>2.25</v>
      </c>
      <c r="J38" s="38">
        <v>10000</v>
      </c>
      <c r="K38" s="36" t="s">
        <v>4910</v>
      </c>
      <c r="L38" s="39">
        <v>42044</v>
      </c>
      <c r="M38" s="39">
        <v>42270</v>
      </c>
      <c r="N38" s="36" t="s">
        <v>4915</v>
      </c>
      <c r="O38" s="36" t="s">
        <v>4934</v>
      </c>
      <c r="P38" s="37">
        <v>0.32879999999999998</v>
      </c>
      <c r="Q38" s="36" t="s">
        <v>677</v>
      </c>
      <c r="R38" s="36" t="s">
        <v>682</v>
      </c>
      <c r="S38" s="47"/>
      <c r="U38" s="36" t="s">
        <v>887</v>
      </c>
      <c r="V38" s="36" t="s">
        <v>8415</v>
      </c>
      <c r="W38" s="36" t="s">
        <v>888</v>
      </c>
      <c r="X38" s="36" t="s">
        <v>671</v>
      </c>
      <c r="Y38" s="36" t="s">
        <v>679</v>
      </c>
      <c r="Z38" s="36" t="s">
        <v>692</v>
      </c>
      <c r="AA38" s="36" t="s">
        <v>675</v>
      </c>
      <c r="AB38" s="37">
        <v>4</v>
      </c>
      <c r="AC38" s="38">
        <v>10000</v>
      </c>
      <c r="AD38" s="36" t="s">
        <v>665</v>
      </c>
      <c r="AE38" s="39">
        <v>43822</v>
      </c>
      <c r="AF38" s="39">
        <v>43887</v>
      </c>
      <c r="AG38" s="36" t="s">
        <v>705</v>
      </c>
      <c r="AH38" s="36" t="s">
        <v>132</v>
      </c>
      <c r="AI38" s="37">
        <v>8.7599999999999997E-2</v>
      </c>
      <c r="AJ38" s="36" t="s">
        <v>677</v>
      </c>
      <c r="AK38" s="36" t="s">
        <v>682</v>
      </c>
      <c r="AN38" s="36" t="s">
        <v>887</v>
      </c>
      <c r="AO38" s="36" t="s">
        <v>216</v>
      </c>
      <c r="AP38" s="36" t="s">
        <v>888</v>
      </c>
      <c r="AQ38" s="36" t="s">
        <v>827</v>
      </c>
      <c r="AR38" s="36" t="s">
        <v>679</v>
      </c>
      <c r="AS38" s="36" t="s">
        <v>698</v>
      </c>
      <c r="AT38" s="36" t="s">
        <v>78</v>
      </c>
      <c r="AU38" s="37">
        <v>4</v>
      </c>
      <c r="AV38" s="38">
        <v>10000</v>
      </c>
      <c r="AW38" s="36" t="s">
        <v>866</v>
      </c>
      <c r="AX38" s="39">
        <v>43822</v>
      </c>
      <c r="AY38" s="39">
        <v>43887</v>
      </c>
      <c r="AZ38" s="36" t="s">
        <v>705</v>
      </c>
      <c r="BA38" s="36" t="s">
        <v>889</v>
      </c>
      <c r="BB38" s="37">
        <v>8.7599999999999997E-2</v>
      </c>
      <c r="BC38" s="36" t="s">
        <v>201</v>
      </c>
      <c r="BD38" s="36" t="s">
        <v>682</v>
      </c>
    </row>
    <row r="39" spans="2:56">
      <c r="B39" s="36" t="s">
        <v>9484</v>
      </c>
      <c r="C39" s="36" t="s">
        <v>9485</v>
      </c>
      <c r="D39" s="36" t="s">
        <v>2718</v>
      </c>
      <c r="E39" s="36" t="s">
        <v>4879</v>
      </c>
      <c r="F39" s="36" t="s">
        <v>679</v>
      </c>
      <c r="G39" s="36" t="s">
        <v>674</v>
      </c>
      <c r="H39" s="36" t="s">
        <v>675</v>
      </c>
      <c r="I39" s="37">
        <v>2.2999999999999998</v>
      </c>
      <c r="J39" s="38">
        <v>10000</v>
      </c>
      <c r="K39" s="36" t="s">
        <v>4910</v>
      </c>
      <c r="L39" s="39">
        <v>42044</v>
      </c>
      <c r="M39" s="39">
        <v>42270</v>
      </c>
      <c r="N39" s="36" t="s">
        <v>4915</v>
      </c>
      <c r="O39" s="36" t="s">
        <v>4934</v>
      </c>
      <c r="P39" s="37">
        <v>0.3054</v>
      </c>
      <c r="Q39" s="36" t="s">
        <v>677</v>
      </c>
      <c r="R39" s="36" t="s">
        <v>682</v>
      </c>
      <c r="S39" s="47"/>
      <c r="U39" s="36" t="s">
        <v>890</v>
      </c>
      <c r="V39" s="36" t="s">
        <v>8416</v>
      </c>
      <c r="W39" s="36" t="s">
        <v>892</v>
      </c>
      <c r="X39" s="36" t="s">
        <v>671</v>
      </c>
      <c r="Y39" s="36" t="s">
        <v>679</v>
      </c>
      <c r="Z39" s="36" t="s">
        <v>692</v>
      </c>
      <c r="AA39" s="36" t="s">
        <v>675</v>
      </c>
      <c r="AB39" s="37">
        <v>4.0999999999999996</v>
      </c>
      <c r="AC39" s="38">
        <v>10000</v>
      </c>
      <c r="AD39" s="36" t="s">
        <v>665</v>
      </c>
      <c r="AE39" s="39">
        <v>43822</v>
      </c>
      <c r="AF39" s="39">
        <v>43887</v>
      </c>
      <c r="AG39" s="36" t="s">
        <v>705</v>
      </c>
      <c r="AH39" s="36" t="s">
        <v>132</v>
      </c>
      <c r="AI39" s="37">
        <v>0.1404</v>
      </c>
      <c r="AJ39" s="36" t="s">
        <v>677</v>
      </c>
      <c r="AK39" s="36" t="s">
        <v>682</v>
      </c>
      <c r="AN39" s="36" t="s">
        <v>890</v>
      </c>
      <c r="AO39" s="36" t="s">
        <v>891</v>
      </c>
      <c r="AP39" s="36" t="s">
        <v>892</v>
      </c>
      <c r="AQ39" s="36" t="s">
        <v>827</v>
      </c>
      <c r="AR39" s="36" t="s">
        <v>77</v>
      </c>
      <c r="AS39" s="36" t="s">
        <v>830</v>
      </c>
      <c r="AT39" s="36" t="s">
        <v>790</v>
      </c>
      <c r="AU39" s="37">
        <v>4.0999999999999996</v>
      </c>
      <c r="AV39" s="38">
        <v>10000</v>
      </c>
      <c r="AW39" s="36" t="s">
        <v>856</v>
      </c>
      <c r="AX39" s="39">
        <v>43822</v>
      </c>
      <c r="AY39" s="39">
        <v>43887</v>
      </c>
      <c r="AZ39" s="36" t="s">
        <v>705</v>
      </c>
      <c r="BA39" s="36" t="s">
        <v>132</v>
      </c>
      <c r="BB39" s="37">
        <v>0.1404</v>
      </c>
      <c r="BC39" s="36" t="s">
        <v>201</v>
      </c>
      <c r="BD39" s="36" t="s">
        <v>807</v>
      </c>
    </row>
    <row r="40" spans="2:56">
      <c r="B40" s="36" t="s">
        <v>2719</v>
      </c>
      <c r="C40" s="36" t="s">
        <v>4912</v>
      </c>
      <c r="D40" s="36" t="s">
        <v>9486</v>
      </c>
      <c r="E40" s="36" t="s">
        <v>4879</v>
      </c>
      <c r="F40" s="36" t="s">
        <v>679</v>
      </c>
      <c r="G40" s="36" t="s">
        <v>9487</v>
      </c>
      <c r="H40" s="36" t="s">
        <v>675</v>
      </c>
      <c r="I40" s="37">
        <v>2.35</v>
      </c>
      <c r="J40" s="38">
        <v>10000</v>
      </c>
      <c r="K40" s="36" t="s">
        <v>4910</v>
      </c>
      <c r="L40" s="39">
        <v>42044</v>
      </c>
      <c r="M40" s="39">
        <v>42270</v>
      </c>
      <c r="N40" s="36" t="s">
        <v>4915</v>
      </c>
      <c r="O40" s="36" t="s">
        <v>4934</v>
      </c>
      <c r="P40" s="37">
        <v>0.2833</v>
      </c>
      <c r="Q40" s="36" t="s">
        <v>677</v>
      </c>
      <c r="R40" s="36" t="s">
        <v>682</v>
      </c>
      <c r="S40" s="47"/>
      <c r="U40" s="36" t="s">
        <v>8417</v>
      </c>
      <c r="V40" s="36" t="s">
        <v>894</v>
      </c>
      <c r="W40" s="36" t="s">
        <v>8418</v>
      </c>
      <c r="X40" s="36" t="s">
        <v>671</v>
      </c>
      <c r="Y40" s="36" t="s">
        <v>8391</v>
      </c>
      <c r="Z40" s="36" t="s">
        <v>692</v>
      </c>
      <c r="AA40" s="36" t="s">
        <v>8419</v>
      </c>
      <c r="AB40" s="37">
        <v>4.2</v>
      </c>
      <c r="AC40" s="38">
        <v>10000</v>
      </c>
      <c r="AD40" s="36" t="s">
        <v>8420</v>
      </c>
      <c r="AE40" s="39">
        <v>43822</v>
      </c>
      <c r="AF40" s="39">
        <v>43887</v>
      </c>
      <c r="AG40" s="36" t="s">
        <v>705</v>
      </c>
      <c r="AH40" s="36" t="s">
        <v>8410</v>
      </c>
      <c r="AI40" s="37">
        <v>0.20710000000000001</v>
      </c>
      <c r="AJ40" s="36" t="s">
        <v>677</v>
      </c>
      <c r="AK40" s="36" t="s">
        <v>682</v>
      </c>
      <c r="AN40" s="36" t="s">
        <v>893</v>
      </c>
      <c r="AO40" s="36" t="s">
        <v>894</v>
      </c>
      <c r="AP40" s="36" t="s">
        <v>895</v>
      </c>
      <c r="AQ40" s="36" t="s">
        <v>808</v>
      </c>
      <c r="AR40" s="36" t="s">
        <v>679</v>
      </c>
      <c r="AS40" s="36" t="s">
        <v>896</v>
      </c>
      <c r="AT40" s="36" t="s">
        <v>855</v>
      </c>
      <c r="AU40" s="37">
        <v>4.2</v>
      </c>
      <c r="AV40" s="38">
        <v>10000</v>
      </c>
      <c r="AW40" s="36" t="s">
        <v>701</v>
      </c>
      <c r="AX40" s="39">
        <v>43822</v>
      </c>
      <c r="AY40" s="39">
        <v>43887</v>
      </c>
      <c r="AZ40" s="36" t="s">
        <v>874</v>
      </c>
      <c r="BA40" s="36" t="s">
        <v>702</v>
      </c>
      <c r="BB40" s="37">
        <v>0.20710000000000001</v>
      </c>
      <c r="BC40" s="36" t="s">
        <v>793</v>
      </c>
      <c r="BD40" s="36" t="s">
        <v>799</v>
      </c>
    </row>
    <row r="41" spans="2:56">
      <c r="B41" s="36" t="s">
        <v>9488</v>
      </c>
      <c r="C41" s="36" t="s">
        <v>9489</v>
      </c>
      <c r="D41" s="36" t="s">
        <v>2720</v>
      </c>
      <c r="E41" s="36" t="s">
        <v>9456</v>
      </c>
      <c r="F41" s="36" t="s">
        <v>679</v>
      </c>
      <c r="G41" s="36" t="s">
        <v>674</v>
      </c>
      <c r="H41" s="36" t="s">
        <v>9446</v>
      </c>
      <c r="I41" s="37">
        <v>2.4</v>
      </c>
      <c r="J41" s="38">
        <v>10000</v>
      </c>
      <c r="K41" s="36" t="s">
        <v>4910</v>
      </c>
      <c r="L41" s="39">
        <v>42044</v>
      </c>
      <c r="M41" s="39">
        <v>42270</v>
      </c>
      <c r="N41" s="36" t="s">
        <v>4915</v>
      </c>
      <c r="O41" s="36" t="s">
        <v>4934</v>
      </c>
      <c r="P41" s="37">
        <v>0.2626</v>
      </c>
      <c r="Q41" s="36" t="s">
        <v>677</v>
      </c>
      <c r="R41" s="36" t="s">
        <v>682</v>
      </c>
      <c r="S41" s="47"/>
      <c r="U41" s="36" t="s">
        <v>897</v>
      </c>
      <c r="V41" s="36" t="s">
        <v>8421</v>
      </c>
      <c r="W41" s="36" t="s">
        <v>899</v>
      </c>
      <c r="X41" s="36" t="s">
        <v>671</v>
      </c>
      <c r="Y41" s="36" t="s">
        <v>8422</v>
      </c>
      <c r="Z41" s="36" t="s">
        <v>8380</v>
      </c>
      <c r="AA41" s="36" t="s">
        <v>675</v>
      </c>
      <c r="AB41" s="37">
        <v>4.3</v>
      </c>
      <c r="AC41" s="38">
        <v>10000</v>
      </c>
      <c r="AD41" s="36" t="s">
        <v>665</v>
      </c>
      <c r="AE41" s="39">
        <v>43822</v>
      </c>
      <c r="AF41" s="39">
        <v>43887</v>
      </c>
      <c r="AG41" s="36" t="s">
        <v>705</v>
      </c>
      <c r="AH41" s="36" t="s">
        <v>132</v>
      </c>
      <c r="AI41" s="37">
        <v>0.28549999999999998</v>
      </c>
      <c r="AJ41" s="36" t="s">
        <v>677</v>
      </c>
      <c r="AK41" s="36" t="s">
        <v>682</v>
      </c>
      <c r="AN41" s="36" t="s">
        <v>897</v>
      </c>
      <c r="AO41" s="36" t="s">
        <v>898</v>
      </c>
      <c r="AP41" s="36" t="s">
        <v>899</v>
      </c>
      <c r="AQ41" s="36" t="s">
        <v>808</v>
      </c>
      <c r="AR41" s="36" t="s">
        <v>804</v>
      </c>
      <c r="AS41" s="36" t="s">
        <v>830</v>
      </c>
      <c r="AT41" s="36" t="s">
        <v>790</v>
      </c>
      <c r="AU41" s="37">
        <v>4.3</v>
      </c>
      <c r="AV41" s="38">
        <v>10000</v>
      </c>
      <c r="AW41" s="36" t="s">
        <v>665</v>
      </c>
      <c r="AX41" s="39">
        <v>43822</v>
      </c>
      <c r="AY41" s="39">
        <v>43887</v>
      </c>
      <c r="AZ41" s="36" t="s">
        <v>849</v>
      </c>
      <c r="BA41" s="36" t="s">
        <v>857</v>
      </c>
      <c r="BB41" s="37">
        <v>0.28549999999999998</v>
      </c>
      <c r="BC41" s="36" t="s">
        <v>823</v>
      </c>
      <c r="BD41" s="36" t="s">
        <v>682</v>
      </c>
    </row>
    <row r="42" spans="2:56">
      <c r="B42" s="36" t="s">
        <v>9490</v>
      </c>
      <c r="C42" s="36" t="s">
        <v>2721</v>
      </c>
      <c r="D42" s="36" t="s">
        <v>2722</v>
      </c>
      <c r="E42" s="36" t="s">
        <v>4879</v>
      </c>
      <c r="F42" s="36" t="s">
        <v>9453</v>
      </c>
      <c r="G42" s="36" t="s">
        <v>692</v>
      </c>
      <c r="H42" s="36" t="s">
        <v>675</v>
      </c>
      <c r="I42" s="37">
        <v>2.2000000000000002</v>
      </c>
      <c r="J42" s="38">
        <v>10000</v>
      </c>
      <c r="K42" s="36" t="s">
        <v>4910</v>
      </c>
      <c r="L42" s="39">
        <v>42044</v>
      </c>
      <c r="M42" s="39">
        <v>42270</v>
      </c>
      <c r="N42" s="36" t="s">
        <v>4915</v>
      </c>
      <c r="O42" s="36" t="s">
        <v>4934</v>
      </c>
      <c r="P42" s="37">
        <v>0.20549999999999999</v>
      </c>
      <c r="Q42" s="36" t="s">
        <v>677</v>
      </c>
      <c r="R42" s="36" t="s">
        <v>682</v>
      </c>
      <c r="S42" s="47"/>
      <c r="U42" s="36" t="s">
        <v>707</v>
      </c>
      <c r="V42" s="36" t="s">
        <v>8423</v>
      </c>
      <c r="W42" s="36" t="s">
        <v>901</v>
      </c>
      <c r="X42" s="36" t="s">
        <v>671</v>
      </c>
      <c r="Y42" s="36" t="s">
        <v>679</v>
      </c>
      <c r="Z42" s="36" t="s">
        <v>692</v>
      </c>
      <c r="AA42" s="36" t="s">
        <v>675</v>
      </c>
      <c r="AB42" s="37">
        <v>4.4000000000000004</v>
      </c>
      <c r="AC42" s="38">
        <v>10000</v>
      </c>
      <c r="AD42" s="36" t="s">
        <v>665</v>
      </c>
      <c r="AE42" s="39">
        <v>43822</v>
      </c>
      <c r="AF42" s="39">
        <v>43887</v>
      </c>
      <c r="AG42" s="36" t="s">
        <v>705</v>
      </c>
      <c r="AH42" s="36" t="s">
        <v>132</v>
      </c>
      <c r="AI42" s="37">
        <v>0.38400000000000001</v>
      </c>
      <c r="AJ42" s="36" t="s">
        <v>677</v>
      </c>
      <c r="AK42" s="36" t="s">
        <v>8386</v>
      </c>
      <c r="AN42" s="36" t="s">
        <v>707</v>
      </c>
      <c r="AO42" s="36" t="s">
        <v>900</v>
      </c>
      <c r="AP42" s="36" t="s">
        <v>901</v>
      </c>
      <c r="AQ42" s="36" t="s">
        <v>673</v>
      </c>
      <c r="AR42" s="36" t="s">
        <v>881</v>
      </c>
      <c r="AS42" s="36" t="s">
        <v>830</v>
      </c>
      <c r="AT42" s="36" t="s">
        <v>675</v>
      </c>
      <c r="AU42" s="37">
        <v>4.4000000000000004</v>
      </c>
      <c r="AV42" s="38">
        <v>10000</v>
      </c>
      <c r="AW42" s="36" t="s">
        <v>701</v>
      </c>
      <c r="AX42" s="39">
        <v>43822</v>
      </c>
      <c r="AY42" s="39">
        <v>43887</v>
      </c>
      <c r="AZ42" s="36" t="s">
        <v>874</v>
      </c>
      <c r="BA42" s="36" t="s">
        <v>862</v>
      </c>
      <c r="BB42" s="37">
        <v>0.38400000000000001</v>
      </c>
      <c r="BC42" s="36" t="s">
        <v>823</v>
      </c>
      <c r="BD42" s="36" t="s">
        <v>682</v>
      </c>
    </row>
    <row r="43" spans="2:56">
      <c r="B43" s="36" t="s">
        <v>9491</v>
      </c>
      <c r="C43" s="36" t="s">
        <v>4913</v>
      </c>
      <c r="D43" s="36" t="s">
        <v>4914</v>
      </c>
      <c r="E43" s="36" t="s">
        <v>4879</v>
      </c>
      <c r="F43" s="36" t="s">
        <v>679</v>
      </c>
      <c r="G43" s="36" t="s">
        <v>692</v>
      </c>
      <c r="H43" s="36" t="s">
        <v>675</v>
      </c>
      <c r="I43" s="37">
        <v>2.25</v>
      </c>
      <c r="J43" s="38">
        <v>10000</v>
      </c>
      <c r="K43" s="36" t="s">
        <v>4910</v>
      </c>
      <c r="L43" s="39">
        <v>42044</v>
      </c>
      <c r="M43" s="39">
        <v>42270</v>
      </c>
      <c r="N43" s="36" t="s">
        <v>4915</v>
      </c>
      <c r="O43" s="36" t="s">
        <v>4934</v>
      </c>
      <c r="P43" s="37">
        <v>0.22939999999999999</v>
      </c>
      <c r="Q43" s="36" t="s">
        <v>677</v>
      </c>
      <c r="R43" s="36" t="s">
        <v>9492</v>
      </c>
      <c r="S43" s="47"/>
      <c r="U43" s="36" t="s">
        <v>8424</v>
      </c>
      <c r="V43" s="36" t="s">
        <v>903</v>
      </c>
      <c r="W43" s="36" t="s">
        <v>904</v>
      </c>
      <c r="X43" s="36" t="s">
        <v>671</v>
      </c>
      <c r="Y43" s="36" t="s">
        <v>679</v>
      </c>
      <c r="Z43" s="36" t="s">
        <v>674</v>
      </c>
      <c r="AA43" s="36" t="s">
        <v>675</v>
      </c>
      <c r="AB43" s="37">
        <v>3.6</v>
      </c>
      <c r="AC43" s="38">
        <v>10000</v>
      </c>
      <c r="AD43" s="36" t="s">
        <v>129</v>
      </c>
      <c r="AE43" s="39">
        <v>43822</v>
      </c>
      <c r="AF43" s="39">
        <v>43915</v>
      </c>
      <c r="AG43" s="36" t="s">
        <v>133</v>
      </c>
      <c r="AH43" s="36" t="s">
        <v>907</v>
      </c>
      <c r="AI43" s="37">
        <v>0.4546</v>
      </c>
      <c r="AJ43" s="36" t="s">
        <v>8382</v>
      </c>
      <c r="AK43" s="36" t="s">
        <v>682</v>
      </c>
      <c r="AN43" s="36" t="s">
        <v>902</v>
      </c>
      <c r="AO43" s="36" t="s">
        <v>903</v>
      </c>
      <c r="AP43" s="36" t="s">
        <v>904</v>
      </c>
      <c r="AQ43" s="36" t="s">
        <v>788</v>
      </c>
      <c r="AR43" s="36" t="s">
        <v>804</v>
      </c>
      <c r="AS43" s="36" t="s">
        <v>80</v>
      </c>
      <c r="AT43" s="36" t="s">
        <v>675</v>
      </c>
      <c r="AU43" s="37">
        <v>3.6</v>
      </c>
      <c r="AV43" s="38">
        <v>10000</v>
      </c>
      <c r="AW43" s="36" t="s">
        <v>905</v>
      </c>
      <c r="AX43" s="39">
        <v>43822</v>
      </c>
      <c r="AY43" s="39">
        <v>43915</v>
      </c>
      <c r="AZ43" s="36" t="s">
        <v>906</v>
      </c>
      <c r="BA43" s="36" t="s">
        <v>907</v>
      </c>
      <c r="BB43" s="37">
        <v>0.4546</v>
      </c>
      <c r="BC43" s="36" t="s">
        <v>677</v>
      </c>
      <c r="BD43" s="36" t="s">
        <v>79</v>
      </c>
    </row>
    <row r="44" spans="2:56">
      <c r="B44" s="36" t="s">
        <v>9493</v>
      </c>
      <c r="C44" s="36" t="s">
        <v>9494</v>
      </c>
      <c r="D44" s="36" t="s">
        <v>4916</v>
      </c>
      <c r="E44" s="36" t="s">
        <v>4879</v>
      </c>
      <c r="F44" s="36" t="s">
        <v>679</v>
      </c>
      <c r="G44" s="36" t="s">
        <v>692</v>
      </c>
      <c r="H44" s="36" t="s">
        <v>675</v>
      </c>
      <c r="I44" s="37">
        <v>2.2999999999999998</v>
      </c>
      <c r="J44" s="38">
        <v>10000</v>
      </c>
      <c r="K44" s="36" t="s">
        <v>4910</v>
      </c>
      <c r="L44" s="39">
        <v>42044</v>
      </c>
      <c r="M44" s="39">
        <v>42270</v>
      </c>
      <c r="N44" s="36" t="s">
        <v>4915</v>
      </c>
      <c r="O44" s="36" t="s">
        <v>4934</v>
      </c>
      <c r="P44" s="37">
        <v>0.25459999999999999</v>
      </c>
      <c r="Q44" s="36" t="s">
        <v>677</v>
      </c>
      <c r="R44" s="36" t="s">
        <v>682</v>
      </c>
      <c r="S44" s="47"/>
      <c r="U44" s="36" t="s">
        <v>908</v>
      </c>
      <c r="V44" s="36" t="s">
        <v>8425</v>
      </c>
      <c r="W44" s="36" t="s">
        <v>910</v>
      </c>
      <c r="X44" s="36" t="s">
        <v>671</v>
      </c>
      <c r="Y44" s="36" t="s">
        <v>8385</v>
      </c>
      <c r="Z44" s="36" t="s">
        <v>8426</v>
      </c>
      <c r="AA44" s="36" t="s">
        <v>8389</v>
      </c>
      <c r="AB44" s="37">
        <v>3.7</v>
      </c>
      <c r="AC44" s="38">
        <v>10000</v>
      </c>
      <c r="AD44" s="36" t="s">
        <v>129</v>
      </c>
      <c r="AE44" s="39">
        <v>43822</v>
      </c>
      <c r="AF44" s="39">
        <v>43915</v>
      </c>
      <c r="AG44" s="36" t="s">
        <v>133</v>
      </c>
      <c r="AH44" s="36" t="s">
        <v>907</v>
      </c>
      <c r="AI44" s="37">
        <v>0.3664</v>
      </c>
      <c r="AJ44" s="36" t="s">
        <v>677</v>
      </c>
      <c r="AK44" s="36" t="s">
        <v>682</v>
      </c>
      <c r="AN44" s="36" t="s">
        <v>908</v>
      </c>
      <c r="AO44" s="36" t="s">
        <v>909</v>
      </c>
      <c r="AP44" s="36" t="s">
        <v>910</v>
      </c>
      <c r="AQ44" s="36" t="s">
        <v>195</v>
      </c>
      <c r="AR44" s="36" t="s">
        <v>811</v>
      </c>
      <c r="AS44" s="36" t="s">
        <v>674</v>
      </c>
      <c r="AT44" s="36" t="s">
        <v>790</v>
      </c>
      <c r="AU44" s="37">
        <v>3.7</v>
      </c>
      <c r="AV44" s="38">
        <v>10000</v>
      </c>
      <c r="AW44" s="36" t="s">
        <v>911</v>
      </c>
      <c r="AX44" s="39">
        <v>43822</v>
      </c>
      <c r="AY44" s="39">
        <v>43915</v>
      </c>
      <c r="AZ44" s="36" t="s">
        <v>912</v>
      </c>
      <c r="BA44" s="36" t="s">
        <v>913</v>
      </c>
      <c r="BB44" s="37">
        <v>0.3664</v>
      </c>
      <c r="BC44" s="36" t="s">
        <v>677</v>
      </c>
      <c r="BD44" s="36" t="s">
        <v>807</v>
      </c>
    </row>
    <row r="45" spans="2:56">
      <c r="B45" s="36" t="s">
        <v>2723</v>
      </c>
      <c r="C45" s="36" t="s">
        <v>2724</v>
      </c>
      <c r="D45" s="36" t="s">
        <v>9495</v>
      </c>
      <c r="E45" s="36" t="s">
        <v>4879</v>
      </c>
      <c r="F45" s="36" t="s">
        <v>679</v>
      </c>
      <c r="G45" s="36" t="s">
        <v>692</v>
      </c>
      <c r="H45" s="36" t="s">
        <v>675</v>
      </c>
      <c r="I45" s="37">
        <v>2.35</v>
      </c>
      <c r="J45" s="38">
        <v>10000</v>
      </c>
      <c r="K45" s="36" t="s">
        <v>4910</v>
      </c>
      <c r="L45" s="39">
        <v>42044</v>
      </c>
      <c r="M45" s="39">
        <v>42270</v>
      </c>
      <c r="N45" s="36" t="s">
        <v>4915</v>
      </c>
      <c r="O45" s="36" t="s">
        <v>4934</v>
      </c>
      <c r="P45" s="37">
        <v>0.28129999999999999</v>
      </c>
      <c r="Q45" s="36" t="s">
        <v>677</v>
      </c>
      <c r="R45" s="36" t="s">
        <v>682</v>
      </c>
      <c r="S45" s="47"/>
      <c r="U45" s="36" t="s">
        <v>8427</v>
      </c>
      <c r="V45" s="36" t="s">
        <v>914</v>
      </c>
      <c r="W45" s="36" t="s">
        <v>915</v>
      </c>
      <c r="X45" s="36" t="s">
        <v>671</v>
      </c>
      <c r="Y45" s="36" t="s">
        <v>679</v>
      </c>
      <c r="Z45" s="36" t="s">
        <v>674</v>
      </c>
      <c r="AA45" s="36" t="s">
        <v>8389</v>
      </c>
      <c r="AB45" s="37">
        <v>3.8</v>
      </c>
      <c r="AC45" s="38">
        <v>10000</v>
      </c>
      <c r="AD45" s="36" t="s">
        <v>129</v>
      </c>
      <c r="AE45" s="39">
        <v>43822</v>
      </c>
      <c r="AF45" s="39">
        <v>43915</v>
      </c>
      <c r="AG45" s="36" t="s">
        <v>8428</v>
      </c>
      <c r="AH45" s="36" t="s">
        <v>907</v>
      </c>
      <c r="AI45" s="37">
        <v>0.2858</v>
      </c>
      <c r="AJ45" s="36" t="s">
        <v>677</v>
      </c>
      <c r="AK45" s="36" t="s">
        <v>682</v>
      </c>
      <c r="AN45" s="36" t="s">
        <v>218</v>
      </c>
      <c r="AO45" s="36" t="s">
        <v>914</v>
      </c>
      <c r="AP45" s="36" t="s">
        <v>915</v>
      </c>
      <c r="AQ45" s="36" t="s">
        <v>788</v>
      </c>
      <c r="AR45" s="36" t="s">
        <v>881</v>
      </c>
      <c r="AS45" s="36" t="s">
        <v>674</v>
      </c>
      <c r="AT45" s="36" t="s">
        <v>855</v>
      </c>
      <c r="AU45" s="37">
        <v>3.8</v>
      </c>
      <c r="AV45" s="38">
        <v>10000</v>
      </c>
      <c r="AW45" s="36" t="s">
        <v>916</v>
      </c>
      <c r="AX45" s="39">
        <v>43822</v>
      </c>
      <c r="AY45" s="39">
        <v>43915</v>
      </c>
      <c r="AZ45" s="36" t="s">
        <v>133</v>
      </c>
      <c r="BA45" s="36" t="s">
        <v>217</v>
      </c>
      <c r="BB45" s="37">
        <v>0.2858</v>
      </c>
      <c r="BC45" s="36" t="s">
        <v>823</v>
      </c>
      <c r="BD45" s="36" t="s">
        <v>79</v>
      </c>
    </row>
    <row r="46" spans="2:56">
      <c r="B46" s="36" t="s">
        <v>9496</v>
      </c>
      <c r="C46" s="36" t="s">
        <v>9497</v>
      </c>
      <c r="D46" s="36" t="s">
        <v>2725</v>
      </c>
      <c r="E46" s="36" t="s">
        <v>4879</v>
      </c>
      <c r="F46" s="36" t="s">
        <v>679</v>
      </c>
      <c r="G46" s="36" t="s">
        <v>692</v>
      </c>
      <c r="H46" s="36" t="s">
        <v>675</v>
      </c>
      <c r="I46" s="37">
        <v>2.4</v>
      </c>
      <c r="J46" s="38">
        <v>10000</v>
      </c>
      <c r="K46" s="36" t="s">
        <v>4910</v>
      </c>
      <c r="L46" s="39">
        <v>42044</v>
      </c>
      <c r="M46" s="39">
        <v>42270</v>
      </c>
      <c r="N46" s="36" t="s">
        <v>4915</v>
      </c>
      <c r="O46" s="36" t="s">
        <v>4934</v>
      </c>
      <c r="P46" s="37">
        <v>0.30919999999999997</v>
      </c>
      <c r="Q46" s="36" t="s">
        <v>677</v>
      </c>
      <c r="R46" s="36" t="s">
        <v>682</v>
      </c>
      <c r="S46" s="47"/>
      <c r="U46" s="36" t="s">
        <v>917</v>
      </c>
      <c r="V46" s="36" t="s">
        <v>219</v>
      </c>
      <c r="W46" s="36" t="s">
        <v>918</v>
      </c>
      <c r="X46" s="36" t="s">
        <v>671</v>
      </c>
      <c r="Y46" s="36" t="s">
        <v>8422</v>
      </c>
      <c r="Z46" s="36" t="s">
        <v>674</v>
      </c>
      <c r="AA46" s="36" t="s">
        <v>675</v>
      </c>
      <c r="AB46" s="37">
        <v>3.9</v>
      </c>
      <c r="AC46" s="38">
        <v>10000</v>
      </c>
      <c r="AD46" s="36" t="s">
        <v>8429</v>
      </c>
      <c r="AE46" s="39">
        <v>43822</v>
      </c>
      <c r="AF46" s="39">
        <v>43915</v>
      </c>
      <c r="AG46" s="36" t="s">
        <v>133</v>
      </c>
      <c r="AH46" s="36" t="s">
        <v>907</v>
      </c>
      <c r="AI46" s="37">
        <v>0.21479999999999999</v>
      </c>
      <c r="AJ46" s="36" t="s">
        <v>677</v>
      </c>
      <c r="AK46" s="36" t="s">
        <v>682</v>
      </c>
      <c r="AN46" s="36" t="s">
        <v>917</v>
      </c>
      <c r="AO46" s="36" t="s">
        <v>219</v>
      </c>
      <c r="AP46" s="36" t="s">
        <v>918</v>
      </c>
      <c r="AQ46" s="36" t="s">
        <v>673</v>
      </c>
      <c r="AR46" s="36" t="s">
        <v>811</v>
      </c>
      <c r="AS46" s="36" t="s">
        <v>789</v>
      </c>
      <c r="AT46" s="36" t="s">
        <v>675</v>
      </c>
      <c r="AU46" s="37">
        <v>3.9</v>
      </c>
      <c r="AV46" s="38">
        <v>10000</v>
      </c>
      <c r="AW46" s="36" t="s">
        <v>916</v>
      </c>
      <c r="AX46" s="39">
        <v>43822</v>
      </c>
      <c r="AY46" s="39">
        <v>43915</v>
      </c>
      <c r="AZ46" s="36" t="s">
        <v>133</v>
      </c>
      <c r="BA46" s="36" t="s">
        <v>919</v>
      </c>
      <c r="BB46" s="37">
        <v>0.21479999999999999</v>
      </c>
      <c r="BC46" s="36" t="s">
        <v>677</v>
      </c>
      <c r="BD46" s="36" t="s">
        <v>810</v>
      </c>
    </row>
    <row r="47" spans="2:56">
      <c r="B47" s="36" t="s">
        <v>9498</v>
      </c>
      <c r="C47" s="36" t="s">
        <v>9499</v>
      </c>
      <c r="D47" s="36" t="s">
        <v>4917</v>
      </c>
      <c r="E47" s="36" t="s">
        <v>4879</v>
      </c>
      <c r="F47" s="36" t="s">
        <v>679</v>
      </c>
      <c r="G47" s="36" t="s">
        <v>674</v>
      </c>
      <c r="H47" s="36" t="s">
        <v>675</v>
      </c>
      <c r="I47" s="37">
        <v>2.4500000000000002</v>
      </c>
      <c r="J47" s="38">
        <v>10000</v>
      </c>
      <c r="K47" s="36" t="s">
        <v>4880</v>
      </c>
      <c r="L47" s="39">
        <v>42045</v>
      </c>
      <c r="M47" s="39">
        <v>42088</v>
      </c>
      <c r="N47" s="36" t="s">
        <v>4878</v>
      </c>
      <c r="O47" s="36" t="s">
        <v>2698</v>
      </c>
      <c r="P47" s="37">
        <v>5.7099999999999998E-2</v>
      </c>
      <c r="Q47" s="36" t="s">
        <v>677</v>
      </c>
      <c r="R47" s="36" t="s">
        <v>682</v>
      </c>
      <c r="S47" s="47"/>
      <c r="U47" s="36" t="s">
        <v>920</v>
      </c>
      <c r="V47" s="36" t="s">
        <v>8430</v>
      </c>
      <c r="W47" s="36" t="s">
        <v>922</v>
      </c>
      <c r="X47" s="36" t="s">
        <v>671</v>
      </c>
      <c r="Y47" s="36" t="s">
        <v>679</v>
      </c>
      <c r="Z47" s="36" t="s">
        <v>8426</v>
      </c>
      <c r="AA47" s="36" t="s">
        <v>675</v>
      </c>
      <c r="AB47" s="37">
        <v>4</v>
      </c>
      <c r="AC47" s="38">
        <v>10000</v>
      </c>
      <c r="AD47" s="36" t="s">
        <v>129</v>
      </c>
      <c r="AE47" s="39">
        <v>43822</v>
      </c>
      <c r="AF47" s="39">
        <v>43915</v>
      </c>
      <c r="AG47" s="36" t="s">
        <v>8428</v>
      </c>
      <c r="AH47" s="36" t="s">
        <v>907</v>
      </c>
      <c r="AI47" s="37">
        <v>0.1552</v>
      </c>
      <c r="AJ47" s="36" t="s">
        <v>677</v>
      </c>
      <c r="AK47" s="36" t="s">
        <v>682</v>
      </c>
      <c r="AN47" s="36" t="s">
        <v>920</v>
      </c>
      <c r="AO47" s="36" t="s">
        <v>921</v>
      </c>
      <c r="AP47" s="36" t="s">
        <v>922</v>
      </c>
      <c r="AQ47" s="36" t="s">
        <v>808</v>
      </c>
      <c r="AR47" s="36" t="s">
        <v>679</v>
      </c>
      <c r="AS47" s="36" t="s">
        <v>674</v>
      </c>
      <c r="AT47" s="36" t="s">
        <v>809</v>
      </c>
      <c r="AU47" s="37">
        <v>4</v>
      </c>
      <c r="AV47" s="38">
        <v>10000</v>
      </c>
      <c r="AW47" s="36" t="s">
        <v>916</v>
      </c>
      <c r="AX47" s="39">
        <v>43822</v>
      </c>
      <c r="AY47" s="39">
        <v>43915</v>
      </c>
      <c r="AZ47" s="36" t="s">
        <v>133</v>
      </c>
      <c r="BA47" s="36" t="s">
        <v>923</v>
      </c>
      <c r="BB47" s="37">
        <v>0.1552</v>
      </c>
      <c r="BC47" s="36" t="s">
        <v>823</v>
      </c>
      <c r="BD47" s="36" t="s">
        <v>682</v>
      </c>
    </row>
    <row r="48" spans="2:56">
      <c r="B48" s="36" t="s">
        <v>9500</v>
      </c>
      <c r="C48" s="36" t="s">
        <v>9501</v>
      </c>
      <c r="D48" s="36" t="s">
        <v>9502</v>
      </c>
      <c r="E48" s="36" t="s">
        <v>4879</v>
      </c>
      <c r="F48" s="36" t="s">
        <v>679</v>
      </c>
      <c r="G48" s="36" t="s">
        <v>692</v>
      </c>
      <c r="H48" s="36" t="s">
        <v>675</v>
      </c>
      <c r="I48" s="37">
        <v>2.4500000000000002</v>
      </c>
      <c r="J48" s="38">
        <v>10000</v>
      </c>
      <c r="K48" s="36" t="s">
        <v>4880</v>
      </c>
      <c r="L48" s="39">
        <v>42045</v>
      </c>
      <c r="M48" s="39">
        <v>42088</v>
      </c>
      <c r="N48" s="36" t="s">
        <v>4878</v>
      </c>
      <c r="O48" s="36" t="s">
        <v>2698</v>
      </c>
      <c r="P48" s="37">
        <v>0.18609999999999999</v>
      </c>
      <c r="Q48" s="36" t="s">
        <v>677</v>
      </c>
      <c r="R48" s="36" t="s">
        <v>682</v>
      </c>
      <c r="S48" s="47"/>
      <c r="U48" s="36" t="s">
        <v>924</v>
      </c>
      <c r="V48" s="36" t="s">
        <v>708</v>
      </c>
      <c r="W48" s="36" t="s">
        <v>925</v>
      </c>
      <c r="X48" s="36" t="s">
        <v>8357</v>
      </c>
      <c r="Y48" s="36" t="s">
        <v>679</v>
      </c>
      <c r="Z48" s="36" t="s">
        <v>8374</v>
      </c>
      <c r="AA48" s="36" t="s">
        <v>675</v>
      </c>
      <c r="AB48" s="37">
        <v>4.0999999999999996</v>
      </c>
      <c r="AC48" s="38">
        <v>10000</v>
      </c>
      <c r="AD48" s="36" t="s">
        <v>8431</v>
      </c>
      <c r="AE48" s="39">
        <v>43822</v>
      </c>
      <c r="AF48" s="39">
        <v>43915</v>
      </c>
      <c r="AG48" s="36" t="s">
        <v>133</v>
      </c>
      <c r="AH48" s="36" t="s">
        <v>907</v>
      </c>
      <c r="AI48" s="37">
        <v>0.1075</v>
      </c>
      <c r="AJ48" s="36" t="s">
        <v>8432</v>
      </c>
      <c r="AK48" s="36" t="s">
        <v>8433</v>
      </c>
      <c r="AN48" s="36" t="s">
        <v>924</v>
      </c>
      <c r="AO48" s="36" t="s">
        <v>708</v>
      </c>
      <c r="AP48" s="36" t="s">
        <v>925</v>
      </c>
      <c r="AQ48" s="36" t="s">
        <v>673</v>
      </c>
      <c r="AR48" s="36" t="s">
        <v>804</v>
      </c>
      <c r="AS48" s="36" t="s">
        <v>80</v>
      </c>
      <c r="AT48" s="36" t="s">
        <v>675</v>
      </c>
      <c r="AU48" s="37">
        <v>4.0999999999999996</v>
      </c>
      <c r="AV48" s="38">
        <v>10000</v>
      </c>
      <c r="AW48" s="36" t="s">
        <v>905</v>
      </c>
      <c r="AX48" s="39">
        <v>43822</v>
      </c>
      <c r="AY48" s="39">
        <v>43915</v>
      </c>
      <c r="AZ48" s="36" t="s">
        <v>926</v>
      </c>
      <c r="BA48" s="36" t="s">
        <v>913</v>
      </c>
      <c r="BB48" s="37">
        <v>0.1075</v>
      </c>
      <c r="BC48" s="36" t="s">
        <v>823</v>
      </c>
      <c r="BD48" s="36" t="s">
        <v>79</v>
      </c>
    </row>
    <row r="49" spans="2:56">
      <c r="B49" s="36" t="s">
        <v>4918</v>
      </c>
      <c r="C49" s="36" t="s">
        <v>4919</v>
      </c>
      <c r="D49" s="36" t="s">
        <v>4920</v>
      </c>
      <c r="E49" s="36" t="s">
        <v>4879</v>
      </c>
      <c r="F49" s="36" t="s">
        <v>679</v>
      </c>
      <c r="G49" s="36" t="s">
        <v>674</v>
      </c>
      <c r="H49" s="36" t="s">
        <v>675</v>
      </c>
      <c r="I49" s="37">
        <v>2.4500000000000002</v>
      </c>
      <c r="J49" s="38">
        <v>10000</v>
      </c>
      <c r="K49" s="36" t="s">
        <v>4890</v>
      </c>
      <c r="L49" s="39">
        <v>42045</v>
      </c>
      <c r="M49" s="39">
        <v>42116</v>
      </c>
      <c r="N49" s="36" t="s">
        <v>4898</v>
      </c>
      <c r="O49" s="36" t="s">
        <v>2703</v>
      </c>
      <c r="P49" s="37">
        <v>8.2900000000000001E-2</v>
      </c>
      <c r="Q49" s="36" t="s">
        <v>677</v>
      </c>
      <c r="R49" s="36" t="s">
        <v>682</v>
      </c>
      <c r="S49" s="47"/>
      <c r="U49" s="36" t="s">
        <v>927</v>
      </c>
      <c r="V49" s="36" t="s">
        <v>928</v>
      </c>
      <c r="W49" s="36" t="s">
        <v>8434</v>
      </c>
      <c r="X49" s="36" t="s">
        <v>8357</v>
      </c>
      <c r="Y49" s="36" t="s">
        <v>679</v>
      </c>
      <c r="Z49" s="36" t="s">
        <v>8435</v>
      </c>
      <c r="AA49" s="36" t="s">
        <v>8389</v>
      </c>
      <c r="AB49" s="37">
        <v>4.2</v>
      </c>
      <c r="AC49" s="38">
        <v>10000</v>
      </c>
      <c r="AD49" s="36" t="s">
        <v>8436</v>
      </c>
      <c r="AE49" s="39">
        <v>43822</v>
      </c>
      <c r="AF49" s="39">
        <v>43915</v>
      </c>
      <c r="AG49" s="36" t="s">
        <v>133</v>
      </c>
      <c r="AH49" s="36" t="s">
        <v>8437</v>
      </c>
      <c r="AI49" s="37">
        <v>7.1300000000000002E-2</v>
      </c>
      <c r="AJ49" s="36" t="s">
        <v>677</v>
      </c>
      <c r="AK49" s="36" t="s">
        <v>8381</v>
      </c>
      <c r="AN49" s="36" t="s">
        <v>927</v>
      </c>
      <c r="AO49" s="36" t="s">
        <v>928</v>
      </c>
      <c r="AP49" s="36" t="s">
        <v>929</v>
      </c>
      <c r="AQ49" s="36" t="s">
        <v>673</v>
      </c>
      <c r="AR49" s="36" t="s">
        <v>77</v>
      </c>
      <c r="AS49" s="36" t="s">
        <v>80</v>
      </c>
      <c r="AT49" s="36" t="s">
        <v>855</v>
      </c>
      <c r="AU49" s="37">
        <v>4.2</v>
      </c>
      <c r="AV49" s="38">
        <v>10000</v>
      </c>
      <c r="AW49" s="36" t="s">
        <v>916</v>
      </c>
      <c r="AX49" s="39">
        <v>43822</v>
      </c>
      <c r="AY49" s="39">
        <v>43915</v>
      </c>
      <c r="AZ49" s="36" t="s">
        <v>926</v>
      </c>
      <c r="BA49" s="36" t="s">
        <v>217</v>
      </c>
      <c r="BB49" s="37">
        <v>7.1300000000000002E-2</v>
      </c>
      <c r="BC49" s="36" t="s">
        <v>677</v>
      </c>
      <c r="BD49" s="36" t="s">
        <v>810</v>
      </c>
    </row>
    <row r="50" spans="2:56">
      <c r="B50" s="36" t="s">
        <v>9503</v>
      </c>
      <c r="C50" s="36" t="s">
        <v>2726</v>
      </c>
      <c r="D50" s="36" t="s">
        <v>9504</v>
      </c>
      <c r="E50" s="36" t="s">
        <v>4879</v>
      </c>
      <c r="F50" s="36" t="s">
        <v>679</v>
      </c>
      <c r="G50" s="36" t="s">
        <v>692</v>
      </c>
      <c r="H50" s="36" t="s">
        <v>675</v>
      </c>
      <c r="I50" s="37">
        <v>2.4500000000000002</v>
      </c>
      <c r="J50" s="38">
        <v>10000</v>
      </c>
      <c r="K50" s="36" t="s">
        <v>4890</v>
      </c>
      <c r="L50" s="39">
        <v>42045</v>
      </c>
      <c r="M50" s="39">
        <v>42116</v>
      </c>
      <c r="N50" s="36" t="s">
        <v>9505</v>
      </c>
      <c r="O50" s="36" t="s">
        <v>2703</v>
      </c>
      <c r="P50" s="37">
        <v>0.2213</v>
      </c>
      <c r="Q50" s="36" t="s">
        <v>677</v>
      </c>
      <c r="R50" s="36" t="s">
        <v>682</v>
      </c>
      <c r="S50" s="47"/>
      <c r="U50" s="36" t="s">
        <v>930</v>
      </c>
      <c r="V50" s="36" t="s">
        <v>931</v>
      </c>
      <c r="W50" s="36" t="s">
        <v>8438</v>
      </c>
      <c r="X50" s="36" t="s">
        <v>671</v>
      </c>
      <c r="Y50" s="36" t="s">
        <v>8385</v>
      </c>
      <c r="Z50" s="36" t="s">
        <v>674</v>
      </c>
      <c r="AA50" s="36" t="s">
        <v>675</v>
      </c>
      <c r="AB50" s="37">
        <v>4.3</v>
      </c>
      <c r="AC50" s="38">
        <v>10000</v>
      </c>
      <c r="AD50" s="36" t="s">
        <v>129</v>
      </c>
      <c r="AE50" s="39">
        <v>43822</v>
      </c>
      <c r="AF50" s="39">
        <v>43915</v>
      </c>
      <c r="AG50" s="36" t="s">
        <v>8439</v>
      </c>
      <c r="AH50" s="36" t="s">
        <v>907</v>
      </c>
      <c r="AI50" s="37">
        <v>4.5199999999999997E-2</v>
      </c>
      <c r="AJ50" s="36" t="s">
        <v>677</v>
      </c>
      <c r="AK50" s="36" t="s">
        <v>682</v>
      </c>
      <c r="AN50" s="36" t="s">
        <v>930</v>
      </c>
      <c r="AO50" s="36" t="s">
        <v>931</v>
      </c>
      <c r="AP50" s="36" t="s">
        <v>932</v>
      </c>
      <c r="AQ50" s="36" t="s">
        <v>673</v>
      </c>
      <c r="AR50" s="36" t="s">
        <v>804</v>
      </c>
      <c r="AS50" s="36" t="s">
        <v>674</v>
      </c>
      <c r="AT50" s="36" t="s">
        <v>855</v>
      </c>
      <c r="AU50" s="37">
        <v>4.3</v>
      </c>
      <c r="AV50" s="38">
        <v>10000</v>
      </c>
      <c r="AW50" s="36" t="s">
        <v>916</v>
      </c>
      <c r="AX50" s="39">
        <v>43822</v>
      </c>
      <c r="AY50" s="39">
        <v>43915</v>
      </c>
      <c r="AZ50" s="36" t="s">
        <v>926</v>
      </c>
      <c r="BA50" s="36" t="s">
        <v>913</v>
      </c>
      <c r="BB50" s="37">
        <v>4.5199999999999997E-2</v>
      </c>
      <c r="BC50" s="36" t="s">
        <v>823</v>
      </c>
      <c r="BD50" s="36" t="s">
        <v>799</v>
      </c>
    </row>
    <row r="51" spans="2:56">
      <c r="B51" s="36" t="s">
        <v>4921</v>
      </c>
      <c r="C51" s="36" t="s">
        <v>2727</v>
      </c>
      <c r="D51" s="36" t="s">
        <v>2728</v>
      </c>
      <c r="E51" s="36" t="s">
        <v>4879</v>
      </c>
      <c r="F51" s="36" t="s">
        <v>679</v>
      </c>
      <c r="G51" s="36" t="s">
        <v>674</v>
      </c>
      <c r="H51" s="36" t="s">
        <v>9446</v>
      </c>
      <c r="I51" s="37">
        <v>2.4500000000000002</v>
      </c>
      <c r="J51" s="38">
        <v>10000</v>
      </c>
      <c r="K51" s="36" t="s">
        <v>4941</v>
      </c>
      <c r="L51" s="39">
        <v>42045</v>
      </c>
      <c r="M51" s="39">
        <v>42179</v>
      </c>
      <c r="N51" s="36" t="s">
        <v>4901</v>
      </c>
      <c r="O51" s="36" t="s">
        <v>2712</v>
      </c>
      <c r="P51" s="37">
        <v>0.1462</v>
      </c>
      <c r="Q51" s="36" t="s">
        <v>677</v>
      </c>
      <c r="R51" s="36" t="s">
        <v>682</v>
      </c>
      <c r="S51" s="47"/>
      <c r="U51" s="36" t="s">
        <v>8440</v>
      </c>
      <c r="V51" s="36" t="s">
        <v>8441</v>
      </c>
      <c r="W51" s="36" t="s">
        <v>935</v>
      </c>
      <c r="X51" s="36" t="s">
        <v>671</v>
      </c>
      <c r="Y51" s="36" t="s">
        <v>8391</v>
      </c>
      <c r="Z51" s="36" t="s">
        <v>674</v>
      </c>
      <c r="AA51" s="36" t="s">
        <v>675</v>
      </c>
      <c r="AB51" s="37">
        <v>4.4000000000000004</v>
      </c>
      <c r="AC51" s="38">
        <v>10000</v>
      </c>
      <c r="AD51" s="36" t="s">
        <v>129</v>
      </c>
      <c r="AE51" s="39">
        <v>43822</v>
      </c>
      <c r="AF51" s="39">
        <v>43915</v>
      </c>
      <c r="AG51" s="36" t="s">
        <v>133</v>
      </c>
      <c r="AH51" s="36" t="s">
        <v>907</v>
      </c>
      <c r="AI51" s="37">
        <v>2.7400000000000001E-2</v>
      </c>
      <c r="AJ51" s="36" t="s">
        <v>8390</v>
      </c>
      <c r="AK51" s="36" t="s">
        <v>682</v>
      </c>
      <c r="AN51" s="36" t="s">
        <v>933</v>
      </c>
      <c r="AO51" s="36" t="s">
        <v>934</v>
      </c>
      <c r="AP51" s="36" t="s">
        <v>935</v>
      </c>
      <c r="AQ51" s="36" t="s">
        <v>673</v>
      </c>
      <c r="AR51" s="36" t="s">
        <v>77</v>
      </c>
      <c r="AS51" s="36" t="s">
        <v>789</v>
      </c>
      <c r="AT51" s="36" t="s">
        <v>675</v>
      </c>
      <c r="AU51" s="37">
        <v>4.4000000000000004</v>
      </c>
      <c r="AV51" s="38">
        <v>10000</v>
      </c>
      <c r="AW51" s="36" t="s">
        <v>916</v>
      </c>
      <c r="AX51" s="39">
        <v>43822</v>
      </c>
      <c r="AY51" s="39">
        <v>43915</v>
      </c>
      <c r="AZ51" s="36" t="s">
        <v>133</v>
      </c>
      <c r="BA51" s="36" t="s">
        <v>913</v>
      </c>
      <c r="BB51" s="37">
        <v>2.7400000000000001E-2</v>
      </c>
      <c r="BC51" s="36" t="s">
        <v>677</v>
      </c>
      <c r="BD51" s="36" t="s">
        <v>682</v>
      </c>
    </row>
    <row r="52" spans="2:56">
      <c r="B52" s="36" t="s">
        <v>2729</v>
      </c>
      <c r="C52" s="36" t="s">
        <v>9506</v>
      </c>
      <c r="D52" s="36" t="s">
        <v>4922</v>
      </c>
      <c r="E52" s="36" t="s">
        <v>4879</v>
      </c>
      <c r="F52" s="36" t="s">
        <v>679</v>
      </c>
      <c r="G52" s="36" t="s">
        <v>692</v>
      </c>
      <c r="H52" s="36" t="s">
        <v>675</v>
      </c>
      <c r="I52" s="37">
        <v>2.4500000000000002</v>
      </c>
      <c r="J52" s="38">
        <v>10000</v>
      </c>
      <c r="K52" s="36" t="s">
        <v>4941</v>
      </c>
      <c r="L52" s="39">
        <v>42045</v>
      </c>
      <c r="M52" s="39">
        <v>42179</v>
      </c>
      <c r="N52" s="36" t="s">
        <v>4901</v>
      </c>
      <c r="O52" s="36" t="s">
        <v>2712</v>
      </c>
      <c r="P52" s="37">
        <v>0.26319999999999999</v>
      </c>
      <c r="Q52" s="36" t="s">
        <v>677</v>
      </c>
      <c r="R52" s="36" t="s">
        <v>682</v>
      </c>
      <c r="S52" s="47"/>
      <c r="U52" s="36" t="s">
        <v>936</v>
      </c>
      <c r="V52" s="36" t="s">
        <v>937</v>
      </c>
      <c r="W52" s="36" t="s">
        <v>938</v>
      </c>
      <c r="X52" s="36" t="s">
        <v>671</v>
      </c>
      <c r="Y52" s="36" t="s">
        <v>679</v>
      </c>
      <c r="Z52" s="36" t="s">
        <v>692</v>
      </c>
      <c r="AA52" s="36" t="s">
        <v>675</v>
      </c>
      <c r="AB52" s="37">
        <v>3.6</v>
      </c>
      <c r="AC52" s="38">
        <v>10000</v>
      </c>
      <c r="AD52" s="36" t="s">
        <v>8442</v>
      </c>
      <c r="AE52" s="39">
        <v>43822</v>
      </c>
      <c r="AF52" s="39">
        <v>43915</v>
      </c>
      <c r="AG52" s="36" t="s">
        <v>8443</v>
      </c>
      <c r="AH52" s="36" t="s">
        <v>8444</v>
      </c>
      <c r="AI52" s="37">
        <v>1.06E-2</v>
      </c>
      <c r="AJ52" s="36" t="s">
        <v>8445</v>
      </c>
      <c r="AK52" s="36" t="s">
        <v>682</v>
      </c>
      <c r="AN52" s="36" t="s">
        <v>936</v>
      </c>
      <c r="AO52" s="36" t="s">
        <v>937</v>
      </c>
      <c r="AP52" s="36" t="s">
        <v>938</v>
      </c>
      <c r="AQ52" s="36" t="s">
        <v>788</v>
      </c>
      <c r="AR52" s="36" t="s">
        <v>804</v>
      </c>
      <c r="AS52" s="36" t="s">
        <v>830</v>
      </c>
      <c r="AT52" s="36" t="s">
        <v>809</v>
      </c>
      <c r="AU52" s="37">
        <v>3.6</v>
      </c>
      <c r="AV52" s="38">
        <v>10000</v>
      </c>
      <c r="AW52" s="36" t="s">
        <v>129</v>
      </c>
      <c r="AX52" s="39">
        <v>43822</v>
      </c>
      <c r="AY52" s="39">
        <v>43915</v>
      </c>
      <c r="AZ52" s="36" t="s">
        <v>926</v>
      </c>
      <c r="BA52" s="36" t="s">
        <v>919</v>
      </c>
      <c r="BB52" s="37">
        <v>1.06E-2</v>
      </c>
      <c r="BC52" s="36" t="s">
        <v>798</v>
      </c>
      <c r="BD52" s="36" t="s">
        <v>799</v>
      </c>
    </row>
    <row r="53" spans="2:56">
      <c r="B53" s="36" t="s">
        <v>2730</v>
      </c>
      <c r="C53" s="36" t="s">
        <v>4923</v>
      </c>
      <c r="D53" s="36" t="s">
        <v>2731</v>
      </c>
      <c r="E53" s="36" t="s">
        <v>4879</v>
      </c>
      <c r="F53" s="36" t="s">
        <v>679</v>
      </c>
      <c r="G53" s="36" t="s">
        <v>674</v>
      </c>
      <c r="H53" s="36" t="s">
        <v>675</v>
      </c>
      <c r="I53" s="37">
        <v>2.4500000000000002</v>
      </c>
      <c r="J53" s="38">
        <v>10000</v>
      </c>
      <c r="K53" s="36" t="s">
        <v>4910</v>
      </c>
      <c r="L53" s="39">
        <v>42045</v>
      </c>
      <c r="M53" s="39">
        <v>42270</v>
      </c>
      <c r="N53" s="36" t="s">
        <v>4915</v>
      </c>
      <c r="O53" s="36" t="s">
        <v>4934</v>
      </c>
      <c r="P53" s="37">
        <v>0.1925</v>
      </c>
      <c r="Q53" s="36" t="s">
        <v>677</v>
      </c>
      <c r="R53" s="36" t="s">
        <v>682</v>
      </c>
      <c r="S53" s="47"/>
      <c r="U53" s="36" t="s">
        <v>939</v>
      </c>
      <c r="V53" s="36" t="s">
        <v>4610</v>
      </c>
      <c r="W53" s="36" t="s">
        <v>8446</v>
      </c>
      <c r="X53" s="36" t="s">
        <v>671</v>
      </c>
      <c r="Y53" s="36" t="s">
        <v>679</v>
      </c>
      <c r="Z53" s="36" t="s">
        <v>692</v>
      </c>
      <c r="AA53" s="36" t="s">
        <v>675</v>
      </c>
      <c r="AB53" s="37">
        <v>3.7</v>
      </c>
      <c r="AC53" s="38">
        <v>10000</v>
      </c>
      <c r="AD53" s="36" t="s">
        <v>129</v>
      </c>
      <c r="AE53" s="39">
        <v>43822</v>
      </c>
      <c r="AF53" s="39">
        <v>43915</v>
      </c>
      <c r="AG53" s="36" t="s">
        <v>133</v>
      </c>
      <c r="AH53" s="36" t="s">
        <v>8437</v>
      </c>
      <c r="AI53" s="37">
        <v>2.1700000000000001E-2</v>
      </c>
      <c r="AJ53" s="36" t="s">
        <v>677</v>
      </c>
      <c r="AK53" s="36" t="s">
        <v>8381</v>
      </c>
      <c r="AN53" s="36" t="s">
        <v>939</v>
      </c>
      <c r="AO53" s="36" t="s">
        <v>940</v>
      </c>
      <c r="AP53" s="36" t="s">
        <v>941</v>
      </c>
      <c r="AQ53" s="36" t="s">
        <v>673</v>
      </c>
      <c r="AR53" s="36" t="s">
        <v>804</v>
      </c>
      <c r="AS53" s="36" t="s">
        <v>698</v>
      </c>
      <c r="AT53" s="36" t="s">
        <v>790</v>
      </c>
      <c r="AU53" s="37">
        <v>3.7</v>
      </c>
      <c r="AV53" s="38">
        <v>10000</v>
      </c>
      <c r="AW53" s="36" t="s">
        <v>905</v>
      </c>
      <c r="AX53" s="39">
        <v>43822</v>
      </c>
      <c r="AY53" s="39">
        <v>43915</v>
      </c>
      <c r="AZ53" s="36" t="s">
        <v>942</v>
      </c>
      <c r="BA53" s="36" t="s">
        <v>907</v>
      </c>
      <c r="BB53" s="37">
        <v>2.1700000000000001E-2</v>
      </c>
      <c r="BC53" s="36" t="s">
        <v>201</v>
      </c>
      <c r="BD53" s="36" t="s">
        <v>810</v>
      </c>
    </row>
    <row r="54" spans="2:56">
      <c r="B54" s="36" t="s">
        <v>4924</v>
      </c>
      <c r="C54" s="36" t="s">
        <v>4925</v>
      </c>
      <c r="D54" s="36" t="s">
        <v>9507</v>
      </c>
      <c r="E54" s="36" t="s">
        <v>4879</v>
      </c>
      <c r="F54" s="36" t="s">
        <v>679</v>
      </c>
      <c r="G54" s="36" t="s">
        <v>692</v>
      </c>
      <c r="H54" s="36" t="s">
        <v>675</v>
      </c>
      <c r="I54" s="37">
        <v>2.4500000000000002</v>
      </c>
      <c r="J54" s="38">
        <v>10000</v>
      </c>
      <c r="K54" s="36" t="s">
        <v>4910</v>
      </c>
      <c r="L54" s="39">
        <v>42045</v>
      </c>
      <c r="M54" s="39">
        <v>42270</v>
      </c>
      <c r="N54" s="36" t="s">
        <v>4915</v>
      </c>
      <c r="O54" s="36" t="s">
        <v>4934</v>
      </c>
      <c r="P54" s="37">
        <v>0.32290000000000002</v>
      </c>
      <c r="Q54" s="36" t="s">
        <v>677</v>
      </c>
      <c r="R54" s="36" t="s">
        <v>682</v>
      </c>
      <c r="S54" s="47"/>
      <c r="U54" s="36" t="s">
        <v>8447</v>
      </c>
      <c r="V54" s="36" t="s">
        <v>944</v>
      </c>
      <c r="W54" s="36" t="s">
        <v>945</v>
      </c>
      <c r="X54" s="36" t="s">
        <v>671</v>
      </c>
      <c r="Y54" s="36" t="s">
        <v>679</v>
      </c>
      <c r="Z54" s="36" t="s">
        <v>692</v>
      </c>
      <c r="AA54" s="36" t="s">
        <v>675</v>
      </c>
      <c r="AB54" s="37">
        <v>3.8</v>
      </c>
      <c r="AC54" s="38">
        <v>10000</v>
      </c>
      <c r="AD54" s="36" t="s">
        <v>129</v>
      </c>
      <c r="AE54" s="39">
        <v>43822</v>
      </c>
      <c r="AF54" s="39">
        <v>43915</v>
      </c>
      <c r="AG54" s="36" t="s">
        <v>133</v>
      </c>
      <c r="AH54" s="36" t="s">
        <v>907</v>
      </c>
      <c r="AI54" s="37">
        <v>4.0300000000000002E-2</v>
      </c>
      <c r="AJ54" s="36" t="s">
        <v>677</v>
      </c>
      <c r="AK54" s="36" t="s">
        <v>8361</v>
      </c>
      <c r="AN54" s="36" t="s">
        <v>943</v>
      </c>
      <c r="AO54" s="36" t="s">
        <v>944</v>
      </c>
      <c r="AP54" s="36" t="s">
        <v>945</v>
      </c>
      <c r="AQ54" s="36" t="s">
        <v>673</v>
      </c>
      <c r="AR54" s="36" t="s">
        <v>881</v>
      </c>
      <c r="AS54" s="36" t="s">
        <v>830</v>
      </c>
      <c r="AT54" s="36" t="s">
        <v>78</v>
      </c>
      <c r="AU54" s="37">
        <v>3.8</v>
      </c>
      <c r="AV54" s="38">
        <v>10000</v>
      </c>
      <c r="AW54" s="36" t="s">
        <v>129</v>
      </c>
      <c r="AX54" s="39">
        <v>43822</v>
      </c>
      <c r="AY54" s="39">
        <v>43915</v>
      </c>
      <c r="AZ54" s="36" t="s">
        <v>912</v>
      </c>
      <c r="BA54" s="36" t="s">
        <v>217</v>
      </c>
      <c r="BB54" s="37">
        <v>4.0300000000000002E-2</v>
      </c>
      <c r="BC54" s="36" t="s">
        <v>677</v>
      </c>
      <c r="BD54" s="36" t="s">
        <v>79</v>
      </c>
    </row>
    <row r="55" spans="2:56">
      <c r="B55" s="36" t="s">
        <v>350</v>
      </c>
      <c r="C55" s="36" t="s">
        <v>4926</v>
      </c>
      <c r="D55" s="36" t="s">
        <v>9508</v>
      </c>
      <c r="E55" s="36" t="s">
        <v>4879</v>
      </c>
      <c r="F55" s="36" t="s">
        <v>679</v>
      </c>
      <c r="G55" s="36" t="s">
        <v>674</v>
      </c>
      <c r="H55" s="36" t="s">
        <v>675</v>
      </c>
      <c r="I55" s="37">
        <v>2.5</v>
      </c>
      <c r="J55" s="38">
        <v>10000</v>
      </c>
      <c r="K55" s="36" t="s">
        <v>4880</v>
      </c>
      <c r="L55" s="39">
        <v>42047</v>
      </c>
      <c r="M55" s="39">
        <v>42088</v>
      </c>
      <c r="N55" s="36" t="s">
        <v>4878</v>
      </c>
      <c r="O55" s="36" t="s">
        <v>2698</v>
      </c>
      <c r="P55" s="37">
        <v>4.2999999999999997E-2</v>
      </c>
      <c r="Q55" s="36" t="s">
        <v>677</v>
      </c>
      <c r="R55" s="36" t="s">
        <v>682</v>
      </c>
      <c r="S55" s="47"/>
      <c r="U55" s="36" t="s">
        <v>946</v>
      </c>
      <c r="V55" s="36" t="s">
        <v>947</v>
      </c>
      <c r="W55" s="36" t="s">
        <v>948</v>
      </c>
      <c r="X55" s="36" t="s">
        <v>671</v>
      </c>
      <c r="Y55" s="36" t="s">
        <v>8385</v>
      </c>
      <c r="Z55" s="36" t="s">
        <v>692</v>
      </c>
      <c r="AA55" s="36" t="s">
        <v>8419</v>
      </c>
      <c r="AB55" s="37">
        <v>3.9</v>
      </c>
      <c r="AC55" s="38">
        <v>10000</v>
      </c>
      <c r="AD55" s="36" t="s">
        <v>129</v>
      </c>
      <c r="AE55" s="39">
        <v>43822</v>
      </c>
      <c r="AF55" s="39">
        <v>43915</v>
      </c>
      <c r="AG55" s="36" t="s">
        <v>133</v>
      </c>
      <c r="AH55" s="36" t="s">
        <v>907</v>
      </c>
      <c r="AI55" s="37">
        <v>6.8500000000000005E-2</v>
      </c>
      <c r="AJ55" s="36" t="s">
        <v>8382</v>
      </c>
      <c r="AK55" s="36" t="s">
        <v>8433</v>
      </c>
      <c r="AN55" s="36" t="s">
        <v>946</v>
      </c>
      <c r="AO55" s="36" t="s">
        <v>947</v>
      </c>
      <c r="AP55" s="36" t="s">
        <v>948</v>
      </c>
      <c r="AQ55" s="36" t="s">
        <v>808</v>
      </c>
      <c r="AR55" s="36" t="s">
        <v>679</v>
      </c>
      <c r="AS55" s="36" t="s">
        <v>205</v>
      </c>
      <c r="AT55" s="36" t="s">
        <v>790</v>
      </c>
      <c r="AU55" s="37">
        <v>3.9</v>
      </c>
      <c r="AV55" s="38">
        <v>10000</v>
      </c>
      <c r="AW55" s="36" t="s">
        <v>916</v>
      </c>
      <c r="AX55" s="39">
        <v>43822</v>
      </c>
      <c r="AY55" s="39">
        <v>43915</v>
      </c>
      <c r="AZ55" s="36" t="s">
        <v>926</v>
      </c>
      <c r="BA55" s="36" t="s">
        <v>907</v>
      </c>
      <c r="BB55" s="37">
        <v>6.8500000000000005E-2</v>
      </c>
      <c r="BC55" s="36" t="s">
        <v>677</v>
      </c>
      <c r="BD55" s="36" t="s">
        <v>682</v>
      </c>
    </row>
    <row r="56" spans="2:56">
      <c r="B56" s="36" t="s">
        <v>4927</v>
      </c>
      <c r="C56" s="36" t="s">
        <v>4928</v>
      </c>
      <c r="D56" s="36" t="s">
        <v>9509</v>
      </c>
      <c r="E56" s="36" t="s">
        <v>4879</v>
      </c>
      <c r="F56" s="36" t="s">
        <v>679</v>
      </c>
      <c r="G56" s="36" t="s">
        <v>692</v>
      </c>
      <c r="H56" s="36" t="s">
        <v>675</v>
      </c>
      <c r="I56" s="37">
        <v>2.5</v>
      </c>
      <c r="J56" s="38">
        <v>10000</v>
      </c>
      <c r="K56" s="36" t="s">
        <v>4880</v>
      </c>
      <c r="L56" s="39">
        <v>42047</v>
      </c>
      <c r="M56" s="39">
        <v>42088</v>
      </c>
      <c r="N56" s="36" t="s">
        <v>4878</v>
      </c>
      <c r="O56" s="36" t="s">
        <v>2698</v>
      </c>
      <c r="P56" s="37">
        <v>0.16250000000000001</v>
      </c>
      <c r="Q56" s="36" t="s">
        <v>677</v>
      </c>
      <c r="R56" s="36" t="s">
        <v>682</v>
      </c>
      <c r="S56" s="47"/>
      <c r="U56" s="36" t="s">
        <v>949</v>
      </c>
      <c r="V56" s="36" t="s">
        <v>950</v>
      </c>
      <c r="W56" s="36" t="s">
        <v>8448</v>
      </c>
      <c r="X56" s="36" t="s">
        <v>671</v>
      </c>
      <c r="Y56" s="36" t="s">
        <v>679</v>
      </c>
      <c r="Z56" s="36" t="s">
        <v>8449</v>
      </c>
      <c r="AA56" s="36" t="s">
        <v>675</v>
      </c>
      <c r="AB56" s="37">
        <v>4</v>
      </c>
      <c r="AC56" s="38">
        <v>10000</v>
      </c>
      <c r="AD56" s="36" t="s">
        <v>8436</v>
      </c>
      <c r="AE56" s="39">
        <v>43822</v>
      </c>
      <c r="AF56" s="39">
        <v>43915</v>
      </c>
      <c r="AG56" s="36" t="s">
        <v>133</v>
      </c>
      <c r="AH56" s="36" t="s">
        <v>907</v>
      </c>
      <c r="AI56" s="37">
        <v>0.1081</v>
      </c>
      <c r="AJ56" s="36" t="s">
        <v>677</v>
      </c>
      <c r="AK56" s="36" t="s">
        <v>682</v>
      </c>
      <c r="AN56" s="36" t="s">
        <v>949</v>
      </c>
      <c r="AO56" s="36" t="s">
        <v>950</v>
      </c>
      <c r="AP56" s="36" t="s">
        <v>951</v>
      </c>
      <c r="AQ56" s="36" t="s">
        <v>673</v>
      </c>
      <c r="AR56" s="36" t="s">
        <v>811</v>
      </c>
      <c r="AS56" s="36" t="s">
        <v>830</v>
      </c>
      <c r="AT56" s="36" t="s">
        <v>78</v>
      </c>
      <c r="AU56" s="37">
        <v>4</v>
      </c>
      <c r="AV56" s="38">
        <v>10000</v>
      </c>
      <c r="AW56" s="36" t="s">
        <v>916</v>
      </c>
      <c r="AX56" s="39">
        <v>43822</v>
      </c>
      <c r="AY56" s="39">
        <v>43915</v>
      </c>
      <c r="AZ56" s="36" t="s">
        <v>912</v>
      </c>
      <c r="BA56" s="36" t="s">
        <v>913</v>
      </c>
      <c r="BB56" s="37">
        <v>0.1081</v>
      </c>
      <c r="BC56" s="36" t="s">
        <v>823</v>
      </c>
      <c r="BD56" s="36" t="s">
        <v>79</v>
      </c>
    </row>
    <row r="57" spans="2:56">
      <c r="B57" s="36" t="s">
        <v>9510</v>
      </c>
      <c r="C57" s="36" t="s">
        <v>9511</v>
      </c>
      <c r="D57" s="36" t="s">
        <v>2732</v>
      </c>
      <c r="E57" s="36" t="s">
        <v>4879</v>
      </c>
      <c r="F57" s="36" t="s">
        <v>679</v>
      </c>
      <c r="G57" s="36" t="s">
        <v>674</v>
      </c>
      <c r="H57" s="36" t="s">
        <v>675</v>
      </c>
      <c r="I57" s="37">
        <v>2.5</v>
      </c>
      <c r="J57" s="38">
        <v>10000</v>
      </c>
      <c r="K57" s="36" t="s">
        <v>4890</v>
      </c>
      <c r="L57" s="39">
        <v>42047</v>
      </c>
      <c r="M57" s="39">
        <v>42116</v>
      </c>
      <c r="N57" s="36" t="s">
        <v>4898</v>
      </c>
      <c r="O57" s="36" t="s">
        <v>2703</v>
      </c>
      <c r="P57" s="37">
        <v>6.7199999999999996E-2</v>
      </c>
      <c r="Q57" s="36" t="s">
        <v>677</v>
      </c>
      <c r="R57" s="36" t="s">
        <v>682</v>
      </c>
      <c r="S57" s="47"/>
      <c r="U57" s="36" t="s">
        <v>952</v>
      </c>
      <c r="V57" s="36" t="s">
        <v>953</v>
      </c>
      <c r="W57" s="36" t="s">
        <v>8450</v>
      </c>
      <c r="X57" s="36" t="s">
        <v>671</v>
      </c>
      <c r="Y57" s="36" t="s">
        <v>679</v>
      </c>
      <c r="Z57" s="36" t="s">
        <v>692</v>
      </c>
      <c r="AA57" s="36" t="s">
        <v>675</v>
      </c>
      <c r="AB57" s="37">
        <v>4.0999999999999996</v>
      </c>
      <c r="AC57" s="38">
        <v>10000</v>
      </c>
      <c r="AD57" s="36" t="s">
        <v>129</v>
      </c>
      <c r="AE57" s="39">
        <v>43822</v>
      </c>
      <c r="AF57" s="39">
        <v>43915</v>
      </c>
      <c r="AG57" s="36" t="s">
        <v>133</v>
      </c>
      <c r="AH57" s="36" t="s">
        <v>8437</v>
      </c>
      <c r="AI57" s="37">
        <v>0.15959999999999999</v>
      </c>
      <c r="AJ57" s="36" t="s">
        <v>677</v>
      </c>
      <c r="AK57" s="36" t="s">
        <v>8381</v>
      </c>
      <c r="AN57" s="36" t="s">
        <v>952</v>
      </c>
      <c r="AO57" s="36" t="s">
        <v>953</v>
      </c>
      <c r="AP57" s="36" t="s">
        <v>954</v>
      </c>
      <c r="AQ57" s="36" t="s">
        <v>195</v>
      </c>
      <c r="AR57" s="36" t="s">
        <v>679</v>
      </c>
      <c r="AS57" s="36" t="s">
        <v>692</v>
      </c>
      <c r="AT57" s="36" t="s">
        <v>675</v>
      </c>
      <c r="AU57" s="37">
        <v>4.0999999999999996</v>
      </c>
      <c r="AV57" s="38">
        <v>10000</v>
      </c>
      <c r="AW57" s="36" t="s">
        <v>905</v>
      </c>
      <c r="AX57" s="39">
        <v>43822</v>
      </c>
      <c r="AY57" s="39">
        <v>43915</v>
      </c>
      <c r="AZ57" s="36" t="s">
        <v>912</v>
      </c>
      <c r="BA57" s="36" t="s">
        <v>217</v>
      </c>
      <c r="BB57" s="37">
        <v>0.15959999999999999</v>
      </c>
      <c r="BC57" s="36" t="s">
        <v>798</v>
      </c>
      <c r="BD57" s="36" t="s">
        <v>810</v>
      </c>
    </row>
    <row r="58" spans="2:56">
      <c r="B58" s="36" t="s">
        <v>4929</v>
      </c>
      <c r="C58" s="36" t="s">
        <v>2733</v>
      </c>
      <c r="D58" s="36" t="s">
        <v>4930</v>
      </c>
      <c r="E58" s="36" t="s">
        <v>4879</v>
      </c>
      <c r="F58" s="36" t="s">
        <v>679</v>
      </c>
      <c r="G58" s="36" t="s">
        <v>692</v>
      </c>
      <c r="H58" s="36" t="s">
        <v>675</v>
      </c>
      <c r="I58" s="37">
        <v>2.5</v>
      </c>
      <c r="J58" s="38">
        <v>10000</v>
      </c>
      <c r="K58" s="36" t="s">
        <v>4890</v>
      </c>
      <c r="L58" s="39">
        <v>42047</v>
      </c>
      <c r="M58" s="39">
        <v>42116</v>
      </c>
      <c r="N58" s="36" t="s">
        <v>4898</v>
      </c>
      <c r="O58" s="36" t="s">
        <v>2703</v>
      </c>
      <c r="P58" s="37">
        <v>0.1842</v>
      </c>
      <c r="Q58" s="36" t="s">
        <v>677</v>
      </c>
      <c r="R58" s="36" t="s">
        <v>682</v>
      </c>
      <c r="S58" s="47"/>
      <c r="U58" s="36" t="s">
        <v>8451</v>
      </c>
      <c r="V58" s="36" t="s">
        <v>956</v>
      </c>
      <c r="W58" s="36" t="s">
        <v>8452</v>
      </c>
      <c r="X58" s="36" t="s">
        <v>671</v>
      </c>
      <c r="Y58" s="36" t="s">
        <v>679</v>
      </c>
      <c r="Z58" s="36" t="s">
        <v>692</v>
      </c>
      <c r="AA58" s="36" t="s">
        <v>675</v>
      </c>
      <c r="AB58" s="37">
        <v>4.2</v>
      </c>
      <c r="AC58" s="38">
        <v>10000</v>
      </c>
      <c r="AD58" s="36" t="s">
        <v>129</v>
      </c>
      <c r="AE58" s="39">
        <v>43822</v>
      </c>
      <c r="AF58" s="39">
        <v>43915</v>
      </c>
      <c r="AG58" s="36" t="s">
        <v>133</v>
      </c>
      <c r="AH58" s="36" t="s">
        <v>907</v>
      </c>
      <c r="AI58" s="37">
        <v>0.22259999999999999</v>
      </c>
      <c r="AJ58" s="36" t="s">
        <v>677</v>
      </c>
      <c r="AK58" s="36" t="s">
        <v>8361</v>
      </c>
      <c r="AN58" s="36" t="s">
        <v>955</v>
      </c>
      <c r="AO58" s="36" t="s">
        <v>956</v>
      </c>
      <c r="AP58" s="36" t="s">
        <v>220</v>
      </c>
      <c r="AQ58" s="36" t="s">
        <v>195</v>
      </c>
      <c r="AR58" s="36" t="s">
        <v>881</v>
      </c>
      <c r="AS58" s="36" t="s">
        <v>830</v>
      </c>
      <c r="AT58" s="36" t="s">
        <v>675</v>
      </c>
      <c r="AU58" s="37">
        <v>4.2</v>
      </c>
      <c r="AV58" s="38">
        <v>10000</v>
      </c>
      <c r="AW58" s="36" t="s">
        <v>129</v>
      </c>
      <c r="AX58" s="39">
        <v>43822</v>
      </c>
      <c r="AY58" s="39">
        <v>43915</v>
      </c>
      <c r="AZ58" s="36" t="s">
        <v>926</v>
      </c>
      <c r="BA58" s="36" t="s">
        <v>907</v>
      </c>
      <c r="BB58" s="37">
        <v>0.22259999999999999</v>
      </c>
      <c r="BC58" s="36" t="s">
        <v>677</v>
      </c>
      <c r="BD58" s="36" t="s">
        <v>799</v>
      </c>
    </row>
    <row r="59" spans="2:56">
      <c r="B59" s="36" t="s">
        <v>4931</v>
      </c>
      <c r="C59" s="36" t="s">
        <v>9512</v>
      </c>
      <c r="D59" s="36" t="s">
        <v>2734</v>
      </c>
      <c r="E59" s="36" t="s">
        <v>4879</v>
      </c>
      <c r="F59" s="36" t="s">
        <v>679</v>
      </c>
      <c r="G59" s="36" t="s">
        <v>674</v>
      </c>
      <c r="H59" s="36" t="s">
        <v>675</v>
      </c>
      <c r="I59" s="37">
        <v>2.5</v>
      </c>
      <c r="J59" s="38">
        <v>10000</v>
      </c>
      <c r="K59" s="36" t="s">
        <v>4941</v>
      </c>
      <c r="L59" s="39">
        <v>42047</v>
      </c>
      <c r="M59" s="39">
        <v>42179</v>
      </c>
      <c r="N59" s="36" t="s">
        <v>4901</v>
      </c>
      <c r="O59" s="36" t="s">
        <v>2712</v>
      </c>
      <c r="P59" s="37">
        <v>0.1169</v>
      </c>
      <c r="Q59" s="36" t="s">
        <v>677</v>
      </c>
      <c r="R59" s="36" t="s">
        <v>682</v>
      </c>
      <c r="S59" s="47"/>
      <c r="U59" s="36" t="s">
        <v>957</v>
      </c>
      <c r="V59" s="36" t="s">
        <v>958</v>
      </c>
      <c r="W59" s="36" t="s">
        <v>959</v>
      </c>
      <c r="X59" s="36" t="s">
        <v>671</v>
      </c>
      <c r="Y59" s="36" t="s">
        <v>8385</v>
      </c>
      <c r="Z59" s="36" t="s">
        <v>692</v>
      </c>
      <c r="AA59" s="36" t="s">
        <v>8419</v>
      </c>
      <c r="AB59" s="37">
        <v>4.3</v>
      </c>
      <c r="AC59" s="38">
        <v>10000</v>
      </c>
      <c r="AD59" s="36" t="s">
        <v>129</v>
      </c>
      <c r="AE59" s="39">
        <v>43822</v>
      </c>
      <c r="AF59" s="39">
        <v>43915</v>
      </c>
      <c r="AG59" s="36" t="s">
        <v>133</v>
      </c>
      <c r="AH59" s="36" t="s">
        <v>907</v>
      </c>
      <c r="AI59" s="37">
        <v>0.29580000000000001</v>
      </c>
      <c r="AJ59" s="36" t="s">
        <v>8382</v>
      </c>
      <c r="AK59" s="36" t="s">
        <v>8433</v>
      </c>
      <c r="AN59" s="36" t="s">
        <v>957</v>
      </c>
      <c r="AO59" s="36" t="s">
        <v>958</v>
      </c>
      <c r="AP59" s="36" t="s">
        <v>959</v>
      </c>
      <c r="AQ59" s="36" t="s">
        <v>673</v>
      </c>
      <c r="AR59" s="36" t="s">
        <v>881</v>
      </c>
      <c r="AS59" s="36" t="s">
        <v>830</v>
      </c>
      <c r="AT59" s="36" t="s">
        <v>675</v>
      </c>
      <c r="AU59" s="37">
        <v>4.3</v>
      </c>
      <c r="AV59" s="38">
        <v>10000</v>
      </c>
      <c r="AW59" s="36" t="s">
        <v>905</v>
      </c>
      <c r="AX59" s="39">
        <v>43822</v>
      </c>
      <c r="AY59" s="39">
        <v>43915</v>
      </c>
      <c r="AZ59" s="36" t="s">
        <v>912</v>
      </c>
      <c r="BA59" s="36" t="s">
        <v>923</v>
      </c>
      <c r="BB59" s="37">
        <v>0.29580000000000001</v>
      </c>
      <c r="BC59" s="36" t="s">
        <v>823</v>
      </c>
      <c r="BD59" s="36" t="s">
        <v>799</v>
      </c>
    </row>
    <row r="60" spans="2:56">
      <c r="B60" s="36" t="s">
        <v>4932</v>
      </c>
      <c r="C60" s="36" t="s">
        <v>9513</v>
      </c>
      <c r="D60" s="36" t="s">
        <v>2735</v>
      </c>
      <c r="E60" s="36" t="s">
        <v>9456</v>
      </c>
      <c r="F60" s="36" t="s">
        <v>679</v>
      </c>
      <c r="G60" s="36" t="s">
        <v>692</v>
      </c>
      <c r="H60" s="36" t="s">
        <v>675</v>
      </c>
      <c r="I60" s="37">
        <v>2.5</v>
      </c>
      <c r="J60" s="38">
        <v>10000</v>
      </c>
      <c r="K60" s="36" t="s">
        <v>4941</v>
      </c>
      <c r="L60" s="39">
        <v>42047</v>
      </c>
      <c r="M60" s="39">
        <v>42179</v>
      </c>
      <c r="N60" s="36" t="s">
        <v>4901</v>
      </c>
      <c r="O60" s="36" t="s">
        <v>2712</v>
      </c>
      <c r="P60" s="37">
        <v>0.2288</v>
      </c>
      <c r="Q60" s="36" t="s">
        <v>677</v>
      </c>
      <c r="R60" s="36" t="s">
        <v>682</v>
      </c>
      <c r="S60" s="47"/>
      <c r="U60" s="36" t="s">
        <v>960</v>
      </c>
      <c r="V60" s="36" t="s">
        <v>709</v>
      </c>
      <c r="W60" s="36" t="s">
        <v>8453</v>
      </c>
      <c r="X60" s="36" t="s">
        <v>671</v>
      </c>
      <c r="Y60" s="36" t="s">
        <v>679</v>
      </c>
      <c r="Z60" s="36" t="s">
        <v>8449</v>
      </c>
      <c r="AA60" s="36" t="s">
        <v>675</v>
      </c>
      <c r="AB60" s="37">
        <v>4.4000000000000004</v>
      </c>
      <c r="AC60" s="38">
        <v>10000</v>
      </c>
      <c r="AD60" s="36" t="s">
        <v>8436</v>
      </c>
      <c r="AE60" s="39">
        <v>43822</v>
      </c>
      <c r="AF60" s="39">
        <v>43915</v>
      </c>
      <c r="AG60" s="36" t="s">
        <v>133</v>
      </c>
      <c r="AH60" s="36" t="s">
        <v>907</v>
      </c>
      <c r="AI60" s="37">
        <v>0.38400000000000001</v>
      </c>
      <c r="AJ60" s="36" t="s">
        <v>677</v>
      </c>
      <c r="AK60" s="36" t="s">
        <v>682</v>
      </c>
      <c r="AN60" s="36" t="s">
        <v>960</v>
      </c>
      <c r="AO60" s="36" t="s">
        <v>709</v>
      </c>
      <c r="AP60" s="36" t="s">
        <v>961</v>
      </c>
      <c r="AQ60" s="36" t="s">
        <v>788</v>
      </c>
      <c r="AR60" s="36" t="s">
        <v>804</v>
      </c>
      <c r="AS60" s="36" t="s">
        <v>692</v>
      </c>
      <c r="AT60" s="36" t="s">
        <v>78</v>
      </c>
      <c r="AU60" s="37">
        <v>4.4000000000000004</v>
      </c>
      <c r="AV60" s="38">
        <v>10000</v>
      </c>
      <c r="AW60" s="36" t="s">
        <v>905</v>
      </c>
      <c r="AX60" s="39">
        <v>43822</v>
      </c>
      <c r="AY60" s="39">
        <v>43915</v>
      </c>
      <c r="AZ60" s="36" t="s">
        <v>962</v>
      </c>
      <c r="BA60" s="36" t="s">
        <v>913</v>
      </c>
      <c r="BB60" s="37">
        <v>0.38400000000000001</v>
      </c>
      <c r="BC60" s="36" t="s">
        <v>793</v>
      </c>
      <c r="BD60" s="36" t="s">
        <v>799</v>
      </c>
    </row>
    <row r="61" spans="2:56">
      <c r="B61" s="36" t="s">
        <v>4933</v>
      </c>
      <c r="C61" s="36" t="s">
        <v>9514</v>
      </c>
      <c r="D61" s="36" t="s">
        <v>9515</v>
      </c>
      <c r="E61" s="36" t="s">
        <v>4879</v>
      </c>
      <c r="F61" s="36" t="s">
        <v>679</v>
      </c>
      <c r="G61" s="36" t="s">
        <v>674</v>
      </c>
      <c r="H61" s="36" t="s">
        <v>675</v>
      </c>
      <c r="I61" s="37">
        <v>2.5</v>
      </c>
      <c r="J61" s="38">
        <v>10000</v>
      </c>
      <c r="K61" s="36" t="s">
        <v>4910</v>
      </c>
      <c r="L61" s="39">
        <v>42047</v>
      </c>
      <c r="M61" s="39">
        <v>42270</v>
      </c>
      <c r="N61" s="36" t="s">
        <v>4915</v>
      </c>
      <c r="O61" s="36" t="s">
        <v>4934</v>
      </c>
      <c r="P61" s="37">
        <v>0.17119999999999999</v>
      </c>
      <c r="Q61" s="36" t="s">
        <v>677</v>
      </c>
      <c r="R61" s="36" t="s">
        <v>682</v>
      </c>
      <c r="S61" s="47"/>
      <c r="U61" s="36" t="s">
        <v>963</v>
      </c>
      <c r="V61" s="36" t="s">
        <v>964</v>
      </c>
      <c r="W61" s="36" t="s">
        <v>965</v>
      </c>
      <c r="X61" s="36" t="s">
        <v>671</v>
      </c>
      <c r="Y61" s="36" t="s">
        <v>8454</v>
      </c>
      <c r="Z61" s="36" t="s">
        <v>674</v>
      </c>
      <c r="AA61" s="36" t="s">
        <v>8455</v>
      </c>
      <c r="AB61" s="37">
        <v>3.6</v>
      </c>
      <c r="AC61" s="38">
        <v>10000</v>
      </c>
      <c r="AD61" s="36" t="s">
        <v>130</v>
      </c>
      <c r="AE61" s="39">
        <v>43822</v>
      </c>
      <c r="AF61" s="39">
        <v>44006</v>
      </c>
      <c r="AG61" s="36" t="s">
        <v>8456</v>
      </c>
      <c r="AH61" s="36" t="s">
        <v>184</v>
      </c>
      <c r="AI61" s="37">
        <v>0.50419999999999998</v>
      </c>
      <c r="AJ61" s="36" t="s">
        <v>677</v>
      </c>
      <c r="AK61" s="36" t="s">
        <v>8381</v>
      </c>
      <c r="AN61" s="36" t="s">
        <v>963</v>
      </c>
      <c r="AO61" s="36" t="s">
        <v>964</v>
      </c>
      <c r="AP61" s="36" t="s">
        <v>965</v>
      </c>
      <c r="AQ61" s="36" t="s">
        <v>808</v>
      </c>
      <c r="AR61" s="36" t="s">
        <v>811</v>
      </c>
      <c r="AS61" s="36" t="s">
        <v>80</v>
      </c>
      <c r="AT61" s="36" t="s">
        <v>675</v>
      </c>
      <c r="AU61" s="37">
        <v>3.6</v>
      </c>
      <c r="AV61" s="38">
        <v>10000</v>
      </c>
      <c r="AW61" s="36" t="s">
        <v>966</v>
      </c>
      <c r="AX61" s="39">
        <v>43822</v>
      </c>
      <c r="AY61" s="39">
        <v>44006</v>
      </c>
      <c r="AZ61" s="36" t="s">
        <v>967</v>
      </c>
      <c r="BA61" s="36" t="s">
        <v>968</v>
      </c>
      <c r="BB61" s="37">
        <v>0.50419999999999998</v>
      </c>
      <c r="BC61" s="36" t="s">
        <v>677</v>
      </c>
      <c r="BD61" s="36" t="s">
        <v>810</v>
      </c>
    </row>
    <row r="62" spans="2:56">
      <c r="B62" s="36" t="s">
        <v>9516</v>
      </c>
      <c r="C62" s="36" t="s">
        <v>9517</v>
      </c>
      <c r="D62" s="36" t="s">
        <v>9518</v>
      </c>
      <c r="E62" s="36" t="s">
        <v>4879</v>
      </c>
      <c r="F62" s="36" t="s">
        <v>679</v>
      </c>
      <c r="G62" s="36" t="s">
        <v>692</v>
      </c>
      <c r="H62" s="36" t="s">
        <v>675</v>
      </c>
      <c r="I62" s="37">
        <v>2.5</v>
      </c>
      <c r="J62" s="38">
        <v>10000</v>
      </c>
      <c r="K62" s="36" t="s">
        <v>4910</v>
      </c>
      <c r="L62" s="39">
        <v>42047</v>
      </c>
      <c r="M62" s="39">
        <v>42270</v>
      </c>
      <c r="N62" s="36" t="s">
        <v>4915</v>
      </c>
      <c r="O62" s="36" t="s">
        <v>4934</v>
      </c>
      <c r="P62" s="37">
        <v>0.26729999999999998</v>
      </c>
      <c r="Q62" s="36" t="s">
        <v>677</v>
      </c>
      <c r="R62" s="36" t="s">
        <v>682</v>
      </c>
      <c r="S62" s="47"/>
      <c r="U62" s="36" t="s">
        <v>969</v>
      </c>
      <c r="V62" s="36" t="s">
        <v>970</v>
      </c>
      <c r="W62" s="36" t="s">
        <v>8457</v>
      </c>
      <c r="X62" s="36" t="s">
        <v>671</v>
      </c>
      <c r="Y62" s="36" t="s">
        <v>8458</v>
      </c>
      <c r="Z62" s="36" t="s">
        <v>674</v>
      </c>
      <c r="AA62" s="36" t="s">
        <v>675</v>
      </c>
      <c r="AB62" s="37">
        <v>3.7</v>
      </c>
      <c r="AC62" s="38">
        <v>10000</v>
      </c>
      <c r="AD62" s="36" t="s">
        <v>130</v>
      </c>
      <c r="AE62" s="39">
        <v>43822</v>
      </c>
      <c r="AF62" s="39">
        <v>44006</v>
      </c>
      <c r="AG62" s="36" t="s">
        <v>131</v>
      </c>
      <c r="AH62" s="36" t="s">
        <v>184</v>
      </c>
      <c r="AI62" s="37">
        <v>0.42459999999999998</v>
      </c>
      <c r="AJ62" s="36" t="s">
        <v>8459</v>
      </c>
      <c r="AK62" s="36" t="s">
        <v>8381</v>
      </c>
      <c r="AN62" s="36" t="s">
        <v>969</v>
      </c>
      <c r="AO62" s="36" t="s">
        <v>970</v>
      </c>
      <c r="AP62" s="36" t="s">
        <v>971</v>
      </c>
      <c r="AQ62" s="36" t="s">
        <v>788</v>
      </c>
      <c r="AR62" s="36" t="s">
        <v>811</v>
      </c>
      <c r="AS62" s="36" t="s">
        <v>674</v>
      </c>
      <c r="AT62" s="36" t="s">
        <v>855</v>
      </c>
      <c r="AU62" s="37">
        <v>3.7</v>
      </c>
      <c r="AV62" s="38">
        <v>10000</v>
      </c>
      <c r="AW62" s="36" t="s">
        <v>972</v>
      </c>
      <c r="AX62" s="39">
        <v>43822</v>
      </c>
      <c r="AY62" s="39">
        <v>44006</v>
      </c>
      <c r="AZ62" s="36" t="s">
        <v>131</v>
      </c>
      <c r="BA62" s="36" t="s">
        <v>973</v>
      </c>
      <c r="BB62" s="37">
        <v>0.42459999999999998</v>
      </c>
      <c r="BC62" s="36" t="s">
        <v>677</v>
      </c>
      <c r="BD62" s="36" t="s">
        <v>974</v>
      </c>
    </row>
    <row r="63" spans="2:56">
      <c r="B63" s="36" t="s">
        <v>4935</v>
      </c>
      <c r="C63" s="36" t="s">
        <v>9519</v>
      </c>
      <c r="D63" s="36" t="s">
        <v>2736</v>
      </c>
      <c r="E63" s="36" t="s">
        <v>4879</v>
      </c>
      <c r="F63" s="36" t="s">
        <v>679</v>
      </c>
      <c r="G63" s="36" t="s">
        <v>674</v>
      </c>
      <c r="H63" s="36" t="s">
        <v>675</v>
      </c>
      <c r="I63" s="37">
        <v>2.5499999999999998</v>
      </c>
      <c r="J63" s="38">
        <v>10000</v>
      </c>
      <c r="K63" s="36" t="s">
        <v>4880</v>
      </c>
      <c r="L63" s="39">
        <v>42062</v>
      </c>
      <c r="M63" s="39">
        <v>42088</v>
      </c>
      <c r="N63" s="36" t="s">
        <v>4878</v>
      </c>
      <c r="O63" s="36" t="s">
        <v>2698</v>
      </c>
      <c r="P63" s="37">
        <v>2.7900000000000001E-2</v>
      </c>
      <c r="Q63" s="36" t="s">
        <v>677</v>
      </c>
      <c r="R63" s="36" t="s">
        <v>9492</v>
      </c>
      <c r="S63" s="47"/>
      <c r="U63" s="36" t="s">
        <v>975</v>
      </c>
      <c r="V63" s="36" t="s">
        <v>976</v>
      </c>
      <c r="W63" s="36" t="s">
        <v>8460</v>
      </c>
      <c r="X63" s="36" t="s">
        <v>671</v>
      </c>
      <c r="Y63" s="36" t="s">
        <v>679</v>
      </c>
      <c r="Z63" s="36" t="s">
        <v>674</v>
      </c>
      <c r="AA63" s="36" t="s">
        <v>675</v>
      </c>
      <c r="AB63" s="37">
        <v>3.8</v>
      </c>
      <c r="AC63" s="38">
        <v>10000</v>
      </c>
      <c r="AD63" s="36" t="s">
        <v>130</v>
      </c>
      <c r="AE63" s="39">
        <v>43822</v>
      </c>
      <c r="AF63" s="39">
        <v>44006</v>
      </c>
      <c r="AG63" s="36" t="s">
        <v>131</v>
      </c>
      <c r="AH63" s="36" t="s">
        <v>184</v>
      </c>
      <c r="AI63" s="37">
        <v>0.35160000000000002</v>
      </c>
      <c r="AJ63" s="36" t="s">
        <v>677</v>
      </c>
      <c r="AK63" s="36" t="s">
        <v>682</v>
      </c>
      <c r="AN63" s="36" t="s">
        <v>975</v>
      </c>
      <c r="AO63" s="36" t="s">
        <v>976</v>
      </c>
      <c r="AP63" s="36" t="s">
        <v>221</v>
      </c>
      <c r="AQ63" s="36" t="s">
        <v>673</v>
      </c>
      <c r="AR63" s="36" t="s">
        <v>679</v>
      </c>
      <c r="AS63" s="36" t="s">
        <v>789</v>
      </c>
      <c r="AT63" s="36" t="s">
        <v>790</v>
      </c>
      <c r="AU63" s="37">
        <v>3.8</v>
      </c>
      <c r="AV63" s="38">
        <v>10000</v>
      </c>
      <c r="AW63" s="36" t="s">
        <v>977</v>
      </c>
      <c r="AX63" s="39">
        <v>43822</v>
      </c>
      <c r="AY63" s="39">
        <v>44006</v>
      </c>
      <c r="AZ63" s="36" t="s">
        <v>978</v>
      </c>
      <c r="BA63" s="36" t="s">
        <v>979</v>
      </c>
      <c r="BB63" s="37">
        <v>0.35160000000000002</v>
      </c>
      <c r="BC63" s="36" t="s">
        <v>823</v>
      </c>
      <c r="BD63" s="36" t="s">
        <v>810</v>
      </c>
    </row>
    <row r="64" spans="2:56">
      <c r="B64" s="36" t="s">
        <v>2737</v>
      </c>
      <c r="C64" s="36" t="s">
        <v>9520</v>
      </c>
      <c r="D64" s="36" t="s">
        <v>2738</v>
      </c>
      <c r="E64" s="36" t="s">
        <v>4879</v>
      </c>
      <c r="F64" s="36" t="s">
        <v>679</v>
      </c>
      <c r="G64" s="36" t="s">
        <v>692</v>
      </c>
      <c r="H64" s="36" t="s">
        <v>675</v>
      </c>
      <c r="I64" s="37">
        <v>2.5499999999999998</v>
      </c>
      <c r="J64" s="38">
        <v>10000</v>
      </c>
      <c r="K64" s="36" t="s">
        <v>4880</v>
      </c>
      <c r="L64" s="39">
        <v>42062</v>
      </c>
      <c r="M64" s="39">
        <v>42088</v>
      </c>
      <c r="N64" s="36" t="s">
        <v>4878</v>
      </c>
      <c r="O64" s="36" t="s">
        <v>2698</v>
      </c>
      <c r="P64" s="37">
        <v>0.1295</v>
      </c>
      <c r="Q64" s="36" t="s">
        <v>677</v>
      </c>
      <c r="R64" s="36" t="s">
        <v>682</v>
      </c>
      <c r="S64" s="47"/>
      <c r="U64" s="36" t="s">
        <v>8461</v>
      </c>
      <c r="V64" s="36" t="s">
        <v>981</v>
      </c>
      <c r="W64" s="36" t="s">
        <v>982</v>
      </c>
      <c r="X64" s="36" t="s">
        <v>8368</v>
      </c>
      <c r="Y64" s="36" t="s">
        <v>679</v>
      </c>
      <c r="Z64" s="36" t="s">
        <v>674</v>
      </c>
      <c r="AA64" s="36" t="s">
        <v>675</v>
      </c>
      <c r="AB64" s="37">
        <v>3.9</v>
      </c>
      <c r="AC64" s="38">
        <v>10000</v>
      </c>
      <c r="AD64" s="36" t="s">
        <v>130</v>
      </c>
      <c r="AE64" s="39">
        <v>43822</v>
      </c>
      <c r="AF64" s="39">
        <v>44006</v>
      </c>
      <c r="AG64" s="36" t="s">
        <v>8456</v>
      </c>
      <c r="AH64" s="36" t="s">
        <v>184</v>
      </c>
      <c r="AI64" s="37">
        <v>0.28620000000000001</v>
      </c>
      <c r="AJ64" s="36" t="s">
        <v>677</v>
      </c>
      <c r="AK64" s="36" t="s">
        <v>682</v>
      </c>
      <c r="AN64" s="36" t="s">
        <v>980</v>
      </c>
      <c r="AO64" s="36" t="s">
        <v>981</v>
      </c>
      <c r="AP64" s="36" t="s">
        <v>982</v>
      </c>
      <c r="AQ64" s="36" t="s">
        <v>788</v>
      </c>
      <c r="AR64" s="36" t="s">
        <v>811</v>
      </c>
      <c r="AS64" s="36" t="s">
        <v>80</v>
      </c>
      <c r="AT64" s="36" t="s">
        <v>78</v>
      </c>
      <c r="AU64" s="37">
        <v>3.9</v>
      </c>
      <c r="AV64" s="38">
        <v>10000</v>
      </c>
      <c r="AW64" s="36" t="s">
        <v>972</v>
      </c>
      <c r="AX64" s="39">
        <v>43822</v>
      </c>
      <c r="AY64" s="39">
        <v>44006</v>
      </c>
      <c r="AZ64" s="36" t="s">
        <v>131</v>
      </c>
      <c r="BA64" s="36" t="s">
        <v>973</v>
      </c>
      <c r="BB64" s="37">
        <v>0.28620000000000001</v>
      </c>
      <c r="BC64" s="36" t="s">
        <v>201</v>
      </c>
      <c r="BD64" s="36" t="s">
        <v>682</v>
      </c>
    </row>
    <row r="65" spans="2:56">
      <c r="B65" s="36" t="s">
        <v>373</v>
      </c>
      <c r="C65" s="36" t="s">
        <v>4936</v>
      </c>
      <c r="D65" s="36" t="s">
        <v>4937</v>
      </c>
      <c r="E65" s="36" t="s">
        <v>4879</v>
      </c>
      <c r="F65" s="36" t="s">
        <v>679</v>
      </c>
      <c r="G65" s="36" t="s">
        <v>674</v>
      </c>
      <c r="H65" s="36" t="s">
        <v>675</v>
      </c>
      <c r="I65" s="37">
        <v>2.5499999999999998</v>
      </c>
      <c r="J65" s="38">
        <v>10000</v>
      </c>
      <c r="K65" s="36" t="s">
        <v>4890</v>
      </c>
      <c r="L65" s="39">
        <v>42062</v>
      </c>
      <c r="M65" s="39">
        <v>42116</v>
      </c>
      <c r="N65" s="36" t="s">
        <v>4898</v>
      </c>
      <c r="O65" s="36" t="s">
        <v>2703</v>
      </c>
      <c r="P65" s="37">
        <v>5.5399999999999998E-2</v>
      </c>
      <c r="Q65" s="36" t="s">
        <v>677</v>
      </c>
      <c r="R65" s="36" t="s">
        <v>682</v>
      </c>
      <c r="S65" s="47"/>
      <c r="U65" s="36" t="s">
        <v>983</v>
      </c>
      <c r="V65" s="36" t="s">
        <v>8462</v>
      </c>
      <c r="W65" s="36" t="s">
        <v>985</v>
      </c>
      <c r="X65" s="36" t="s">
        <v>671</v>
      </c>
      <c r="Y65" s="36" t="s">
        <v>679</v>
      </c>
      <c r="Z65" s="36" t="s">
        <v>674</v>
      </c>
      <c r="AA65" s="36" t="s">
        <v>675</v>
      </c>
      <c r="AB65" s="37">
        <v>4</v>
      </c>
      <c r="AC65" s="38">
        <v>10000</v>
      </c>
      <c r="AD65" s="36" t="s">
        <v>130</v>
      </c>
      <c r="AE65" s="39">
        <v>43822</v>
      </c>
      <c r="AF65" s="39">
        <v>44006</v>
      </c>
      <c r="AG65" s="36" t="s">
        <v>131</v>
      </c>
      <c r="AH65" s="36" t="s">
        <v>184</v>
      </c>
      <c r="AI65" s="37">
        <v>0.22889999999999999</v>
      </c>
      <c r="AJ65" s="36" t="s">
        <v>677</v>
      </c>
      <c r="AK65" s="36" t="s">
        <v>8393</v>
      </c>
      <c r="AN65" s="36" t="s">
        <v>983</v>
      </c>
      <c r="AO65" s="36" t="s">
        <v>984</v>
      </c>
      <c r="AP65" s="36" t="s">
        <v>985</v>
      </c>
      <c r="AQ65" s="36" t="s">
        <v>673</v>
      </c>
      <c r="AR65" s="36" t="s">
        <v>811</v>
      </c>
      <c r="AS65" s="36" t="s">
        <v>80</v>
      </c>
      <c r="AT65" s="36" t="s">
        <v>855</v>
      </c>
      <c r="AU65" s="37">
        <v>4</v>
      </c>
      <c r="AV65" s="38">
        <v>10000</v>
      </c>
      <c r="AW65" s="36" t="s">
        <v>130</v>
      </c>
      <c r="AX65" s="39">
        <v>43822</v>
      </c>
      <c r="AY65" s="39">
        <v>44006</v>
      </c>
      <c r="AZ65" s="36" t="s">
        <v>978</v>
      </c>
      <c r="BA65" s="36" t="s">
        <v>968</v>
      </c>
      <c r="BB65" s="37">
        <v>0.22889999999999999</v>
      </c>
      <c r="BC65" s="36" t="s">
        <v>798</v>
      </c>
      <c r="BD65" s="36" t="s">
        <v>974</v>
      </c>
    </row>
    <row r="66" spans="2:56">
      <c r="B66" s="36" t="s">
        <v>2739</v>
      </c>
      <c r="C66" s="36" t="s">
        <v>4938</v>
      </c>
      <c r="D66" s="36" t="s">
        <v>2740</v>
      </c>
      <c r="E66" s="36" t="s">
        <v>4879</v>
      </c>
      <c r="F66" s="36" t="s">
        <v>679</v>
      </c>
      <c r="G66" s="36" t="s">
        <v>692</v>
      </c>
      <c r="H66" s="36" t="s">
        <v>675</v>
      </c>
      <c r="I66" s="37">
        <v>2.5499999999999998</v>
      </c>
      <c r="J66" s="38">
        <v>10000</v>
      </c>
      <c r="K66" s="36" t="s">
        <v>4890</v>
      </c>
      <c r="L66" s="39">
        <v>42062</v>
      </c>
      <c r="M66" s="39">
        <v>42116</v>
      </c>
      <c r="N66" s="36" t="s">
        <v>4898</v>
      </c>
      <c r="O66" s="36" t="s">
        <v>2703</v>
      </c>
      <c r="P66" s="37">
        <v>0.1565</v>
      </c>
      <c r="Q66" s="36" t="s">
        <v>677</v>
      </c>
      <c r="R66" s="36" t="s">
        <v>682</v>
      </c>
      <c r="S66" s="47"/>
      <c r="U66" s="36" t="s">
        <v>986</v>
      </c>
      <c r="V66" s="36" t="s">
        <v>8463</v>
      </c>
      <c r="W66" s="36" t="s">
        <v>988</v>
      </c>
      <c r="X66" s="36" t="s">
        <v>671</v>
      </c>
      <c r="Y66" s="36" t="s">
        <v>679</v>
      </c>
      <c r="Z66" s="36" t="s">
        <v>674</v>
      </c>
      <c r="AA66" s="36" t="s">
        <v>8389</v>
      </c>
      <c r="AB66" s="37">
        <v>4.0999999999999996</v>
      </c>
      <c r="AC66" s="38">
        <v>10000</v>
      </c>
      <c r="AD66" s="36" t="s">
        <v>130</v>
      </c>
      <c r="AE66" s="39">
        <v>43822</v>
      </c>
      <c r="AF66" s="39">
        <v>44006</v>
      </c>
      <c r="AG66" s="36" t="s">
        <v>131</v>
      </c>
      <c r="AH66" s="36" t="s">
        <v>184</v>
      </c>
      <c r="AI66" s="37">
        <v>0.1797</v>
      </c>
      <c r="AJ66" s="36" t="s">
        <v>677</v>
      </c>
      <c r="AK66" s="36" t="s">
        <v>682</v>
      </c>
      <c r="AN66" s="36" t="s">
        <v>986</v>
      </c>
      <c r="AO66" s="36" t="s">
        <v>987</v>
      </c>
      <c r="AP66" s="36" t="s">
        <v>988</v>
      </c>
      <c r="AQ66" s="36" t="s">
        <v>808</v>
      </c>
      <c r="AR66" s="36" t="s">
        <v>804</v>
      </c>
      <c r="AS66" s="36" t="s">
        <v>812</v>
      </c>
      <c r="AT66" s="36" t="s">
        <v>790</v>
      </c>
      <c r="AU66" s="37">
        <v>4.0999999999999996</v>
      </c>
      <c r="AV66" s="38">
        <v>10000</v>
      </c>
      <c r="AW66" s="36" t="s">
        <v>977</v>
      </c>
      <c r="AX66" s="39">
        <v>43822</v>
      </c>
      <c r="AY66" s="39">
        <v>44006</v>
      </c>
      <c r="AZ66" s="36" t="s">
        <v>978</v>
      </c>
      <c r="BA66" s="36" t="s">
        <v>973</v>
      </c>
      <c r="BB66" s="37">
        <v>0.1797</v>
      </c>
      <c r="BC66" s="36" t="s">
        <v>798</v>
      </c>
      <c r="BD66" s="36" t="s">
        <v>799</v>
      </c>
    </row>
    <row r="67" spans="2:56">
      <c r="B67" s="36" t="s">
        <v>9521</v>
      </c>
      <c r="C67" s="36" t="s">
        <v>4939</v>
      </c>
      <c r="D67" s="36" t="s">
        <v>9522</v>
      </c>
      <c r="E67" s="36" t="s">
        <v>4879</v>
      </c>
      <c r="F67" s="36" t="s">
        <v>679</v>
      </c>
      <c r="G67" s="36" t="s">
        <v>674</v>
      </c>
      <c r="H67" s="36" t="s">
        <v>675</v>
      </c>
      <c r="I67" s="37">
        <v>2.5499999999999998</v>
      </c>
      <c r="J67" s="38">
        <v>10000</v>
      </c>
      <c r="K67" s="36" t="s">
        <v>4941</v>
      </c>
      <c r="L67" s="39">
        <v>42062</v>
      </c>
      <c r="M67" s="39">
        <v>42179</v>
      </c>
      <c r="N67" s="36" t="s">
        <v>4901</v>
      </c>
      <c r="O67" s="36" t="s">
        <v>2712</v>
      </c>
      <c r="P67" s="37">
        <v>9.7900000000000001E-2</v>
      </c>
      <c r="Q67" s="36" t="s">
        <v>677</v>
      </c>
      <c r="R67" s="36" t="s">
        <v>682</v>
      </c>
      <c r="S67" s="47"/>
      <c r="U67" s="36" t="s">
        <v>8464</v>
      </c>
      <c r="V67" s="36" t="s">
        <v>8465</v>
      </c>
      <c r="W67" s="36" t="s">
        <v>990</v>
      </c>
      <c r="X67" s="36" t="s">
        <v>671</v>
      </c>
      <c r="Y67" s="36" t="s">
        <v>679</v>
      </c>
      <c r="Z67" s="36" t="s">
        <v>674</v>
      </c>
      <c r="AA67" s="36" t="s">
        <v>675</v>
      </c>
      <c r="AB67" s="37">
        <v>4.2</v>
      </c>
      <c r="AC67" s="38">
        <v>10000</v>
      </c>
      <c r="AD67" s="36" t="s">
        <v>8466</v>
      </c>
      <c r="AE67" s="39">
        <v>43822</v>
      </c>
      <c r="AF67" s="39">
        <v>44006</v>
      </c>
      <c r="AG67" s="36" t="s">
        <v>131</v>
      </c>
      <c r="AH67" s="36" t="s">
        <v>184</v>
      </c>
      <c r="AI67" s="37">
        <v>0.1386</v>
      </c>
      <c r="AJ67" s="36" t="s">
        <v>677</v>
      </c>
      <c r="AK67" s="36" t="s">
        <v>8361</v>
      </c>
      <c r="AN67" s="36" t="s">
        <v>989</v>
      </c>
      <c r="AO67" s="36" t="s">
        <v>710</v>
      </c>
      <c r="AP67" s="36" t="s">
        <v>990</v>
      </c>
      <c r="AQ67" s="36" t="s">
        <v>673</v>
      </c>
      <c r="AR67" s="36" t="s">
        <v>679</v>
      </c>
      <c r="AS67" s="36" t="s">
        <v>674</v>
      </c>
      <c r="AT67" s="36" t="s">
        <v>675</v>
      </c>
      <c r="AU67" s="37">
        <v>4.2</v>
      </c>
      <c r="AV67" s="38">
        <v>10000</v>
      </c>
      <c r="AW67" s="36" t="s">
        <v>972</v>
      </c>
      <c r="AX67" s="39">
        <v>43822</v>
      </c>
      <c r="AY67" s="39">
        <v>44006</v>
      </c>
      <c r="AZ67" s="36" t="s">
        <v>131</v>
      </c>
      <c r="BA67" s="36" t="s">
        <v>968</v>
      </c>
      <c r="BB67" s="37">
        <v>0.1386</v>
      </c>
      <c r="BC67" s="36" t="s">
        <v>823</v>
      </c>
      <c r="BD67" s="36" t="s">
        <v>807</v>
      </c>
    </row>
    <row r="68" spans="2:56">
      <c r="B68" s="36" t="s">
        <v>2741</v>
      </c>
      <c r="C68" s="36" t="s">
        <v>9523</v>
      </c>
      <c r="D68" s="36" t="s">
        <v>4940</v>
      </c>
      <c r="E68" s="36" t="s">
        <v>4879</v>
      </c>
      <c r="F68" s="36" t="s">
        <v>679</v>
      </c>
      <c r="G68" s="36" t="s">
        <v>692</v>
      </c>
      <c r="H68" s="36" t="s">
        <v>675</v>
      </c>
      <c r="I68" s="37">
        <v>2.5499999999999998</v>
      </c>
      <c r="J68" s="38">
        <v>10000</v>
      </c>
      <c r="K68" s="36" t="s">
        <v>4941</v>
      </c>
      <c r="L68" s="39">
        <v>42062</v>
      </c>
      <c r="M68" s="39">
        <v>42179</v>
      </c>
      <c r="N68" s="36" t="s">
        <v>4901</v>
      </c>
      <c r="O68" s="36" t="s">
        <v>2712</v>
      </c>
      <c r="P68" s="37">
        <v>0.1908</v>
      </c>
      <c r="Q68" s="36" t="s">
        <v>677</v>
      </c>
      <c r="R68" s="36" t="s">
        <v>9492</v>
      </c>
      <c r="S68" s="47"/>
      <c r="U68" s="36" t="s">
        <v>991</v>
      </c>
      <c r="V68" s="36" t="s">
        <v>8467</v>
      </c>
      <c r="W68" s="36" t="s">
        <v>8468</v>
      </c>
      <c r="X68" s="36" t="s">
        <v>671</v>
      </c>
      <c r="Y68" s="36" t="s">
        <v>679</v>
      </c>
      <c r="Z68" s="36" t="s">
        <v>674</v>
      </c>
      <c r="AA68" s="36" t="s">
        <v>675</v>
      </c>
      <c r="AB68" s="37">
        <v>4.3</v>
      </c>
      <c r="AC68" s="38">
        <v>10000</v>
      </c>
      <c r="AD68" s="36" t="s">
        <v>130</v>
      </c>
      <c r="AE68" s="39">
        <v>43822</v>
      </c>
      <c r="AF68" s="39">
        <v>44006</v>
      </c>
      <c r="AG68" s="36" t="s">
        <v>131</v>
      </c>
      <c r="AH68" s="36" t="s">
        <v>184</v>
      </c>
      <c r="AI68" s="37">
        <v>0.10489999999999999</v>
      </c>
      <c r="AJ68" s="36" t="s">
        <v>677</v>
      </c>
      <c r="AK68" s="36" t="s">
        <v>682</v>
      </c>
      <c r="AN68" s="36" t="s">
        <v>991</v>
      </c>
      <c r="AO68" s="36" t="s">
        <v>711</v>
      </c>
      <c r="AP68" s="36" t="s">
        <v>712</v>
      </c>
      <c r="AQ68" s="36" t="s">
        <v>788</v>
      </c>
      <c r="AR68" s="36" t="s">
        <v>811</v>
      </c>
      <c r="AS68" s="36" t="s">
        <v>674</v>
      </c>
      <c r="AT68" s="36" t="s">
        <v>78</v>
      </c>
      <c r="AU68" s="37">
        <v>4.3</v>
      </c>
      <c r="AV68" s="38">
        <v>10000</v>
      </c>
      <c r="AW68" s="36" t="s">
        <v>977</v>
      </c>
      <c r="AX68" s="39">
        <v>43822</v>
      </c>
      <c r="AY68" s="39">
        <v>44006</v>
      </c>
      <c r="AZ68" s="36" t="s">
        <v>992</v>
      </c>
      <c r="BA68" s="36" t="s">
        <v>973</v>
      </c>
      <c r="BB68" s="37">
        <v>0.10489999999999999</v>
      </c>
      <c r="BC68" s="36" t="s">
        <v>798</v>
      </c>
      <c r="BD68" s="36" t="s">
        <v>807</v>
      </c>
    </row>
    <row r="69" spans="2:56">
      <c r="B69" s="36" t="s">
        <v>2742</v>
      </c>
      <c r="C69" s="36" t="s">
        <v>9524</v>
      </c>
      <c r="D69" s="36" t="s">
        <v>4942</v>
      </c>
      <c r="E69" s="36" t="s">
        <v>4879</v>
      </c>
      <c r="F69" s="36" t="s">
        <v>679</v>
      </c>
      <c r="G69" s="36" t="s">
        <v>674</v>
      </c>
      <c r="H69" s="36" t="s">
        <v>675</v>
      </c>
      <c r="I69" s="37">
        <v>2.5499999999999998</v>
      </c>
      <c r="J69" s="38">
        <v>10000</v>
      </c>
      <c r="K69" s="36" t="s">
        <v>4910</v>
      </c>
      <c r="L69" s="39">
        <v>42062</v>
      </c>
      <c r="M69" s="39">
        <v>42270</v>
      </c>
      <c r="N69" s="36" t="s">
        <v>4915</v>
      </c>
      <c r="O69" s="36" t="s">
        <v>4934</v>
      </c>
      <c r="P69" s="37">
        <v>0.1515</v>
      </c>
      <c r="Q69" s="36" t="s">
        <v>677</v>
      </c>
      <c r="R69" s="36" t="s">
        <v>682</v>
      </c>
      <c r="S69" s="47"/>
      <c r="U69" s="36" t="s">
        <v>993</v>
      </c>
      <c r="V69" s="36" t="s">
        <v>994</v>
      </c>
      <c r="W69" s="36" t="s">
        <v>995</v>
      </c>
      <c r="X69" s="36" t="s">
        <v>671</v>
      </c>
      <c r="Y69" s="36" t="s">
        <v>679</v>
      </c>
      <c r="Z69" s="36" t="s">
        <v>674</v>
      </c>
      <c r="AA69" s="36" t="s">
        <v>675</v>
      </c>
      <c r="AB69" s="37">
        <v>4.4000000000000004</v>
      </c>
      <c r="AC69" s="38">
        <v>10000</v>
      </c>
      <c r="AD69" s="36" t="s">
        <v>130</v>
      </c>
      <c r="AE69" s="39">
        <v>43822</v>
      </c>
      <c r="AF69" s="39">
        <v>44006</v>
      </c>
      <c r="AG69" s="36" t="s">
        <v>131</v>
      </c>
      <c r="AH69" s="36" t="s">
        <v>8469</v>
      </c>
      <c r="AI69" s="37">
        <v>7.8E-2</v>
      </c>
      <c r="AJ69" s="36" t="s">
        <v>677</v>
      </c>
      <c r="AK69" s="36" t="s">
        <v>8365</v>
      </c>
      <c r="AN69" s="36" t="s">
        <v>993</v>
      </c>
      <c r="AO69" s="36" t="s">
        <v>994</v>
      </c>
      <c r="AP69" s="36" t="s">
        <v>995</v>
      </c>
      <c r="AQ69" s="36" t="s">
        <v>788</v>
      </c>
      <c r="AR69" s="36" t="s">
        <v>811</v>
      </c>
      <c r="AS69" s="36" t="s">
        <v>674</v>
      </c>
      <c r="AT69" s="36" t="s">
        <v>675</v>
      </c>
      <c r="AU69" s="37">
        <v>4.4000000000000004</v>
      </c>
      <c r="AV69" s="38">
        <v>10000</v>
      </c>
      <c r="AW69" s="36" t="s">
        <v>972</v>
      </c>
      <c r="AX69" s="39">
        <v>43822</v>
      </c>
      <c r="AY69" s="39">
        <v>44006</v>
      </c>
      <c r="AZ69" s="36" t="s">
        <v>967</v>
      </c>
      <c r="BA69" s="36" t="s">
        <v>996</v>
      </c>
      <c r="BB69" s="37">
        <v>7.8E-2</v>
      </c>
      <c r="BC69" s="36" t="s">
        <v>798</v>
      </c>
      <c r="BD69" s="36" t="s">
        <v>810</v>
      </c>
    </row>
    <row r="70" spans="2:56">
      <c r="B70" s="36" t="s">
        <v>9525</v>
      </c>
      <c r="C70" s="36" t="s">
        <v>4943</v>
      </c>
      <c r="D70" s="36" t="s">
        <v>2743</v>
      </c>
      <c r="E70" s="36" t="s">
        <v>4879</v>
      </c>
      <c r="F70" s="36" t="s">
        <v>679</v>
      </c>
      <c r="G70" s="36" t="s">
        <v>692</v>
      </c>
      <c r="H70" s="36" t="s">
        <v>675</v>
      </c>
      <c r="I70" s="37">
        <v>2.5499999999999998</v>
      </c>
      <c r="J70" s="38">
        <v>10000</v>
      </c>
      <c r="K70" s="36" t="s">
        <v>4910</v>
      </c>
      <c r="L70" s="39">
        <v>42062</v>
      </c>
      <c r="M70" s="39">
        <v>42270</v>
      </c>
      <c r="N70" s="36" t="s">
        <v>4915</v>
      </c>
      <c r="O70" s="36" t="s">
        <v>4934</v>
      </c>
      <c r="P70" s="37">
        <v>0.22209999999999999</v>
      </c>
      <c r="Q70" s="36" t="s">
        <v>677</v>
      </c>
      <c r="R70" s="36" t="s">
        <v>682</v>
      </c>
      <c r="S70" s="47"/>
      <c r="U70" s="36" t="s">
        <v>4611</v>
      </c>
      <c r="V70" s="36" t="s">
        <v>8470</v>
      </c>
      <c r="W70" s="36" t="s">
        <v>998</v>
      </c>
      <c r="X70" s="36" t="s">
        <v>671</v>
      </c>
      <c r="Y70" s="36" t="s">
        <v>679</v>
      </c>
      <c r="Z70" s="36" t="s">
        <v>692</v>
      </c>
      <c r="AA70" s="36" t="s">
        <v>675</v>
      </c>
      <c r="AB70" s="37">
        <v>3.6</v>
      </c>
      <c r="AC70" s="38">
        <v>10000</v>
      </c>
      <c r="AD70" s="36" t="s">
        <v>130</v>
      </c>
      <c r="AE70" s="39">
        <v>43822</v>
      </c>
      <c r="AF70" s="39">
        <v>44006</v>
      </c>
      <c r="AG70" s="36" t="s">
        <v>131</v>
      </c>
      <c r="AH70" s="36" t="s">
        <v>184</v>
      </c>
      <c r="AI70" s="37">
        <v>3.39E-2</v>
      </c>
      <c r="AJ70" s="36" t="s">
        <v>677</v>
      </c>
      <c r="AK70" s="36" t="s">
        <v>682</v>
      </c>
      <c r="AN70" s="36" t="s">
        <v>222</v>
      </c>
      <c r="AO70" s="36" t="s">
        <v>997</v>
      </c>
      <c r="AP70" s="36" t="s">
        <v>998</v>
      </c>
      <c r="AQ70" s="36" t="s">
        <v>827</v>
      </c>
      <c r="AR70" s="36" t="s">
        <v>679</v>
      </c>
      <c r="AS70" s="36" t="s">
        <v>205</v>
      </c>
      <c r="AT70" s="36" t="s">
        <v>675</v>
      </c>
      <c r="AU70" s="37">
        <v>3.6</v>
      </c>
      <c r="AV70" s="38">
        <v>10000</v>
      </c>
      <c r="AW70" s="36" t="s">
        <v>999</v>
      </c>
      <c r="AX70" s="39">
        <v>43822</v>
      </c>
      <c r="AY70" s="39">
        <v>44006</v>
      </c>
      <c r="AZ70" s="36" t="s">
        <v>1000</v>
      </c>
      <c r="BA70" s="36" t="s">
        <v>996</v>
      </c>
      <c r="BB70" s="37">
        <v>3.39E-2</v>
      </c>
      <c r="BC70" s="36" t="s">
        <v>798</v>
      </c>
      <c r="BD70" s="36" t="s">
        <v>974</v>
      </c>
    </row>
    <row r="71" spans="2:56">
      <c r="B71" s="36" t="s">
        <v>9526</v>
      </c>
      <c r="C71" s="36" t="s">
        <v>9527</v>
      </c>
      <c r="D71" s="36" t="s">
        <v>4944</v>
      </c>
      <c r="E71" s="36" t="s">
        <v>4879</v>
      </c>
      <c r="F71" s="36" t="s">
        <v>679</v>
      </c>
      <c r="G71" s="36" t="s">
        <v>674</v>
      </c>
      <c r="H71" s="36" t="s">
        <v>675</v>
      </c>
      <c r="I71" s="37">
        <v>2.6</v>
      </c>
      <c r="J71" s="38">
        <v>10000</v>
      </c>
      <c r="K71" s="36" t="s">
        <v>4880</v>
      </c>
      <c r="L71" s="39">
        <v>42080</v>
      </c>
      <c r="M71" s="39">
        <v>42088</v>
      </c>
      <c r="N71" s="36" t="s">
        <v>4878</v>
      </c>
      <c r="O71" s="36" t="s">
        <v>2698</v>
      </c>
      <c r="P71" s="37">
        <v>5.8999999999999999E-3</v>
      </c>
      <c r="Q71" s="36" t="s">
        <v>677</v>
      </c>
      <c r="R71" s="36" t="s">
        <v>682</v>
      </c>
      <c r="S71" s="47"/>
      <c r="U71" s="36" t="s">
        <v>8471</v>
      </c>
      <c r="V71" s="36" t="s">
        <v>8472</v>
      </c>
      <c r="W71" s="36" t="s">
        <v>4612</v>
      </c>
      <c r="X71" s="36" t="s">
        <v>8368</v>
      </c>
      <c r="Y71" s="36" t="s">
        <v>679</v>
      </c>
      <c r="Z71" s="36" t="s">
        <v>692</v>
      </c>
      <c r="AA71" s="36" t="s">
        <v>8369</v>
      </c>
      <c r="AB71" s="37">
        <v>3.7</v>
      </c>
      <c r="AC71" s="38">
        <v>10000</v>
      </c>
      <c r="AD71" s="36" t="s">
        <v>8473</v>
      </c>
      <c r="AE71" s="39">
        <v>43822</v>
      </c>
      <c r="AF71" s="39">
        <v>44006</v>
      </c>
      <c r="AG71" s="36" t="s">
        <v>131</v>
      </c>
      <c r="AH71" s="36" t="s">
        <v>8474</v>
      </c>
      <c r="AI71" s="37">
        <v>5.28E-2</v>
      </c>
      <c r="AJ71" s="36" t="s">
        <v>677</v>
      </c>
      <c r="AK71" s="36" t="s">
        <v>682</v>
      </c>
      <c r="AN71" s="36" t="s">
        <v>1001</v>
      </c>
      <c r="AO71" s="36" t="s">
        <v>223</v>
      </c>
      <c r="AP71" s="36" t="s">
        <v>1002</v>
      </c>
      <c r="AQ71" s="36" t="s">
        <v>827</v>
      </c>
      <c r="AR71" s="36" t="s">
        <v>870</v>
      </c>
      <c r="AS71" s="36" t="s">
        <v>698</v>
      </c>
      <c r="AT71" s="36" t="s">
        <v>78</v>
      </c>
      <c r="AU71" s="37">
        <v>3.7</v>
      </c>
      <c r="AV71" s="38">
        <v>10000</v>
      </c>
      <c r="AW71" s="36" t="s">
        <v>977</v>
      </c>
      <c r="AX71" s="39">
        <v>43822</v>
      </c>
      <c r="AY71" s="39">
        <v>44006</v>
      </c>
      <c r="AZ71" s="36" t="s">
        <v>967</v>
      </c>
      <c r="BA71" s="36" t="s">
        <v>973</v>
      </c>
      <c r="BB71" s="37">
        <v>5.28E-2</v>
      </c>
      <c r="BC71" s="36" t="s">
        <v>793</v>
      </c>
      <c r="BD71" s="36" t="s">
        <v>79</v>
      </c>
    </row>
    <row r="72" spans="2:56">
      <c r="B72" s="36" t="s">
        <v>2744</v>
      </c>
      <c r="C72" s="36" t="s">
        <v>4945</v>
      </c>
      <c r="D72" s="36" t="s">
        <v>2745</v>
      </c>
      <c r="E72" s="36" t="s">
        <v>4879</v>
      </c>
      <c r="F72" s="36" t="s">
        <v>679</v>
      </c>
      <c r="G72" s="36" t="s">
        <v>692</v>
      </c>
      <c r="H72" s="36" t="s">
        <v>675</v>
      </c>
      <c r="I72" s="37">
        <v>2.6</v>
      </c>
      <c r="J72" s="38">
        <v>10000</v>
      </c>
      <c r="K72" s="36" t="s">
        <v>4880</v>
      </c>
      <c r="L72" s="39">
        <v>42080</v>
      </c>
      <c r="M72" s="39">
        <v>42088</v>
      </c>
      <c r="N72" s="36" t="s">
        <v>4878</v>
      </c>
      <c r="O72" s="36" t="s">
        <v>2698</v>
      </c>
      <c r="P72" s="37">
        <v>9.8599999999999993E-2</v>
      </c>
      <c r="Q72" s="36" t="s">
        <v>677</v>
      </c>
      <c r="R72" s="36" t="s">
        <v>682</v>
      </c>
      <c r="S72" s="47"/>
      <c r="U72" s="36" t="s">
        <v>8475</v>
      </c>
      <c r="V72" s="36" t="s">
        <v>1004</v>
      </c>
      <c r="W72" s="36" t="s">
        <v>8476</v>
      </c>
      <c r="X72" s="36" t="s">
        <v>8357</v>
      </c>
      <c r="Y72" s="36" t="s">
        <v>679</v>
      </c>
      <c r="Z72" s="36" t="s">
        <v>8380</v>
      </c>
      <c r="AA72" s="36" t="s">
        <v>675</v>
      </c>
      <c r="AB72" s="37">
        <v>3.8</v>
      </c>
      <c r="AC72" s="38">
        <v>10000</v>
      </c>
      <c r="AD72" s="36" t="s">
        <v>8477</v>
      </c>
      <c r="AE72" s="39">
        <v>43822</v>
      </c>
      <c r="AF72" s="39">
        <v>44006</v>
      </c>
      <c r="AG72" s="36" t="s">
        <v>131</v>
      </c>
      <c r="AH72" s="36" t="s">
        <v>184</v>
      </c>
      <c r="AI72" s="37">
        <v>7.8299999999999995E-2</v>
      </c>
      <c r="AJ72" s="36" t="s">
        <v>677</v>
      </c>
      <c r="AK72" s="36" t="s">
        <v>682</v>
      </c>
      <c r="AN72" s="36" t="s">
        <v>1003</v>
      </c>
      <c r="AO72" s="36" t="s">
        <v>1004</v>
      </c>
      <c r="AP72" s="36" t="s">
        <v>1005</v>
      </c>
      <c r="AQ72" s="36" t="s">
        <v>808</v>
      </c>
      <c r="AR72" s="36" t="s">
        <v>679</v>
      </c>
      <c r="AS72" s="36" t="s">
        <v>205</v>
      </c>
      <c r="AT72" s="36" t="s">
        <v>675</v>
      </c>
      <c r="AU72" s="37">
        <v>3.8</v>
      </c>
      <c r="AV72" s="38">
        <v>10000</v>
      </c>
      <c r="AW72" s="36" t="s">
        <v>972</v>
      </c>
      <c r="AX72" s="39">
        <v>43822</v>
      </c>
      <c r="AY72" s="39">
        <v>44006</v>
      </c>
      <c r="AZ72" s="36" t="s">
        <v>992</v>
      </c>
      <c r="BA72" s="36" t="s">
        <v>973</v>
      </c>
      <c r="BB72" s="37">
        <v>7.8299999999999995E-2</v>
      </c>
      <c r="BC72" s="36" t="s">
        <v>677</v>
      </c>
      <c r="BD72" s="36" t="s">
        <v>682</v>
      </c>
    </row>
    <row r="73" spans="2:56">
      <c r="B73" s="36" t="s">
        <v>2746</v>
      </c>
      <c r="C73" s="36" t="s">
        <v>9528</v>
      </c>
      <c r="D73" s="36" t="s">
        <v>9529</v>
      </c>
      <c r="E73" s="36" t="s">
        <v>4879</v>
      </c>
      <c r="F73" s="36" t="s">
        <v>679</v>
      </c>
      <c r="G73" s="36" t="s">
        <v>674</v>
      </c>
      <c r="H73" s="36" t="s">
        <v>675</v>
      </c>
      <c r="I73" s="37">
        <v>2.6</v>
      </c>
      <c r="J73" s="38">
        <v>10000</v>
      </c>
      <c r="K73" s="36" t="s">
        <v>4890</v>
      </c>
      <c r="L73" s="39">
        <v>42080</v>
      </c>
      <c r="M73" s="39">
        <v>42116</v>
      </c>
      <c r="N73" s="36" t="s">
        <v>4898</v>
      </c>
      <c r="O73" s="36" t="s">
        <v>2703</v>
      </c>
      <c r="P73" s="37">
        <v>4.1099999999999998E-2</v>
      </c>
      <c r="Q73" s="36" t="s">
        <v>677</v>
      </c>
      <c r="R73" s="36" t="s">
        <v>682</v>
      </c>
      <c r="S73" s="47"/>
      <c r="U73" s="36" t="s">
        <v>1006</v>
      </c>
      <c r="V73" s="36" t="s">
        <v>1007</v>
      </c>
      <c r="W73" s="36" t="s">
        <v>1008</v>
      </c>
      <c r="X73" s="36" t="s">
        <v>671</v>
      </c>
      <c r="Y73" s="36" t="s">
        <v>8376</v>
      </c>
      <c r="Z73" s="36" t="s">
        <v>692</v>
      </c>
      <c r="AA73" s="36" t="s">
        <v>675</v>
      </c>
      <c r="AB73" s="37">
        <v>3.9</v>
      </c>
      <c r="AC73" s="38">
        <v>10000</v>
      </c>
      <c r="AD73" s="36" t="s">
        <v>130</v>
      </c>
      <c r="AE73" s="39">
        <v>43822</v>
      </c>
      <c r="AF73" s="39">
        <v>44006</v>
      </c>
      <c r="AG73" s="36" t="s">
        <v>131</v>
      </c>
      <c r="AH73" s="36" t="s">
        <v>184</v>
      </c>
      <c r="AI73" s="37">
        <v>0.1114</v>
      </c>
      <c r="AJ73" s="36" t="s">
        <v>8382</v>
      </c>
      <c r="AK73" s="36" t="s">
        <v>682</v>
      </c>
      <c r="AN73" s="36" t="s">
        <v>1006</v>
      </c>
      <c r="AO73" s="36" t="s">
        <v>1007</v>
      </c>
      <c r="AP73" s="36" t="s">
        <v>1008</v>
      </c>
      <c r="AQ73" s="36" t="s">
        <v>673</v>
      </c>
      <c r="AR73" s="36" t="s">
        <v>679</v>
      </c>
      <c r="AS73" s="36" t="s">
        <v>698</v>
      </c>
      <c r="AT73" s="36" t="s">
        <v>855</v>
      </c>
      <c r="AU73" s="37">
        <v>3.9</v>
      </c>
      <c r="AV73" s="38">
        <v>10000</v>
      </c>
      <c r="AW73" s="36" t="s">
        <v>999</v>
      </c>
      <c r="AX73" s="39">
        <v>43822</v>
      </c>
      <c r="AY73" s="39">
        <v>44006</v>
      </c>
      <c r="AZ73" s="36" t="s">
        <v>131</v>
      </c>
      <c r="BA73" s="36" t="s">
        <v>968</v>
      </c>
      <c r="BB73" s="37">
        <v>0.1114</v>
      </c>
      <c r="BC73" s="36" t="s">
        <v>677</v>
      </c>
      <c r="BD73" s="36" t="s">
        <v>799</v>
      </c>
    </row>
    <row r="74" spans="2:56">
      <c r="B74" s="36" t="s">
        <v>4946</v>
      </c>
      <c r="C74" s="36" t="s">
        <v>9530</v>
      </c>
      <c r="D74" s="36" t="s">
        <v>9531</v>
      </c>
      <c r="E74" s="36" t="s">
        <v>4879</v>
      </c>
      <c r="F74" s="36" t="s">
        <v>679</v>
      </c>
      <c r="G74" s="36" t="s">
        <v>692</v>
      </c>
      <c r="H74" s="36" t="s">
        <v>675</v>
      </c>
      <c r="I74" s="37">
        <v>2.6</v>
      </c>
      <c r="J74" s="38">
        <v>10000</v>
      </c>
      <c r="K74" s="36" t="s">
        <v>4890</v>
      </c>
      <c r="L74" s="39">
        <v>42080</v>
      </c>
      <c r="M74" s="39">
        <v>42116</v>
      </c>
      <c r="N74" s="36" t="s">
        <v>4898</v>
      </c>
      <c r="O74" s="36" t="s">
        <v>2703</v>
      </c>
      <c r="P74" s="37">
        <v>0.1346</v>
      </c>
      <c r="Q74" s="36" t="s">
        <v>677</v>
      </c>
      <c r="R74" s="36" t="s">
        <v>682</v>
      </c>
      <c r="S74" s="47"/>
      <c r="U74" s="36" t="s">
        <v>1009</v>
      </c>
      <c r="V74" s="36" t="s">
        <v>1010</v>
      </c>
      <c r="W74" s="36" t="s">
        <v>1011</v>
      </c>
      <c r="X74" s="36" t="s">
        <v>671</v>
      </c>
      <c r="Y74" s="36" t="s">
        <v>679</v>
      </c>
      <c r="Z74" s="36" t="s">
        <v>692</v>
      </c>
      <c r="AA74" s="36" t="s">
        <v>8406</v>
      </c>
      <c r="AB74" s="37">
        <v>4</v>
      </c>
      <c r="AC74" s="38">
        <v>10000</v>
      </c>
      <c r="AD74" s="36" t="s">
        <v>130</v>
      </c>
      <c r="AE74" s="39">
        <v>43822</v>
      </c>
      <c r="AF74" s="39">
        <v>44006</v>
      </c>
      <c r="AG74" s="36" t="s">
        <v>131</v>
      </c>
      <c r="AH74" s="36" t="s">
        <v>8469</v>
      </c>
      <c r="AI74" s="37">
        <v>0.15260000000000001</v>
      </c>
      <c r="AJ74" s="36" t="s">
        <v>677</v>
      </c>
      <c r="AK74" s="36" t="s">
        <v>8381</v>
      </c>
      <c r="AN74" s="36" t="s">
        <v>1009</v>
      </c>
      <c r="AO74" s="36" t="s">
        <v>1010</v>
      </c>
      <c r="AP74" s="36" t="s">
        <v>1011</v>
      </c>
      <c r="AQ74" s="36" t="s">
        <v>673</v>
      </c>
      <c r="AR74" s="36" t="s">
        <v>804</v>
      </c>
      <c r="AS74" s="36" t="s">
        <v>205</v>
      </c>
      <c r="AT74" s="36" t="s">
        <v>809</v>
      </c>
      <c r="AU74" s="37">
        <v>4</v>
      </c>
      <c r="AV74" s="38">
        <v>10000</v>
      </c>
      <c r="AW74" s="36" t="s">
        <v>972</v>
      </c>
      <c r="AX74" s="39">
        <v>43822</v>
      </c>
      <c r="AY74" s="39">
        <v>44006</v>
      </c>
      <c r="AZ74" s="36" t="s">
        <v>1000</v>
      </c>
      <c r="BA74" s="36" t="s">
        <v>973</v>
      </c>
      <c r="BB74" s="37">
        <v>0.15260000000000001</v>
      </c>
      <c r="BC74" s="36" t="s">
        <v>201</v>
      </c>
      <c r="BD74" s="36" t="s">
        <v>79</v>
      </c>
    </row>
    <row r="75" spans="2:56">
      <c r="B75" s="36" t="s">
        <v>4947</v>
      </c>
      <c r="C75" s="36" t="s">
        <v>9532</v>
      </c>
      <c r="D75" s="36" t="s">
        <v>9533</v>
      </c>
      <c r="E75" s="36" t="s">
        <v>4879</v>
      </c>
      <c r="F75" s="36" t="s">
        <v>679</v>
      </c>
      <c r="G75" s="36" t="s">
        <v>674</v>
      </c>
      <c r="H75" s="36" t="s">
        <v>675</v>
      </c>
      <c r="I75" s="37">
        <v>2.6</v>
      </c>
      <c r="J75" s="38">
        <v>10000</v>
      </c>
      <c r="K75" s="36" t="s">
        <v>4941</v>
      </c>
      <c r="L75" s="39">
        <v>42080</v>
      </c>
      <c r="M75" s="39">
        <v>42179</v>
      </c>
      <c r="N75" s="36" t="s">
        <v>4901</v>
      </c>
      <c r="O75" s="36" t="s">
        <v>9534</v>
      </c>
      <c r="P75" s="37">
        <v>8.9700000000000002E-2</v>
      </c>
      <c r="Q75" s="36" t="s">
        <v>677</v>
      </c>
      <c r="R75" s="36" t="s">
        <v>682</v>
      </c>
      <c r="S75" s="47"/>
      <c r="U75" s="36" t="s">
        <v>1012</v>
      </c>
      <c r="V75" s="36" t="s">
        <v>8478</v>
      </c>
      <c r="W75" s="36" t="s">
        <v>1014</v>
      </c>
      <c r="X75" s="36" t="s">
        <v>8479</v>
      </c>
      <c r="Y75" s="36" t="s">
        <v>679</v>
      </c>
      <c r="Z75" s="36" t="s">
        <v>8380</v>
      </c>
      <c r="AA75" s="36" t="s">
        <v>675</v>
      </c>
      <c r="AB75" s="37">
        <v>4.0999999999999996</v>
      </c>
      <c r="AC75" s="38">
        <v>10000</v>
      </c>
      <c r="AD75" s="36" t="s">
        <v>130</v>
      </c>
      <c r="AE75" s="39">
        <v>43822</v>
      </c>
      <c r="AF75" s="39">
        <v>44006</v>
      </c>
      <c r="AG75" s="36" t="s">
        <v>131</v>
      </c>
      <c r="AH75" s="36" t="s">
        <v>184</v>
      </c>
      <c r="AI75" s="37">
        <v>0.2019</v>
      </c>
      <c r="AJ75" s="36" t="s">
        <v>677</v>
      </c>
      <c r="AK75" s="36" t="s">
        <v>8381</v>
      </c>
      <c r="AN75" s="36" t="s">
        <v>1012</v>
      </c>
      <c r="AO75" s="36" t="s">
        <v>1013</v>
      </c>
      <c r="AP75" s="36" t="s">
        <v>1014</v>
      </c>
      <c r="AQ75" s="36" t="s">
        <v>195</v>
      </c>
      <c r="AR75" s="36" t="s">
        <v>679</v>
      </c>
      <c r="AS75" s="36" t="s">
        <v>698</v>
      </c>
      <c r="AT75" s="36" t="s">
        <v>675</v>
      </c>
      <c r="AU75" s="37">
        <v>4.0999999999999996</v>
      </c>
      <c r="AV75" s="38">
        <v>10000</v>
      </c>
      <c r="AW75" s="36" t="s">
        <v>999</v>
      </c>
      <c r="AX75" s="39">
        <v>43822</v>
      </c>
      <c r="AY75" s="39">
        <v>44006</v>
      </c>
      <c r="AZ75" s="36" t="s">
        <v>1000</v>
      </c>
      <c r="BA75" s="36" t="s">
        <v>973</v>
      </c>
      <c r="BB75" s="37">
        <v>0.2019</v>
      </c>
      <c r="BC75" s="36" t="s">
        <v>823</v>
      </c>
      <c r="BD75" s="36" t="s">
        <v>682</v>
      </c>
    </row>
    <row r="76" spans="2:56">
      <c r="B76" s="36" t="s">
        <v>4948</v>
      </c>
      <c r="C76" s="36" t="s">
        <v>2747</v>
      </c>
      <c r="D76" s="36" t="s">
        <v>9535</v>
      </c>
      <c r="E76" s="36" t="s">
        <v>4879</v>
      </c>
      <c r="F76" s="36" t="s">
        <v>679</v>
      </c>
      <c r="G76" s="36" t="s">
        <v>692</v>
      </c>
      <c r="H76" s="36" t="s">
        <v>675</v>
      </c>
      <c r="I76" s="37">
        <v>2.6</v>
      </c>
      <c r="J76" s="38">
        <v>10000</v>
      </c>
      <c r="K76" s="36" t="s">
        <v>4941</v>
      </c>
      <c r="L76" s="39">
        <v>42080</v>
      </c>
      <c r="M76" s="39">
        <v>42179</v>
      </c>
      <c r="N76" s="36" t="s">
        <v>9473</v>
      </c>
      <c r="O76" s="36" t="s">
        <v>2712</v>
      </c>
      <c r="P76" s="37">
        <v>0.18329999999999999</v>
      </c>
      <c r="Q76" s="36" t="s">
        <v>677</v>
      </c>
      <c r="R76" s="36" t="s">
        <v>9492</v>
      </c>
      <c r="S76" s="47"/>
      <c r="U76" s="36" t="s">
        <v>1015</v>
      </c>
      <c r="V76" s="36" t="s">
        <v>8480</v>
      </c>
      <c r="W76" s="36" t="s">
        <v>1017</v>
      </c>
      <c r="X76" s="36" t="s">
        <v>8481</v>
      </c>
      <c r="Y76" s="36" t="s">
        <v>679</v>
      </c>
      <c r="Z76" s="36" t="s">
        <v>692</v>
      </c>
      <c r="AA76" s="36" t="s">
        <v>8389</v>
      </c>
      <c r="AB76" s="37">
        <v>4.2</v>
      </c>
      <c r="AC76" s="38">
        <v>10000</v>
      </c>
      <c r="AD76" s="36" t="s">
        <v>130</v>
      </c>
      <c r="AE76" s="39">
        <v>43822</v>
      </c>
      <c r="AF76" s="39">
        <v>44006</v>
      </c>
      <c r="AG76" s="36" t="s">
        <v>8456</v>
      </c>
      <c r="AH76" s="36" t="s">
        <v>184</v>
      </c>
      <c r="AI76" s="37">
        <v>0.25919999999999999</v>
      </c>
      <c r="AJ76" s="36" t="s">
        <v>8382</v>
      </c>
      <c r="AK76" s="36" t="s">
        <v>682</v>
      </c>
      <c r="AN76" s="36" t="s">
        <v>1015</v>
      </c>
      <c r="AO76" s="36" t="s">
        <v>1016</v>
      </c>
      <c r="AP76" s="36" t="s">
        <v>1017</v>
      </c>
      <c r="AQ76" s="36" t="s">
        <v>827</v>
      </c>
      <c r="AR76" s="36" t="s">
        <v>811</v>
      </c>
      <c r="AS76" s="36" t="s">
        <v>698</v>
      </c>
      <c r="AT76" s="36" t="s">
        <v>809</v>
      </c>
      <c r="AU76" s="37">
        <v>4.2</v>
      </c>
      <c r="AV76" s="38">
        <v>10000</v>
      </c>
      <c r="AW76" s="36" t="s">
        <v>972</v>
      </c>
      <c r="AX76" s="39">
        <v>43822</v>
      </c>
      <c r="AY76" s="39">
        <v>44006</v>
      </c>
      <c r="AZ76" s="36" t="s">
        <v>131</v>
      </c>
      <c r="BA76" s="36" t="s">
        <v>968</v>
      </c>
      <c r="BB76" s="37">
        <v>0.25919999999999999</v>
      </c>
      <c r="BC76" s="36" t="s">
        <v>793</v>
      </c>
      <c r="BD76" s="36" t="s">
        <v>810</v>
      </c>
    </row>
    <row r="77" spans="2:56">
      <c r="B77" s="36" t="s">
        <v>9536</v>
      </c>
      <c r="C77" s="36" t="s">
        <v>9537</v>
      </c>
      <c r="D77" s="36" t="s">
        <v>9538</v>
      </c>
      <c r="E77" s="36" t="s">
        <v>4879</v>
      </c>
      <c r="F77" s="36" t="s">
        <v>679</v>
      </c>
      <c r="G77" s="36" t="s">
        <v>674</v>
      </c>
      <c r="H77" s="36" t="s">
        <v>675</v>
      </c>
      <c r="I77" s="37">
        <v>2.6</v>
      </c>
      <c r="J77" s="38">
        <v>10000</v>
      </c>
      <c r="K77" s="36" t="s">
        <v>4910</v>
      </c>
      <c r="L77" s="39">
        <v>42080</v>
      </c>
      <c r="M77" s="39">
        <v>42270</v>
      </c>
      <c r="N77" s="36" t="s">
        <v>4915</v>
      </c>
      <c r="O77" s="36" t="s">
        <v>4934</v>
      </c>
      <c r="P77" s="37">
        <v>0.1464</v>
      </c>
      <c r="Q77" s="36" t="s">
        <v>677</v>
      </c>
      <c r="R77" s="36" t="s">
        <v>682</v>
      </c>
      <c r="S77" s="47"/>
      <c r="U77" s="36" t="s">
        <v>8482</v>
      </c>
      <c r="V77" s="36" t="s">
        <v>713</v>
      </c>
      <c r="W77" s="36" t="s">
        <v>1019</v>
      </c>
      <c r="X77" s="36" t="s">
        <v>671</v>
      </c>
      <c r="Y77" s="36" t="s">
        <v>679</v>
      </c>
      <c r="Z77" s="36" t="s">
        <v>8378</v>
      </c>
      <c r="AA77" s="36" t="s">
        <v>8389</v>
      </c>
      <c r="AB77" s="37">
        <v>4.3</v>
      </c>
      <c r="AC77" s="38">
        <v>10000</v>
      </c>
      <c r="AD77" s="36" t="s">
        <v>130</v>
      </c>
      <c r="AE77" s="39">
        <v>43822</v>
      </c>
      <c r="AF77" s="39">
        <v>44006</v>
      </c>
      <c r="AG77" s="36" t="s">
        <v>131</v>
      </c>
      <c r="AH77" s="36" t="s">
        <v>184</v>
      </c>
      <c r="AI77" s="37">
        <v>0.32400000000000001</v>
      </c>
      <c r="AJ77" s="36" t="s">
        <v>677</v>
      </c>
      <c r="AK77" s="36" t="s">
        <v>682</v>
      </c>
      <c r="AN77" s="36" t="s">
        <v>1018</v>
      </c>
      <c r="AO77" s="36" t="s">
        <v>713</v>
      </c>
      <c r="AP77" s="36" t="s">
        <v>1019</v>
      </c>
      <c r="AQ77" s="36" t="s">
        <v>808</v>
      </c>
      <c r="AR77" s="36" t="s">
        <v>881</v>
      </c>
      <c r="AS77" s="36" t="s">
        <v>698</v>
      </c>
      <c r="AT77" s="36" t="s">
        <v>809</v>
      </c>
      <c r="AU77" s="37">
        <v>4.3</v>
      </c>
      <c r="AV77" s="38">
        <v>10000</v>
      </c>
      <c r="AW77" s="36" t="s">
        <v>1020</v>
      </c>
      <c r="AX77" s="39">
        <v>43822</v>
      </c>
      <c r="AY77" s="39">
        <v>44006</v>
      </c>
      <c r="AZ77" s="36" t="s">
        <v>1000</v>
      </c>
      <c r="BA77" s="36" t="s">
        <v>184</v>
      </c>
      <c r="BB77" s="37">
        <v>0.32400000000000001</v>
      </c>
      <c r="BC77" s="36" t="s">
        <v>814</v>
      </c>
      <c r="BD77" s="36" t="s">
        <v>810</v>
      </c>
    </row>
    <row r="78" spans="2:56">
      <c r="B78" s="36" t="s">
        <v>9539</v>
      </c>
      <c r="C78" s="36" t="s">
        <v>9540</v>
      </c>
      <c r="D78" s="36" t="s">
        <v>9541</v>
      </c>
      <c r="E78" s="36" t="s">
        <v>4879</v>
      </c>
      <c r="F78" s="36" t="s">
        <v>679</v>
      </c>
      <c r="G78" s="36" t="s">
        <v>692</v>
      </c>
      <c r="H78" s="36" t="s">
        <v>675</v>
      </c>
      <c r="I78" s="37">
        <v>2.6</v>
      </c>
      <c r="J78" s="38">
        <v>10000</v>
      </c>
      <c r="K78" s="36" t="s">
        <v>9542</v>
      </c>
      <c r="L78" s="39">
        <v>42080</v>
      </c>
      <c r="M78" s="39">
        <v>42270</v>
      </c>
      <c r="N78" s="36" t="s">
        <v>4915</v>
      </c>
      <c r="O78" s="36" t="s">
        <v>4934</v>
      </c>
      <c r="P78" s="37">
        <v>0.22420000000000001</v>
      </c>
      <c r="Q78" s="36" t="s">
        <v>677</v>
      </c>
      <c r="R78" s="36" t="s">
        <v>682</v>
      </c>
      <c r="S78" s="47"/>
      <c r="U78" s="36" t="s">
        <v>1021</v>
      </c>
      <c r="V78" s="36" t="s">
        <v>1022</v>
      </c>
      <c r="W78" s="36" t="s">
        <v>4613</v>
      </c>
      <c r="X78" s="36" t="s">
        <v>671</v>
      </c>
      <c r="Y78" s="36" t="s">
        <v>679</v>
      </c>
      <c r="Z78" s="36" t="s">
        <v>692</v>
      </c>
      <c r="AA78" s="36" t="s">
        <v>675</v>
      </c>
      <c r="AB78" s="37">
        <v>4.4000000000000004</v>
      </c>
      <c r="AC78" s="38">
        <v>10000</v>
      </c>
      <c r="AD78" s="36" t="s">
        <v>130</v>
      </c>
      <c r="AE78" s="39">
        <v>43822</v>
      </c>
      <c r="AF78" s="39">
        <v>44006</v>
      </c>
      <c r="AG78" s="36" t="s">
        <v>131</v>
      </c>
      <c r="AH78" s="36" t="s">
        <v>184</v>
      </c>
      <c r="AI78" s="37">
        <v>0.39560000000000001</v>
      </c>
      <c r="AJ78" s="36" t="s">
        <v>677</v>
      </c>
      <c r="AK78" s="36" t="s">
        <v>682</v>
      </c>
      <c r="AN78" s="36" t="s">
        <v>1021</v>
      </c>
      <c r="AO78" s="36" t="s">
        <v>1022</v>
      </c>
      <c r="AP78" s="36" t="s">
        <v>224</v>
      </c>
      <c r="AQ78" s="36" t="s">
        <v>673</v>
      </c>
      <c r="AR78" s="36" t="s">
        <v>811</v>
      </c>
      <c r="AS78" s="36" t="s">
        <v>692</v>
      </c>
      <c r="AT78" s="36" t="s">
        <v>855</v>
      </c>
      <c r="AU78" s="37">
        <v>4.4000000000000004</v>
      </c>
      <c r="AV78" s="38">
        <v>10000</v>
      </c>
      <c r="AW78" s="36" t="s">
        <v>130</v>
      </c>
      <c r="AX78" s="39">
        <v>43822</v>
      </c>
      <c r="AY78" s="39">
        <v>44006</v>
      </c>
      <c r="AZ78" s="36" t="s">
        <v>1023</v>
      </c>
      <c r="BA78" s="36" t="s">
        <v>968</v>
      </c>
      <c r="BB78" s="37">
        <v>0.39560000000000001</v>
      </c>
      <c r="BC78" s="36" t="s">
        <v>798</v>
      </c>
      <c r="BD78" s="36" t="s">
        <v>799</v>
      </c>
    </row>
    <row r="79" spans="2:56">
      <c r="B79" s="36" t="s">
        <v>2748</v>
      </c>
      <c r="C79" s="36" t="s">
        <v>4949</v>
      </c>
      <c r="D79" s="36" t="s">
        <v>2749</v>
      </c>
      <c r="E79" s="36" t="s">
        <v>4879</v>
      </c>
      <c r="F79" s="36" t="s">
        <v>679</v>
      </c>
      <c r="G79" s="36" t="s">
        <v>674</v>
      </c>
      <c r="H79" s="36" t="s">
        <v>675</v>
      </c>
      <c r="I79" s="37">
        <v>2.65</v>
      </c>
      <c r="J79" s="38">
        <v>10000</v>
      </c>
      <c r="K79" s="36" t="s">
        <v>4880</v>
      </c>
      <c r="L79" s="39">
        <v>42081</v>
      </c>
      <c r="M79" s="39">
        <v>42088</v>
      </c>
      <c r="N79" s="36" t="s">
        <v>4878</v>
      </c>
      <c r="O79" s="36" t="s">
        <v>2698</v>
      </c>
      <c r="P79" s="37">
        <v>3.5000000000000001E-3</v>
      </c>
      <c r="Q79" s="36" t="s">
        <v>677</v>
      </c>
      <c r="R79" s="36" t="s">
        <v>682</v>
      </c>
      <c r="S79" s="47"/>
      <c r="U79" s="36" t="s">
        <v>1024</v>
      </c>
      <c r="V79" s="36" t="s">
        <v>714</v>
      </c>
      <c r="W79" s="36" t="s">
        <v>1025</v>
      </c>
      <c r="X79" s="36" t="s">
        <v>671</v>
      </c>
      <c r="Y79" s="36" t="s">
        <v>679</v>
      </c>
      <c r="Z79" s="36" t="s">
        <v>674</v>
      </c>
      <c r="AA79" s="36" t="s">
        <v>675</v>
      </c>
      <c r="AB79" s="37">
        <v>4.5</v>
      </c>
      <c r="AC79" s="38">
        <v>10000</v>
      </c>
      <c r="AD79" s="36" t="s">
        <v>663</v>
      </c>
      <c r="AE79" s="39">
        <v>43830</v>
      </c>
      <c r="AF79" s="39">
        <v>43852</v>
      </c>
      <c r="AG79" s="36" t="s">
        <v>681</v>
      </c>
      <c r="AH79" s="36" t="s">
        <v>8483</v>
      </c>
      <c r="AI79" s="37">
        <v>1E-3</v>
      </c>
      <c r="AJ79" s="36" t="s">
        <v>677</v>
      </c>
      <c r="AK79" s="36" t="s">
        <v>682</v>
      </c>
      <c r="AN79" s="36" t="s">
        <v>1024</v>
      </c>
      <c r="AO79" s="36" t="s">
        <v>714</v>
      </c>
      <c r="AP79" s="36" t="s">
        <v>1025</v>
      </c>
      <c r="AQ79" s="36" t="s">
        <v>827</v>
      </c>
      <c r="AR79" s="36" t="s">
        <v>804</v>
      </c>
      <c r="AS79" s="36" t="s">
        <v>674</v>
      </c>
      <c r="AT79" s="36" t="s">
        <v>675</v>
      </c>
      <c r="AU79" s="37">
        <v>4.5</v>
      </c>
      <c r="AV79" s="38">
        <v>10000</v>
      </c>
      <c r="AW79" s="36" t="s">
        <v>680</v>
      </c>
      <c r="AX79" s="39">
        <v>43830</v>
      </c>
      <c r="AY79" s="39">
        <v>43852</v>
      </c>
      <c r="AZ79" s="36" t="s">
        <v>792</v>
      </c>
      <c r="BA79" s="36" t="s">
        <v>676</v>
      </c>
      <c r="BB79" s="37">
        <v>1E-3</v>
      </c>
      <c r="BC79" s="36" t="s">
        <v>793</v>
      </c>
      <c r="BD79" s="36" t="s">
        <v>682</v>
      </c>
    </row>
    <row r="80" spans="2:56">
      <c r="B80" s="36" t="s">
        <v>9543</v>
      </c>
      <c r="C80" s="36" t="s">
        <v>4950</v>
      </c>
      <c r="D80" s="36" t="s">
        <v>9544</v>
      </c>
      <c r="E80" s="36" t="s">
        <v>4879</v>
      </c>
      <c r="F80" s="36" t="s">
        <v>679</v>
      </c>
      <c r="G80" s="36" t="s">
        <v>692</v>
      </c>
      <c r="H80" s="36" t="s">
        <v>675</v>
      </c>
      <c r="I80" s="37">
        <v>2.65</v>
      </c>
      <c r="J80" s="38">
        <v>10000</v>
      </c>
      <c r="K80" s="36" t="s">
        <v>4880</v>
      </c>
      <c r="L80" s="39">
        <v>42081</v>
      </c>
      <c r="M80" s="39">
        <v>42088</v>
      </c>
      <c r="N80" s="36" t="s">
        <v>4878</v>
      </c>
      <c r="O80" s="36" t="s">
        <v>2698</v>
      </c>
      <c r="P80" s="37">
        <v>0.1129</v>
      </c>
      <c r="Q80" s="36" t="s">
        <v>677</v>
      </c>
      <c r="R80" s="36" t="s">
        <v>682</v>
      </c>
      <c r="S80" s="47"/>
      <c r="U80" s="36" t="s">
        <v>8484</v>
      </c>
      <c r="V80" s="36" t="s">
        <v>1027</v>
      </c>
      <c r="W80" s="36" t="s">
        <v>1028</v>
      </c>
      <c r="X80" s="36" t="s">
        <v>8368</v>
      </c>
      <c r="Y80" s="36" t="s">
        <v>8391</v>
      </c>
      <c r="Z80" s="36" t="s">
        <v>692</v>
      </c>
      <c r="AA80" s="36" t="s">
        <v>675</v>
      </c>
      <c r="AB80" s="37">
        <v>4.5</v>
      </c>
      <c r="AC80" s="38">
        <v>10000</v>
      </c>
      <c r="AD80" s="36" t="s">
        <v>663</v>
      </c>
      <c r="AE80" s="39">
        <v>43830</v>
      </c>
      <c r="AF80" s="39">
        <v>43852</v>
      </c>
      <c r="AG80" s="36" t="s">
        <v>681</v>
      </c>
      <c r="AH80" s="36" t="s">
        <v>8364</v>
      </c>
      <c r="AI80" s="37">
        <v>0.42499999999999999</v>
      </c>
      <c r="AJ80" s="36" t="s">
        <v>677</v>
      </c>
      <c r="AK80" s="36" t="s">
        <v>682</v>
      </c>
      <c r="AN80" s="36" t="s">
        <v>1026</v>
      </c>
      <c r="AO80" s="36" t="s">
        <v>1027</v>
      </c>
      <c r="AP80" s="36" t="s">
        <v>1028</v>
      </c>
      <c r="AQ80" s="36" t="s">
        <v>195</v>
      </c>
      <c r="AR80" s="36" t="s">
        <v>811</v>
      </c>
      <c r="AS80" s="36" t="s">
        <v>692</v>
      </c>
      <c r="AT80" s="36" t="s">
        <v>790</v>
      </c>
      <c r="AU80" s="37">
        <v>4.5</v>
      </c>
      <c r="AV80" s="38">
        <v>10000</v>
      </c>
      <c r="AW80" s="36" t="s">
        <v>699</v>
      </c>
      <c r="AX80" s="39">
        <v>43830</v>
      </c>
      <c r="AY80" s="39">
        <v>43852</v>
      </c>
      <c r="AZ80" s="36" t="s">
        <v>792</v>
      </c>
      <c r="BA80" s="36" t="s">
        <v>676</v>
      </c>
      <c r="BB80" s="37">
        <v>0.42499999999999999</v>
      </c>
      <c r="BC80" s="36" t="s">
        <v>793</v>
      </c>
      <c r="BD80" s="36" t="s">
        <v>810</v>
      </c>
    </row>
    <row r="81" spans="2:56">
      <c r="B81" s="36" t="s">
        <v>4951</v>
      </c>
      <c r="C81" s="36" t="s">
        <v>4952</v>
      </c>
      <c r="D81" s="36" t="s">
        <v>4953</v>
      </c>
      <c r="E81" s="36" t="s">
        <v>4879</v>
      </c>
      <c r="F81" s="36" t="s">
        <v>679</v>
      </c>
      <c r="G81" s="36" t="s">
        <v>674</v>
      </c>
      <c r="H81" s="36" t="s">
        <v>675</v>
      </c>
      <c r="I81" s="37">
        <v>2.65</v>
      </c>
      <c r="J81" s="38">
        <v>10000</v>
      </c>
      <c r="K81" s="36" t="s">
        <v>4890</v>
      </c>
      <c r="L81" s="39">
        <v>42081</v>
      </c>
      <c r="M81" s="39">
        <v>42116</v>
      </c>
      <c r="N81" s="36" t="s">
        <v>4898</v>
      </c>
      <c r="O81" s="36" t="s">
        <v>2703</v>
      </c>
      <c r="P81" s="37">
        <v>3.3599999999999998E-2</v>
      </c>
      <c r="Q81" s="36" t="s">
        <v>677</v>
      </c>
      <c r="R81" s="36" t="s">
        <v>682</v>
      </c>
      <c r="S81" s="47"/>
      <c r="U81" s="36" t="s">
        <v>8485</v>
      </c>
      <c r="V81" s="36" t="s">
        <v>1029</v>
      </c>
      <c r="W81" s="36" t="s">
        <v>8486</v>
      </c>
      <c r="X81" s="36" t="s">
        <v>671</v>
      </c>
      <c r="Y81" s="36" t="s">
        <v>679</v>
      </c>
      <c r="Z81" s="36" t="s">
        <v>674</v>
      </c>
      <c r="AA81" s="36" t="s">
        <v>675</v>
      </c>
      <c r="AB81" s="37">
        <v>4.5</v>
      </c>
      <c r="AC81" s="38">
        <v>10000</v>
      </c>
      <c r="AD81" s="36" t="s">
        <v>665</v>
      </c>
      <c r="AE81" s="39">
        <v>43830</v>
      </c>
      <c r="AF81" s="39">
        <v>43887</v>
      </c>
      <c r="AG81" s="36" t="s">
        <v>705</v>
      </c>
      <c r="AH81" s="36" t="s">
        <v>8410</v>
      </c>
      <c r="AI81" s="37">
        <v>9.1000000000000004E-3</v>
      </c>
      <c r="AJ81" s="36" t="s">
        <v>677</v>
      </c>
      <c r="AK81" s="36" t="s">
        <v>8381</v>
      </c>
      <c r="AN81" s="36" t="s">
        <v>225</v>
      </c>
      <c r="AO81" s="36" t="s">
        <v>1029</v>
      </c>
      <c r="AP81" s="36" t="s">
        <v>1030</v>
      </c>
      <c r="AQ81" s="36" t="s">
        <v>808</v>
      </c>
      <c r="AR81" s="36" t="s">
        <v>679</v>
      </c>
      <c r="AS81" s="36" t="s">
        <v>674</v>
      </c>
      <c r="AT81" s="36" t="s">
        <v>809</v>
      </c>
      <c r="AU81" s="37">
        <v>4.5</v>
      </c>
      <c r="AV81" s="38">
        <v>10000</v>
      </c>
      <c r="AW81" s="36" t="s">
        <v>848</v>
      </c>
      <c r="AX81" s="39">
        <v>43830</v>
      </c>
      <c r="AY81" s="39">
        <v>43887</v>
      </c>
      <c r="AZ81" s="36" t="s">
        <v>705</v>
      </c>
      <c r="BA81" s="36" t="s">
        <v>889</v>
      </c>
      <c r="BB81" s="37">
        <v>9.1000000000000004E-3</v>
      </c>
      <c r="BC81" s="36" t="s">
        <v>793</v>
      </c>
      <c r="BD81" s="36" t="s">
        <v>79</v>
      </c>
    </row>
    <row r="82" spans="2:56">
      <c r="B82" s="36" t="s">
        <v>9545</v>
      </c>
      <c r="C82" s="36" t="s">
        <v>2750</v>
      </c>
      <c r="D82" s="36" t="s">
        <v>9546</v>
      </c>
      <c r="E82" s="36" t="s">
        <v>4879</v>
      </c>
      <c r="F82" s="36" t="s">
        <v>679</v>
      </c>
      <c r="G82" s="36" t="s">
        <v>692</v>
      </c>
      <c r="H82" s="36" t="s">
        <v>675</v>
      </c>
      <c r="I82" s="37">
        <v>2.65</v>
      </c>
      <c r="J82" s="38">
        <v>10000</v>
      </c>
      <c r="K82" s="36" t="s">
        <v>4890</v>
      </c>
      <c r="L82" s="39">
        <v>42081</v>
      </c>
      <c r="M82" s="39">
        <v>42116</v>
      </c>
      <c r="N82" s="36" t="s">
        <v>4898</v>
      </c>
      <c r="O82" s="36" t="s">
        <v>9547</v>
      </c>
      <c r="P82" s="37">
        <v>0.1469</v>
      </c>
      <c r="Q82" s="36" t="s">
        <v>677</v>
      </c>
      <c r="R82" s="36" t="s">
        <v>682</v>
      </c>
      <c r="S82" s="47"/>
      <c r="U82" s="36" t="s">
        <v>8487</v>
      </c>
      <c r="V82" s="36" t="s">
        <v>1032</v>
      </c>
      <c r="W82" s="36" t="s">
        <v>1033</v>
      </c>
      <c r="X82" s="36" t="s">
        <v>671</v>
      </c>
      <c r="Y82" s="36" t="s">
        <v>679</v>
      </c>
      <c r="Z82" s="36" t="s">
        <v>692</v>
      </c>
      <c r="AA82" s="36" t="s">
        <v>675</v>
      </c>
      <c r="AB82" s="37">
        <v>4.5</v>
      </c>
      <c r="AC82" s="38">
        <v>10000</v>
      </c>
      <c r="AD82" s="36" t="s">
        <v>665</v>
      </c>
      <c r="AE82" s="39">
        <v>43830</v>
      </c>
      <c r="AF82" s="39">
        <v>43887</v>
      </c>
      <c r="AG82" s="36" t="s">
        <v>705</v>
      </c>
      <c r="AH82" s="36" t="s">
        <v>132</v>
      </c>
      <c r="AI82" s="37">
        <v>0.42499999999999999</v>
      </c>
      <c r="AJ82" s="36" t="s">
        <v>677</v>
      </c>
      <c r="AK82" s="36" t="s">
        <v>8361</v>
      </c>
      <c r="AN82" s="36" t="s">
        <v>1031</v>
      </c>
      <c r="AO82" s="36" t="s">
        <v>1032</v>
      </c>
      <c r="AP82" s="36" t="s">
        <v>1033</v>
      </c>
      <c r="AQ82" s="36" t="s">
        <v>808</v>
      </c>
      <c r="AR82" s="36" t="s">
        <v>811</v>
      </c>
      <c r="AS82" s="36" t="s">
        <v>822</v>
      </c>
      <c r="AT82" s="36" t="s">
        <v>809</v>
      </c>
      <c r="AU82" s="37">
        <v>4.5</v>
      </c>
      <c r="AV82" s="38">
        <v>10000</v>
      </c>
      <c r="AW82" s="36" t="s">
        <v>701</v>
      </c>
      <c r="AX82" s="39">
        <v>43830</v>
      </c>
      <c r="AY82" s="39">
        <v>43887</v>
      </c>
      <c r="AZ82" s="36" t="s">
        <v>209</v>
      </c>
      <c r="BA82" s="36" t="s">
        <v>889</v>
      </c>
      <c r="BB82" s="37">
        <v>0.42499999999999999</v>
      </c>
      <c r="BC82" s="36" t="s">
        <v>798</v>
      </c>
      <c r="BD82" s="36" t="s">
        <v>682</v>
      </c>
    </row>
    <row r="83" spans="2:56">
      <c r="B83" s="36" t="s">
        <v>4954</v>
      </c>
      <c r="C83" s="36" t="s">
        <v>374</v>
      </c>
      <c r="D83" s="36" t="s">
        <v>2751</v>
      </c>
      <c r="E83" s="36" t="s">
        <v>4879</v>
      </c>
      <c r="F83" s="36" t="s">
        <v>679</v>
      </c>
      <c r="G83" s="36" t="s">
        <v>674</v>
      </c>
      <c r="H83" s="36" t="s">
        <v>675</v>
      </c>
      <c r="I83" s="37">
        <v>2.65</v>
      </c>
      <c r="J83" s="38">
        <v>10000</v>
      </c>
      <c r="K83" s="36" t="s">
        <v>4941</v>
      </c>
      <c r="L83" s="39">
        <v>42081</v>
      </c>
      <c r="M83" s="39">
        <v>42179</v>
      </c>
      <c r="N83" s="36" t="s">
        <v>4901</v>
      </c>
      <c r="O83" s="36" t="s">
        <v>2712</v>
      </c>
      <c r="P83" s="37">
        <v>8.6599999999999996E-2</v>
      </c>
      <c r="Q83" s="36" t="s">
        <v>9548</v>
      </c>
      <c r="R83" s="36" t="s">
        <v>682</v>
      </c>
      <c r="S83" s="47"/>
      <c r="U83" s="36" t="s">
        <v>1034</v>
      </c>
      <c r="V83" s="36" t="s">
        <v>1035</v>
      </c>
      <c r="W83" s="36" t="s">
        <v>1036</v>
      </c>
      <c r="X83" s="36" t="s">
        <v>671</v>
      </c>
      <c r="Y83" s="36" t="s">
        <v>8385</v>
      </c>
      <c r="Z83" s="36" t="s">
        <v>674</v>
      </c>
      <c r="AA83" s="36" t="s">
        <v>8419</v>
      </c>
      <c r="AB83" s="37">
        <v>4.5</v>
      </c>
      <c r="AC83" s="38">
        <v>10000</v>
      </c>
      <c r="AD83" s="36" t="s">
        <v>129</v>
      </c>
      <c r="AE83" s="39">
        <v>43830</v>
      </c>
      <c r="AF83" s="39">
        <v>43915</v>
      </c>
      <c r="AG83" s="36" t="s">
        <v>133</v>
      </c>
      <c r="AH83" s="36" t="s">
        <v>907</v>
      </c>
      <c r="AI83" s="37">
        <v>2.5700000000000001E-2</v>
      </c>
      <c r="AJ83" s="36" t="s">
        <v>8382</v>
      </c>
      <c r="AK83" s="36" t="s">
        <v>8433</v>
      </c>
      <c r="AN83" s="36" t="s">
        <v>1034</v>
      </c>
      <c r="AO83" s="36" t="s">
        <v>1035</v>
      </c>
      <c r="AP83" s="36" t="s">
        <v>1036</v>
      </c>
      <c r="AQ83" s="36" t="s">
        <v>673</v>
      </c>
      <c r="AR83" s="36" t="s">
        <v>811</v>
      </c>
      <c r="AS83" s="36" t="s">
        <v>674</v>
      </c>
      <c r="AT83" s="36" t="s">
        <v>675</v>
      </c>
      <c r="AU83" s="37">
        <v>4.5</v>
      </c>
      <c r="AV83" s="38">
        <v>10000</v>
      </c>
      <c r="AW83" s="36" t="s">
        <v>916</v>
      </c>
      <c r="AX83" s="39">
        <v>43830</v>
      </c>
      <c r="AY83" s="39">
        <v>43915</v>
      </c>
      <c r="AZ83" s="36" t="s">
        <v>962</v>
      </c>
      <c r="BA83" s="36" t="s">
        <v>217</v>
      </c>
      <c r="BB83" s="37">
        <v>2.5700000000000001E-2</v>
      </c>
      <c r="BC83" s="36" t="s">
        <v>798</v>
      </c>
      <c r="BD83" s="36" t="s">
        <v>810</v>
      </c>
    </row>
    <row r="84" spans="2:56">
      <c r="B84" s="36" t="s">
        <v>2752</v>
      </c>
      <c r="C84" s="36" t="s">
        <v>9549</v>
      </c>
      <c r="D84" s="36" t="s">
        <v>2753</v>
      </c>
      <c r="E84" s="36" t="s">
        <v>4879</v>
      </c>
      <c r="F84" s="36" t="s">
        <v>679</v>
      </c>
      <c r="G84" s="36" t="s">
        <v>692</v>
      </c>
      <c r="H84" s="36" t="s">
        <v>675</v>
      </c>
      <c r="I84" s="37">
        <v>2.65</v>
      </c>
      <c r="J84" s="38">
        <v>10000</v>
      </c>
      <c r="K84" s="36" t="s">
        <v>4941</v>
      </c>
      <c r="L84" s="39">
        <v>42081</v>
      </c>
      <c r="M84" s="39">
        <v>42179</v>
      </c>
      <c r="N84" s="36" t="s">
        <v>4901</v>
      </c>
      <c r="O84" s="36" t="s">
        <v>2712</v>
      </c>
      <c r="P84" s="37">
        <v>0.19320000000000001</v>
      </c>
      <c r="Q84" s="36" t="s">
        <v>677</v>
      </c>
      <c r="R84" s="36" t="s">
        <v>682</v>
      </c>
      <c r="S84" s="47"/>
      <c r="U84" s="36" t="s">
        <v>1037</v>
      </c>
      <c r="V84" s="36" t="s">
        <v>4614</v>
      </c>
      <c r="W84" s="36" t="s">
        <v>8488</v>
      </c>
      <c r="X84" s="36" t="s">
        <v>671</v>
      </c>
      <c r="Y84" s="36" t="s">
        <v>679</v>
      </c>
      <c r="Z84" s="36" t="s">
        <v>8380</v>
      </c>
      <c r="AA84" s="36" t="s">
        <v>675</v>
      </c>
      <c r="AB84" s="37">
        <v>4.5</v>
      </c>
      <c r="AC84" s="38">
        <v>10000</v>
      </c>
      <c r="AD84" s="36" t="s">
        <v>8489</v>
      </c>
      <c r="AE84" s="39">
        <v>43830</v>
      </c>
      <c r="AF84" s="39">
        <v>43915</v>
      </c>
      <c r="AG84" s="36" t="s">
        <v>133</v>
      </c>
      <c r="AH84" s="36" t="s">
        <v>907</v>
      </c>
      <c r="AI84" s="37">
        <v>0.42499999999999999</v>
      </c>
      <c r="AJ84" s="36" t="s">
        <v>677</v>
      </c>
      <c r="AK84" s="36" t="s">
        <v>682</v>
      </c>
      <c r="AN84" s="36" t="s">
        <v>1037</v>
      </c>
      <c r="AO84" s="36" t="s">
        <v>1038</v>
      </c>
      <c r="AP84" s="36" t="s">
        <v>1039</v>
      </c>
      <c r="AQ84" s="36" t="s">
        <v>808</v>
      </c>
      <c r="AR84" s="36" t="s">
        <v>77</v>
      </c>
      <c r="AS84" s="36" t="s">
        <v>692</v>
      </c>
      <c r="AT84" s="36" t="s">
        <v>78</v>
      </c>
      <c r="AU84" s="37">
        <v>4.5</v>
      </c>
      <c r="AV84" s="38">
        <v>10000</v>
      </c>
      <c r="AW84" s="36" t="s">
        <v>1040</v>
      </c>
      <c r="AX84" s="39">
        <v>43830</v>
      </c>
      <c r="AY84" s="39">
        <v>43915</v>
      </c>
      <c r="AZ84" s="36" t="s">
        <v>962</v>
      </c>
      <c r="BA84" s="36" t="s">
        <v>913</v>
      </c>
      <c r="BB84" s="37">
        <v>0.42499999999999999</v>
      </c>
      <c r="BC84" s="36" t="s">
        <v>201</v>
      </c>
      <c r="BD84" s="36" t="s">
        <v>682</v>
      </c>
    </row>
    <row r="85" spans="2:56">
      <c r="B85" s="36" t="s">
        <v>2754</v>
      </c>
      <c r="C85" s="36" t="s">
        <v>2755</v>
      </c>
      <c r="D85" s="36" t="s">
        <v>2756</v>
      </c>
      <c r="E85" s="36" t="s">
        <v>4879</v>
      </c>
      <c r="F85" s="36" t="s">
        <v>679</v>
      </c>
      <c r="G85" s="36" t="s">
        <v>674</v>
      </c>
      <c r="H85" s="36" t="s">
        <v>675</v>
      </c>
      <c r="I85" s="37">
        <v>2.65</v>
      </c>
      <c r="J85" s="38">
        <v>10000</v>
      </c>
      <c r="K85" s="36" t="s">
        <v>4910</v>
      </c>
      <c r="L85" s="39">
        <v>42081</v>
      </c>
      <c r="M85" s="39">
        <v>42270</v>
      </c>
      <c r="N85" s="36" t="s">
        <v>4915</v>
      </c>
      <c r="O85" s="36" t="s">
        <v>4934</v>
      </c>
      <c r="P85" s="37">
        <v>0.13120000000000001</v>
      </c>
      <c r="Q85" s="36" t="s">
        <v>677</v>
      </c>
      <c r="R85" s="36" t="s">
        <v>682</v>
      </c>
      <c r="S85" s="47"/>
      <c r="U85" s="36" t="s">
        <v>1041</v>
      </c>
      <c r="V85" s="36" t="s">
        <v>1042</v>
      </c>
      <c r="W85" s="36" t="s">
        <v>1043</v>
      </c>
      <c r="X85" s="36" t="s">
        <v>8481</v>
      </c>
      <c r="Y85" s="36" t="s">
        <v>679</v>
      </c>
      <c r="Z85" s="36" t="s">
        <v>674</v>
      </c>
      <c r="AA85" s="36" t="s">
        <v>675</v>
      </c>
      <c r="AB85" s="37">
        <v>4.5</v>
      </c>
      <c r="AC85" s="38">
        <v>10000</v>
      </c>
      <c r="AD85" s="36" t="s">
        <v>8477</v>
      </c>
      <c r="AE85" s="39">
        <v>43830</v>
      </c>
      <c r="AF85" s="39">
        <v>44006</v>
      </c>
      <c r="AG85" s="36" t="s">
        <v>131</v>
      </c>
      <c r="AH85" s="36" t="s">
        <v>184</v>
      </c>
      <c r="AI85" s="37">
        <v>7.8100000000000003E-2</v>
      </c>
      <c r="AJ85" s="36" t="s">
        <v>677</v>
      </c>
      <c r="AK85" s="36" t="s">
        <v>682</v>
      </c>
      <c r="AN85" s="36" t="s">
        <v>1041</v>
      </c>
      <c r="AO85" s="36" t="s">
        <v>1042</v>
      </c>
      <c r="AP85" s="36" t="s">
        <v>1043</v>
      </c>
      <c r="AQ85" s="36" t="s">
        <v>788</v>
      </c>
      <c r="AR85" s="36" t="s">
        <v>679</v>
      </c>
      <c r="AS85" s="36" t="s">
        <v>789</v>
      </c>
      <c r="AT85" s="36" t="s">
        <v>675</v>
      </c>
      <c r="AU85" s="37">
        <v>4.5</v>
      </c>
      <c r="AV85" s="38">
        <v>10000</v>
      </c>
      <c r="AW85" s="36" t="s">
        <v>966</v>
      </c>
      <c r="AX85" s="39">
        <v>43830</v>
      </c>
      <c r="AY85" s="39">
        <v>44006</v>
      </c>
      <c r="AZ85" s="36" t="s">
        <v>967</v>
      </c>
      <c r="BA85" s="36" t="s">
        <v>973</v>
      </c>
      <c r="BB85" s="37">
        <v>7.8100000000000003E-2</v>
      </c>
      <c r="BC85" s="36" t="s">
        <v>677</v>
      </c>
      <c r="BD85" s="36" t="s">
        <v>810</v>
      </c>
    </row>
    <row r="86" spans="2:56">
      <c r="B86" s="36" t="s">
        <v>4955</v>
      </c>
      <c r="C86" s="36" t="s">
        <v>9550</v>
      </c>
      <c r="D86" s="36" t="s">
        <v>2757</v>
      </c>
      <c r="E86" s="36" t="s">
        <v>4879</v>
      </c>
      <c r="F86" s="36" t="s">
        <v>679</v>
      </c>
      <c r="G86" s="36" t="s">
        <v>692</v>
      </c>
      <c r="H86" s="36" t="s">
        <v>675</v>
      </c>
      <c r="I86" s="37">
        <v>2.65</v>
      </c>
      <c r="J86" s="38">
        <v>10000</v>
      </c>
      <c r="K86" s="36" t="s">
        <v>4910</v>
      </c>
      <c r="L86" s="39">
        <v>42081</v>
      </c>
      <c r="M86" s="39">
        <v>42270</v>
      </c>
      <c r="N86" s="36" t="s">
        <v>4915</v>
      </c>
      <c r="O86" s="36" t="s">
        <v>4934</v>
      </c>
      <c r="P86" s="37">
        <v>0.24</v>
      </c>
      <c r="Q86" s="36" t="s">
        <v>677</v>
      </c>
      <c r="R86" s="36" t="s">
        <v>682</v>
      </c>
      <c r="S86" s="47"/>
      <c r="U86" s="36" t="s">
        <v>8490</v>
      </c>
      <c r="V86" s="36" t="s">
        <v>1045</v>
      </c>
      <c r="W86" s="36" t="s">
        <v>1046</v>
      </c>
      <c r="X86" s="36" t="s">
        <v>671</v>
      </c>
      <c r="Y86" s="36" t="s">
        <v>679</v>
      </c>
      <c r="Z86" s="36" t="s">
        <v>692</v>
      </c>
      <c r="AA86" s="36" t="s">
        <v>675</v>
      </c>
      <c r="AB86" s="37">
        <v>4.5</v>
      </c>
      <c r="AC86" s="38">
        <v>10000</v>
      </c>
      <c r="AD86" s="36" t="s">
        <v>130</v>
      </c>
      <c r="AE86" s="39">
        <v>43830</v>
      </c>
      <c r="AF86" s="39">
        <v>44006</v>
      </c>
      <c r="AG86" s="36" t="s">
        <v>131</v>
      </c>
      <c r="AH86" s="36" t="s">
        <v>184</v>
      </c>
      <c r="AI86" s="37">
        <v>0.42499999999999999</v>
      </c>
      <c r="AJ86" s="36" t="s">
        <v>8390</v>
      </c>
      <c r="AK86" s="36" t="s">
        <v>8365</v>
      </c>
      <c r="AN86" s="36" t="s">
        <v>1044</v>
      </c>
      <c r="AO86" s="36" t="s">
        <v>1045</v>
      </c>
      <c r="AP86" s="36" t="s">
        <v>1046</v>
      </c>
      <c r="AQ86" s="36" t="s">
        <v>827</v>
      </c>
      <c r="AR86" s="36" t="s">
        <v>77</v>
      </c>
      <c r="AS86" s="36" t="s">
        <v>830</v>
      </c>
      <c r="AT86" s="36" t="s">
        <v>855</v>
      </c>
      <c r="AU86" s="37">
        <v>4.5</v>
      </c>
      <c r="AV86" s="38">
        <v>10000</v>
      </c>
      <c r="AW86" s="36" t="s">
        <v>972</v>
      </c>
      <c r="AX86" s="39">
        <v>43830</v>
      </c>
      <c r="AY86" s="39">
        <v>44006</v>
      </c>
      <c r="AZ86" s="36" t="s">
        <v>978</v>
      </c>
      <c r="BA86" s="36" t="s">
        <v>184</v>
      </c>
      <c r="BB86" s="37">
        <v>0.42499999999999999</v>
      </c>
      <c r="BC86" s="36" t="s">
        <v>677</v>
      </c>
      <c r="BD86" s="36" t="s">
        <v>799</v>
      </c>
    </row>
    <row r="87" spans="2:56">
      <c r="B87" s="36" t="s">
        <v>2758</v>
      </c>
      <c r="C87" s="36" t="s">
        <v>4956</v>
      </c>
      <c r="D87" s="36" t="s">
        <v>4957</v>
      </c>
      <c r="E87" s="36" t="s">
        <v>4879</v>
      </c>
      <c r="F87" s="36" t="s">
        <v>679</v>
      </c>
      <c r="G87" s="36" t="s">
        <v>674</v>
      </c>
      <c r="H87" s="36" t="s">
        <v>675</v>
      </c>
      <c r="I87" s="37">
        <v>2.7</v>
      </c>
      <c r="J87" s="38">
        <v>10000</v>
      </c>
      <c r="K87" s="36" t="s">
        <v>4880</v>
      </c>
      <c r="L87" s="39">
        <v>42082</v>
      </c>
      <c r="M87" s="39">
        <v>42088</v>
      </c>
      <c r="N87" s="36" t="s">
        <v>4878</v>
      </c>
      <c r="O87" s="36" t="s">
        <v>2698</v>
      </c>
      <c r="P87" s="37">
        <v>4.8999999999999998E-3</v>
      </c>
      <c r="Q87" s="36" t="s">
        <v>677</v>
      </c>
      <c r="R87" s="36" t="s">
        <v>682</v>
      </c>
      <c r="S87" s="47"/>
      <c r="U87" s="36" t="s">
        <v>8491</v>
      </c>
      <c r="V87" s="36" t="s">
        <v>8492</v>
      </c>
      <c r="W87" s="36" t="s">
        <v>1049</v>
      </c>
      <c r="X87" s="36" t="s">
        <v>671</v>
      </c>
      <c r="Y87" s="36" t="s">
        <v>679</v>
      </c>
      <c r="Z87" s="36" t="s">
        <v>8374</v>
      </c>
      <c r="AA87" s="36" t="s">
        <v>675</v>
      </c>
      <c r="AB87" s="37">
        <v>4.5999999999999996</v>
      </c>
      <c r="AC87" s="38">
        <v>10000</v>
      </c>
      <c r="AD87" s="36" t="s">
        <v>663</v>
      </c>
      <c r="AE87" s="39">
        <v>43838</v>
      </c>
      <c r="AF87" s="39">
        <v>43852</v>
      </c>
      <c r="AG87" s="36" t="s">
        <v>681</v>
      </c>
      <c r="AH87" s="36" t="s">
        <v>676</v>
      </c>
      <c r="AI87" s="37">
        <v>8.0000000000000004E-4</v>
      </c>
      <c r="AJ87" s="36" t="s">
        <v>677</v>
      </c>
      <c r="AK87" s="36" t="s">
        <v>682</v>
      </c>
      <c r="AN87" s="36" t="s">
        <v>1047</v>
      </c>
      <c r="AO87" s="36" t="s">
        <v>1048</v>
      </c>
      <c r="AP87" s="36" t="s">
        <v>1049</v>
      </c>
      <c r="AQ87" s="36" t="s">
        <v>1050</v>
      </c>
      <c r="AR87" s="36" t="s">
        <v>881</v>
      </c>
      <c r="AS87" s="36" t="s">
        <v>80</v>
      </c>
      <c r="AT87" s="36" t="s">
        <v>871</v>
      </c>
      <c r="AU87" s="37">
        <v>4.5999999999999996</v>
      </c>
      <c r="AV87" s="38">
        <v>10000</v>
      </c>
      <c r="AW87" s="36" t="s">
        <v>699</v>
      </c>
      <c r="AX87" s="39">
        <v>43838</v>
      </c>
      <c r="AY87" s="39">
        <v>43852</v>
      </c>
      <c r="AZ87" s="36" t="s">
        <v>838</v>
      </c>
      <c r="BA87" s="36" t="s">
        <v>687</v>
      </c>
      <c r="BB87" s="37">
        <v>8.0000000000000004E-4</v>
      </c>
      <c r="BC87" s="36" t="s">
        <v>201</v>
      </c>
      <c r="BD87" s="36" t="s">
        <v>682</v>
      </c>
    </row>
    <row r="88" spans="2:56">
      <c r="B88" s="36" t="s">
        <v>9551</v>
      </c>
      <c r="C88" s="36" t="s">
        <v>4958</v>
      </c>
      <c r="D88" s="36" t="s">
        <v>9552</v>
      </c>
      <c r="E88" s="36" t="s">
        <v>4879</v>
      </c>
      <c r="F88" s="36" t="s">
        <v>679</v>
      </c>
      <c r="G88" s="36" t="s">
        <v>692</v>
      </c>
      <c r="H88" s="36" t="s">
        <v>675</v>
      </c>
      <c r="I88" s="37">
        <v>2.7</v>
      </c>
      <c r="J88" s="38">
        <v>10000</v>
      </c>
      <c r="K88" s="36" t="s">
        <v>4880</v>
      </c>
      <c r="L88" s="39">
        <v>42082</v>
      </c>
      <c r="M88" s="39">
        <v>42088</v>
      </c>
      <c r="N88" s="36" t="s">
        <v>4878</v>
      </c>
      <c r="O88" s="36" t="s">
        <v>2698</v>
      </c>
      <c r="P88" s="37">
        <v>9.4700000000000006E-2</v>
      </c>
      <c r="Q88" s="36" t="s">
        <v>677</v>
      </c>
      <c r="R88" s="36" t="s">
        <v>682</v>
      </c>
      <c r="S88" s="47"/>
      <c r="U88" s="36" t="s">
        <v>8493</v>
      </c>
      <c r="V88" s="36" t="s">
        <v>8494</v>
      </c>
      <c r="W88" s="36" t="s">
        <v>1053</v>
      </c>
      <c r="X88" s="36" t="s">
        <v>671</v>
      </c>
      <c r="Y88" s="36" t="s">
        <v>679</v>
      </c>
      <c r="Z88" s="36" t="s">
        <v>692</v>
      </c>
      <c r="AA88" s="36" t="s">
        <v>675</v>
      </c>
      <c r="AB88" s="37">
        <v>4.5999999999999996</v>
      </c>
      <c r="AC88" s="38">
        <v>10000</v>
      </c>
      <c r="AD88" s="36" t="s">
        <v>8360</v>
      </c>
      <c r="AE88" s="39">
        <v>43838</v>
      </c>
      <c r="AF88" s="39">
        <v>43852</v>
      </c>
      <c r="AG88" s="36" t="s">
        <v>681</v>
      </c>
      <c r="AH88" s="36" t="s">
        <v>676</v>
      </c>
      <c r="AI88" s="37">
        <v>0.44500000000000001</v>
      </c>
      <c r="AJ88" s="36" t="s">
        <v>677</v>
      </c>
      <c r="AK88" s="36" t="s">
        <v>8361</v>
      </c>
      <c r="AN88" s="36" t="s">
        <v>1051</v>
      </c>
      <c r="AO88" s="36" t="s">
        <v>1052</v>
      </c>
      <c r="AP88" s="36" t="s">
        <v>1053</v>
      </c>
      <c r="AQ88" s="36" t="s">
        <v>195</v>
      </c>
      <c r="AR88" s="36" t="s">
        <v>870</v>
      </c>
      <c r="AS88" s="36" t="s">
        <v>830</v>
      </c>
      <c r="AT88" s="36" t="s">
        <v>809</v>
      </c>
      <c r="AU88" s="37">
        <v>4.5999999999999996</v>
      </c>
      <c r="AV88" s="38">
        <v>10000</v>
      </c>
      <c r="AW88" s="36" t="s">
        <v>791</v>
      </c>
      <c r="AX88" s="39">
        <v>43838</v>
      </c>
      <c r="AY88" s="39">
        <v>43852</v>
      </c>
      <c r="AZ88" s="36" t="s">
        <v>681</v>
      </c>
      <c r="BA88" s="36" t="s">
        <v>200</v>
      </c>
      <c r="BB88" s="37">
        <v>0.44500000000000001</v>
      </c>
      <c r="BC88" s="36" t="s">
        <v>677</v>
      </c>
      <c r="BD88" s="36" t="s">
        <v>810</v>
      </c>
    </row>
    <row r="89" spans="2:56">
      <c r="B89" s="36" t="s">
        <v>4959</v>
      </c>
      <c r="C89" s="36" t="s">
        <v>9553</v>
      </c>
      <c r="D89" s="36" t="s">
        <v>2759</v>
      </c>
      <c r="E89" s="36" t="s">
        <v>9456</v>
      </c>
      <c r="F89" s="36" t="s">
        <v>679</v>
      </c>
      <c r="G89" s="36" t="s">
        <v>674</v>
      </c>
      <c r="H89" s="36" t="s">
        <v>675</v>
      </c>
      <c r="I89" s="37">
        <v>2.7</v>
      </c>
      <c r="J89" s="38">
        <v>10000</v>
      </c>
      <c r="K89" s="36" t="s">
        <v>4890</v>
      </c>
      <c r="L89" s="39">
        <v>42082</v>
      </c>
      <c r="M89" s="39">
        <v>42116</v>
      </c>
      <c r="N89" s="36" t="s">
        <v>4898</v>
      </c>
      <c r="O89" s="36" t="s">
        <v>2703</v>
      </c>
      <c r="P89" s="37">
        <v>3.9100000000000003E-2</v>
      </c>
      <c r="Q89" s="36" t="s">
        <v>9548</v>
      </c>
      <c r="R89" s="36" t="s">
        <v>682</v>
      </c>
      <c r="S89" s="47"/>
      <c r="U89" s="36" t="s">
        <v>1054</v>
      </c>
      <c r="V89" s="36" t="s">
        <v>8495</v>
      </c>
      <c r="W89" s="36" t="s">
        <v>8496</v>
      </c>
      <c r="X89" s="36" t="s">
        <v>671</v>
      </c>
      <c r="Y89" s="36" t="s">
        <v>679</v>
      </c>
      <c r="Z89" s="36" t="s">
        <v>674</v>
      </c>
      <c r="AA89" s="36" t="s">
        <v>675</v>
      </c>
      <c r="AB89" s="37">
        <v>4.5999999999999996</v>
      </c>
      <c r="AC89" s="38">
        <v>10000</v>
      </c>
      <c r="AD89" s="36" t="s">
        <v>665</v>
      </c>
      <c r="AE89" s="39">
        <v>43838</v>
      </c>
      <c r="AF89" s="39">
        <v>43887</v>
      </c>
      <c r="AG89" s="36" t="s">
        <v>705</v>
      </c>
      <c r="AH89" s="36" t="s">
        <v>132</v>
      </c>
      <c r="AI89" s="37">
        <v>1.6799999999999999E-2</v>
      </c>
      <c r="AJ89" s="36" t="s">
        <v>677</v>
      </c>
      <c r="AK89" s="36" t="s">
        <v>682</v>
      </c>
      <c r="AN89" s="36" t="s">
        <v>1054</v>
      </c>
      <c r="AO89" s="36" t="s">
        <v>1055</v>
      </c>
      <c r="AP89" s="36" t="s">
        <v>1056</v>
      </c>
      <c r="AQ89" s="36" t="s">
        <v>673</v>
      </c>
      <c r="AR89" s="36" t="s">
        <v>804</v>
      </c>
      <c r="AS89" s="36" t="s">
        <v>674</v>
      </c>
      <c r="AT89" s="36" t="s">
        <v>855</v>
      </c>
      <c r="AU89" s="37">
        <v>4.5999999999999996</v>
      </c>
      <c r="AV89" s="38">
        <v>10000</v>
      </c>
      <c r="AW89" s="36" t="s">
        <v>701</v>
      </c>
      <c r="AX89" s="39">
        <v>43838</v>
      </c>
      <c r="AY89" s="39">
        <v>43887</v>
      </c>
      <c r="AZ89" s="36" t="s">
        <v>705</v>
      </c>
      <c r="BA89" s="36" t="s">
        <v>889</v>
      </c>
      <c r="BB89" s="37">
        <v>1.6799999999999999E-2</v>
      </c>
      <c r="BC89" s="36" t="s">
        <v>798</v>
      </c>
      <c r="BD89" s="36" t="s">
        <v>79</v>
      </c>
    </row>
    <row r="90" spans="2:56">
      <c r="B90" s="36" t="s">
        <v>2760</v>
      </c>
      <c r="C90" s="36" t="s">
        <v>9554</v>
      </c>
      <c r="D90" s="36" t="s">
        <v>9555</v>
      </c>
      <c r="E90" s="36" t="s">
        <v>4879</v>
      </c>
      <c r="F90" s="36" t="s">
        <v>679</v>
      </c>
      <c r="G90" s="36" t="s">
        <v>692</v>
      </c>
      <c r="H90" s="36" t="s">
        <v>675</v>
      </c>
      <c r="I90" s="37">
        <v>2.7</v>
      </c>
      <c r="J90" s="38">
        <v>10000</v>
      </c>
      <c r="K90" s="36" t="s">
        <v>4890</v>
      </c>
      <c r="L90" s="39">
        <v>42082</v>
      </c>
      <c r="M90" s="39">
        <v>42116</v>
      </c>
      <c r="N90" s="36" t="s">
        <v>4898</v>
      </c>
      <c r="O90" s="36" t="s">
        <v>2703</v>
      </c>
      <c r="P90" s="37">
        <v>0.13789999999999999</v>
      </c>
      <c r="Q90" s="36" t="s">
        <v>677</v>
      </c>
      <c r="R90" s="36" t="s">
        <v>682</v>
      </c>
      <c r="S90" s="47"/>
      <c r="U90" s="36" t="s">
        <v>4615</v>
      </c>
      <c r="V90" s="36" t="s">
        <v>4616</v>
      </c>
      <c r="W90" s="36" t="s">
        <v>1059</v>
      </c>
      <c r="X90" s="36" t="s">
        <v>671</v>
      </c>
      <c r="Y90" s="36" t="s">
        <v>679</v>
      </c>
      <c r="Z90" s="36" t="s">
        <v>692</v>
      </c>
      <c r="AA90" s="36" t="s">
        <v>675</v>
      </c>
      <c r="AB90" s="37">
        <v>4.5999999999999996</v>
      </c>
      <c r="AC90" s="38">
        <v>10000</v>
      </c>
      <c r="AD90" s="36" t="s">
        <v>665</v>
      </c>
      <c r="AE90" s="39">
        <v>43838</v>
      </c>
      <c r="AF90" s="39">
        <v>43887</v>
      </c>
      <c r="AG90" s="36" t="s">
        <v>705</v>
      </c>
      <c r="AH90" s="36" t="s">
        <v>8410</v>
      </c>
      <c r="AI90" s="37">
        <v>0.44500000000000001</v>
      </c>
      <c r="AJ90" s="36" t="s">
        <v>677</v>
      </c>
      <c r="AK90" s="36" t="s">
        <v>8365</v>
      </c>
      <c r="AN90" s="36" t="s">
        <v>1057</v>
      </c>
      <c r="AO90" s="36" t="s">
        <v>1058</v>
      </c>
      <c r="AP90" s="36" t="s">
        <v>1059</v>
      </c>
      <c r="AQ90" s="36" t="s">
        <v>827</v>
      </c>
      <c r="AR90" s="36" t="s">
        <v>804</v>
      </c>
      <c r="AS90" s="36" t="s">
        <v>692</v>
      </c>
      <c r="AT90" s="36" t="s">
        <v>855</v>
      </c>
      <c r="AU90" s="37">
        <v>4.5999999999999996</v>
      </c>
      <c r="AV90" s="38">
        <v>10000</v>
      </c>
      <c r="AW90" s="36" t="s">
        <v>866</v>
      </c>
      <c r="AX90" s="39">
        <v>43838</v>
      </c>
      <c r="AY90" s="39">
        <v>43887</v>
      </c>
      <c r="AZ90" s="36" t="s">
        <v>209</v>
      </c>
      <c r="BA90" s="36" t="s">
        <v>889</v>
      </c>
      <c r="BB90" s="37">
        <v>0.44500000000000001</v>
      </c>
      <c r="BC90" s="36" t="s">
        <v>823</v>
      </c>
      <c r="BD90" s="36" t="s">
        <v>799</v>
      </c>
    </row>
    <row r="91" spans="2:56">
      <c r="B91" s="36" t="s">
        <v>9556</v>
      </c>
      <c r="C91" s="36" t="s">
        <v>2761</v>
      </c>
      <c r="D91" s="36" t="s">
        <v>9557</v>
      </c>
      <c r="E91" s="36" t="s">
        <v>4879</v>
      </c>
      <c r="F91" s="36" t="s">
        <v>679</v>
      </c>
      <c r="G91" s="36" t="s">
        <v>674</v>
      </c>
      <c r="H91" s="36" t="s">
        <v>675</v>
      </c>
      <c r="I91" s="37">
        <v>2.7</v>
      </c>
      <c r="J91" s="38">
        <v>10000</v>
      </c>
      <c r="K91" s="36" t="s">
        <v>4941</v>
      </c>
      <c r="L91" s="39">
        <v>42082</v>
      </c>
      <c r="M91" s="39">
        <v>42179</v>
      </c>
      <c r="N91" s="36" t="s">
        <v>4901</v>
      </c>
      <c r="O91" s="36" t="s">
        <v>2712</v>
      </c>
      <c r="P91" s="37">
        <v>8.6800000000000002E-2</v>
      </c>
      <c r="Q91" s="36" t="s">
        <v>677</v>
      </c>
      <c r="R91" s="36" t="s">
        <v>682</v>
      </c>
      <c r="S91" s="47"/>
      <c r="U91" s="36" t="s">
        <v>1060</v>
      </c>
      <c r="V91" s="36" t="s">
        <v>8497</v>
      </c>
      <c r="W91" s="36" t="s">
        <v>1062</v>
      </c>
      <c r="X91" s="36" t="s">
        <v>671</v>
      </c>
      <c r="Y91" s="36" t="s">
        <v>679</v>
      </c>
      <c r="Z91" s="36" t="s">
        <v>674</v>
      </c>
      <c r="AA91" s="36" t="s">
        <v>675</v>
      </c>
      <c r="AB91" s="37">
        <v>4.5999999999999996</v>
      </c>
      <c r="AC91" s="38">
        <v>10000</v>
      </c>
      <c r="AD91" s="36" t="s">
        <v>129</v>
      </c>
      <c r="AE91" s="39">
        <v>43838</v>
      </c>
      <c r="AF91" s="39">
        <v>43915</v>
      </c>
      <c r="AG91" s="36" t="s">
        <v>133</v>
      </c>
      <c r="AH91" s="36" t="s">
        <v>907</v>
      </c>
      <c r="AI91" s="37">
        <v>3.7900000000000003E-2</v>
      </c>
      <c r="AJ91" s="36" t="s">
        <v>677</v>
      </c>
      <c r="AK91" s="36" t="s">
        <v>682</v>
      </c>
      <c r="AN91" s="36" t="s">
        <v>1060</v>
      </c>
      <c r="AO91" s="36" t="s">
        <v>1061</v>
      </c>
      <c r="AP91" s="36" t="s">
        <v>1062</v>
      </c>
      <c r="AQ91" s="36" t="s">
        <v>808</v>
      </c>
      <c r="AR91" s="36" t="s">
        <v>679</v>
      </c>
      <c r="AS91" s="36" t="s">
        <v>789</v>
      </c>
      <c r="AT91" s="36" t="s">
        <v>855</v>
      </c>
      <c r="AU91" s="37">
        <v>4.5999999999999996</v>
      </c>
      <c r="AV91" s="38">
        <v>10000</v>
      </c>
      <c r="AW91" s="36" t="s">
        <v>129</v>
      </c>
      <c r="AX91" s="39">
        <v>43838</v>
      </c>
      <c r="AY91" s="39">
        <v>43915</v>
      </c>
      <c r="AZ91" s="36" t="s">
        <v>926</v>
      </c>
      <c r="BA91" s="36" t="s">
        <v>913</v>
      </c>
      <c r="BB91" s="37">
        <v>3.7900000000000003E-2</v>
      </c>
      <c r="BC91" s="36" t="s">
        <v>677</v>
      </c>
      <c r="BD91" s="36" t="s">
        <v>799</v>
      </c>
    </row>
    <row r="92" spans="2:56">
      <c r="B92" s="36" t="s">
        <v>9558</v>
      </c>
      <c r="C92" s="36" t="s">
        <v>9559</v>
      </c>
      <c r="D92" s="36" t="s">
        <v>9560</v>
      </c>
      <c r="E92" s="36" t="s">
        <v>4879</v>
      </c>
      <c r="F92" s="36" t="s">
        <v>9453</v>
      </c>
      <c r="G92" s="36" t="s">
        <v>692</v>
      </c>
      <c r="H92" s="36" t="s">
        <v>675</v>
      </c>
      <c r="I92" s="37">
        <v>2.7</v>
      </c>
      <c r="J92" s="38">
        <v>10000</v>
      </c>
      <c r="K92" s="36" t="s">
        <v>4941</v>
      </c>
      <c r="L92" s="39">
        <v>42082</v>
      </c>
      <c r="M92" s="39">
        <v>42179</v>
      </c>
      <c r="N92" s="36" t="s">
        <v>4901</v>
      </c>
      <c r="O92" s="36" t="s">
        <v>2712</v>
      </c>
      <c r="P92" s="37">
        <v>0.1956</v>
      </c>
      <c r="Q92" s="36" t="s">
        <v>677</v>
      </c>
      <c r="R92" s="36" t="s">
        <v>682</v>
      </c>
      <c r="S92" s="47"/>
      <c r="U92" s="36" t="s">
        <v>8498</v>
      </c>
      <c r="V92" s="36" t="s">
        <v>1064</v>
      </c>
      <c r="W92" s="36" t="s">
        <v>1065</v>
      </c>
      <c r="X92" s="36" t="s">
        <v>8368</v>
      </c>
      <c r="Y92" s="36" t="s">
        <v>679</v>
      </c>
      <c r="Z92" s="36" t="s">
        <v>692</v>
      </c>
      <c r="AA92" s="36" t="s">
        <v>8369</v>
      </c>
      <c r="AB92" s="37">
        <v>4.5999999999999996</v>
      </c>
      <c r="AC92" s="38">
        <v>10000</v>
      </c>
      <c r="AD92" s="36" t="s">
        <v>8499</v>
      </c>
      <c r="AE92" s="39">
        <v>43838</v>
      </c>
      <c r="AF92" s="39">
        <v>43915</v>
      </c>
      <c r="AG92" s="36" t="s">
        <v>133</v>
      </c>
      <c r="AH92" s="36" t="s">
        <v>8444</v>
      </c>
      <c r="AI92" s="37">
        <v>0.44500000000000001</v>
      </c>
      <c r="AJ92" s="36" t="s">
        <v>677</v>
      </c>
      <c r="AK92" s="36" t="s">
        <v>682</v>
      </c>
      <c r="AN92" s="36" t="s">
        <v>1063</v>
      </c>
      <c r="AO92" s="36" t="s">
        <v>1064</v>
      </c>
      <c r="AP92" s="36" t="s">
        <v>1065</v>
      </c>
      <c r="AQ92" s="36" t="s">
        <v>673</v>
      </c>
      <c r="AR92" s="36" t="s">
        <v>77</v>
      </c>
      <c r="AS92" s="36" t="s">
        <v>698</v>
      </c>
      <c r="AT92" s="36" t="s">
        <v>809</v>
      </c>
      <c r="AU92" s="37">
        <v>4.5999999999999996</v>
      </c>
      <c r="AV92" s="38">
        <v>10000</v>
      </c>
      <c r="AW92" s="36" t="s">
        <v>905</v>
      </c>
      <c r="AX92" s="39">
        <v>43838</v>
      </c>
      <c r="AY92" s="39">
        <v>43915</v>
      </c>
      <c r="AZ92" s="36" t="s">
        <v>912</v>
      </c>
      <c r="BA92" s="36" t="s">
        <v>913</v>
      </c>
      <c r="BB92" s="37">
        <v>0.44500000000000001</v>
      </c>
      <c r="BC92" s="36" t="s">
        <v>677</v>
      </c>
      <c r="BD92" s="36" t="s">
        <v>682</v>
      </c>
    </row>
    <row r="93" spans="2:56">
      <c r="B93" s="36" t="s">
        <v>2762</v>
      </c>
      <c r="C93" s="36" t="s">
        <v>2763</v>
      </c>
      <c r="D93" s="36" t="s">
        <v>2764</v>
      </c>
      <c r="E93" s="36" t="s">
        <v>4879</v>
      </c>
      <c r="F93" s="36" t="s">
        <v>679</v>
      </c>
      <c r="G93" s="36" t="s">
        <v>674</v>
      </c>
      <c r="H93" s="36" t="s">
        <v>675</v>
      </c>
      <c r="I93" s="37">
        <v>2.7</v>
      </c>
      <c r="J93" s="38">
        <v>10000</v>
      </c>
      <c r="K93" s="36" t="s">
        <v>4910</v>
      </c>
      <c r="L93" s="39">
        <v>42082</v>
      </c>
      <c r="M93" s="39">
        <v>42270</v>
      </c>
      <c r="N93" s="36" t="s">
        <v>4915</v>
      </c>
      <c r="O93" s="36" t="s">
        <v>4934</v>
      </c>
      <c r="P93" s="37">
        <v>0.13469999999999999</v>
      </c>
      <c r="Q93" s="36" t="s">
        <v>677</v>
      </c>
      <c r="R93" s="36" t="s">
        <v>682</v>
      </c>
      <c r="S93" s="47"/>
      <c r="U93" s="36" t="s">
        <v>8500</v>
      </c>
      <c r="V93" s="36" t="s">
        <v>1067</v>
      </c>
      <c r="W93" s="36" t="s">
        <v>8501</v>
      </c>
      <c r="X93" s="36" t="s">
        <v>8357</v>
      </c>
      <c r="Y93" s="36" t="s">
        <v>679</v>
      </c>
      <c r="Z93" s="36" t="s">
        <v>8374</v>
      </c>
      <c r="AA93" s="36" t="s">
        <v>675</v>
      </c>
      <c r="AB93" s="37">
        <v>4.5999999999999996</v>
      </c>
      <c r="AC93" s="38">
        <v>10000</v>
      </c>
      <c r="AD93" s="36" t="s">
        <v>8477</v>
      </c>
      <c r="AE93" s="39">
        <v>43838</v>
      </c>
      <c r="AF93" s="39">
        <v>44006</v>
      </c>
      <c r="AG93" s="36" t="s">
        <v>131</v>
      </c>
      <c r="AH93" s="36" t="s">
        <v>184</v>
      </c>
      <c r="AI93" s="37">
        <v>0.1004</v>
      </c>
      <c r="AJ93" s="36" t="s">
        <v>677</v>
      </c>
      <c r="AK93" s="36" t="s">
        <v>682</v>
      </c>
      <c r="AN93" s="36" t="s">
        <v>1066</v>
      </c>
      <c r="AO93" s="36" t="s">
        <v>1067</v>
      </c>
      <c r="AP93" s="36" t="s">
        <v>1068</v>
      </c>
      <c r="AQ93" s="36" t="s">
        <v>808</v>
      </c>
      <c r="AR93" s="36" t="s">
        <v>811</v>
      </c>
      <c r="AS93" s="36" t="s">
        <v>80</v>
      </c>
      <c r="AT93" s="36" t="s">
        <v>809</v>
      </c>
      <c r="AU93" s="37">
        <v>4.5999999999999996</v>
      </c>
      <c r="AV93" s="38">
        <v>10000</v>
      </c>
      <c r="AW93" s="36" t="s">
        <v>972</v>
      </c>
      <c r="AX93" s="39">
        <v>43838</v>
      </c>
      <c r="AY93" s="39">
        <v>44006</v>
      </c>
      <c r="AZ93" s="36" t="s">
        <v>978</v>
      </c>
      <c r="BA93" s="36" t="s">
        <v>996</v>
      </c>
      <c r="BB93" s="37">
        <v>0.1004</v>
      </c>
      <c r="BC93" s="36" t="s">
        <v>201</v>
      </c>
      <c r="BD93" s="36" t="s">
        <v>810</v>
      </c>
    </row>
    <row r="94" spans="2:56">
      <c r="B94" s="36" t="s">
        <v>2765</v>
      </c>
      <c r="C94" s="36" t="s">
        <v>2766</v>
      </c>
      <c r="D94" s="36" t="s">
        <v>2767</v>
      </c>
      <c r="E94" s="36" t="s">
        <v>4879</v>
      </c>
      <c r="F94" s="36" t="s">
        <v>679</v>
      </c>
      <c r="G94" s="36" t="s">
        <v>692</v>
      </c>
      <c r="H94" s="36" t="s">
        <v>675</v>
      </c>
      <c r="I94" s="37">
        <v>2.7</v>
      </c>
      <c r="J94" s="38">
        <v>10000</v>
      </c>
      <c r="K94" s="36" t="s">
        <v>4910</v>
      </c>
      <c r="L94" s="39">
        <v>42082</v>
      </c>
      <c r="M94" s="39">
        <v>42270</v>
      </c>
      <c r="N94" s="36" t="s">
        <v>4915</v>
      </c>
      <c r="O94" s="36" t="s">
        <v>4934</v>
      </c>
      <c r="P94" s="37">
        <v>0.23899999999999999</v>
      </c>
      <c r="Q94" s="36" t="s">
        <v>677</v>
      </c>
      <c r="R94" s="36" t="s">
        <v>682</v>
      </c>
      <c r="S94" s="47"/>
      <c r="U94" s="36" t="s">
        <v>1069</v>
      </c>
      <c r="V94" s="36" t="s">
        <v>1070</v>
      </c>
      <c r="W94" s="36" t="s">
        <v>226</v>
      </c>
      <c r="X94" s="36" t="s">
        <v>671</v>
      </c>
      <c r="Y94" s="36" t="s">
        <v>8376</v>
      </c>
      <c r="Z94" s="36" t="s">
        <v>692</v>
      </c>
      <c r="AA94" s="36" t="s">
        <v>675</v>
      </c>
      <c r="AB94" s="37">
        <v>4.5999999999999996</v>
      </c>
      <c r="AC94" s="38">
        <v>10000</v>
      </c>
      <c r="AD94" s="36" t="s">
        <v>130</v>
      </c>
      <c r="AE94" s="39">
        <v>43838</v>
      </c>
      <c r="AF94" s="39">
        <v>44006</v>
      </c>
      <c r="AG94" s="36" t="s">
        <v>131</v>
      </c>
      <c r="AH94" s="36" t="s">
        <v>184</v>
      </c>
      <c r="AI94" s="37">
        <v>0.45550000000000002</v>
      </c>
      <c r="AJ94" s="36" t="s">
        <v>8382</v>
      </c>
      <c r="AK94" s="36" t="s">
        <v>682</v>
      </c>
      <c r="AN94" s="36" t="s">
        <v>1069</v>
      </c>
      <c r="AO94" s="36" t="s">
        <v>1070</v>
      </c>
      <c r="AP94" s="36" t="s">
        <v>226</v>
      </c>
      <c r="AQ94" s="36" t="s">
        <v>673</v>
      </c>
      <c r="AR94" s="36" t="s">
        <v>679</v>
      </c>
      <c r="AS94" s="36" t="s">
        <v>692</v>
      </c>
      <c r="AT94" s="36" t="s">
        <v>675</v>
      </c>
      <c r="AU94" s="37">
        <v>4.5999999999999996</v>
      </c>
      <c r="AV94" s="38">
        <v>10000</v>
      </c>
      <c r="AW94" s="36" t="s">
        <v>972</v>
      </c>
      <c r="AX94" s="39">
        <v>43838</v>
      </c>
      <c r="AY94" s="39">
        <v>44006</v>
      </c>
      <c r="AZ94" s="36" t="s">
        <v>131</v>
      </c>
      <c r="BA94" s="36" t="s">
        <v>968</v>
      </c>
      <c r="BB94" s="37">
        <v>0.45550000000000002</v>
      </c>
      <c r="BC94" s="36" t="s">
        <v>823</v>
      </c>
      <c r="BD94" s="36" t="s">
        <v>807</v>
      </c>
    </row>
    <row r="95" spans="2:56">
      <c r="B95" s="36" t="s">
        <v>2768</v>
      </c>
      <c r="C95" s="36" t="s">
        <v>9561</v>
      </c>
      <c r="D95" s="36" t="s">
        <v>4960</v>
      </c>
      <c r="E95" s="36" t="s">
        <v>4879</v>
      </c>
      <c r="F95" s="36" t="s">
        <v>679</v>
      </c>
      <c r="G95" s="36" t="s">
        <v>674</v>
      </c>
      <c r="H95" s="36" t="s">
        <v>675</v>
      </c>
      <c r="I95" s="37">
        <v>2.75</v>
      </c>
      <c r="J95" s="38">
        <v>10000</v>
      </c>
      <c r="K95" s="36" t="s">
        <v>9562</v>
      </c>
      <c r="L95" s="39">
        <v>42086</v>
      </c>
      <c r="M95" s="39">
        <v>42088</v>
      </c>
      <c r="N95" s="36" t="s">
        <v>4878</v>
      </c>
      <c r="O95" s="36" t="s">
        <v>2698</v>
      </c>
      <c r="P95" s="37">
        <v>5.9999999999999995E-4</v>
      </c>
      <c r="Q95" s="36" t="s">
        <v>677</v>
      </c>
      <c r="R95" s="36" t="s">
        <v>682</v>
      </c>
      <c r="S95" s="47"/>
      <c r="U95" s="36" t="s">
        <v>1071</v>
      </c>
      <c r="V95" s="36" t="s">
        <v>8502</v>
      </c>
      <c r="W95" s="36" t="s">
        <v>1072</v>
      </c>
      <c r="X95" s="36" t="s">
        <v>671</v>
      </c>
      <c r="Y95" s="36" t="s">
        <v>679</v>
      </c>
      <c r="Z95" s="36" t="s">
        <v>8374</v>
      </c>
      <c r="AA95" s="36" t="s">
        <v>675</v>
      </c>
      <c r="AB95" s="37">
        <v>3.7</v>
      </c>
      <c r="AC95" s="38">
        <v>10000</v>
      </c>
      <c r="AD95" s="36" t="s">
        <v>228</v>
      </c>
      <c r="AE95" s="39">
        <v>43853</v>
      </c>
      <c r="AF95" s="39">
        <v>44097</v>
      </c>
      <c r="AG95" s="36" t="s">
        <v>141</v>
      </c>
      <c r="AH95" s="36" t="s">
        <v>1075</v>
      </c>
      <c r="AI95" s="37">
        <v>0.59019999999999995</v>
      </c>
      <c r="AJ95" s="36" t="s">
        <v>677</v>
      </c>
      <c r="AK95" s="36" t="s">
        <v>682</v>
      </c>
      <c r="AN95" s="36" t="s">
        <v>1071</v>
      </c>
      <c r="AO95" s="36" t="s">
        <v>227</v>
      </c>
      <c r="AP95" s="36" t="s">
        <v>1072</v>
      </c>
      <c r="AQ95" s="36" t="s">
        <v>808</v>
      </c>
      <c r="AR95" s="36" t="s">
        <v>811</v>
      </c>
      <c r="AS95" s="36" t="s">
        <v>812</v>
      </c>
      <c r="AT95" s="36" t="s">
        <v>675</v>
      </c>
      <c r="AU95" s="37">
        <v>3.7</v>
      </c>
      <c r="AV95" s="38">
        <v>10000</v>
      </c>
      <c r="AW95" s="36" t="s">
        <v>1073</v>
      </c>
      <c r="AX95" s="39">
        <v>43853</v>
      </c>
      <c r="AY95" s="39">
        <v>44097</v>
      </c>
      <c r="AZ95" s="36" t="s">
        <v>1074</v>
      </c>
      <c r="BA95" s="36" t="s">
        <v>1075</v>
      </c>
      <c r="BB95" s="37">
        <v>0.59019999999999995</v>
      </c>
      <c r="BC95" s="36" t="s">
        <v>793</v>
      </c>
      <c r="BD95" s="36" t="s">
        <v>799</v>
      </c>
    </row>
    <row r="96" spans="2:56">
      <c r="B96" s="36" t="s">
        <v>9563</v>
      </c>
      <c r="C96" s="36" t="s">
        <v>4961</v>
      </c>
      <c r="D96" s="36" t="s">
        <v>2769</v>
      </c>
      <c r="E96" s="36" t="s">
        <v>4879</v>
      </c>
      <c r="F96" s="36" t="s">
        <v>679</v>
      </c>
      <c r="G96" s="36" t="s">
        <v>692</v>
      </c>
      <c r="H96" s="36" t="s">
        <v>675</v>
      </c>
      <c r="I96" s="37">
        <v>2.75</v>
      </c>
      <c r="J96" s="38">
        <v>10000</v>
      </c>
      <c r="K96" s="36" t="s">
        <v>4880</v>
      </c>
      <c r="L96" s="39">
        <v>42086</v>
      </c>
      <c r="M96" s="39">
        <v>42088</v>
      </c>
      <c r="N96" s="36" t="s">
        <v>4878</v>
      </c>
      <c r="O96" s="36" t="s">
        <v>2698</v>
      </c>
      <c r="P96" s="37">
        <v>0.1152</v>
      </c>
      <c r="Q96" s="36" t="s">
        <v>677</v>
      </c>
      <c r="R96" s="36" t="s">
        <v>682</v>
      </c>
      <c r="S96" s="47"/>
      <c r="U96" s="36" t="s">
        <v>4617</v>
      </c>
      <c r="V96" s="36" t="s">
        <v>8503</v>
      </c>
      <c r="W96" s="36" t="s">
        <v>8504</v>
      </c>
      <c r="X96" s="36" t="s">
        <v>671</v>
      </c>
      <c r="Y96" s="36" t="s">
        <v>679</v>
      </c>
      <c r="Z96" s="36" t="s">
        <v>674</v>
      </c>
      <c r="AA96" s="36" t="s">
        <v>675</v>
      </c>
      <c r="AB96" s="37">
        <v>3.8</v>
      </c>
      <c r="AC96" s="38">
        <v>10000</v>
      </c>
      <c r="AD96" s="36" t="s">
        <v>228</v>
      </c>
      <c r="AE96" s="39">
        <v>43853</v>
      </c>
      <c r="AF96" s="39">
        <v>44097</v>
      </c>
      <c r="AG96" s="36" t="s">
        <v>141</v>
      </c>
      <c r="AH96" s="36" t="s">
        <v>1075</v>
      </c>
      <c r="AI96" s="37">
        <v>0.50470000000000004</v>
      </c>
      <c r="AJ96" s="36" t="s">
        <v>677</v>
      </c>
      <c r="AK96" s="36" t="s">
        <v>8361</v>
      </c>
      <c r="AN96" s="36" t="s">
        <v>1076</v>
      </c>
      <c r="AO96" s="36" t="s">
        <v>1077</v>
      </c>
      <c r="AP96" s="36" t="s">
        <v>1078</v>
      </c>
      <c r="AQ96" s="36" t="s">
        <v>195</v>
      </c>
      <c r="AR96" s="36" t="s">
        <v>679</v>
      </c>
      <c r="AS96" s="36" t="s">
        <v>674</v>
      </c>
      <c r="AT96" s="36" t="s">
        <v>871</v>
      </c>
      <c r="AU96" s="37">
        <v>3.8</v>
      </c>
      <c r="AV96" s="38">
        <v>10000</v>
      </c>
      <c r="AW96" s="36" t="s">
        <v>1073</v>
      </c>
      <c r="AX96" s="39">
        <v>43853</v>
      </c>
      <c r="AY96" s="39">
        <v>44097</v>
      </c>
      <c r="AZ96" s="36" t="s">
        <v>1079</v>
      </c>
      <c r="BA96" s="36" t="s">
        <v>229</v>
      </c>
      <c r="BB96" s="37">
        <v>0.50470000000000004</v>
      </c>
      <c r="BC96" s="36" t="s">
        <v>677</v>
      </c>
      <c r="BD96" s="36" t="s">
        <v>682</v>
      </c>
    </row>
    <row r="97" spans="2:56">
      <c r="B97" s="36" t="s">
        <v>4962</v>
      </c>
      <c r="C97" s="36" t="s">
        <v>4963</v>
      </c>
      <c r="D97" s="36" t="s">
        <v>9564</v>
      </c>
      <c r="E97" s="36" t="s">
        <v>4879</v>
      </c>
      <c r="F97" s="36" t="s">
        <v>679</v>
      </c>
      <c r="G97" s="36" t="s">
        <v>674</v>
      </c>
      <c r="H97" s="36" t="s">
        <v>675</v>
      </c>
      <c r="I97" s="37">
        <v>2.75</v>
      </c>
      <c r="J97" s="38">
        <v>10000</v>
      </c>
      <c r="K97" s="36" t="s">
        <v>4890</v>
      </c>
      <c r="L97" s="39">
        <v>42086</v>
      </c>
      <c r="M97" s="39">
        <v>42116</v>
      </c>
      <c r="N97" s="36" t="s">
        <v>4898</v>
      </c>
      <c r="O97" s="36" t="s">
        <v>2703</v>
      </c>
      <c r="P97" s="37">
        <v>3.6799999999999999E-2</v>
      </c>
      <c r="Q97" s="36" t="s">
        <v>677</v>
      </c>
      <c r="R97" s="36" t="s">
        <v>682</v>
      </c>
      <c r="S97" s="47"/>
      <c r="U97" s="36" t="s">
        <v>1080</v>
      </c>
      <c r="V97" s="36" t="s">
        <v>1081</v>
      </c>
      <c r="W97" s="36" t="s">
        <v>1082</v>
      </c>
      <c r="X97" s="36" t="s">
        <v>8357</v>
      </c>
      <c r="Y97" s="36" t="s">
        <v>679</v>
      </c>
      <c r="Z97" s="36" t="s">
        <v>8401</v>
      </c>
      <c r="AA97" s="36" t="s">
        <v>8389</v>
      </c>
      <c r="AB97" s="37">
        <v>3.9</v>
      </c>
      <c r="AC97" s="38">
        <v>10000</v>
      </c>
      <c r="AD97" s="36" t="s">
        <v>228</v>
      </c>
      <c r="AE97" s="39">
        <v>43853</v>
      </c>
      <c r="AF97" s="39">
        <v>44097</v>
      </c>
      <c r="AG97" s="36" t="s">
        <v>141</v>
      </c>
      <c r="AH97" s="36" t="s">
        <v>1075</v>
      </c>
      <c r="AI97" s="37">
        <v>0.43569999999999998</v>
      </c>
      <c r="AJ97" s="36" t="s">
        <v>677</v>
      </c>
      <c r="AK97" s="36" t="s">
        <v>8381</v>
      </c>
      <c r="AN97" s="36" t="s">
        <v>1080</v>
      </c>
      <c r="AO97" s="36" t="s">
        <v>1081</v>
      </c>
      <c r="AP97" s="36" t="s">
        <v>1082</v>
      </c>
      <c r="AQ97" s="36" t="s">
        <v>195</v>
      </c>
      <c r="AR97" s="36" t="s">
        <v>811</v>
      </c>
      <c r="AS97" s="36" t="s">
        <v>674</v>
      </c>
      <c r="AT97" s="36" t="s">
        <v>809</v>
      </c>
      <c r="AU97" s="37">
        <v>3.9</v>
      </c>
      <c r="AV97" s="38">
        <v>10000</v>
      </c>
      <c r="AW97" s="36" t="s">
        <v>1073</v>
      </c>
      <c r="AX97" s="39">
        <v>43853</v>
      </c>
      <c r="AY97" s="39">
        <v>44097</v>
      </c>
      <c r="AZ97" s="36" t="s">
        <v>1079</v>
      </c>
      <c r="BA97" s="36" t="s">
        <v>1075</v>
      </c>
      <c r="BB97" s="37">
        <v>0.43569999999999998</v>
      </c>
      <c r="BC97" s="36" t="s">
        <v>793</v>
      </c>
      <c r="BD97" s="36" t="s">
        <v>79</v>
      </c>
    </row>
    <row r="98" spans="2:56">
      <c r="B98" s="36" t="s">
        <v>375</v>
      </c>
      <c r="C98" s="36" t="s">
        <v>2770</v>
      </c>
      <c r="D98" s="36" t="s">
        <v>4964</v>
      </c>
      <c r="E98" s="36" t="s">
        <v>4879</v>
      </c>
      <c r="F98" s="36" t="s">
        <v>679</v>
      </c>
      <c r="G98" s="36" t="s">
        <v>692</v>
      </c>
      <c r="H98" s="36" t="s">
        <v>675</v>
      </c>
      <c r="I98" s="37">
        <v>2.75</v>
      </c>
      <c r="J98" s="38">
        <v>10000</v>
      </c>
      <c r="K98" s="36" t="s">
        <v>4890</v>
      </c>
      <c r="L98" s="39">
        <v>42086</v>
      </c>
      <c r="M98" s="39">
        <v>42116</v>
      </c>
      <c r="N98" s="36" t="s">
        <v>4898</v>
      </c>
      <c r="O98" s="36" t="s">
        <v>2703</v>
      </c>
      <c r="P98" s="37">
        <v>0.1489</v>
      </c>
      <c r="Q98" s="36" t="s">
        <v>677</v>
      </c>
      <c r="R98" s="36" t="s">
        <v>682</v>
      </c>
      <c r="S98" s="47"/>
      <c r="U98" s="36" t="s">
        <v>1083</v>
      </c>
      <c r="V98" s="36" t="s">
        <v>8505</v>
      </c>
      <c r="W98" s="36" t="s">
        <v>1085</v>
      </c>
      <c r="X98" s="36" t="s">
        <v>671</v>
      </c>
      <c r="Y98" s="36" t="s">
        <v>679</v>
      </c>
      <c r="Z98" s="36" t="s">
        <v>8435</v>
      </c>
      <c r="AA98" s="36" t="s">
        <v>675</v>
      </c>
      <c r="AB98" s="37">
        <v>4</v>
      </c>
      <c r="AC98" s="38">
        <v>10000</v>
      </c>
      <c r="AD98" s="36" t="s">
        <v>228</v>
      </c>
      <c r="AE98" s="39">
        <v>43853</v>
      </c>
      <c r="AF98" s="39">
        <v>44097</v>
      </c>
      <c r="AG98" s="36" t="s">
        <v>141</v>
      </c>
      <c r="AH98" s="36" t="s">
        <v>1075</v>
      </c>
      <c r="AI98" s="37">
        <v>0.37</v>
      </c>
      <c r="AJ98" s="36" t="s">
        <v>677</v>
      </c>
      <c r="AK98" s="36" t="s">
        <v>682</v>
      </c>
      <c r="AN98" s="36" t="s">
        <v>1083</v>
      </c>
      <c r="AO98" s="36" t="s">
        <v>1084</v>
      </c>
      <c r="AP98" s="36" t="s">
        <v>1085</v>
      </c>
      <c r="AQ98" s="36" t="s">
        <v>788</v>
      </c>
      <c r="AR98" s="36" t="s">
        <v>679</v>
      </c>
      <c r="AS98" s="36" t="s">
        <v>847</v>
      </c>
      <c r="AT98" s="36" t="s">
        <v>809</v>
      </c>
      <c r="AU98" s="37">
        <v>4</v>
      </c>
      <c r="AV98" s="38">
        <v>10000</v>
      </c>
      <c r="AW98" s="36" t="s">
        <v>228</v>
      </c>
      <c r="AX98" s="39">
        <v>43853</v>
      </c>
      <c r="AY98" s="39">
        <v>44097</v>
      </c>
      <c r="AZ98" s="36" t="s">
        <v>141</v>
      </c>
      <c r="BA98" s="36" t="s">
        <v>1086</v>
      </c>
      <c r="BB98" s="37">
        <v>0.37</v>
      </c>
      <c r="BC98" s="36" t="s">
        <v>201</v>
      </c>
      <c r="BD98" s="36" t="s">
        <v>682</v>
      </c>
    </row>
    <row r="99" spans="2:56">
      <c r="B99" s="36" t="s">
        <v>2771</v>
      </c>
      <c r="C99" s="36" t="s">
        <v>4965</v>
      </c>
      <c r="D99" s="36" t="s">
        <v>2772</v>
      </c>
      <c r="E99" s="36" t="s">
        <v>4879</v>
      </c>
      <c r="F99" s="36" t="s">
        <v>679</v>
      </c>
      <c r="G99" s="36" t="s">
        <v>674</v>
      </c>
      <c r="H99" s="36" t="s">
        <v>675</v>
      </c>
      <c r="I99" s="37">
        <v>2.75</v>
      </c>
      <c r="J99" s="38">
        <v>10000</v>
      </c>
      <c r="K99" s="36" t="s">
        <v>4941</v>
      </c>
      <c r="L99" s="39">
        <v>42086</v>
      </c>
      <c r="M99" s="39">
        <v>42179</v>
      </c>
      <c r="N99" s="36" t="s">
        <v>4901</v>
      </c>
      <c r="O99" s="36" t="s">
        <v>2712</v>
      </c>
      <c r="P99" s="37">
        <v>9.01E-2</v>
      </c>
      <c r="Q99" s="36" t="s">
        <v>677</v>
      </c>
      <c r="R99" s="36" t="s">
        <v>682</v>
      </c>
      <c r="S99" s="47"/>
      <c r="U99" s="36" t="s">
        <v>230</v>
      </c>
      <c r="V99" s="36" t="s">
        <v>8506</v>
      </c>
      <c r="W99" s="36" t="s">
        <v>1088</v>
      </c>
      <c r="X99" s="36" t="s">
        <v>671</v>
      </c>
      <c r="Y99" s="36" t="s">
        <v>679</v>
      </c>
      <c r="Z99" s="36" t="s">
        <v>674</v>
      </c>
      <c r="AA99" s="36" t="s">
        <v>675</v>
      </c>
      <c r="AB99" s="37">
        <v>4.0999999999999996</v>
      </c>
      <c r="AC99" s="38">
        <v>10000</v>
      </c>
      <c r="AD99" s="36" t="s">
        <v>8507</v>
      </c>
      <c r="AE99" s="39">
        <v>43853</v>
      </c>
      <c r="AF99" s="39">
        <v>44097</v>
      </c>
      <c r="AG99" s="36" t="s">
        <v>141</v>
      </c>
      <c r="AH99" s="36" t="s">
        <v>1075</v>
      </c>
      <c r="AI99" s="37">
        <v>0.31009999999999999</v>
      </c>
      <c r="AJ99" s="36" t="s">
        <v>677</v>
      </c>
      <c r="AK99" s="36" t="s">
        <v>8361</v>
      </c>
      <c r="AN99" s="36" t="s">
        <v>230</v>
      </c>
      <c r="AO99" s="36" t="s">
        <v>1087</v>
      </c>
      <c r="AP99" s="36" t="s">
        <v>1088</v>
      </c>
      <c r="AQ99" s="36" t="s">
        <v>788</v>
      </c>
      <c r="AR99" s="36" t="s">
        <v>811</v>
      </c>
      <c r="AS99" s="36" t="s">
        <v>674</v>
      </c>
      <c r="AT99" s="36" t="s">
        <v>78</v>
      </c>
      <c r="AU99" s="37">
        <v>4.0999999999999996</v>
      </c>
      <c r="AV99" s="38">
        <v>10000</v>
      </c>
      <c r="AW99" s="36" t="s">
        <v>1073</v>
      </c>
      <c r="AX99" s="39">
        <v>43853</v>
      </c>
      <c r="AY99" s="39">
        <v>44097</v>
      </c>
      <c r="AZ99" s="36" t="s">
        <v>1074</v>
      </c>
      <c r="BA99" s="36" t="s">
        <v>1075</v>
      </c>
      <c r="BB99" s="37">
        <v>0.31009999999999999</v>
      </c>
      <c r="BC99" s="36" t="s">
        <v>823</v>
      </c>
      <c r="BD99" s="36" t="s">
        <v>682</v>
      </c>
    </row>
    <row r="100" spans="2:56">
      <c r="B100" s="36" t="s">
        <v>9565</v>
      </c>
      <c r="C100" s="36" t="s">
        <v>9566</v>
      </c>
      <c r="D100" s="36" t="s">
        <v>9567</v>
      </c>
      <c r="E100" s="36" t="s">
        <v>4879</v>
      </c>
      <c r="F100" s="36" t="s">
        <v>679</v>
      </c>
      <c r="G100" s="36" t="s">
        <v>692</v>
      </c>
      <c r="H100" s="36" t="s">
        <v>675</v>
      </c>
      <c r="I100" s="37">
        <v>2.75</v>
      </c>
      <c r="J100" s="38">
        <v>10000</v>
      </c>
      <c r="K100" s="36" t="s">
        <v>4941</v>
      </c>
      <c r="L100" s="39">
        <v>42086</v>
      </c>
      <c r="M100" s="39">
        <v>42179</v>
      </c>
      <c r="N100" s="36" t="s">
        <v>4901</v>
      </c>
      <c r="O100" s="36" t="s">
        <v>2712</v>
      </c>
      <c r="P100" s="37">
        <v>0.2039</v>
      </c>
      <c r="Q100" s="36" t="s">
        <v>677</v>
      </c>
      <c r="R100" s="36" t="s">
        <v>682</v>
      </c>
      <c r="S100" s="47"/>
      <c r="U100" s="36" t="s">
        <v>1089</v>
      </c>
      <c r="V100" s="36" t="s">
        <v>8508</v>
      </c>
      <c r="W100" s="36" t="s">
        <v>1091</v>
      </c>
      <c r="X100" s="36" t="s">
        <v>671</v>
      </c>
      <c r="Y100" s="36" t="s">
        <v>679</v>
      </c>
      <c r="Z100" s="36" t="s">
        <v>674</v>
      </c>
      <c r="AA100" s="36" t="s">
        <v>675</v>
      </c>
      <c r="AB100" s="37">
        <v>4.2</v>
      </c>
      <c r="AC100" s="38">
        <v>10000</v>
      </c>
      <c r="AD100" s="36" t="s">
        <v>228</v>
      </c>
      <c r="AE100" s="39">
        <v>43853</v>
      </c>
      <c r="AF100" s="39">
        <v>44097</v>
      </c>
      <c r="AG100" s="36" t="s">
        <v>8509</v>
      </c>
      <c r="AH100" s="36" t="s">
        <v>1075</v>
      </c>
      <c r="AI100" s="37">
        <v>0.25790000000000002</v>
      </c>
      <c r="AJ100" s="36" t="s">
        <v>8445</v>
      </c>
      <c r="AK100" s="36" t="s">
        <v>682</v>
      </c>
      <c r="AN100" s="36" t="s">
        <v>1089</v>
      </c>
      <c r="AO100" s="36" t="s">
        <v>1090</v>
      </c>
      <c r="AP100" s="36" t="s">
        <v>1091</v>
      </c>
      <c r="AQ100" s="36" t="s">
        <v>673</v>
      </c>
      <c r="AR100" s="36" t="s">
        <v>679</v>
      </c>
      <c r="AS100" s="36" t="s">
        <v>812</v>
      </c>
      <c r="AT100" s="36" t="s">
        <v>809</v>
      </c>
      <c r="AU100" s="37">
        <v>4.2</v>
      </c>
      <c r="AV100" s="38">
        <v>10000</v>
      </c>
      <c r="AW100" s="36" t="s">
        <v>228</v>
      </c>
      <c r="AX100" s="39">
        <v>43853</v>
      </c>
      <c r="AY100" s="39">
        <v>44097</v>
      </c>
      <c r="AZ100" s="36" t="s">
        <v>1074</v>
      </c>
      <c r="BA100" s="36" t="s">
        <v>1086</v>
      </c>
      <c r="BB100" s="37">
        <v>0.25790000000000002</v>
      </c>
      <c r="BC100" s="36" t="s">
        <v>677</v>
      </c>
      <c r="BD100" s="36" t="s">
        <v>810</v>
      </c>
    </row>
    <row r="101" spans="2:56">
      <c r="B101" s="36" t="s">
        <v>9568</v>
      </c>
      <c r="C101" s="36" t="s">
        <v>9569</v>
      </c>
      <c r="D101" s="36" t="s">
        <v>9570</v>
      </c>
      <c r="E101" s="36" t="s">
        <v>4879</v>
      </c>
      <c r="F101" s="36" t="s">
        <v>679</v>
      </c>
      <c r="G101" s="36" t="s">
        <v>674</v>
      </c>
      <c r="H101" s="36" t="s">
        <v>675</v>
      </c>
      <c r="I101" s="37">
        <v>2.75</v>
      </c>
      <c r="J101" s="38">
        <v>10000</v>
      </c>
      <c r="K101" s="36" t="s">
        <v>4910</v>
      </c>
      <c r="L101" s="39">
        <v>42086</v>
      </c>
      <c r="M101" s="39">
        <v>42270</v>
      </c>
      <c r="N101" s="36" t="s">
        <v>4915</v>
      </c>
      <c r="O101" s="36" t="s">
        <v>4934</v>
      </c>
      <c r="P101" s="37">
        <v>0.13519999999999999</v>
      </c>
      <c r="Q101" s="36" t="s">
        <v>677</v>
      </c>
      <c r="R101" s="36" t="s">
        <v>9492</v>
      </c>
      <c r="S101" s="47"/>
      <c r="U101" s="36" t="s">
        <v>8510</v>
      </c>
      <c r="V101" s="36" t="s">
        <v>8511</v>
      </c>
      <c r="W101" s="36" t="s">
        <v>8512</v>
      </c>
      <c r="X101" s="36" t="s">
        <v>671</v>
      </c>
      <c r="Y101" s="36" t="s">
        <v>679</v>
      </c>
      <c r="Z101" s="36" t="s">
        <v>674</v>
      </c>
      <c r="AA101" s="36" t="s">
        <v>675</v>
      </c>
      <c r="AB101" s="37">
        <v>4.3</v>
      </c>
      <c r="AC101" s="38">
        <v>10000</v>
      </c>
      <c r="AD101" s="36" t="s">
        <v>228</v>
      </c>
      <c r="AE101" s="39">
        <v>43853</v>
      </c>
      <c r="AF101" s="39">
        <v>44097</v>
      </c>
      <c r="AG101" s="36" t="s">
        <v>141</v>
      </c>
      <c r="AH101" s="36" t="s">
        <v>1075</v>
      </c>
      <c r="AI101" s="37">
        <v>0.21870000000000001</v>
      </c>
      <c r="AJ101" s="36" t="s">
        <v>8382</v>
      </c>
      <c r="AK101" s="36" t="s">
        <v>682</v>
      </c>
      <c r="AN101" s="36" t="s">
        <v>715</v>
      </c>
      <c r="AO101" s="36" t="s">
        <v>1092</v>
      </c>
      <c r="AP101" s="36" t="s">
        <v>1093</v>
      </c>
      <c r="AQ101" s="36" t="s">
        <v>673</v>
      </c>
      <c r="AR101" s="36" t="s">
        <v>811</v>
      </c>
      <c r="AS101" s="36" t="s">
        <v>674</v>
      </c>
      <c r="AT101" s="36" t="s">
        <v>809</v>
      </c>
      <c r="AU101" s="37">
        <v>4.3</v>
      </c>
      <c r="AV101" s="38">
        <v>10000</v>
      </c>
      <c r="AW101" s="36" t="s">
        <v>1073</v>
      </c>
      <c r="AX101" s="39">
        <v>43853</v>
      </c>
      <c r="AY101" s="39">
        <v>44097</v>
      </c>
      <c r="AZ101" s="36" t="s">
        <v>1079</v>
      </c>
      <c r="BA101" s="36" t="s">
        <v>1075</v>
      </c>
      <c r="BB101" s="37">
        <v>0.21870000000000001</v>
      </c>
      <c r="BC101" s="36" t="s">
        <v>793</v>
      </c>
      <c r="BD101" s="36" t="s">
        <v>79</v>
      </c>
    </row>
    <row r="102" spans="2:56">
      <c r="B102" s="36" t="s">
        <v>2773</v>
      </c>
      <c r="C102" s="36" t="s">
        <v>9571</v>
      </c>
      <c r="D102" s="36" t="s">
        <v>9572</v>
      </c>
      <c r="E102" s="36" t="s">
        <v>4879</v>
      </c>
      <c r="F102" s="36" t="s">
        <v>679</v>
      </c>
      <c r="G102" s="36" t="s">
        <v>692</v>
      </c>
      <c r="H102" s="36" t="s">
        <v>675</v>
      </c>
      <c r="I102" s="37">
        <v>2.75</v>
      </c>
      <c r="J102" s="38">
        <v>10000</v>
      </c>
      <c r="K102" s="36" t="s">
        <v>4910</v>
      </c>
      <c r="L102" s="39">
        <v>42086</v>
      </c>
      <c r="M102" s="39">
        <v>42270</v>
      </c>
      <c r="N102" s="36" t="s">
        <v>4915</v>
      </c>
      <c r="O102" s="36" t="s">
        <v>4934</v>
      </c>
      <c r="P102" s="37">
        <v>0.2482</v>
      </c>
      <c r="Q102" s="36" t="s">
        <v>677</v>
      </c>
      <c r="R102" s="36" t="s">
        <v>682</v>
      </c>
      <c r="S102" s="47"/>
      <c r="U102" s="36" t="s">
        <v>231</v>
      </c>
      <c r="V102" s="36" t="s">
        <v>1094</v>
      </c>
      <c r="W102" s="36" t="s">
        <v>4618</v>
      </c>
      <c r="X102" s="36" t="s">
        <v>671</v>
      </c>
      <c r="Y102" s="36" t="s">
        <v>679</v>
      </c>
      <c r="Z102" s="36" t="s">
        <v>674</v>
      </c>
      <c r="AA102" s="36" t="s">
        <v>675</v>
      </c>
      <c r="AB102" s="37">
        <v>4.4000000000000004</v>
      </c>
      <c r="AC102" s="38">
        <v>10000</v>
      </c>
      <c r="AD102" s="36" t="s">
        <v>228</v>
      </c>
      <c r="AE102" s="39">
        <v>43853</v>
      </c>
      <c r="AF102" s="39">
        <v>44097</v>
      </c>
      <c r="AG102" s="36" t="s">
        <v>141</v>
      </c>
      <c r="AH102" s="36" t="s">
        <v>1075</v>
      </c>
      <c r="AI102" s="37">
        <v>0.18049999999999999</v>
      </c>
      <c r="AJ102" s="36" t="s">
        <v>677</v>
      </c>
      <c r="AK102" s="36" t="s">
        <v>682</v>
      </c>
      <c r="AN102" s="36" t="s">
        <v>231</v>
      </c>
      <c r="AO102" s="36" t="s">
        <v>1094</v>
      </c>
      <c r="AP102" s="36" t="s">
        <v>1095</v>
      </c>
      <c r="AQ102" s="36" t="s">
        <v>808</v>
      </c>
      <c r="AR102" s="36" t="s">
        <v>679</v>
      </c>
      <c r="AS102" s="36" t="s">
        <v>789</v>
      </c>
      <c r="AT102" s="36" t="s">
        <v>675</v>
      </c>
      <c r="AU102" s="37">
        <v>4.4000000000000004</v>
      </c>
      <c r="AV102" s="38">
        <v>10000</v>
      </c>
      <c r="AW102" s="36" t="s">
        <v>228</v>
      </c>
      <c r="AX102" s="39">
        <v>43853</v>
      </c>
      <c r="AY102" s="39">
        <v>44097</v>
      </c>
      <c r="AZ102" s="36" t="s">
        <v>1079</v>
      </c>
      <c r="BA102" s="36" t="s">
        <v>1096</v>
      </c>
      <c r="BB102" s="37">
        <v>0.18049999999999999</v>
      </c>
      <c r="BC102" s="36" t="s">
        <v>677</v>
      </c>
      <c r="BD102" s="36" t="s">
        <v>974</v>
      </c>
    </row>
    <row r="103" spans="2:56">
      <c r="B103" s="36" t="s">
        <v>9573</v>
      </c>
      <c r="C103" s="36" t="s">
        <v>9574</v>
      </c>
      <c r="D103" s="36" t="s">
        <v>9575</v>
      </c>
      <c r="E103" s="36" t="s">
        <v>9456</v>
      </c>
      <c r="F103" s="36" t="s">
        <v>679</v>
      </c>
      <c r="G103" s="36" t="s">
        <v>674</v>
      </c>
      <c r="H103" s="36" t="s">
        <v>675</v>
      </c>
      <c r="I103" s="37">
        <v>2.8</v>
      </c>
      <c r="J103" s="38">
        <v>10000</v>
      </c>
      <c r="K103" s="36" t="s">
        <v>4880</v>
      </c>
      <c r="L103" s="39">
        <v>42087</v>
      </c>
      <c r="M103" s="39">
        <v>42088</v>
      </c>
      <c r="N103" s="36" t="s">
        <v>4878</v>
      </c>
      <c r="O103" s="36" t="s">
        <v>2698</v>
      </c>
      <c r="P103" s="37">
        <v>2.9999999999999997E-4</v>
      </c>
      <c r="Q103" s="36" t="s">
        <v>677</v>
      </c>
      <c r="R103" s="36" t="s">
        <v>682</v>
      </c>
      <c r="S103" s="47"/>
      <c r="U103" s="36" t="s">
        <v>1097</v>
      </c>
      <c r="V103" s="36" t="s">
        <v>8513</v>
      </c>
      <c r="W103" s="36" t="s">
        <v>8514</v>
      </c>
      <c r="X103" s="36" t="s">
        <v>671</v>
      </c>
      <c r="Y103" s="36" t="s">
        <v>679</v>
      </c>
      <c r="Z103" s="36" t="s">
        <v>674</v>
      </c>
      <c r="AA103" s="36" t="s">
        <v>8369</v>
      </c>
      <c r="AB103" s="37">
        <v>4.5</v>
      </c>
      <c r="AC103" s="38">
        <v>10000</v>
      </c>
      <c r="AD103" s="36" t="s">
        <v>8515</v>
      </c>
      <c r="AE103" s="39">
        <v>43853</v>
      </c>
      <c r="AF103" s="39">
        <v>44097</v>
      </c>
      <c r="AG103" s="36" t="s">
        <v>141</v>
      </c>
      <c r="AH103" s="36" t="s">
        <v>8516</v>
      </c>
      <c r="AI103" s="37">
        <v>0.15279999999999999</v>
      </c>
      <c r="AJ103" s="36" t="s">
        <v>677</v>
      </c>
      <c r="AK103" s="36" t="s">
        <v>682</v>
      </c>
      <c r="AN103" s="36" t="s">
        <v>1097</v>
      </c>
      <c r="AO103" s="36" t="s">
        <v>1098</v>
      </c>
      <c r="AP103" s="36" t="s">
        <v>1099</v>
      </c>
      <c r="AQ103" s="36" t="s">
        <v>808</v>
      </c>
      <c r="AR103" s="36" t="s">
        <v>679</v>
      </c>
      <c r="AS103" s="36" t="s">
        <v>847</v>
      </c>
      <c r="AT103" s="36" t="s">
        <v>855</v>
      </c>
      <c r="AU103" s="37">
        <v>4.5</v>
      </c>
      <c r="AV103" s="38">
        <v>10000</v>
      </c>
      <c r="AW103" s="36" t="s">
        <v>1100</v>
      </c>
      <c r="AX103" s="39">
        <v>43853</v>
      </c>
      <c r="AY103" s="39">
        <v>44097</v>
      </c>
      <c r="AZ103" s="36" t="s">
        <v>1074</v>
      </c>
      <c r="BA103" s="36" t="s">
        <v>1086</v>
      </c>
      <c r="BB103" s="37">
        <v>0.15279999999999999</v>
      </c>
      <c r="BC103" s="36" t="s">
        <v>823</v>
      </c>
      <c r="BD103" s="36" t="s">
        <v>799</v>
      </c>
    </row>
    <row r="104" spans="2:56">
      <c r="B104" s="36" t="s">
        <v>4966</v>
      </c>
      <c r="C104" s="36" t="s">
        <v>2774</v>
      </c>
      <c r="D104" s="36" t="s">
        <v>4967</v>
      </c>
      <c r="E104" s="36" t="s">
        <v>4879</v>
      </c>
      <c r="F104" s="36" t="s">
        <v>679</v>
      </c>
      <c r="G104" s="36" t="s">
        <v>692</v>
      </c>
      <c r="H104" s="36" t="s">
        <v>675</v>
      </c>
      <c r="I104" s="37">
        <v>2.8</v>
      </c>
      <c r="J104" s="38">
        <v>10000</v>
      </c>
      <c r="K104" s="36" t="s">
        <v>4880</v>
      </c>
      <c r="L104" s="39">
        <v>42087</v>
      </c>
      <c r="M104" s="39">
        <v>42088</v>
      </c>
      <c r="N104" s="36" t="s">
        <v>4878</v>
      </c>
      <c r="O104" s="36" t="s">
        <v>2698</v>
      </c>
      <c r="P104" s="37">
        <v>0.12509999999999999</v>
      </c>
      <c r="Q104" s="36" t="s">
        <v>677</v>
      </c>
      <c r="R104" s="36" t="s">
        <v>682</v>
      </c>
      <c r="S104" s="47"/>
      <c r="U104" s="36" t="s">
        <v>232</v>
      </c>
      <c r="V104" s="36" t="s">
        <v>1101</v>
      </c>
      <c r="W104" s="36" t="s">
        <v>8517</v>
      </c>
      <c r="X104" s="36" t="s">
        <v>8357</v>
      </c>
      <c r="Y104" s="36" t="s">
        <v>8518</v>
      </c>
      <c r="Z104" s="36" t="s">
        <v>8519</v>
      </c>
      <c r="AA104" s="36" t="s">
        <v>8419</v>
      </c>
      <c r="AB104" s="37">
        <v>3.7</v>
      </c>
      <c r="AC104" s="38">
        <v>10000</v>
      </c>
      <c r="AD104" s="36" t="s">
        <v>8520</v>
      </c>
      <c r="AE104" s="39">
        <v>43853</v>
      </c>
      <c r="AF104" s="39">
        <v>44097</v>
      </c>
      <c r="AG104" s="36" t="s">
        <v>8521</v>
      </c>
      <c r="AH104" s="36" t="s">
        <v>1075</v>
      </c>
      <c r="AI104" s="37">
        <v>5.2900000000000003E-2</v>
      </c>
      <c r="AJ104" s="36" t="s">
        <v>677</v>
      </c>
      <c r="AK104" s="36" t="s">
        <v>682</v>
      </c>
      <c r="AN104" s="36" t="s">
        <v>232</v>
      </c>
      <c r="AO104" s="36" t="s">
        <v>1101</v>
      </c>
      <c r="AP104" s="36" t="s">
        <v>1102</v>
      </c>
      <c r="AQ104" s="36" t="s">
        <v>195</v>
      </c>
      <c r="AR104" s="36" t="s">
        <v>804</v>
      </c>
      <c r="AS104" s="36" t="s">
        <v>692</v>
      </c>
      <c r="AT104" s="36" t="s">
        <v>809</v>
      </c>
      <c r="AU104" s="37">
        <v>3.7</v>
      </c>
      <c r="AV104" s="38">
        <v>10000</v>
      </c>
      <c r="AW104" s="36" t="s">
        <v>228</v>
      </c>
      <c r="AX104" s="39">
        <v>43853</v>
      </c>
      <c r="AY104" s="39">
        <v>44097</v>
      </c>
      <c r="AZ104" s="36" t="s">
        <v>1079</v>
      </c>
      <c r="BA104" s="36" t="s">
        <v>1075</v>
      </c>
      <c r="BB104" s="37">
        <v>5.2900000000000003E-2</v>
      </c>
      <c r="BC104" s="36" t="s">
        <v>677</v>
      </c>
      <c r="BD104" s="36" t="s">
        <v>807</v>
      </c>
    </row>
    <row r="105" spans="2:56">
      <c r="B105" s="36" t="s">
        <v>9576</v>
      </c>
      <c r="C105" s="36" t="s">
        <v>4968</v>
      </c>
      <c r="D105" s="36" t="s">
        <v>4969</v>
      </c>
      <c r="E105" s="36" t="s">
        <v>4879</v>
      </c>
      <c r="F105" s="36" t="s">
        <v>679</v>
      </c>
      <c r="G105" s="36" t="s">
        <v>674</v>
      </c>
      <c r="H105" s="36" t="s">
        <v>675</v>
      </c>
      <c r="I105" s="37">
        <v>2.8</v>
      </c>
      <c r="J105" s="38">
        <v>10000</v>
      </c>
      <c r="K105" s="36" t="s">
        <v>4890</v>
      </c>
      <c r="L105" s="39">
        <v>42087</v>
      </c>
      <c r="M105" s="39">
        <v>42116</v>
      </c>
      <c r="N105" s="36" t="s">
        <v>4898</v>
      </c>
      <c r="O105" s="36" t="s">
        <v>2703</v>
      </c>
      <c r="P105" s="37">
        <v>0.04</v>
      </c>
      <c r="Q105" s="36" t="s">
        <v>677</v>
      </c>
      <c r="R105" s="36" t="s">
        <v>682</v>
      </c>
      <c r="S105" s="47"/>
      <c r="U105" s="36" t="s">
        <v>1103</v>
      </c>
      <c r="V105" s="36" t="s">
        <v>1104</v>
      </c>
      <c r="W105" s="36" t="s">
        <v>1105</v>
      </c>
      <c r="X105" s="36" t="s">
        <v>671</v>
      </c>
      <c r="Y105" s="36" t="s">
        <v>679</v>
      </c>
      <c r="Z105" s="36" t="s">
        <v>692</v>
      </c>
      <c r="AA105" s="36" t="s">
        <v>675</v>
      </c>
      <c r="AB105" s="37">
        <v>3.8</v>
      </c>
      <c r="AC105" s="38">
        <v>10000</v>
      </c>
      <c r="AD105" s="36" t="s">
        <v>8515</v>
      </c>
      <c r="AE105" s="39">
        <v>43853</v>
      </c>
      <c r="AF105" s="39">
        <v>44097</v>
      </c>
      <c r="AG105" s="36" t="s">
        <v>141</v>
      </c>
      <c r="AH105" s="36" t="s">
        <v>8522</v>
      </c>
      <c r="AI105" s="37">
        <v>7.2400000000000006E-2</v>
      </c>
      <c r="AJ105" s="36" t="s">
        <v>677</v>
      </c>
      <c r="AK105" s="36" t="s">
        <v>682</v>
      </c>
      <c r="AN105" s="36" t="s">
        <v>1103</v>
      </c>
      <c r="AO105" s="36" t="s">
        <v>1104</v>
      </c>
      <c r="AP105" s="36" t="s">
        <v>1105</v>
      </c>
      <c r="AQ105" s="36" t="s">
        <v>827</v>
      </c>
      <c r="AR105" s="36" t="s">
        <v>811</v>
      </c>
      <c r="AS105" s="36" t="s">
        <v>830</v>
      </c>
      <c r="AT105" s="36" t="s">
        <v>78</v>
      </c>
      <c r="AU105" s="37">
        <v>3.8</v>
      </c>
      <c r="AV105" s="38">
        <v>10000</v>
      </c>
      <c r="AW105" s="36" t="s">
        <v>1100</v>
      </c>
      <c r="AX105" s="39">
        <v>43853</v>
      </c>
      <c r="AY105" s="39">
        <v>44097</v>
      </c>
      <c r="AZ105" s="36" t="s">
        <v>1074</v>
      </c>
      <c r="BA105" s="36" t="s">
        <v>1106</v>
      </c>
      <c r="BB105" s="37">
        <v>7.2400000000000006E-2</v>
      </c>
      <c r="BC105" s="36" t="s">
        <v>793</v>
      </c>
      <c r="BD105" s="36" t="s">
        <v>810</v>
      </c>
    </row>
    <row r="106" spans="2:56">
      <c r="B106" s="36" t="s">
        <v>4970</v>
      </c>
      <c r="C106" s="36" t="s">
        <v>9577</v>
      </c>
      <c r="D106" s="36" t="s">
        <v>9578</v>
      </c>
      <c r="E106" s="36" t="s">
        <v>4879</v>
      </c>
      <c r="F106" s="36" t="s">
        <v>679</v>
      </c>
      <c r="G106" s="36" t="s">
        <v>692</v>
      </c>
      <c r="H106" s="36" t="s">
        <v>675</v>
      </c>
      <c r="I106" s="37">
        <v>2.8</v>
      </c>
      <c r="J106" s="38">
        <v>10000</v>
      </c>
      <c r="K106" s="36" t="s">
        <v>4890</v>
      </c>
      <c r="L106" s="39">
        <v>42087</v>
      </c>
      <c r="M106" s="39">
        <v>42116</v>
      </c>
      <c r="N106" s="36" t="s">
        <v>4898</v>
      </c>
      <c r="O106" s="36" t="s">
        <v>2703</v>
      </c>
      <c r="P106" s="37">
        <v>0.1633</v>
      </c>
      <c r="Q106" s="36" t="s">
        <v>677</v>
      </c>
      <c r="R106" s="36" t="s">
        <v>682</v>
      </c>
      <c r="S106" s="47"/>
      <c r="U106" s="36" t="s">
        <v>1107</v>
      </c>
      <c r="V106" s="36" t="s">
        <v>1108</v>
      </c>
      <c r="W106" s="36" t="s">
        <v>716</v>
      </c>
      <c r="X106" s="36" t="s">
        <v>671</v>
      </c>
      <c r="Y106" s="36" t="s">
        <v>8422</v>
      </c>
      <c r="Z106" s="36" t="s">
        <v>692</v>
      </c>
      <c r="AA106" s="36" t="s">
        <v>675</v>
      </c>
      <c r="AB106" s="37">
        <v>3.9</v>
      </c>
      <c r="AC106" s="38">
        <v>10000</v>
      </c>
      <c r="AD106" s="36" t="s">
        <v>8520</v>
      </c>
      <c r="AE106" s="39">
        <v>43853</v>
      </c>
      <c r="AF106" s="39">
        <v>44097</v>
      </c>
      <c r="AG106" s="36" t="s">
        <v>141</v>
      </c>
      <c r="AH106" s="36" t="s">
        <v>1075</v>
      </c>
      <c r="AI106" s="37">
        <v>0.1003</v>
      </c>
      <c r="AJ106" s="36" t="s">
        <v>677</v>
      </c>
      <c r="AK106" s="36" t="s">
        <v>682</v>
      </c>
      <c r="AN106" s="36" t="s">
        <v>1107</v>
      </c>
      <c r="AO106" s="36" t="s">
        <v>1108</v>
      </c>
      <c r="AP106" s="36" t="s">
        <v>716</v>
      </c>
      <c r="AQ106" s="36" t="s">
        <v>673</v>
      </c>
      <c r="AR106" s="36" t="s">
        <v>881</v>
      </c>
      <c r="AS106" s="36" t="s">
        <v>830</v>
      </c>
      <c r="AT106" s="36" t="s">
        <v>809</v>
      </c>
      <c r="AU106" s="37">
        <v>3.9</v>
      </c>
      <c r="AV106" s="38">
        <v>10000</v>
      </c>
      <c r="AW106" s="36" t="s">
        <v>1109</v>
      </c>
      <c r="AX106" s="39">
        <v>43853</v>
      </c>
      <c r="AY106" s="39">
        <v>44097</v>
      </c>
      <c r="AZ106" s="36" t="s">
        <v>1079</v>
      </c>
      <c r="BA106" s="36" t="s">
        <v>1086</v>
      </c>
      <c r="BB106" s="37">
        <v>0.1003</v>
      </c>
      <c r="BC106" s="36" t="s">
        <v>798</v>
      </c>
      <c r="BD106" s="36" t="s">
        <v>810</v>
      </c>
    </row>
    <row r="107" spans="2:56">
      <c r="B107" s="36" t="s">
        <v>9579</v>
      </c>
      <c r="C107" s="36" t="s">
        <v>9580</v>
      </c>
      <c r="D107" s="36" t="s">
        <v>2775</v>
      </c>
      <c r="E107" s="36" t="s">
        <v>4879</v>
      </c>
      <c r="F107" s="36" t="s">
        <v>679</v>
      </c>
      <c r="G107" s="36" t="s">
        <v>674</v>
      </c>
      <c r="H107" s="36" t="s">
        <v>675</v>
      </c>
      <c r="I107" s="37">
        <v>2.8</v>
      </c>
      <c r="J107" s="38">
        <v>10000</v>
      </c>
      <c r="K107" s="36" t="s">
        <v>4941</v>
      </c>
      <c r="L107" s="39">
        <v>42087</v>
      </c>
      <c r="M107" s="39">
        <v>42179</v>
      </c>
      <c r="N107" s="36" t="s">
        <v>4901</v>
      </c>
      <c r="O107" s="36" t="s">
        <v>2712</v>
      </c>
      <c r="P107" s="37">
        <v>8.6999999999999994E-2</v>
      </c>
      <c r="Q107" s="36" t="s">
        <v>677</v>
      </c>
      <c r="R107" s="36" t="s">
        <v>682</v>
      </c>
      <c r="S107" s="47"/>
      <c r="U107" s="36" t="s">
        <v>1110</v>
      </c>
      <c r="V107" s="36" t="s">
        <v>8523</v>
      </c>
      <c r="W107" s="36" t="s">
        <v>1112</v>
      </c>
      <c r="X107" s="36" t="s">
        <v>8368</v>
      </c>
      <c r="Y107" s="36" t="s">
        <v>679</v>
      </c>
      <c r="Z107" s="36" t="s">
        <v>692</v>
      </c>
      <c r="AA107" s="36" t="s">
        <v>675</v>
      </c>
      <c r="AB107" s="37">
        <v>4</v>
      </c>
      <c r="AC107" s="38">
        <v>10000</v>
      </c>
      <c r="AD107" s="36" t="s">
        <v>8524</v>
      </c>
      <c r="AE107" s="39">
        <v>43853</v>
      </c>
      <c r="AF107" s="39">
        <v>44097</v>
      </c>
      <c r="AG107" s="36" t="s">
        <v>8525</v>
      </c>
      <c r="AH107" s="36" t="s">
        <v>1075</v>
      </c>
      <c r="AI107" s="37">
        <v>0.1341</v>
      </c>
      <c r="AJ107" s="36" t="s">
        <v>677</v>
      </c>
      <c r="AK107" s="36" t="s">
        <v>682</v>
      </c>
      <c r="AN107" s="36" t="s">
        <v>1110</v>
      </c>
      <c r="AO107" s="36" t="s">
        <v>1111</v>
      </c>
      <c r="AP107" s="36" t="s">
        <v>1112</v>
      </c>
      <c r="AQ107" s="36" t="s">
        <v>673</v>
      </c>
      <c r="AR107" s="36" t="s">
        <v>881</v>
      </c>
      <c r="AS107" s="36" t="s">
        <v>698</v>
      </c>
      <c r="AT107" s="36" t="s">
        <v>78</v>
      </c>
      <c r="AU107" s="37">
        <v>4</v>
      </c>
      <c r="AV107" s="38">
        <v>10000</v>
      </c>
      <c r="AW107" s="36" t="s">
        <v>1100</v>
      </c>
      <c r="AX107" s="39">
        <v>43853</v>
      </c>
      <c r="AY107" s="39">
        <v>44097</v>
      </c>
      <c r="AZ107" s="36" t="s">
        <v>1079</v>
      </c>
      <c r="BA107" s="36" t="s">
        <v>1106</v>
      </c>
      <c r="BB107" s="37">
        <v>0.1341</v>
      </c>
      <c r="BC107" s="36" t="s">
        <v>823</v>
      </c>
      <c r="BD107" s="36" t="s">
        <v>682</v>
      </c>
    </row>
    <row r="108" spans="2:56">
      <c r="B108" s="36" t="s">
        <v>2776</v>
      </c>
      <c r="C108" s="36" t="s">
        <v>9581</v>
      </c>
      <c r="D108" s="36" t="s">
        <v>9582</v>
      </c>
      <c r="E108" s="36" t="s">
        <v>4879</v>
      </c>
      <c r="F108" s="36" t="s">
        <v>679</v>
      </c>
      <c r="G108" s="36" t="s">
        <v>692</v>
      </c>
      <c r="H108" s="36" t="s">
        <v>675</v>
      </c>
      <c r="I108" s="37">
        <v>2.8</v>
      </c>
      <c r="J108" s="38">
        <v>10000</v>
      </c>
      <c r="K108" s="36" t="s">
        <v>9467</v>
      </c>
      <c r="L108" s="39">
        <v>42087</v>
      </c>
      <c r="M108" s="39">
        <v>42179</v>
      </c>
      <c r="N108" s="36" t="s">
        <v>4901</v>
      </c>
      <c r="O108" s="36" t="s">
        <v>2712</v>
      </c>
      <c r="P108" s="37">
        <v>0.21290000000000001</v>
      </c>
      <c r="Q108" s="36" t="s">
        <v>9548</v>
      </c>
      <c r="R108" s="36" t="s">
        <v>682</v>
      </c>
      <c r="S108" s="47"/>
      <c r="U108" s="36" t="s">
        <v>8526</v>
      </c>
      <c r="V108" s="36" t="s">
        <v>4619</v>
      </c>
      <c r="W108" s="36" t="s">
        <v>1114</v>
      </c>
      <c r="X108" s="36" t="s">
        <v>8357</v>
      </c>
      <c r="Y108" s="36" t="s">
        <v>679</v>
      </c>
      <c r="Z108" s="36" t="s">
        <v>8527</v>
      </c>
      <c r="AA108" s="36" t="s">
        <v>675</v>
      </c>
      <c r="AB108" s="37">
        <v>4.0999999999999996</v>
      </c>
      <c r="AC108" s="38">
        <v>10000</v>
      </c>
      <c r="AD108" s="36" t="s">
        <v>228</v>
      </c>
      <c r="AE108" s="39">
        <v>43853</v>
      </c>
      <c r="AF108" s="39">
        <v>44097</v>
      </c>
      <c r="AG108" s="36" t="s">
        <v>141</v>
      </c>
      <c r="AH108" s="36" t="s">
        <v>1075</v>
      </c>
      <c r="AI108" s="37">
        <v>0.1696</v>
      </c>
      <c r="AJ108" s="36" t="s">
        <v>677</v>
      </c>
      <c r="AK108" s="36" t="s">
        <v>682</v>
      </c>
      <c r="AN108" s="36" t="s">
        <v>717</v>
      </c>
      <c r="AO108" s="36" t="s">
        <v>1113</v>
      </c>
      <c r="AP108" s="36" t="s">
        <v>1114</v>
      </c>
      <c r="AQ108" s="36" t="s">
        <v>827</v>
      </c>
      <c r="AR108" s="36" t="s">
        <v>881</v>
      </c>
      <c r="AS108" s="36" t="s">
        <v>830</v>
      </c>
      <c r="AT108" s="36" t="s">
        <v>78</v>
      </c>
      <c r="AU108" s="37">
        <v>4.0999999999999996</v>
      </c>
      <c r="AV108" s="38">
        <v>10000</v>
      </c>
      <c r="AW108" s="36" t="s">
        <v>1109</v>
      </c>
      <c r="AX108" s="39">
        <v>43853</v>
      </c>
      <c r="AY108" s="39">
        <v>44097</v>
      </c>
      <c r="AZ108" s="36" t="s">
        <v>1079</v>
      </c>
      <c r="BA108" s="36" t="s">
        <v>1096</v>
      </c>
      <c r="BB108" s="37">
        <v>0.1696</v>
      </c>
      <c r="BC108" s="36" t="s">
        <v>823</v>
      </c>
      <c r="BD108" s="36" t="s">
        <v>682</v>
      </c>
    </row>
    <row r="109" spans="2:56">
      <c r="B109" s="36" t="s">
        <v>9583</v>
      </c>
      <c r="C109" s="36" t="s">
        <v>4971</v>
      </c>
      <c r="D109" s="36" t="s">
        <v>2777</v>
      </c>
      <c r="E109" s="36" t="s">
        <v>4879</v>
      </c>
      <c r="F109" s="36" t="s">
        <v>679</v>
      </c>
      <c r="G109" s="36" t="s">
        <v>674</v>
      </c>
      <c r="H109" s="36" t="s">
        <v>675</v>
      </c>
      <c r="I109" s="37">
        <v>2.8</v>
      </c>
      <c r="J109" s="38">
        <v>10000</v>
      </c>
      <c r="K109" s="36" t="s">
        <v>4910</v>
      </c>
      <c r="L109" s="39">
        <v>42087</v>
      </c>
      <c r="M109" s="39">
        <v>42270</v>
      </c>
      <c r="N109" s="36" t="s">
        <v>4915</v>
      </c>
      <c r="O109" s="36" t="s">
        <v>9584</v>
      </c>
      <c r="P109" s="37">
        <v>0.13400000000000001</v>
      </c>
      <c r="Q109" s="36" t="s">
        <v>677</v>
      </c>
      <c r="R109" s="36" t="s">
        <v>682</v>
      </c>
      <c r="S109" s="47"/>
      <c r="U109" s="36" t="s">
        <v>1115</v>
      </c>
      <c r="V109" s="36" t="s">
        <v>1116</v>
      </c>
      <c r="W109" s="36" t="s">
        <v>233</v>
      </c>
      <c r="X109" s="36" t="s">
        <v>671</v>
      </c>
      <c r="Y109" s="36" t="s">
        <v>679</v>
      </c>
      <c r="Z109" s="36" t="s">
        <v>692</v>
      </c>
      <c r="AA109" s="36" t="s">
        <v>675</v>
      </c>
      <c r="AB109" s="37">
        <v>4.2</v>
      </c>
      <c r="AC109" s="38">
        <v>10000</v>
      </c>
      <c r="AD109" s="36" t="s">
        <v>8520</v>
      </c>
      <c r="AE109" s="39">
        <v>43853</v>
      </c>
      <c r="AF109" s="39">
        <v>44097</v>
      </c>
      <c r="AG109" s="36" t="s">
        <v>141</v>
      </c>
      <c r="AH109" s="36" t="s">
        <v>1075</v>
      </c>
      <c r="AI109" s="37">
        <v>0.21590000000000001</v>
      </c>
      <c r="AJ109" s="36" t="s">
        <v>8528</v>
      </c>
      <c r="AK109" s="36" t="s">
        <v>682</v>
      </c>
      <c r="AN109" s="36" t="s">
        <v>1115</v>
      </c>
      <c r="AO109" s="36" t="s">
        <v>1116</v>
      </c>
      <c r="AP109" s="36" t="s">
        <v>233</v>
      </c>
      <c r="AQ109" s="36" t="s">
        <v>808</v>
      </c>
      <c r="AR109" s="36" t="s">
        <v>804</v>
      </c>
      <c r="AS109" s="36" t="s">
        <v>822</v>
      </c>
      <c r="AT109" s="36" t="s">
        <v>855</v>
      </c>
      <c r="AU109" s="37">
        <v>4.2</v>
      </c>
      <c r="AV109" s="38">
        <v>10000</v>
      </c>
      <c r="AW109" s="36" t="s">
        <v>1100</v>
      </c>
      <c r="AX109" s="39">
        <v>43853</v>
      </c>
      <c r="AY109" s="39">
        <v>44097</v>
      </c>
      <c r="AZ109" s="36" t="s">
        <v>1117</v>
      </c>
      <c r="BA109" s="36" t="s">
        <v>1096</v>
      </c>
      <c r="BB109" s="37">
        <v>0.21590000000000001</v>
      </c>
      <c r="BC109" s="36" t="s">
        <v>201</v>
      </c>
      <c r="BD109" s="36" t="s">
        <v>79</v>
      </c>
    </row>
    <row r="110" spans="2:56">
      <c r="B110" s="36" t="s">
        <v>9585</v>
      </c>
      <c r="C110" s="36" t="s">
        <v>2778</v>
      </c>
      <c r="D110" s="36" t="s">
        <v>9586</v>
      </c>
      <c r="E110" s="36" t="s">
        <v>4879</v>
      </c>
      <c r="F110" s="36" t="s">
        <v>679</v>
      </c>
      <c r="G110" s="36" t="s">
        <v>692</v>
      </c>
      <c r="H110" s="36" t="s">
        <v>675</v>
      </c>
      <c r="I110" s="37">
        <v>2.8</v>
      </c>
      <c r="J110" s="38">
        <v>10000</v>
      </c>
      <c r="K110" s="36" t="s">
        <v>4910</v>
      </c>
      <c r="L110" s="39">
        <v>42087</v>
      </c>
      <c r="M110" s="39">
        <v>42270</v>
      </c>
      <c r="N110" s="36" t="s">
        <v>4915</v>
      </c>
      <c r="O110" s="36" t="s">
        <v>4934</v>
      </c>
      <c r="P110" s="37">
        <v>0.2555</v>
      </c>
      <c r="Q110" s="36" t="s">
        <v>677</v>
      </c>
      <c r="R110" s="36" t="s">
        <v>682</v>
      </c>
      <c r="S110" s="47"/>
      <c r="U110" s="36" t="s">
        <v>1118</v>
      </c>
      <c r="V110" s="36" t="s">
        <v>8529</v>
      </c>
      <c r="W110" s="36" t="s">
        <v>1119</v>
      </c>
      <c r="X110" s="36" t="s">
        <v>671</v>
      </c>
      <c r="Y110" s="36" t="s">
        <v>679</v>
      </c>
      <c r="Z110" s="36" t="s">
        <v>692</v>
      </c>
      <c r="AA110" s="36" t="s">
        <v>8389</v>
      </c>
      <c r="AB110" s="37">
        <v>4.3</v>
      </c>
      <c r="AC110" s="38">
        <v>10000</v>
      </c>
      <c r="AD110" s="36" t="s">
        <v>8524</v>
      </c>
      <c r="AE110" s="39">
        <v>43853</v>
      </c>
      <c r="AF110" s="39">
        <v>44097</v>
      </c>
      <c r="AG110" s="36" t="s">
        <v>141</v>
      </c>
      <c r="AH110" s="36" t="s">
        <v>8530</v>
      </c>
      <c r="AI110" s="37">
        <v>0.27050000000000002</v>
      </c>
      <c r="AJ110" s="36" t="s">
        <v>8382</v>
      </c>
      <c r="AK110" s="36" t="s">
        <v>8381</v>
      </c>
      <c r="AN110" s="36" t="s">
        <v>1118</v>
      </c>
      <c r="AO110" s="36" t="s">
        <v>718</v>
      </c>
      <c r="AP110" s="36" t="s">
        <v>1119</v>
      </c>
      <c r="AQ110" s="36" t="s">
        <v>195</v>
      </c>
      <c r="AR110" s="36" t="s">
        <v>679</v>
      </c>
      <c r="AS110" s="36" t="s">
        <v>692</v>
      </c>
      <c r="AT110" s="36" t="s">
        <v>809</v>
      </c>
      <c r="AU110" s="37">
        <v>4.3</v>
      </c>
      <c r="AV110" s="38">
        <v>10000</v>
      </c>
      <c r="AW110" s="36" t="s">
        <v>1073</v>
      </c>
      <c r="AX110" s="39">
        <v>43853</v>
      </c>
      <c r="AY110" s="39">
        <v>44097</v>
      </c>
      <c r="AZ110" s="36" t="s">
        <v>1079</v>
      </c>
      <c r="BA110" s="36" t="s">
        <v>1096</v>
      </c>
      <c r="BB110" s="37">
        <v>0.27050000000000002</v>
      </c>
      <c r="BC110" s="36" t="s">
        <v>201</v>
      </c>
      <c r="BD110" s="36" t="s">
        <v>807</v>
      </c>
    </row>
    <row r="111" spans="2:56">
      <c r="B111" s="36" t="s">
        <v>9587</v>
      </c>
      <c r="C111" s="36" t="s">
        <v>2779</v>
      </c>
      <c r="D111" s="36" t="s">
        <v>9588</v>
      </c>
      <c r="E111" s="36" t="s">
        <v>4879</v>
      </c>
      <c r="F111" s="36" t="s">
        <v>679</v>
      </c>
      <c r="G111" s="36" t="s">
        <v>674</v>
      </c>
      <c r="H111" s="36" t="s">
        <v>675</v>
      </c>
      <c r="I111" s="37">
        <v>2.5</v>
      </c>
      <c r="J111" s="38">
        <v>10000</v>
      </c>
      <c r="K111" s="36" t="s">
        <v>4972</v>
      </c>
      <c r="L111" s="39">
        <v>42089</v>
      </c>
      <c r="M111" s="39">
        <v>42151</v>
      </c>
      <c r="N111" s="36" t="s">
        <v>4973</v>
      </c>
      <c r="O111" s="36" t="s">
        <v>4974</v>
      </c>
      <c r="P111" s="37">
        <v>0.1744</v>
      </c>
      <c r="Q111" s="36" t="s">
        <v>677</v>
      </c>
      <c r="R111" s="36" t="s">
        <v>682</v>
      </c>
      <c r="S111" s="47"/>
      <c r="U111" s="36" t="s">
        <v>719</v>
      </c>
      <c r="V111" s="36" t="s">
        <v>1120</v>
      </c>
      <c r="W111" s="36" t="s">
        <v>1121</v>
      </c>
      <c r="X111" s="36" t="s">
        <v>671</v>
      </c>
      <c r="Y111" s="36" t="s">
        <v>679</v>
      </c>
      <c r="Z111" s="36" t="s">
        <v>692</v>
      </c>
      <c r="AA111" s="36" t="s">
        <v>8389</v>
      </c>
      <c r="AB111" s="37">
        <v>4.4000000000000004</v>
      </c>
      <c r="AC111" s="38">
        <v>10000</v>
      </c>
      <c r="AD111" s="36" t="s">
        <v>228</v>
      </c>
      <c r="AE111" s="39">
        <v>43853</v>
      </c>
      <c r="AF111" s="39">
        <v>44097</v>
      </c>
      <c r="AG111" s="36" t="s">
        <v>8509</v>
      </c>
      <c r="AH111" s="36" t="s">
        <v>1075</v>
      </c>
      <c r="AI111" s="37">
        <v>0.33610000000000001</v>
      </c>
      <c r="AJ111" s="36" t="s">
        <v>677</v>
      </c>
      <c r="AK111" s="36" t="s">
        <v>682</v>
      </c>
      <c r="AN111" s="36" t="s">
        <v>719</v>
      </c>
      <c r="AO111" s="36" t="s">
        <v>1120</v>
      </c>
      <c r="AP111" s="36" t="s">
        <v>1121</v>
      </c>
      <c r="AQ111" s="36" t="s">
        <v>673</v>
      </c>
      <c r="AR111" s="36" t="s">
        <v>679</v>
      </c>
      <c r="AS111" s="36" t="s">
        <v>830</v>
      </c>
      <c r="AT111" s="36" t="s">
        <v>675</v>
      </c>
      <c r="AU111" s="37">
        <v>4.4000000000000004</v>
      </c>
      <c r="AV111" s="38">
        <v>10000</v>
      </c>
      <c r="AW111" s="36" t="s">
        <v>1100</v>
      </c>
      <c r="AX111" s="39">
        <v>43853</v>
      </c>
      <c r="AY111" s="39">
        <v>44097</v>
      </c>
      <c r="AZ111" s="36" t="s">
        <v>1074</v>
      </c>
      <c r="BA111" s="36" t="s">
        <v>1096</v>
      </c>
      <c r="BB111" s="37">
        <v>0.33610000000000001</v>
      </c>
      <c r="BC111" s="36" t="s">
        <v>201</v>
      </c>
      <c r="BD111" s="36" t="s">
        <v>799</v>
      </c>
    </row>
    <row r="112" spans="2:56">
      <c r="B112" s="36" t="s">
        <v>2780</v>
      </c>
      <c r="C112" s="36" t="s">
        <v>4975</v>
      </c>
      <c r="D112" s="36" t="s">
        <v>9589</v>
      </c>
      <c r="E112" s="36" t="s">
        <v>4879</v>
      </c>
      <c r="F112" s="36" t="s">
        <v>679</v>
      </c>
      <c r="G112" s="36" t="s">
        <v>674</v>
      </c>
      <c r="H112" s="36" t="s">
        <v>675</v>
      </c>
      <c r="I112" s="37">
        <v>2.5499999999999998</v>
      </c>
      <c r="J112" s="38">
        <v>10000</v>
      </c>
      <c r="K112" s="36" t="s">
        <v>4972</v>
      </c>
      <c r="L112" s="39">
        <v>42089</v>
      </c>
      <c r="M112" s="39">
        <v>42151</v>
      </c>
      <c r="N112" s="36" t="s">
        <v>4973</v>
      </c>
      <c r="O112" s="36" t="s">
        <v>4974</v>
      </c>
      <c r="P112" s="37">
        <v>0.1477</v>
      </c>
      <c r="Q112" s="36" t="s">
        <v>677</v>
      </c>
      <c r="R112" s="36" t="s">
        <v>682</v>
      </c>
      <c r="S112" s="47"/>
      <c r="U112" s="36" t="s">
        <v>1122</v>
      </c>
      <c r="V112" s="36" t="s">
        <v>1123</v>
      </c>
      <c r="W112" s="36" t="s">
        <v>1124</v>
      </c>
      <c r="X112" s="36" t="s">
        <v>8368</v>
      </c>
      <c r="Y112" s="36" t="s">
        <v>679</v>
      </c>
      <c r="Z112" s="36" t="s">
        <v>692</v>
      </c>
      <c r="AA112" s="36" t="s">
        <v>675</v>
      </c>
      <c r="AB112" s="37">
        <v>4.5</v>
      </c>
      <c r="AC112" s="38">
        <v>10000</v>
      </c>
      <c r="AD112" s="36" t="s">
        <v>228</v>
      </c>
      <c r="AE112" s="39">
        <v>43853</v>
      </c>
      <c r="AF112" s="39">
        <v>44097</v>
      </c>
      <c r="AG112" s="36" t="s">
        <v>8521</v>
      </c>
      <c r="AH112" s="36" t="s">
        <v>1075</v>
      </c>
      <c r="AI112" s="37">
        <v>0.40260000000000001</v>
      </c>
      <c r="AJ112" s="36" t="s">
        <v>677</v>
      </c>
      <c r="AK112" s="36" t="s">
        <v>682</v>
      </c>
      <c r="AN112" s="36" t="s">
        <v>1122</v>
      </c>
      <c r="AO112" s="36" t="s">
        <v>1123</v>
      </c>
      <c r="AP112" s="36" t="s">
        <v>1124</v>
      </c>
      <c r="AQ112" s="36" t="s">
        <v>195</v>
      </c>
      <c r="AR112" s="36" t="s">
        <v>804</v>
      </c>
      <c r="AS112" s="36" t="s">
        <v>692</v>
      </c>
      <c r="AT112" s="36" t="s">
        <v>790</v>
      </c>
      <c r="AU112" s="37">
        <v>4.5</v>
      </c>
      <c r="AV112" s="38">
        <v>10000</v>
      </c>
      <c r="AW112" s="36" t="s">
        <v>228</v>
      </c>
      <c r="AX112" s="39">
        <v>43853</v>
      </c>
      <c r="AY112" s="39">
        <v>44097</v>
      </c>
      <c r="AZ112" s="36" t="s">
        <v>1079</v>
      </c>
      <c r="BA112" s="36" t="s">
        <v>1075</v>
      </c>
      <c r="BB112" s="37">
        <v>0.40260000000000001</v>
      </c>
      <c r="BC112" s="36" t="s">
        <v>677</v>
      </c>
      <c r="BD112" s="36" t="s">
        <v>682</v>
      </c>
    </row>
    <row r="113" spans="2:56">
      <c r="B113" s="36" t="s">
        <v>376</v>
      </c>
      <c r="C113" s="36" t="s">
        <v>2781</v>
      </c>
      <c r="D113" s="36" t="s">
        <v>4976</v>
      </c>
      <c r="E113" s="36" t="s">
        <v>4879</v>
      </c>
      <c r="F113" s="36" t="s">
        <v>679</v>
      </c>
      <c r="G113" s="36" t="s">
        <v>674</v>
      </c>
      <c r="H113" s="36" t="s">
        <v>675</v>
      </c>
      <c r="I113" s="37">
        <v>2.6</v>
      </c>
      <c r="J113" s="38">
        <v>10000</v>
      </c>
      <c r="K113" s="36" t="s">
        <v>4972</v>
      </c>
      <c r="L113" s="39">
        <v>42089</v>
      </c>
      <c r="M113" s="39">
        <v>42151</v>
      </c>
      <c r="N113" s="36" t="s">
        <v>4973</v>
      </c>
      <c r="O113" s="36" t="s">
        <v>4974</v>
      </c>
      <c r="P113" s="37">
        <v>0.12189999999999999</v>
      </c>
      <c r="Q113" s="36" t="s">
        <v>677</v>
      </c>
      <c r="R113" s="36" t="s">
        <v>682</v>
      </c>
      <c r="S113" s="47"/>
      <c r="U113" s="36" t="s">
        <v>1125</v>
      </c>
      <c r="V113" s="36" t="s">
        <v>8531</v>
      </c>
      <c r="W113" s="36" t="s">
        <v>1126</v>
      </c>
      <c r="X113" s="36" t="s">
        <v>671</v>
      </c>
      <c r="Y113" s="36" t="s">
        <v>679</v>
      </c>
      <c r="Z113" s="36" t="s">
        <v>674</v>
      </c>
      <c r="AA113" s="36" t="s">
        <v>675</v>
      </c>
      <c r="AB113" s="37">
        <v>3.6</v>
      </c>
      <c r="AC113" s="38">
        <v>10000</v>
      </c>
      <c r="AD113" s="36" t="s">
        <v>228</v>
      </c>
      <c r="AE113" s="39">
        <v>43864</v>
      </c>
      <c r="AF113" s="39">
        <v>44097</v>
      </c>
      <c r="AG113" s="36" t="s">
        <v>141</v>
      </c>
      <c r="AH113" s="36" t="s">
        <v>1075</v>
      </c>
      <c r="AI113" s="37">
        <v>0.57540000000000002</v>
      </c>
      <c r="AJ113" s="36" t="s">
        <v>677</v>
      </c>
      <c r="AK113" s="36" t="s">
        <v>8393</v>
      </c>
      <c r="AN113" s="36" t="s">
        <v>1125</v>
      </c>
      <c r="AO113" s="36" t="s">
        <v>234</v>
      </c>
      <c r="AP113" s="36" t="s">
        <v>1126</v>
      </c>
      <c r="AQ113" s="36" t="s">
        <v>827</v>
      </c>
      <c r="AR113" s="36" t="s">
        <v>881</v>
      </c>
      <c r="AS113" s="36" t="s">
        <v>674</v>
      </c>
      <c r="AT113" s="36" t="s">
        <v>78</v>
      </c>
      <c r="AU113" s="37">
        <v>3.6</v>
      </c>
      <c r="AV113" s="38">
        <v>10000</v>
      </c>
      <c r="AW113" s="36" t="s">
        <v>228</v>
      </c>
      <c r="AX113" s="39">
        <v>43864</v>
      </c>
      <c r="AY113" s="39">
        <v>44097</v>
      </c>
      <c r="AZ113" s="36" t="s">
        <v>1117</v>
      </c>
      <c r="BA113" s="36" t="s">
        <v>1096</v>
      </c>
      <c r="BB113" s="37">
        <v>0.57540000000000002</v>
      </c>
      <c r="BC113" s="36" t="s">
        <v>677</v>
      </c>
      <c r="BD113" s="36" t="s">
        <v>79</v>
      </c>
    </row>
    <row r="114" spans="2:56">
      <c r="B114" s="36" t="s">
        <v>9590</v>
      </c>
      <c r="C114" s="36" t="s">
        <v>9591</v>
      </c>
      <c r="D114" s="36" t="s">
        <v>4977</v>
      </c>
      <c r="E114" s="36" t="s">
        <v>4879</v>
      </c>
      <c r="F114" s="36" t="s">
        <v>679</v>
      </c>
      <c r="G114" s="36" t="s">
        <v>674</v>
      </c>
      <c r="H114" s="36" t="s">
        <v>675</v>
      </c>
      <c r="I114" s="37">
        <v>2.65</v>
      </c>
      <c r="J114" s="38">
        <v>10000</v>
      </c>
      <c r="K114" s="36" t="s">
        <v>4972</v>
      </c>
      <c r="L114" s="39">
        <v>42089</v>
      </c>
      <c r="M114" s="39">
        <v>42151</v>
      </c>
      <c r="N114" s="36" t="s">
        <v>4973</v>
      </c>
      <c r="O114" s="36" t="s">
        <v>4974</v>
      </c>
      <c r="P114" s="37">
        <v>0.10059999999999999</v>
      </c>
      <c r="Q114" s="36" t="s">
        <v>677</v>
      </c>
      <c r="R114" s="36" t="s">
        <v>682</v>
      </c>
      <c r="S114" s="47"/>
      <c r="U114" s="36" t="s">
        <v>8532</v>
      </c>
      <c r="V114" s="36" t="s">
        <v>8533</v>
      </c>
      <c r="W114" s="36" t="s">
        <v>1129</v>
      </c>
      <c r="X114" s="36" t="s">
        <v>671</v>
      </c>
      <c r="Y114" s="36" t="s">
        <v>679</v>
      </c>
      <c r="Z114" s="36" t="s">
        <v>692</v>
      </c>
      <c r="AA114" s="36" t="s">
        <v>675</v>
      </c>
      <c r="AB114" s="37">
        <v>3.6</v>
      </c>
      <c r="AC114" s="38">
        <v>10000</v>
      </c>
      <c r="AD114" s="36" t="s">
        <v>8507</v>
      </c>
      <c r="AE114" s="39">
        <v>43864</v>
      </c>
      <c r="AF114" s="39">
        <v>44097</v>
      </c>
      <c r="AG114" s="36" t="s">
        <v>141</v>
      </c>
      <c r="AH114" s="36" t="s">
        <v>1075</v>
      </c>
      <c r="AI114" s="37">
        <v>6.9099999999999995E-2</v>
      </c>
      <c r="AJ114" s="36" t="s">
        <v>677</v>
      </c>
      <c r="AK114" s="36" t="s">
        <v>8361</v>
      </c>
      <c r="AN114" s="36" t="s">
        <v>1127</v>
      </c>
      <c r="AO114" s="36" t="s">
        <v>1128</v>
      </c>
      <c r="AP114" s="36" t="s">
        <v>1129</v>
      </c>
      <c r="AQ114" s="36" t="s">
        <v>808</v>
      </c>
      <c r="AR114" s="36" t="s">
        <v>881</v>
      </c>
      <c r="AS114" s="36" t="s">
        <v>692</v>
      </c>
      <c r="AT114" s="36" t="s">
        <v>790</v>
      </c>
      <c r="AU114" s="37">
        <v>3.6</v>
      </c>
      <c r="AV114" s="38">
        <v>10000</v>
      </c>
      <c r="AW114" s="36" t="s">
        <v>1100</v>
      </c>
      <c r="AX114" s="39">
        <v>43864</v>
      </c>
      <c r="AY114" s="39">
        <v>44097</v>
      </c>
      <c r="AZ114" s="36" t="s">
        <v>1117</v>
      </c>
      <c r="BA114" s="36" t="s">
        <v>1096</v>
      </c>
      <c r="BB114" s="37">
        <v>6.9099999999999995E-2</v>
      </c>
      <c r="BC114" s="36" t="s">
        <v>677</v>
      </c>
      <c r="BD114" s="36" t="s">
        <v>682</v>
      </c>
    </row>
    <row r="115" spans="2:56">
      <c r="B115" s="36" t="s">
        <v>9592</v>
      </c>
      <c r="C115" s="36" t="s">
        <v>9593</v>
      </c>
      <c r="D115" s="36" t="s">
        <v>2782</v>
      </c>
      <c r="E115" s="36" t="s">
        <v>4879</v>
      </c>
      <c r="F115" s="36" t="s">
        <v>679</v>
      </c>
      <c r="G115" s="36" t="s">
        <v>674</v>
      </c>
      <c r="H115" s="36" t="s">
        <v>675</v>
      </c>
      <c r="I115" s="37">
        <v>2.7</v>
      </c>
      <c r="J115" s="38">
        <v>10000</v>
      </c>
      <c r="K115" s="36" t="s">
        <v>4972</v>
      </c>
      <c r="L115" s="39">
        <v>42089</v>
      </c>
      <c r="M115" s="39">
        <v>42151</v>
      </c>
      <c r="N115" s="36" t="s">
        <v>4973</v>
      </c>
      <c r="O115" s="36" t="s">
        <v>4974</v>
      </c>
      <c r="P115" s="37">
        <v>7.9200000000000007E-2</v>
      </c>
      <c r="Q115" s="36" t="s">
        <v>677</v>
      </c>
      <c r="R115" s="36" t="s">
        <v>682</v>
      </c>
      <c r="S115" s="47"/>
      <c r="U115" s="36" t="s">
        <v>1130</v>
      </c>
      <c r="V115" s="36" t="s">
        <v>8534</v>
      </c>
      <c r="W115" s="36" t="s">
        <v>8535</v>
      </c>
      <c r="X115" s="36" t="s">
        <v>671</v>
      </c>
      <c r="Y115" s="36" t="s">
        <v>679</v>
      </c>
      <c r="Z115" s="36" t="s">
        <v>674</v>
      </c>
      <c r="AA115" s="36" t="s">
        <v>675</v>
      </c>
      <c r="AB115" s="37">
        <v>3.3</v>
      </c>
      <c r="AC115" s="38">
        <v>10000</v>
      </c>
      <c r="AD115" s="36" t="s">
        <v>665</v>
      </c>
      <c r="AE115" s="39">
        <v>43865</v>
      </c>
      <c r="AF115" s="39">
        <v>43887</v>
      </c>
      <c r="AG115" s="36" t="s">
        <v>705</v>
      </c>
      <c r="AH115" s="36" t="s">
        <v>132</v>
      </c>
      <c r="AI115" s="37">
        <v>0.36520000000000002</v>
      </c>
      <c r="AJ115" s="36" t="s">
        <v>677</v>
      </c>
      <c r="AK115" s="36" t="s">
        <v>682</v>
      </c>
      <c r="AN115" s="36" t="s">
        <v>1130</v>
      </c>
      <c r="AO115" s="36" t="s">
        <v>1131</v>
      </c>
      <c r="AP115" s="36" t="s">
        <v>1132</v>
      </c>
      <c r="AQ115" s="36" t="s">
        <v>808</v>
      </c>
      <c r="AR115" s="36" t="s">
        <v>804</v>
      </c>
      <c r="AS115" s="36" t="s">
        <v>80</v>
      </c>
      <c r="AT115" s="36" t="s">
        <v>809</v>
      </c>
      <c r="AU115" s="37">
        <v>3.3</v>
      </c>
      <c r="AV115" s="38">
        <v>10000</v>
      </c>
      <c r="AW115" s="36" t="s">
        <v>856</v>
      </c>
      <c r="AX115" s="39">
        <v>43865</v>
      </c>
      <c r="AY115" s="39">
        <v>43887</v>
      </c>
      <c r="AZ115" s="36" t="s">
        <v>874</v>
      </c>
      <c r="BA115" s="36" t="s">
        <v>702</v>
      </c>
      <c r="BB115" s="37">
        <v>0.36520000000000002</v>
      </c>
      <c r="BC115" s="36" t="s">
        <v>201</v>
      </c>
      <c r="BD115" s="36" t="s">
        <v>682</v>
      </c>
    </row>
    <row r="116" spans="2:56">
      <c r="B116" s="36" t="s">
        <v>9594</v>
      </c>
      <c r="C116" s="36" t="s">
        <v>9595</v>
      </c>
      <c r="D116" s="36" t="s">
        <v>4978</v>
      </c>
      <c r="E116" s="36" t="s">
        <v>4879</v>
      </c>
      <c r="F116" s="36" t="s">
        <v>679</v>
      </c>
      <c r="G116" s="36" t="s">
        <v>692</v>
      </c>
      <c r="H116" s="36" t="s">
        <v>675</v>
      </c>
      <c r="I116" s="37">
        <v>2.5</v>
      </c>
      <c r="J116" s="38">
        <v>10000</v>
      </c>
      <c r="K116" s="36" t="s">
        <v>4972</v>
      </c>
      <c r="L116" s="39">
        <v>42089</v>
      </c>
      <c r="M116" s="39">
        <v>42151</v>
      </c>
      <c r="N116" s="36" t="s">
        <v>4973</v>
      </c>
      <c r="O116" s="36" t="s">
        <v>4974</v>
      </c>
      <c r="P116" s="37">
        <v>6.9900000000000004E-2</v>
      </c>
      <c r="Q116" s="36" t="s">
        <v>677</v>
      </c>
      <c r="R116" s="36" t="s">
        <v>682</v>
      </c>
      <c r="S116" s="47"/>
      <c r="U116" s="36" t="s">
        <v>1133</v>
      </c>
      <c r="V116" s="36" t="s">
        <v>1134</v>
      </c>
      <c r="W116" s="36" t="s">
        <v>1135</v>
      </c>
      <c r="X116" s="36" t="s">
        <v>671</v>
      </c>
      <c r="Y116" s="36" t="s">
        <v>679</v>
      </c>
      <c r="Z116" s="36" t="s">
        <v>674</v>
      </c>
      <c r="AA116" s="36" t="s">
        <v>675</v>
      </c>
      <c r="AB116" s="37">
        <v>3.4</v>
      </c>
      <c r="AC116" s="38">
        <v>10000</v>
      </c>
      <c r="AD116" s="36" t="s">
        <v>665</v>
      </c>
      <c r="AE116" s="39">
        <v>43865</v>
      </c>
      <c r="AF116" s="39">
        <v>43887</v>
      </c>
      <c r="AG116" s="36" t="s">
        <v>705</v>
      </c>
      <c r="AH116" s="36" t="s">
        <v>8410</v>
      </c>
      <c r="AI116" s="37">
        <v>0.26590000000000003</v>
      </c>
      <c r="AJ116" s="36" t="s">
        <v>677</v>
      </c>
      <c r="AK116" s="36" t="s">
        <v>8365</v>
      </c>
      <c r="AN116" s="36" t="s">
        <v>1133</v>
      </c>
      <c r="AO116" s="36" t="s">
        <v>1134</v>
      </c>
      <c r="AP116" s="36" t="s">
        <v>1135</v>
      </c>
      <c r="AQ116" s="36" t="s">
        <v>788</v>
      </c>
      <c r="AR116" s="36" t="s">
        <v>679</v>
      </c>
      <c r="AS116" s="36" t="s">
        <v>812</v>
      </c>
      <c r="AT116" s="36" t="s">
        <v>790</v>
      </c>
      <c r="AU116" s="37">
        <v>3.4</v>
      </c>
      <c r="AV116" s="38">
        <v>10000</v>
      </c>
      <c r="AW116" s="36" t="s">
        <v>866</v>
      </c>
      <c r="AX116" s="39">
        <v>43865</v>
      </c>
      <c r="AY116" s="39">
        <v>43887</v>
      </c>
      <c r="AZ116" s="36" t="s">
        <v>849</v>
      </c>
      <c r="BA116" s="36" t="s">
        <v>132</v>
      </c>
      <c r="BB116" s="37">
        <v>0.26590000000000003</v>
      </c>
      <c r="BC116" s="36" t="s">
        <v>798</v>
      </c>
      <c r="BD116" s="36" t="s">
        <v>682</v>
      </c>
    </row>
    <row r="117" spans="2:56">
      <c r="B117" s="36" t="s">
        <v>9596</v>
      </c>
      <c r="C117" s="36" t="s">
        <v>2783</v>
      </c>
      <c r="D117" s="36" t="s">
        <v>4979</v>
      </c>
      <c r="E117" s="36" t="s">
        <v>4879</v>
      </c>
      <c r="F117" s="36" t="s">
        <v>679</v>
      </c>
      <c r="G117" s="36" t="s">
        <v>692</v>
      </c>
      <c r="H117" s="36" t="s">
        <v>675</v>
      </c>
      <c r="I117" s="37">
        <v>2.5499999999999998</v>
      </c>
      <c r="J117" s="38">
        <v>10000</v>
      </c>
      <c r="K117" s="36" t="s">
        <v>4972</v>
      </c>
      <c r="L117" s="39">
        <v>42089</v>
      </c>
      <c r="M117" s="39">
        <v>42151</v>
      </c>
      <c r="N117" s="36" t="s">
        <v>4973</v>
      </c>
      <c r="O117" s="36" t="s">
        <v>4974</v>
      </c>
      <c r="P117" s="37">
        <v>9.06E-2</v>
      </c>
      <c r="Q117" s="36" t="s">
        <v>677</v>
      </c>
      <c r="R117" s="36" t="s">
        <v>682</v>
      </c>
      <c r="S117" s="47"/>
      <c r="U117" s="36" t="s">
        <v>4620</v>
      </c>
      <c r="V117" s="36" t="s">
        <v>8536</v>
      </c>
      <c r="W117" s="36" t="s">
        <v>4621</v>
      </c>
      <c r="X117" s="36" t="s">
        <v>671</v>
      </c>
      <c r="Y117" s="36" t="s">
        <v>679</v>
      </c>
      <c r="Z117" s="36" t="s">
        <v>674</v>
      </c>
      <c r="AA117" s="36" t="s">
        <v>675</v>
      </c>
      <c r="AB117" s="37">
        <v>3.5</v>
      </c>
      <c r="AC117" s="38">
        <v>10000</v>
      </c>
      <c r="AD117" s="36" t="s">
        <v>665</v>
      </c>
      <c r="AE117" s="39">
        <v>43865</v>
      </c>
      <c r="AF117" s="39">
        <v>43887</v>
      </c>
      <c r="AG117" s="36" t="s">
        <v>705</v>
      </c>
      <c r="AH117" s="36" t="s">
        <v>132</v>
      </c>
      <c r="AI117" s="37">
        <v>0.17030000000000001</v>
      </c>
      <c r="AJ117" s="36" t="s">
        <v>677</v>
      </c>
      <c r="AK117" s="36" t="s">
        <v>682</v>
      </c>
      <c r="AN117" s="36" t="s">
        <v>720</v>
      </c>
      <c r="AO117" s="36" t="s">
        <v>1136</v>
      </c>
      <c r="AP117" s="36" t="s">
        <v>1137</v>
      </c>
      <c r="AQ117" s="36" t="s">
        <v>808</v>
      </c>
      <c r="AR117" s="36" t="s">
        <v>77</v>
      </c>
      <c r="AS117" s="36" t="s">
        <v>674</v>
      </c>
      <c r="AT117" s="36" t="s">
        <v>675</v>
      </c>
      <c r="AU117" s="37">
        <v>3.5</v>
      </c>
      <c r="AV117" s="38">
        <v>10000</v>
      </c>
      <c r="AW117" s="36" t="s">
        <v>701</v>
      </c>
      <c r="AX117" s="39">
        <v>43865</v>
      </c>
      <c r="AY117" s="39">
        <v>43887</v>
      </c>
      <c r="AZ117" s="36" t="s">
        <v>882</v>
      </c>
      <c r="BA117" s="36" t="s">
        <v>862</v>
      </c>
      <c r="BB117" s="37">
        <v>0.17030000000000001</v>
      </c>
      <c r="BC117" s="36" t="s">
        <v>677</v>
      </c>
      <c r="BD117" s="36" t="s">
        <v>807</v>
      </c>
    </row>
    <row r="118" spans="2:56">
      <c r="B118" s="36" t="s">
        <v>2784</v>
      </c>
      <c r="C118" s="36" t="s">
        <v>4980</v>
      </c>
      <c r="D118" s="36" t="s">
        <v>9597</v>
      </c>
      <c r="E118" s="36" t="s">
        <v>4879</v>
      </c>
      <c r="F118" s="36" t="s">
        <v>679</v>
      </c>
      <c r="G118" s="36" t="s">
        <v>692</v>
      </c>
      <c r="H118" s="36" t="s">
        <v>675</v>
      </c>
      <c r="I118" s="37">
        <v>2.6</v>
      </c>
      <c r="J118" s="38">
        <v>10000</v>
      </c>
      <c r="K118" s="36" t="s">
        <v>4972</v>
      </c>
      <c r="L118" s="39">
        <v>42089</v>
      </c>
      <c r="M118" s="39">
        <v>42151</v>
      </c>
      <c r="N118" s="36" t="s">
        <v>4973</v>
      </c>
      <c r="O118" s="36" t="s">
        <v>4974</v>
      </c>
      <c r="P118" s="37">
        <v>0.1144</v>
      </c>
      <c r="Q118" s="36" t="s">
        <v>677</v>
      </c>
      <c r="R118" s="36" t="s">
        <v>682</v>
      </c>
      <c r="S118" s="47"/>
      <c r="U118" s="36" t="s">
        <v>8537</v>
      </c>
      <c r="V118" s="36" t="s">
        <v>1139</v>
      </c>
      <c r="W118" s="36" t="s">
        <v>1140</v>
      </c>
      <c r="X118" s="36" t="s">
        <v>671</v>
      </c>
      <c r="Y118" s="36" t="s">
        <v>679</v>
      </c>
      <c r="Z118" s="36" t="s">
        <v>692</v>
      </c>
      <c r="AA118" s="36" t="s">
        <v>8369</v>
      </c>
      <c r="AB118" s="37">
        <v>3.3</v>
      </c>
      <c r="AC118" s="38">
        <v>10000</v>
      </c>
      <c r="AD118" s="36" t="s">
        <v>8538</v>
      </c>
      <c r="AE118" s="39">
        <v>43865</v>
      </c>
      <c r="AF118" s="39">
        <v>43887</v>
      </c>
      <c r="AG118" s="36" t="s">
        <v>705</v>
      </c>
      <c r="AH118" s="36" t="s">
        <v>8539</v>
      </c>
      <c r="AI118" s="37">
        <v>5.7099999999999998E-2</v>
      </c>
      <c r="AJ118" s="36" t="s">
        <v>677</v>
      </c>
      <c r="AK118" s="36" t="s">
        <v>682</v>
      </c>
      <c r="AN118" s="36" t="s">
        <v>1138</v>
      </c>
      <c r="AO118" s="36" t="s">
        <v>1139</v>
      </c>
      <c r="AP118" s="36" t="s">
        <v>1140</v>
      </c>
      <c r="AQ118" s="36" t="s">
        <v>195</v>
      </c>
      <c r="AR118" s="36" t="s">
        <v>679</v>
      </c>
      <c r="AS118" s="36" t="s">
        <v>822</v>
      </c>
      <c r="AT118" s="36" t="s">
        <v>809</v>
      </c>
      <c r="AU118" s="37">
        <v>3.3</v>
      </c>
      <c r="AV118" s="38">
        <v>10000</v>
      </c>
      <c r="AW118" s="36" t="s">
        <v>848</v>
      </c>
      <c r="AX118" s="39">
        <v>43865</v>
      </c>
      <c r="AY118" s="39">
        <v>43887</v>
      </c>
      <c r="AZ118" s="36" t="s">
        <v>849</v>
      </c>
      <c r="BA118" s="36" t="s">
        <v>702</v>
      </c>
      <c r="BB118" s="37">
        <v>5.7099999999999998E-2</v>
      </c>
      <c r="BC118" s="36" t="s">
        <v>823</v>
      </c>
      <c r="BD118" s="36" t="s">
        <v>799</v>
      </c>
    </row>
    <row r="119" spans="2:56">
      <c r="B119" s="36" t="s">
        <v>9598</v>
      </c>
      <c r="C119" s="36" t="s">
        <v>9599</v>
      </c>
      <c r="D119" s="36" t="s">
        <v>2785</v>
      </c>
      <c r="E119" s="36" t="s">
        <v>4879</v>
      </c>
      <c r="F119" s="36" t="s">
        <v>679</v>
      </c>
      <c r="G119" s="36" t="s">
        <v>692</v>
      </c>
      <c r="H119" s="36" t="s">
        <v>675</v>
      </c>
      <c r="I119" s="37">
        <v>2.65</v>
      </c>
      <c r="J119" s="38">
        <v>10000</v>
      </c>
      <c r="K119" s="36" t="s">
        <v>4972</v>
      </c>
      <c r="L119" s="39">
        <v>42089</v>
      </c>
      <c r="M119" s="39">
        <v>42151</v>
      </c>
      <c r="N119" s="36" t="s">
        <v>4973</v>
      </c>
      <c r="O119" s="36" t="s">
        <v>4974</v>
      </c>
      <c r="P119" s="37">
        <v>0.14080000000000001</v>
      </c>
      <c r="Q119" s="36" t="s">
        <v>677</v>
      </c>
      <c r="R119" s="36" t="s">
        <v>682</v>
      </c>
      <c r="S119" s="47"/>
      <c r="U119" s="36" t="s">
        <v>8540</v>
      </c>
      <c r="V119" s="36" t="s">
        <v>1142</v>
      </c>
      <c r="W119" s="36" t="s">
        <v>8541</v>
      </c>
      <c r="X119" s="36" t="s">
        <v>8357</v>
      </c>
      <c r="Y119" s="36" t="s">
        <v>679</v>
      </c>
      <c r="Z119" s="36" t="s">
        <v>8380</v>
      </c>
      <c r="AA119" s="36" t="s">
        <v>675</v>
      </c>
      <c r="AB119" s="37">
        <v>3.4</v>
      </c>
      <c r="AC119" s="38">
        <v>10000</v>
      </c>
      <c r="AD119" s="36" t="s">
        <v>8420</v>
      </c>
      <c r="AE119" s="39">
        <v>43865</v>
      </c>
      <c r="AF119" s="39">
        <v>43887</v>
      </c>
      <c r="AG119" s="36" t="s">
        <v>705</v>
      </c>
      <c r="AH119" s="36" t="s">
        <v>132</v>
      </c>
      <c r="AI119" s="37">
        <v>8.43E-2</v>
      </c>
      <c r="AJ119" s="36" t="s">
        <v>677</v>
      </c>
      <c r="AK119" s="36" t="s">
        <v>682</v>
      </c>
      <c r="AN119" s="36" t="s">
        <v>1141</v>
      </c>
      <c r="AO119" s="36" t="s">
        <v>1142</v>
      </c>
      <c r="AP119" s="36" t="s">
        <v>1143</v>
      </c>
      <c r="AQ119" s="36" t="s">
        <v>808</v>
      </c>
      <c r="AR119" s="36" t="s">
        <v>679</v>
      </c>
      <c r="AS119" s="36" t="s">
        <v>822</v>
      </c>
      <c r="AT119" s="36" t="s">
        <v>790</v>
      </c>
      <c r="AU119" s="37">
        <v>3.4</v>
      </c>
      <c r="AV119" s="38">
        <v>10000</v>
      </c>
      <c r="AW119" s="36" t="s">
        <v>665</v>
      </c>
      <c r="AX119" s="39">
        <v>43865</v>
      </c>
      <c r="AY119" s="39">
        <v>43887</v>
      </c>
      <c r="AZ119" s="36" t="s">
        <v>705</v>
      </c>
      <c r="BA119" s="36" t="s">
        <v>702</v>
      </c>
      <c r="BB119" s="37">
        <v>8.43E-2</v>
      </c>
      <c r="BC119" s="36" t="s">
        <v>814</v>
      </c>
      <c r="BD119" s="36" t="s">
        <v>810</v>
      </c>
    </row>
    <row r="120" spans="2:56">
      <c r="B120" s="36" t="s">
        <v>4981</v>
      </c>
      <c r="C120" s="36" t="s">
        <v>4982</v>
      </c>
      <c r="D120" s="36" t="s">
        <v>9600</v>
      </c>
      <c r="E120" s="36" t="s">
        <v>4879</v>
      </c>
      <c r="F120" s="36" t="s">
        <v>679</v>
      </c>
      <c r="G120" s="36" t="s">
        <v>692</v>
      </c>
      <c r="H120" s="36" t="s">
        <v>675</v>
      </c>
      <c r="I120" s="37">
        <v>2.7</v>
      </c>
      <c r="J120" s="38">
        <v>10000</v>
      </c>
      <c r="K120" s="36" t="s">
        <v>4972</v>
      </c>
      <c r="L120" s="39">
        <v>42089</v>
      </c>
      <c r="M120" s="39">
        <v>42151</v>
      </c>
      <c r="N120" s="36" t="s">
        <v>4973</v>
      </c>
      <c r="O120" s="36" t="s">
        <v>4974</v>
      </c>
      <c r="P120" s="37">
        <v>0.1726</v>
      </c>
      <c r="Q120" s="36" t="s">
        <v>677</v>
      </c>
      <c r="R120" s="36" t="s">
        <v>682</v>
      </c>
      <c r="S120" s="47"/>
      <c r="U120" s="36" t="s">
        <v>1144</v>
      </c>
      <c r="V120" s="36" t="s">
        <v>4622</v>
      </c>
      <c r="W120" s="36" t="s">
        <v>1145</v>
      </c>
      <c r="X120" s="36" t="s">
        <v>671</v>
      </c>
      <c r="Y120" s="36" t="s">
        <v>8376</v>
      </c>
      <c r="Z120" s="36" t="s">
        <v>692</v>
      </c>
      <c r="AA120" s="36" t="s">
        <v>675</v>
      </c>
      <c r="AB120" s="37">
        <v>3.5</v>
      </c>
      <c r="AC120" s="38">
        <v>10000</v>
      </c>
      <c r="AD120" s="36" t="s">
        <v>665</v>
      </c>
      <c r="AE120" s="39">
        <v>43865</v>
      </c>
      <c r="AF120" s="39">
        <v>43887</v>
      </c>
      <c r="AG120" s="36" t="s">
        <v>705</v>
      </c>
      <c r="AH120" s="36" t="s">
        <v>132</v>
      </c>
      <c r="AI120" s="37">
        <v>0.1192</v>
      </c>
      <c r="AJ120" s="36" t="s">
        <v>8382</v>
      </c>
      <c r="AK120" s="36" t="s">
        <v>682</v>
      </c>
      <c r="AN120" s="36" t="s">
        <v>1144</v>
      </c>
      <c r="AO120" s="36" t="s">
        <v>721</v>
      </c>
      <c r="AP120" s="36" t="s">
        <v>1145</v>
      </c>
      <c r="AQ120" s="36" t="s">
        <v>673</v>
      </c>
      <c r="AR120" s="36" t="s">
        <v>804</v>
      </c>
      <c r="AS120" s="36" t="s">
        <v>822</v>
      </c>
      <c r="AT120" s="36" t="s">
        <v>809</v>
      </c>
      <c r="AU120" s="37">
        <v>3.5</v>
      </c>
      <c r="AV120" s="38">
        <v>10000</v>
      </c>
      <c r="AW120" s="36" t="s">
        <v>665</v>
      </c>
      <c r="AX120" s="39">
        <v>43865</v>
      </c>
      <c r="AY120" s="39">
        <v>43887</v>
      </c>
      <c r="AZ120" s="36" t="s">
        <v>849</v>
      </c>
      <c r="BA120" s="36" t="s">
        <v>702</v>
      </c>
      <c r="BB120" s="37">
        <v>0.1192</v>
      </c>
      <c r="BC120" s="36" t="s">
        <v>798</v>
      </c>
      <c r="BD120" s="36" t="s">
        <v>810</v>
      </c>
    </row>
    <row r="121" spans="2:56">
      <c r="B121" s="36" t="s">
        <v>2786</v>
      </c>
      <c r="C121" s="36" t="s">
        <v>9601</v>
      </c>
      <c r="D121" s="36" t="s">
        <v>9602</v>
      </c>
      <c r="E121" s="36" t="s">
        <v>4879</v>
      </c>
      <c r="F121" s="36" t="s">
        <v>9453</v>
      </c>
      <c r="G121" s="36" t="s">
        <v>674</v>
      </c>
      <c r="H121" s="36" t="s">
        <v>675</v>
      </c>
      <c r="I121" s="37">
        <v>2.75</v>
      </c>
      <c r="J121" s="38">
        <v>10000</v>
      </c>
      <c r="K121" s="36" t="s">
        <v>4972</v>
      </c>
      <c r="L121" s="39">
        <v>42090</v>
      </c>
      <c r="M121" s="39">
        <v>42151</v>
      </c>
      <c r="N121" s="36" t="s">
        <v>4973</v>
      </c>
      <c r="O121" s="36" t="s">
        <v>4974</v>
      </c>
      <c r="P121" s="37">
        <v>7.22E-2</v>
      </c>
      <c r="Q121" s="36" t="s">
        <v>677</v>
      </c>
      <c r="R121" s="36" t="s">
        <v>682</v>
      </c>
      <c r="S121" s="47"/>
      <c r="U121" s="36" t="s">
        <v>1146</v>
      </c>
      <c r="V121" s="36" t="s">
        <v>1147</v>
      </c>
      <c r="W121" s="36" t="s">
        <v>1148</v>
      </c>
      <c r="X121" s="36" t="s">
        <v>671</v>
      </c>
      <c r="Y121" s="36" t="s">
        <v>679</v>
      </c>
      <c r="Z121" s="36" t="s">
        <v>674</v>
      </c>
      <c r="AA121" s="36" t="s">
        <v>8406</v>
      </c>
      <c r="AB121" s="37">
        <v>3.3</v>
      </c>
      <c r="AC121" s="38">
        <v>10000</v>
      </c>
      <c r="AD121" s="36" t="s">
        <v>129</v>
      </c>
      <c r="AE121" s="39">
        <v>43865</v>
      </c>
      <c r="AF121" s="39">
        <v>43915</v>
      </c>
      <c r="AG121" s="36" t="s">
        <v>133</v>
      </c>
      <c r="AH121" s="36" t="s">
        <v>8437</v>
      </c>
      <c r="AI121" s="37">
        <v>0.37490000000000001</v>
      </c>
      <c r="AJ121" s="36" t="s">
        <v>677</v>
      </c>
      <c r="AK121" s="36" t="s">
        <v>8381</v>
      </c>
      <c r="AN121" s="36" t="s">
        <v>1146</v>
      </c>
      <c r="AO121" s="36" t="s">
        <v>1147</v>
      </c>
      <c r="AP121" s="36" t="s">
        <v>1148</v>
      </c>
      <c r="AQ121" s="36" t="s">
        <v>195</v>
      </c>
      <c r="AR121" s="36" t="s">
        <v>811</v>
      </c>
      <c r="AS121" s="36" t="s">
        <v>789</v>
      </c>
      <c r="AT121" s="36" t="s">
        <v>855</v>
      </c>
      <c r="AU121" s="37">
        <v>3.3</v>
      </c>
      <c r="AV121" s="38">
        <v>10000</v>
      </c>
      <c r="AW121" s="36" t="s">
        <v>1040</v>
      </c>
      <c r="AX121" s="39">
        <v>43865</v>
      </c>
      <c r="AY121" s="39">
        <v>43915</v>
      </c>
      <c r="AZ121" s="36" t="s">
        <v>926</v>
      </c>
      <c r="BA121" s="36" t="s">
        <v>919</v>
      </c>
      <c r="BB121" s="37">
        <v>0.37490000000000001</v>
      </c>
      <c r="BC121" s="36" t="s">
        <v>798</v>
      </c>
      <c r="BD121" s="36" t="s">
        <v>79</v>
      </c>
    </row>
    <row r="122" spans="2:56">
      <c r="B122" s="36" t="s">
        <v>9603</v>
      </c>
      <c r="C122" s="36" t="s">
        <v>2787</v>
      </c>
      <c r="D122" s="36" t="s">
        <v>9604</v>
      </c>
      <c r="E122" s="36" t="s">
        <v>4879</v>
      </c>
      <c r="F122" s="36" t="s">
        <v>679</v>
      </c>
      <c r="G122" s="36" t="s">
        <v>692</v>
      </c>
      <c r="H122" s="36" t="s">
        <v>675</v>
      </c>
      <c r="I122" s="37">
        <v>2.75</v>
      </c>
      <c r="J122" s="38">
        <v>10000</v>
      </c>
      <c r="K122" s="36" t="s">
        <v>4972</v>
      </c>
      <c r="L122" s="39">
        <v>42090</v>
      </c>
      <c r="M122" s="39">
        <v>42151</v>
      </c>
      <c r="N122" s="36" t="s">
        <v>4973</v>
      </c>
      <c r="O122" s="36" t="s">
        <v>4974</v>
      </c>
      <c r="P122" s="37">
        <v>0.18210000000000001</v>
      </c>
      <c r="Q122" s="36" t="s">
        <v>677</v>
      </c>
      <c r="R122" s="36" t="s">
        <v>682</v>
      </c>
      <c r="S122" s="47"/>
      <c r="U122" s="36" t="s">
        <v>235</v>
      </c>
      <c r="V122" s="36" t="s">
        <v>8542</v>
      </c>
      <c r="W122" s="36" t="s">
        <v>1150</v>
      </c>
      <c r="X122" s="36" t="s">
        <v>8479</v>
      </c>
      <c r="Y122" s="36" t="s">
        <v>8518</v>
      </c>
      <c r="Z122" s="36" t="s">
        <v>8543</v>
      </c>
      <c r="AA122" s="36" t="s">
        <v>8419</v>
      </c>
      <c r="AB122" s="37">
        <v>3.4</v>
      </c>
      <c r="AC122" s="38">
        <v>10000</v>
      </c>
      <c r="AD122" s="36" t="s">
        <v>8429</v>
      </c>
      <c r="AE122" s="39">
        <v>43865</v>
      </c>
      <c r="AF122" s="39">
        <v>43915</v>
      </c>
      <c r="AG122" s="36" t="s">
        <v>8428</v>
      </c>
      <c r="AH122" s="36" t="s">
        <v>907</v>
      </c>
      <c r="AI122" s="37">
        <v>0.28110000000000002</v>
      </c>
      <c r="AJ122" s="36" t="s">
        <v>677</v>
      </c>
      <c r="AK122" s="36" t="s">
        <v>682</v>
      </c>
      <c r="AN122" s="36" t="s">
        <v>235</v>
      </c>
      <c r="AO122" s="36" t="s">
        <v>1149</v>
      </c>
      <c r="AP122" s="36" t="s">
        <v>1150</v>
      </c>
      <c r="AQ122" s="36" t="s">
        <v>673</v>
      </c>
      <c r="AR122" s="36" t="s">
        <v>679</v>
      </c>
      <c r="AS122" s="36" t="s">
        <v>812</v>
      </c>
      <c r="AT122" s="36" t="s">
        <v>809</v>
      </c>
      <c r="AU122" s="37">
        <v>3.4</v>
      </c>
      <c r="AV122" s="38">
        <v>10000</v>
      </c>
      <c r="AW122" s="36" t="s">
        <v>1040</v>
      </c>
      <c r="AX122" s="39">
        <v>43865</v>
      </c>
      <c r="AY122" s="39">
        <v>43915</v>
      </c>
      <c r="AZ122" s="36" t="s">
        <v>962</v>
      </c>
      <c r="BA122" s="36" t="s">
        <v>913</v>
      </c>
      <c r="BB122" s="37">
        <v>0.28110000000000002</v>
      </c>
      <c r="BC122" s="36" t="s">
        <v>201</v>
      </c>
      <c r="BD122" s="36" t="s">
        <v>810</v>
      </c>
    </row>
    <row r="123" spans="2:56">
      <c r="B123" s="36" t="s">
        <v>2788</v>
      </c>
      <c r="C123" s="36" t="s">
        <v>9605</v>
      </c>
      <c r="D123" s="36" t="s">
        <v>4983</v>
      </c>
      <c r="E123" s="36" t="s">
        <v>4879</v>
      </c>
      <c r="F123" s="36" t="s">
        <v>679</v>
      </c>
      <c r="G123" s="36" t="s">
        <v>674</v>
      </c>
      <c r="H123" s="36" t="s">
        <v>675</v>
      </c>
      <c r="I123" s="37">
        <v>2.85</v>
      </c>
      <c r="J123" s="38">
        <v>10000</v>
      </c>
      <c r="K123" s="36" t="s">
        <v>9606</v>
      </c>
      <c r="L123" s="39">
        <v>42094</v>
      </c>
      <c r="M123" s="39">
        <v>42116</v>
      </c>
      <c r="N123" s="36" t="s">
        <v>4898</v>
      </c>
      <c r="O123" s="36" t="s">
        <v>2703</v>
      </c>
      <c r="P123" s="37">
        <v>3.9899999999999998E-2</v>
      </c>
      <c r="Q123" s="36" t="s">
        <v>677</v>
      </c>
      <c r="R123" s="36" t="s">
        <v>682</v>
      </c>
      <c r="S123" s="47"/>
      <c r="U123" s="36" t="s">
        <v>1151</v>
      </c>
      <c r="V123" s="36" t="s">
        <v>1152</v>
      </c>
      <c r="W123" s="36" t="s">
        <v>1153</v>
      </c>
      <c r="X123" s="36" t="s">
        <v>671</v>
      </c>
      <c r="Y123" s="36" t="s">
        <v>679</v>
      </c>
      <c r="Z123" s="36" t="s">
        <v>8374</v>
      </c>
      <c r="AA123" s="36" t="s">
        <v>675</v>
      </c>
      <c r="AB123" s="37">
        <v>3.5</v>
      </c>
      <c r="AC123" s="38">
        <v>10000</v>
      </c>
      <c r="AD123" s="36" t="s">
        <v>8436</v>
      </c>
      <c r="AE123" s="39">
        <v>43865</v>
      </c>
      <c r="AF123" s="39">
        <v>43915</v>
      </c>
      <c r="AG123" s="36" t="s">
        <v>133</v>
      </c>
      <c r="AH123" s="36" t="s">
        <v>907</v>
      </c>
      <c r="AI123" s="37">
        <v>0.1958</v>
      </c>
      <c r="AJ123" s="36" t="s">
        <v>677</v>
      </c>
      <c r="AK123" s="36" t="s">
        <v>682</v>
      </c>
      <c r="AN123" s="36" t="s">
        <v>1151</v>
      </c>
      <c r="AO123" s="36" t="s">
        <v>1152</v>
      </c>
      <c r="AP123" s="36" t="s">
        <v>1153</v>
      </c>
      <c r="AQ123" s="36" t="s">
        <v>673</v>
      </c>
      <c r="AR123" s="36" t="s">
        <v>679</v>
      </c>
      <c r="AS123" s="36" t="s">
        <v>674</v>
      </c>
      <c r="AT123" s="36" t="s">
        <v>809</v>
      </c>
      <c r="AU123" s="37">
        <v>3.5</v>
      </c>
      <c r="AV123" s="38">
        <v>10000</v>
      </c>
      <c r="AW123" s="36" t="s">
        <v>905</v>
      </c>
      <c r="AX123" s="39">
        <v>43865</v>
      </c>
      <c r="AY123" s="39">
        <v>43915</v>
      </c>
      <c r="AZ123" s="36" t="s">
        <v>926</v>
      </c>
      <c r="BA123" s="36" t="s">
        <v>923</v>
      </c>
      <c r="BB123" s="37">
        <v>0.1958</v>
      </c>
      <c r="BC123" s="36" t="s">
        <v>798</v>
      </c>
      <c r="BD123" s="36" t="s">
        <v>79</v>
      </c>
    </row>
    <row r="124" spans="2:56">
      <c r="B124" s="36" t="s">
        <v>9607</v>
      </c>
      <c r="C124" s="36" t="s">
        <v>9608</v>
      </c>
      <c r="D124" s="36" t="s">
        <v>4984</v>
      </c>
      <c r="E124" s="36" t="s">
        <v>4879</v>
      </c>
      <c r="F124" s="36" t="s">
        <v>679</v>
      </c>
      <c r="G124" s="36" t="s">
        <v>692</v>
      </c>
      <c r="H124" s="36" t="s">
        <v>675</v>
      </c>
      <c r="I124" s="37">
        <v>2.85</v>
      </c>
      <c r="J124" s="38">
        <v>10000</v>
      </c>
      <c r="K124" s="36" t="s">
        <v>4890</v>
      </c>
      <c r="L124" s="39">
        <v>42094</v>
      </c>
      <c r="M124" s="39">
        <v>42116</v>
      </c>
      <c r="N124" s="36" t="s">
        <v>4898</v>
      </c>
      <c r="O124" s="36" t="s">
        <v>2703</v>
      </c>
      <c r="P124" s="37">
        <v>0.15049999999999999</v>
      </c>
      <c r="Q124" s="36" t="s">
        <v>677</v>
      </c>
      <c r="R124" s="36" t="s">
        <v>682</v>
      </c>
      <c r="S124" s="47"/>
      <c r="U124" s="36" t="s">
        <v>1154</v>
      </c>
      <c r="V124" s="36" t="s">
        <v>4623</v>
      </c>
      <c r="W124" s="36" t="s">
        <v>1156</v>
      </c>
      <c r="X124" s="36" t="s">
        <v>671</v>
      </c>
      <c r="Y124" s="36" t="s">
        <v>679</v>
      </c>
      <c r="Z124" s="36" t="s">
        <v>692</v>
      </c>
      <c r="AA124" s="36" t="s">
        <v>675</v>
      </c>
      <c r="AB124" s="37">
        <v>3.3</v>
      </c>
      <c r="AC124" s="38">
        <v>10000</v>
      </c>
      <c r="AD124" s="36" t="s">
        <v>8544</v>
      </c>
      <c r="AE124" s="39">
        <v>43865</v>
      </c>
      <c r="AF124" s="39">
        <v>43915</v>
      </c>
      <c r="AG124" s="36" t="s">
        <v>8428</v>
      </c>
      <c r="AH124" s="36" t="s">
        <v>907</v>
      </c>
      <c r="AI124" s="37">
        <v>7.8299999999999995E-2</v>
      </c>
      <c r="AJ124" s="36" t="s">
        <v>677</v>
      </c>
      <c r="AK124" s="36" t="s">
        <v>682</v>
      </c>
      <c r="AN124" s="36" t="s">
        <v>1154</v>
      </c>
      <c r="AO124" s="36" t="s">
        <v>1155</v>
      </c>
      <c r="AP124" s="36" t="s">
        <v>1156</v>
      </c>
      <c r="AQ124" s="36" t="s">
        <v>808</v>
      </c>
      <c r="AR124" s="36" t="s">
        <v>811</v>
      </c>
      <c r="AS124" s="36" t="s">
        <v>830</v>
      </c>
      <c r="AT124" s="36" t="s">
        <v>78</v>
      </c>
      <c r="AU124" s="37">
        <v>3.3</v>
      </c>
      <c r="AV124" s="38">
        <v>10000</v>
      </c>
      <c r="AW124" s="36" t="s">
        <v>905</v>
      </c>
      <c r="AX124" s="39">
        <v>43865</v>
      </c>
      <c r="AY124" s="39">
        <v>43915</v>
      </c>
      <c r="AZ124" s="36" t="s">
        <v>962</v>
      </c>
      <c r="BA124" s="36" t="s">
        <v>913</v>
      </c>
      <c r="BB124" s="37">
        <v>7.8299999999999995E-2</v>
      </c>
      <c r="BC124" s="36" t="s">
        <v>798</v>
      </c>
      <c r="BD124" s="36" t="s">
        <v>810</v>
      </c>
    </row>
    <row r="125" spans="2:56">
      <c r="B125" s="36" t="s">
        <v>4985</v>
      </c>
      <c r="C125" s="36" t="s">
        <v>9609</v>
      </c>
      <c r="D125" s="36" t="s">
        <v>9610</v>
      </c>
      <c r="E125" s="36" t="s">
        <v>4879</v>
      </c>
      <c r="F125" s="36" t="s">
        <v>679</v>
      </c>
      <c r="G125" s="36" t="s">
        <v>674</v>
      </c>
      <c r="H125" s="36" t="s">
        <v>675</v>
      </c>
      <c r="I125" s="37">
        <v>2.8</v>
      </c>
      <c r="J125" s="38">
        <v>10000</v>
      </c>
      <c r="K125" s="36" t="s">
        <v>4972</v>
      </c>
      <c r="L125" s="39">
        <v>42094</v>
      </c>
      <c r="M125" s="39">
        <v>42151</v>
      </c>
      <c r="N125" s="36" t="s">
        <v>4973</v>
      </c>
      <c r="O125" s="36" t="s">
        <v>4974</v>
      </c>
      <c r="P125" s="37">
        <v>0.1011</v>
      </c>
      <c r="Q125" s="36" t="s">
        <v>677</v>
      </c>
      <c r="R125" s="36" t="s">
        <v>682</v>
      </c>
      <c r="S125" s="47"/>
      <c r="U125" s="36" t="s">
        <v>1157</v>
      </c>
      <c r="V125" s="36" t="s">
        <v>1158</v>
      </c>
      <c r="W125" s="36" t="s">
        <v>8545</v>
      </c>
      <c r="X125" s="36" t="s">
        <v>671</v>
      </c>
      <c r="Y125" s="36" t="s">
        <v>679</v>
      </c>
      <c r="Z125" s="36" t="s">
        <v>692</v>
      </c>
      <c r="AA125" s="36" t="s">
        <v>8389</v>
      </c>
      <c r="AB125" s="37">
        <v>3.4</v>
      </c>
      <c r="AC125" s="38">
        <v>10000</v>
      </c>
      <c r="AD125" s="36" t="s">
        <v>8499</v>
      </c>
      <c r="AE125" s="39">
        <v>43865</v>
      </c>
      <c r="AF125" s="39">
        <v>43915</v>
      </c>
      <c r="AG125" s="36" t="s">
        <v>133</v>
      </c>
      <c r="AH125" s="36" t="s">
        <v>907</v>
      </c>
      <c r="AI125" s="37">
        <v>0.1085</v>
      </c>
      <c r="AJ125" s="36" t="s">
        <v>677</v>
      </c>
      <c r="AK125" s="36" t="s">
        <v>682</v>
      </c>
      <c r="AN125" s="36" t="s">
        <v>1157</v>
      </c>
      <c r="AO125" s="36" t="s">
        <v>1158</v>
      </c>
      <c r="AP125" s="36" t="s">
        <v>1159</v>
      </c>
      <c r="AQ125" s="36" t="s">
        <v>195</v>
      </c>
      <c r="AR125" s="36" t="s">
        <v>77</v>
      </c>
      <c r="AS125" s="36" t="s">
        <v>830</v>
      </c>
      <c r="AT125" s="36" t="s">
        <v>790</v>
      </c>
      <c r="AU125" s="37">
        <v>3.4</v>
      </c>
      <c r="AV125" s="38">
        <v>10000</v>
      </c>
      <c r="AW125" s="36" t="s">
        <v>916</v>
      </c>
      <c r="AX125" s="39">
        <v>43865</v>
      </c>
      <c r="AY125" s="39">
        <v>43915</v>
      </c>
      <c r="AZ125" s="36" t="s">
        <v>926</v>
      </c>
      <c r="BA125" s="36" t="s">
        <v>907</v>
      </c>
      <c r="BB125" s="37">
        <v>0.1085</v>
      </c>
      <c r="BC125" s="36" t="s">
        <v>677</v>
      </c>
      <c r="BD125" s="36" t="s">
        <v>79</v>
      </c>
    </row>
    <row r="126" spans="2:56">
      <c r="B126" s="36" t="s">
        <v>9611</v>
      </c>
      <c r="C126" s="36" t="s">
        <v>9612</v>
      </c>
      <c r="D126" s="36" t="s">
        <v>9613</v>
      </c>
      <c r="E126" s="36" t="s">
        <v>4879</v>
      </c>
      <c r="F126" s="36" t="s">
        <v>679</v>
      </c>
      <c r="G126" s="36" t="s">
        <v>674</v>
      </c>
      <c r="H126" s="36" t="s">
        <v>675</v>
      </c>
      <c r="I126" s="37">
        <v>2.85</v>
      </c>
      <c r="J126" s="38">
        <v>10000</v>
      </c>
      <c r="K126" s="36" t="s">
        <v>9614</v>
      </c>
      <c r="L126" s="39">
        <v>42094</v>
      </c>
      <c r="M126" s="39">
        <v>42151</v>
      </c>
      <c r="N126" s="36" t="s">
        <v>4973</v>
      </c>
      <c r="O126" s="36" t="s">
        <v>4974</v>
      </c>
      <c r="P126" s="37">
        <v>8.1600000000000006E-2</v>
      </c>
      <c r="Q126" s="36" t="s">
        <v>677</v>
      </c>
      <c r="R126" s="36" t="s">
        <v>682</v>
      </c>
      <c r="S126" s="47"/>
      <c r="U126" s="36" t="s">
        <v>1160</v>
      </c>
      <c r="V126" s="36" t="s">
        <v>1161</v>
      </c>
      <c r="W126" s="36" t="s">
        <v>1162</v>
      </c>
      <c r="X126" s="36" t="s">
        <v>8357</v>
      </c>
      <c r="Y126" s="36" t="s">
        <v>679</v>
      </c>
      <c r="Z126" s="36" t="s">
        <v>692</v>
      </c>
      <c r="AA126" s="36" t="s">
        <v>675</v>
      </c>
      <c r="AB126" s="37">
        <v>3.5</v>
      </c>
      <c r="AC126" s="38">
        <v>10000</v>
      </c>
      <c r="AD126" s="36" t="s">
        <v>129</v>
      </c>
      <c r="AE126" s="39">
        <v>43865</v>
      </c>
      <c r="AF126" s="39">
        <v>43915</v>
      </c>
      <c r="AG126" s="36" t="s">
        <v>133</v>
      </c>
      <c r="AH126" s="36" t="s">
        <v>907</v>
      </c>
      <c r="AI126" s="37">
        <v>0.14560000000000001</v>
      </c>
      <c r="AJ126" s="36" t="s">
        <v>677</v>
      </c>
      <c r="AK126" s="36" t="s">
        <v>682</v>
      </c>
      <c r="AN126" s="36" t="s">
        <v>1160</v>
      </c>
      <c r="AO126" s="36" t="s">
        <v>1161</v>
      </c>
      <c r="AP126" s="36" t="s">
        <v>1162</v>
      </c>
      <c r="AQ126" s="36" t="s">
        <v>1050</v>
      </c>
      <c r="AR126" s="36" t="s">
        <v>870</v>
      </c>
      <c r="AS126" s="36" t="s">
        <v>830</v>
      </c>
      <c r="AT126" s="36" t="s">
        <v>809</v>
      </c>
      <c r="AU126" s="37">
        <v>3.5</v>
      </c>
      <c r="AV126" s="38">
        <v>10000</v>
      </c>
      <c r="AW126" s="36" t="s">
        <v>916</v>
      </c>
      <c r="AX126" s="39">
        <v>43865</v>
      </c>
      <c r="AY126" s="39">
        <v>43915</v>
      </c>
      <c r="AZ126" s="36" t="s">
        <v>926</v>
      </c>
      <c r="BA126" s="36" t="s">
        <v>919</v>
      </c>
      <c r="BB126" s="37">
        <v>0.14560000000000001</v>
      </c>
      <c r="BC126" s="36" t="s">
        <v>677</v>
      </c>
      <c r="BD126" s="36" t="s">
        <v>810</v>
      </c>
    </row>
    <row r="127" spans="2:56">
      <c r="B127" s="36" t="s">
        <v>9615</v>
      </c>
      <c r="C127" s="36" t="s">
        <v>2789</v>
      </c>
      <c r="D127" s="36" t="s">
        <v>2790</v>
      </c>
      <c r="E127" s="36" t="s">
        <v>4879</v>
      </c>
      <c r="F127" s="36" t="s">
        <v>679</v>
      </c>
      <c r="G127" s="36" t="s">
        <v>692</v>
      </c>
      <c r="H127" s="36" t="s">
        <v>675</v>
      </c>
      <c r="I127" s="37">
        <v>2.8</v>
      </c>
      <c r="J127" s="38">
        <v>10000</v>
      </c>
      <c r="K127" s="36" t="s">
        <v>4972</v>
      </c>
      <c r="L127" s="39">
        <v>42094</v>
      </c>
      <c r="M127" s="39">
        <v>42151</v>
      </c>
      <c r="N127" s="36" t="s">
        <v>4973</v>
      </c>
      <c r="O127" s="36" t="s">
        <v>4974</v>
      </c>
      <c r="P127" s="37">
        <v>0.1565</v>
      </c>
      <c r="Q127" s="36" t="s">
        <v>677</v>
      </c>
      <c r="R127" s="36" t="s">
        <v>682</v>
      </c>
      <c r="S127" s="47"/>
      <c r="U127" s="36" t="s">
        <v>1163</v>
      </c>
      <c r="V127" s="36" t="s">
        <v>1164</v>
      </c>
      <c r="W127" s="36" t="s">
        <v>8546</v>
      </c>
      <c r="X127" s="36" t="s">
        <v>8547</v>
      </c>
      <c r="Y127" s="36" t="s">
        <v>679</v>
      </c>
      <c r="Z127" s="36" t="s">
        <v>8374</v>
      </c>
      <c r="AA127" s="36" t="s">
        <v>675</v>
      </c>
      <c r="AB127" s="37">
        <v>3.3</v>
      </c>
      <c r="AC127" s="38">
        <v>10000</v>
      </c>
      <c r="AD127" s="36" t="s">
        <v>130</v>
      </c>
      <c r="AE127" s="39">
        <v>43865</v>
      </c>
      <c r="AF127" s="39">
        <v>44006</v>
      </c>
      <c r="AG127" s="36" t="s">
        <v>131</v>
      </c>
      <c r="AH127" s="36" t="s">
        <v>184</v>
      </c>
      <c r="AI127" s="37">
        <v>0.44840000000000002</v>
      </c>
      <c r="AJ127" s="36" t="s">
        <v>677</v>
      </c>
      <c r="AK127" s="36" t="s">
        <v>682</v>
      </c>
      <c r="AN127" s="36" t="s">
        <v>1163</v>
      </c>
      <c r="AO127" s="36" t="s">
        <v>1164</v>
      </c>
      <c r="AP127" s="36" t="s">
        <v>1165</v>
      </c>
      <c r="AQ127" s="36" t="s">
        <v>673</v>
      </c>
      <c r="AR127" s="36" t="s">
        <v>811</v>
      </c>
      <c r="AS127" s="36" t="s">
        <v>789</v>
      </c>
      <c r="AT127" s="36" t="s">
        <v>790</v>
      </c>
      <c r="AU127" s="37">
        <v>3.3</v>
      </c>
      <c r="AV127" s="38">
        <v>10000</v>
      </c>
      <c r="AW127" s="36" t="s">
        <v>999</v>
      </c>
      <c r="AX127" s="39">
        <v>43865</v>
      </c>
      <c r="AY127" s="39">
        <v>44006</v>
      </c>
      <c r="AZ127" s="36" t="s">
        <v>131</v>
      </c>
      <c r="BA127" s="36" t="s">
        <v>968</v>
      </c>
      <c r="BB127" s="37">
        <v>0.44840000000000002</v>
      </c>
      <c r="BC127" s="36" t="s">
        <v>677</v>
      </c>
      <c r="BD127" s="36" t="s">
        <v>79</v>
      </c>
    </row>
    <row r="128" spans="2:56">
      <c r="B128" s="36" t="s">
        <v>9616</v>
      </c>
      <c r="C128" s="36" t="s">
        <v>9617</v>
      </c>
      <c r="D128" s="36" t="s">
        <v>9618</v>
      </c>
      <c r="E128" s="36" t="s">
        <v>4879</v>
      </c>
      <c r="F128" s="36" t="s">
        <v>679</v>
      </c>
      <c r="G128" s="36" t="s">
        <v>692</v>
      </c>
      <c r="H128" s="36" t="s">
        <v>675</v>
      </c>
      <c r="I128" s="37">
        <v>2.85</v>
      </c>
      <c r="J128" s="38">
        <v>10000</v>
      </c>
      <c r="K128" s="36" t="s">
        <v>4972</v>
      </c>
      <c r="L128" s="39">
        <v>42094</v>
      </c>
      <c r="M128" s="39">
        <v>42151</v>
      </c>
      <c r="N128" s="36" t="s">
        <v>4973</v>
      </c>
      <c r="O128" s="36" t="s">
        <v>4974</v>
      </c>
      <c r="P128" s="37">
        <v>0.18640000000000001</v>
      </c>
      <c r="Q128" s="36" t="s">
        <v>677</v>
      </c>
      <c r="R128" s="36" t="s">
        <v>682</v>
      </c>
      <c r="S128" s="47"/>
      <c r="U128" s="36" t="s">
        <v>8548</v>
      </c>
      <c r="V128" s="36" t="s">
        <v>1167</v>
      </c>
      <c r="W128" s="36" t="s">
        <v>1168</v>
      </c>
      <c r="X128" s="36" t="s">
        <v>671</v>
      </c>
      <c r="Y128" s="36" t="s">
        <v>8391</v>
      </c>
      <c r="Z128" s="36" t="s">
        <v>8374</v>
      </c>
      <c r="AA128" s="36" t="s">
        <v>675</v>
      </c>
      <c r="AB128" s="37">
        <v>3.4</v>
      </c>
      <c r="AC128" s="38">
        <v>10000</v>
      </c>
      <c r="AD128" s="36" t="s">
        <v>8549</v>
      </c>
      <c r="AE128" s="39">
        <v>43865</v>
      </c>
      <c r="AF128" s="39">
        <v>44006</v>
      </c>
      <c r="AG128" s="36" t="s">
        <v>8456</v>
      </c>
      <c r="AH128" s="36" t="s">
        <v>8469</v>
      </c>
      <c r="AI128" s="37">
        <v>0.3745</v>
      </c>
      <c r="AJ128" s="36" t="s">
        <v>677</v>
      </c>
      <c r="AK128" s="36" t="s">
        <v>8381</v>
      </c>
      <c r="AN128" s="36" t="s">
        <v>1166</v>
      </c>
      <c r="AO128" s="36" t="s">
        <v>1167</v>
      </c>
      <c r="AP128" s="36" t="s">
        <v>1168</v>
      </c>
      <c r="AQ128" s="36" t="s">
        <v>195</v>
      </c>
      <c r="AR128" s="36" t="s">
        <v>679</v>
      </c>
      <c r="AS128" s="36" t="s">
        <v>674</v>
      </c>
      <c r="AT128" s="36" t="s">
        <v>675</v>
      </c>
      <c r="AU128" s="37">
        <v>3.4</v>
      </c>
      <c r="AV128" s="38">
        <v>10000</v>
      </c>
      <c r="AW128" s="36" t="s">
        <v>966</v>
      </c>
      <c r="AX128" s="39">
        <v>43865</v>
      </c>
      <c r="AY128" s="39">
        <v>44006</v>
      </c>
      <c r="AZ128" s="36" t="s">
        <v>967</v>
      </c>
      <c r="BA128" s="36" t="s">
        <v>973</v>
      </c>
      <c r="BB128" s="37">
        <v>0.3745</v>
      </c>
      <c r="BC128" s="36" t="s">
        <v>793</v>
      </c>
      <c r="BD128" s="36" t="s">
        <v>810</v>
      </c>
    </row>
    <row r="129" spans="2:56">
      <c r="B129" s="36" t="s">
        <v>9619</v>
      </c>
      <c r="C129" s="36" t="s">
        <v>9620</v>
      </c>
      <c r="D129" s="36" t="s">
        <v>2791</v>
      </c>
      <c r="E129" s="36" t="s">
        <v>4879</v>
      </c>
      <c r="F129" s="36" t="s">
        <v>679</v>
      </c>
      <c r="G129" s="36" t="s">
        <v>674</v>
      </c>
      <c r="H129" s="36" t="s">
        <v>675</v>
      </c>
      <c r="I129" s="37">
        <v>2.85</v>
      </c>
      <c r="J129" s="38">
        <v>10000</v>
      </c>
      <c r="K129" s="36" t="s">
        <v>4941</v>
      </c>
      <c r="L129" s="39">
        <v>42094</v>
      </c>
      <c r="M129" s="39">
        <v>42179</v>
      </c>
      <c r="N129" s="36" t="s">
        <v>4901</v>
      </c>
      <c r="O129" s="36" t="s">
        <v>2712</v>
      </c>
      <c r="P129" s="37">
        <v>0.1023</v>
      </c>
      <c r="Q129" s="36" t="s">
        <v>677</v>
      </c>
      <c r="R129" s="36" t="s">
        <v>682</v>
      </c>
      <c r="S129" s="47"/>
      <c r="U129" s="36" t="s">
        <v>1169</v>
      </c>
      <c r="V129" s="36" t="s">
        <v>1170</v>
      </c>
      <c r="W129" s="36" t="s">
        <v>1171</v>
      </c>
      <c r="X129" s="36" t="s">
        <v>671</v>
      </c>
      <c r="Y129" s="36" t="s">
        <v>8391</v>
      </c>
      <c r="Z129" s="36" t="s">
        <v>674</v>
      </c>
      <c r="AA129" s="36" t="s">
        <v>8406</v>
      </c>
      <c r="AB129" s="37">
        <v>3.5</v>
      </c>
      <c r="AC129" s="38">
        <v>10000</v>
      </c>
      <c r="AD129" s="36" t="s">
        <v>130</v>
      </c>
      <c r="AE129" s="39">
        <v>43865</v>
      </c>
      <c r="AF129" s="39">
        <v>44006</v>
      </c>
      <c r="AG129" s="36" t="s">
        <v>131</v>
      </c>
      <c r="AH129" s="36" t="s">
        <v>184</v>
      </c>
      <c r="AI129" s="37">
        <v>0.30780000000000002</v>
      </c>
      <c r="AJ129" s="36" t="s">
        <v>8528</v>
      </c>
      <c r="AK129" s="36" t="s">
        <v>682</v>
      </c>
      <c r="AN129" s="36" t="s">
        <v>1169</v>
      </c>
      <c r="AO129" s="36" t="s">
        <v>1170</v>
      </c>
      <c r="AP129" s="36" t="s">
        <v>1171</v>
      </c>
      <c r="AQ129" s="36" t="s">
        <v>195</v>
      </c>
      <c r="AR129" s="36" t="s">
        <v>679</v>
      </c>
      <c r="AS129" s="36" t="s">
        <v>812</v>
      </c>
      <c r="AT129" s="36" t="s">
        <v>675</v>
      </c>
      <c r="AU129" s="37">
        <v>3.5</v>
      </c>
      <c r="AV129" s="38">
        <v>10000</v>
      </c>
      <c r="AW129" s="36" t="s">
        <v>966</v>
      </c>
      <c r="AX129" s="39">
        <v>43865</v>
      </c>
      <c r="AY129" s="39">
        <v>44006</v>
      </c>
      <c r="AZ129" s="36" t="s">
        <v>131</v>
      </c>
      <c r="BA129" s="36" t="s">
        <v>1172</v>
      </c>
      <c r="BB129" s="37">
        <v>0.30780000000000002</v>
      </c>
      <c r="BC129" s="36" t="s">
        <v>798</v>
      </c>
      <c r="BD129" s="36" t="s">
        <v>799</v>
      </c>
    </row>
    <row r="130" spans="2:56">
      <c r="B130" s="36" t="s">
        <v>2792</v>
      </c>
      <c r="C130" s="36" t="s">
        <v>9621</v>
      </c>
      <c r="D130" s="36" t="s">
        <v>9622</v>
      </c>
      <c r="E130" s="36" t="s">
        <v>4879</v>
      </c>
      <c r="F130" s="36" t="s">
        <v>679</v>
      </c>
      <c r="G130" s="36" t="s">
        <v>692</v>
      </c>
      <c r="H130" s="36" t="s">
        <v>675</v>
      </c>
      <c r="I130" s="37">
        <v>2.85</v>
      </c>
      <c r="J130" s="38">
        <v>10000</v>
      </c>
      <c r="K130" s="36" t="s">
        <v>4941</v>
      </c>
      <c r="L130" s="39">
        <v>42094</v>
      </c>
      <c r="M130" s="39">
        <v>42179</v>
      </c>
      <c r="N130" s="36" t="s">
        <v>4901</v>
      </c>
      <c r="O130" s="36" t="s">
        <v>2712</v>
      </c>
      <c r="P130" s="37">
        <v>0.2024</v>
      </c>
      <c r="Q130" s="36" t="s">
        <v>677</v>
      </c>
      <c r="R130" s="36" t="s">
        <v>682</v>
      </c>
      <c r="S130" s="47"/>
      <c r="U130" s="36" t="s">
        <v>1173</v>
      </c>
      <c r="V130" s="36" t="s">
        <v>4624</v>
      </c>
      <c r="W130" s="36" t="s">
        <v>4625</v>
      </c>
      <c r="X130" s="36" t="s">
        <v>8357</v>
      </c>
      <c r="Y130" s="36" t="s">
        <v>679</v>
      </c>
      <c r="Z130" s="36" t="s">
        <v>692</v>
      </c>
      <c r="AA130" s="36" t="s">
        <v>675</v>
      </c>
      <c r="AB130" s="37">
        <v>3.3</v>
      </c>
      <c r="AC130" s="38">
        <v>10000</v>
      </c>
      <c r="AD130" s="36" t="s">
        <v>130</v>
      </c>
      <c r="AE130" s="39">
        <v>43865</v>
      </c>
      <c r="AF130" s="39">
        <v>44006</v>
      </c>
      <c r="AG130" s="36" t="s">
        <v>131</v>
      </c>
      <c r="AH130" s="36" t="s">
        <v>184</v>
      </c>
      <c r="AI130" s="37">
        <v>0.13619999999999999</v>
      </c>
      <c r="AJ130" s="36" t="s">
        <v>677</v>
      </c>
      <c r="AK130" s="36" t="s">
        <v>682</v>
      </c>
      <c r="AN130" s="36" t="s">
        <v>1173</v>
      </c>
      <c r="AO130" s="36" t="s">
        <v>1174</v>
      </c>
      <c r="AP130" s="36" t="s">
        <v>236</v>
      </c>
      <c r="AQ130" s="36" t="s">
        <v>673</v>
      </c>
      <c r="AR130" s="36" t="s">
        <v>804</v>
      </c>
      <c r="AS130" s="36" t="s">
        <v>698</v>
      </c>
      <c r="AT130" s="36" t="s">
        <v>675</v>
      </c>
      <c r="AU130" s="37">
        <v>3.3</v>
      </c>
      <c r="AV130" s="38">
        <v>10000</v>
      </c>
      <c r="AW130" s="36" t="s">
        <v>977</v>
      </c>
      <c r="AX130" s="39">
        <v>43865</v>
      </c>
      <c r="AY130" s="39">
        <v>44006</v>
      </c>
      <c r="AZ130" s="36" t="s">
        <v>978</v>
      </c>
      <c r="BA130" s="36" t="s">
        <v>996</v>
      </c>
      <c r="BB130" s="37">
        <v>0.13619999999999999</v>
      </c>
      <c r="BC130" s="36" t="s">
        <v>677</v>
      </c>
      <c r="BD130" s="36" t="s">
        <v>807</v>
      </c>
    </row>
    <row r="131" spans="2:56">
      <c r="B131" s="36" t="s">
        <v>9623</v>
      </c>
      <c r="C131" s="36" t="s">
        <v>9624</v>
      </c>
      <c r="D131" s="36" t="s">
        <v>9625</v>
      </c>
      <c r="E131" s="36" t="s">
        <v>4879</v>
      </c>
      <c r="F131" s="36" t="s">
        <v>679</v>
      </c>
      <c r="G131" s="36" t="s">
        <v>674</v>
      </c>
      <c r="H131" s="36" t="s">
        <v>675</v>
      </c>
      <c r="I131" s="37">
        <v>2.85</v>
      </c>
      <c r="J131" s="38">
        <v>10000</v>
      </c>
      <c r="K131" s="36" t="s">
        <v>4910</v>
      </c>
      <c r="L131" s="39">
        <v>42094</v>
      </c>
      <c r="M131" s="39">
        <v>42270</v>
      </c>
      <c r="N131" s="36" t="s">
        <v>4915</v>
      </c>
      <c r="O131" s="36" t="s">
        <v>4934</v>
      </c>
      <c r="P131" s="37">
        <v>0.15570000000000001</v>
      </c>
      <c r="Q131" s="36" t="s">
        <v>677</v>
      </c>
      <c r="R131" s="36" t="s">
        <v>682</v>
      </c>
      <c r="S131" s="47"/>
      <c r="U131" s="36" t="s">
        <v>8550</v>
      </c>
      <c r="V131" s="36" t="s">
        <v>1176</v>
      </c>
      <c r="W131" s="36" t="s">
        <v>8551</v>
      </c>
      <c r="X131" s="36" t="s">
        <v>671</v>
      </c>
      <c r="Y131" s="36" t="s">
        <v>8391</v>
      </c>
      <c r="Z131" s="36" t="s">
        <v>692</v>
      </c>
      <c r="AA131" s="36" t="s">
        <v>8419</v>
      </c>
      <c r="AB131" s="37">
        <v>3.4</v>
      </c>
      <c r="AC131" s="38">
        <v>10000</v>
      </c>
      <c r="AD131" s="36" t="s">
        <v>8477</v>
      </c>
      <c r="AE131" s="39">
        <v>43865</v>
      </c>
      <c r="AF131" s="39">
        <v>44006</v>
      </c>
      <c r="AG131" s="36" t="s">
        <v>131</v>
      </c>
      <c r="AH131" s="36" t="s">
        <v>184</v>
      </c>
      <c r="AI131" s="37">
        <v>0.1716</v>
      </c>
      <c r="AJ131" s="36" t="s">
        <v>677</v>
      </c>
      <c r="AK131" s="36" t="s">
        <v>682</v>
      </c>
      <c r="AN131" s="36" t="s">
        <v>1175</v>
      </c>
      <c r="AO131" s="36" t="s">
        <v>1176</v>
      </c>
      <c r="AP131" s="36" t="s">
        <v>1177</v>
      </c>
      <c r="AQ131" s="36" t="s">
        <v>808</v>
      </c>
      <c r="AR131" s="36" t="s">
        <v>77</v>
      </c>
      <c r="AS131" s="36" t="s">
        <v>830</v>
      </c>
      <c r="AT131" s="36" t="s">
        <v>675</v>
      </c>
      <c r="AU131" s="37">
        <v>3.4</v>
      </c>
      <c r="AV131" s="38">
        <v>10000</v>
      </c>
      <c r="AW131" s="36" t="s">
        <v>972</v>
      </c>
      <c r="AX131" s="39">
        <v>43865</v>
      </c>
      <c r="AY131" s="39">
        <v>44006</v>
      </c>
      <c r="AZ131" s="36" t="s">
        <v>992</v>
      </c>
      <c r="BA131" s="36" t="s">
        <v>996</v>
      </c>
      <c r="BB131" s="37">
        <v>0.1716</v>
      </c>
      <c r="BC131" s="36" t="s">
        <v>677</v>
      </c>
      <c r="BD131" s="36" t="s">
        <v>807</v>
      </c>
    </row>
    <row r="132" spans="2:56">
      <c r="B132" s="36" t="s">
        <v>9626</v>
      </c>
      <c r="C132" s="36" t="s">
        <v>9627</v>
      </c>
      <c r="D132" s="36" t="s">
        <v>4986</v>
      </c>
      <c r="E132" s="36" t="s">
        <v>4879</v>
      </c>
      <c r="F132" s="36" t="s">
        <v>679</v>
      </c>
      <c r="G132" s="36" t="s">
        <v>692</v>
      </c>
      <c r="H132" s="36" t="s">
        <v>675</v>
      </c>
      <c r="I132" s="37">
        <v>2.85</v>
      </c>
      <c r="J132" s="38">
        <v>10000</v>
      </c>
      <c r="K132" s="36" t="s">
        <v>4910</v>
      </c>
      <c r="L132" s="39">
        <v>42094</v>
      </c>
      <c r="M132" s="39">
        <v>42270</v>
      </c>
      <c r="N132" s="36" t="s">
        <v>4915</v>
      </c>
      <c r="O132" s="36" t="s">
        <v>4934</v>
      </c>
      <c r="P132" s="37">
        <v>0.2414</v>
      </c>
      <c r="Q132" s="36" t="s">
        <v>677</v>
      </c>
      <c r="R132" s="36" t="s">
        <v>682</v>
      </c>
      <c r="S132" s="47"/>
      <c r="U132" s="36" t="s">
        <v>8552</v>
      </c>
      <c r="V132" s="36" t="s">
        <v>722</v>
      </c>
      <c r="W132" s="36" t="s">
        <v>1179</v>
      </c>
      <c r="X132" s="36" t="s">
        <v>671</v>
      </c>
      <c r="Y132" s="36" t="s">
        <v>679</v>
      </c>
      <c r="Z132" s="36" t="s">
        <v>8449</v>
      </c>
      <c r="AA132" s="36" t="s">
        <v>675</v>
      </c>
      <c r="AB132" s="37">
        <v>3.5</v>
      </c>
      <c r="AC132" s="38">
        <v>10000</v>
      </c>
      <c r="AD132" s="36" t="s">
        <v>130</v>
      </c>
      <c r="AE132" s="39">
        <v>43865</v>
      </c>
      <c r="AF132" s="39">
        <v>44006</v>
      </c>
      <c r="AG132" s="36" t="s">
        <v>131</v>
      </c>
      <c r="AH132" s="36" t="s">
        <v>184</v>
      </c>
      <c r="AI132" s="37">
        <v>0.21229999999999999</v>
      </c>
      <c r="AJ132" s="36" t="s">
        <v>677</v>
      </c>
      <c r="AK132" s="36" t="s">
        <v>682</v>
      </c>
      <c r="AN132" s="36" t="s">
        <v>1178</v>
      </c>
      <c r="AO132" s="36" t="s">
        <v>722</v>
      </c>
      <c r="AP132" s="36" t="s">
        <v>1179</v>
      </c>
      <c r="AQ132" s="36" t="s">
        <v>827</v>
      </c>
      <c r="AR132" s="36" t="s">
        <v>811</v>
      </c>
      <c r="AS132" s="36" t="s">
        <v>692</v>
      </c>
      <c r="AT132" s="36" t="s">
        <v>675</v>
      </c>
      <c r="AU132" s="37">
        <v>3.5</v>
      </c>
      <c r="AV132" s="38">
        <v>10000</v>
      </c>
      <c r="AW132" s="36" t="s">
        <v>999</v>
      </c>
      <c r="AX132" s="39">
        <v>43865</v>
      </c>
      <c r="AY132" s="39">
        <v>44006</v>
      </c>
      <c r="AZ132" s="36" t="s">
        <v>967</v>
      </c>
      <c r="BA132" s="36" t="s">
        <v>973</v>
      </c>
      <c r="BB132" s="37">
        <v>0.21229999999999999</v>
      </c>
      <c r="BC132" s="36" t="s">
        <v>823</v>
      </c>
      <c r="BD132" s="36" t="s">
        <v>807</v>
      </c>
    </row>
    <row r="133" spans="2:56">
      <c r="B133" s="36" t="s">
        <v>9628</v>
      </c>
      <c r="C133" s="36" t="s">
        <v>9629</v>
      </c>
      <c r="D133" s="36" t="s">
        <v>9630</v>
      </c>
      <c r="E133" s="36" t="s">
        <v>4879</v>
      </c>
      <c r="F133" s="36" t="s">
        <v>679</v>
      </c>
      <c r="G133" s="36" t="s">
        <v>674</v>
      </c>
      <c r="H133" s="36" t="s">
        <v>675</v>
      </c>
      <c r="I133" s="37">
        <v>2.9</v>
      </c>
      <c r="J133" s="38">
        <v>10000</v>
      </c>
      <c r="K133" s="36" t="s">
        <v>4890</v>
      </c>
      <c r="L133" s="39">
        <v>42102</v>
      </c>
      <c r="M133" s="39">
        <v>42116</v>
      </c>
      <c r="N133" s="36" t="s">
        <v>4898</v>
      </c>
      <c r="O133" s="36" t="s">
        <v>2703</v>
      </c>
      <c r="P133" s="37">
        <v>5.4199999999999998E-2</v>
      </c>
      <c r="Q133" s="36" t="s">
        <v>677</v>
      </c>
      <c r="R133" s="36" t="s">
        <v>682</v>
      </c>
      <c r="S133" s="47"/>
      <c r="U133" s="36" t="s">
        <v>723</v>
      </c>
      <c r="V133" s="36" t="s">
        <v>1180</v>
      </c>
      <c r="W133" s="36" t="s">
        <v>1181</v>
      </c>
      <c r="X133" s="36" t="s">
        <v>8553</v>
      </c>
      <c r="Y133" s="36" t="s">
        <v>679</v>
      </c>
      <c r="Z133" s="36" t="s">
        <v>674</v>
      </c>
      <c r="AA133" s="36" t="s">
        <v>675</v>
      </c>
      <c r="AB133" s="37">
        <v>3.3</v>
      </c>
      <c r="AC133" s="38">
        <v>10000</v>
      </c>
      <c r="AD133" s="36" t="s">
        <v>228</v>
      </c>
      <c r="AE133" s="39">
        <v>43865</v>
      </c>
      <c r="AF133" s="39">
        <v>44097</v>
      </c>
      <c r="AG133" s="36" t="s">
        <v>141</v>
      </c>
      <c r="AH133" s="36" t="s">
        <v>1075</v>
      </c>
      <c r="AI133" s="37">
        <v>0.52139999999999997</v>
      </c>
      <c r="AJ133" s="36" t="s">
        <v>677</v>
      </c>
      <c r="AK133" s="36" t="s">
        <v>682</v>
      </c>
      <c r="AN133" s="36" t="s">
        <v>723</v>
      </c>
      <c r="AO133" s="36" t="s">
        <v>1180</v>
      </c>
      <c r="AP133" s="36" t="s">
        <v>1181</v>
      </c>
      <c r="AQ133" s="36" t="s">
        <v>673</v>
      </c>
      <c r="AR133" s="36" t="s">
        <v>811</v>
      </c>
      <c r="AS133" s="36" t="s">
        <v>812</v>
      </c>
      <c r="AT133" s="36" t="s">
        <v>855</v>
      </c>
      <c r="AU133" s="37">
        <v>3.3</v>
      </c>
      <c r="AV133" s="38">
        <v>10000</v>
      </c>
      <c r="AW133" s="36" t="s">
        <v>1109</v>
      </c>
      <c r="AX133" s="39">
        <v>43865</v>
      </c>
      <c r="AY133" s="39">
        <v>44097</v>
      </c>
      <c r="AZ133" s="36" t="s">
        <v>1079</v>
      </c>
      <c r="BA133" s="36" t="s">
        <v>229</v>
      </c>
      <c r="BB133" s="37">
        <v>0.52139999999999997</v>
      </c>
      <c r="BC133" s="36" t="s">
        <v>823</v>
      </c>
      <c r="BD133" s="36" t="s">
        <v>799</v>
      </c>
    </row>
    <row r="134" spans="2:56">
      <c r="B134" s="36" t="s">
        <v>4987</v>
      </c>
      <c r="C134" s="36" t="s">
        <v>9631</v>
      </c>
      <c r="D134" s="36" t="s">
        <v>9632</v>
      </c>
      <c r="E134" s="36" t="s">
        <v>4879</v>
      </c>
      <c r="F134" s="36" t="s">
        <v>679</v>
      </c>
      <c r="G134" s="36" t="s">
        <v>674</v>
      </c>
      <c r="H134" s="36" t="s">
        <v>675</v>
      </c>
      <c r="I134" s="37">
        <v>2.95</v>
      </c>
      <c r="J134" s="38">
        <v>10000</v>
      </c>
      <c r="K134" s="36" t="s">
        <v>4890</v>
      </c>
      <c r="L134" s="39">
        <v>42102</v>
      </c>
      <c r="M134" s="39">
        <v>42116</v>
      </c>
      <c r="N134" s="36" t="s">
        <v>4898</v>
      </c>
      <c r="O134" s="36" t="s">
        <v>2703</v>
      </c>
      <c r="P134" s="37">
        <v>3.7600000000000001E-2</v>
      </c>
      <c r="Q134" s="36" t="s">
        <v>677</v>
      </c>
      <c r="R134" s="36" t="s">
        <v>682</v>
      </c>
      <c r="S134" s="47"/>
      <c r="U134" s="36" t="s">
        <v>1182</v>
      </c>
      <c r="V134" s="36" t="s">
        <v>8554</v>
      </c>
      <c r="W134" s="36" t="s">
        <v>1184</v>
      </c>
      <c r="X134" s="36" t="s">
        <v>8357</v>
      </c>
      <c r="Y134" s="36" t="s">
        <v>679</v>
      </c>
      <c r="Z134" s="36" t="s">
        <v>674</v>
      </c>
      <c r="AA134" s="36" t="s">
        <v>675</v>
      </c>
      <c r="AB134" s="37">
        <v>3.4</v>
      </c>
      <c r="AC134" s="38">
        <v>10000</v>
      </c>
      <c r="AD134" s="36" t="s">
        <v>228</v>
      </c>
      <c r="AE134" s="39">
        <v>43865</v>
      </c>
      <c r="AF134" s="39">
        <v>44097</v>
      </c>
      <c r="AG134" s="36" t="s">
        <v>141</v>
      </c>
      <c r="AH134" s="36" t="s">
        <v>8555</v>
      </c>
      <c r="AI134" s="37">
        <v>0.45440000000000003</v>
      </c>
      <c r="AJ134" s="36" t="s">
        <v>677</v>
      </c>
      <c r="AK134" s="36" t="s">
        <v>682</v>
      </c>
      <c r="AN134" s="36" t="s">
        <v>1182</v>
      </c>
      <c r="AO134" s="36" t="s">
        <v>1183</v>
      </c>
      <c r="AP134" s="36" t="s">
        <v>1184</v>
      </c>
      <c r="AQ134" s="36" t="s">
        <v>673</v>
      </c>
      <c r="AR134" s="36" t="s">
        <v>679</v>
      </c>
      <c r="AS134" s="36" t="s">
        <v>812</v>
      </c>
      <c r="AT134" s="36" t="s">
        <v>675</v>
      </c>
      <c r="AU134" s="37">
        <v>3.4</v>
      </c>
      <c r="AV134" s="38">
        <v>10000</v>
      </c>
      <c r="AW134" s="36" t="s">
        <v>1100</v>
      </c>
      <c r="AX134" s="39">
        <v>43865</v>
      </c>
      <c r="AY134" s="39">
        <v>44097</v>
      </c>
      <c r="AZ134" s="36" t="s">
        <v>1074</v>
      </c>
      <c r="BA134" s="36" t="s">
        <v>1096</v>
      </c>
      <c r="BB134" s="37">
        <v>0.45440000000000003</v>
      </c>
      <c r="BC134" s="36" t="s">
        <v>201</v>
      </c>
      <c r="BD134" s="36" t="s">
        <v>799</v>
      </c>
    </row>
    <row r="135" spans="2:56">
      <c r="B135" s="36" t="s">
        <v>9633</v>
      </c>
      <c r="C135" s="36" t="s">
        <v>9634</v>
      </c>
      <c r="D135" s="36" t="s">
        <v>4988</v>
      </c>
      <c r="E135" s="36" t="s">
        <v>4879</v>
      </c>
      <c r="F135" s="36" t="s">
        <v>679</v>
      </c>
      <c r="G135" s="36" t="s">
        <v>692</v>
      </c>
      <c r="H135" s="36" t="s">
        <v>675</v>
      </c>
      <c r="I135" s="37">
        <v>2.9</v>
      </c>
      <c r="J135" s="38">
        <v>10000</v>
      </c>
      <c r="K135" s="36" t="s">
        <v>4890</v>
      </c>
      <c r="L135" s="39">
        <v>42102</v>
      </c>
      <c r="M135" s="39">
        <v>42116</v>
      </c>
      <c r="N135" s="36" t="s">
        <v>4898</v>
      </c>
      <c r="O135" s="36" t="s">
        <v>2703</v>
      </c>
      <c r="P135" s="37">
        <v>0.12189999999999999</v>
      </c>
      <c r="Q135" s="36" t="s">
        <v>677</v>
      </c>
      <c r="R135" s="36" t="s">
        <v>682</v>
      </c>
      <c r="S135" s="47"/>
      <c r="U135" s="36" t="s">
        <v>1185</v>
      </c>
      <c r="V135" s="36" t="s">
        <v>1186</v>
      </c>
      <c r="W135" s="36" t="s">
        <v>1187</v>
      </c>
      <c r="X135" s="36" t="s">
        <v>8357</v>
      </c>
      <c r="Y135" s="36" t="s">
        <v>679</v>
      </c>
      <c r="Z135" s="36" t="s">
        <v>8374</v>
      </c>
      <c r="AA135" s="36" t="s">
        <v>675</v>
      </c>
      <c r="AB135" s="37">
        <v>3.5</v>
      </c>
      <c r="AC135" s="38">
        <v>10000</v>
      </c>
      <c r="AD135" s="36" t="s">
        <v>228</v>
      </c>
      <c r="AE135" s="39">
        <v>43865</v>
      </c>
      <c r="AF135" s="39">
        <v>44097</v>
      </c>
      <c r="AG135" s="36" t="s">
        <v>141</v>
      </c>
      <c r="AH135" s="36" t="s">
        <v>1075</v>
      </c>
      <c r="AI135" s="37">
        <v>0.3931</v>
      </c>
      <c r="AJ135" s="36" t="s">
        <v>677</v>
      </c>
      <c r="AK135" s="36" t="s">
        <v>8361</v>
      </c>
      <c r="AN135" s="36" t="s">
        <v>1185</v>
      </c>
      <c r="AO135" s="36" t="s">
        <v>1186</v>
      </c>
      <c r="AP135" s="36" t="s">
        <v>1187</v>
      </c>
      <c r="AQ135" s="36" t="s">
        <v>195</v>
      </c>
      <c r="AR135" s="36" t="s">
        <v>804</v>
      </c>
      <c r="AS135" s="36" t="s">
        <v>674</v>
      </c>
      <c r="AT135" s="36" t="s">
        <v>790</v>
      </c>
      <c r="AU135" s="37">
        <v>3.5</v>
      </c>
      <c r="AV135" s="38">
        <v>10000</v>
      </c>
      <c r="AW135" s="36" t="s">
        <v>228</v>
      </c>
      <c r="AX135" s="39">
        <v>43865</v>
      </c>
      <c r="AY135" s="39">
        <v>44097</v>
      </c>
      <c r="AZ135" s="36" t="s">
        <v>1079</v>
      </c>
      <c r="BA135" s="36" t="s">
        <v>1075</v>
      </c>
      <c r="BB135" s="37">
        <v>0.3931</v>
      </c>
      <c r="BC135" s="36" t="s">
        <v>677</v>
      </c>
      <c r="BD135" s="36" t="s">
        <v>682</v>
      </c>
    </row>
    <row r="136" spans="2:56">
      <c r="B136" s="36" t="s">
        <v>4989</v>
      </c>
      <c r="C136" s="36" t="s">
        <v>2793</v>
      </c>
      <c r="D136" s="36" t="s">
        <v>9635</v>
      </c>
      <c r="E136" s="36" t="s">
        <v>4879</v>
      </c>
      <c r="F136" s="36" t="s">
        <v>679</v>
      </c>
      <c r="G136" s="36" t="s">
        <v>692</v>
      </c>
      <c r="H136" s="36" t="s">
        <v>675</v>
      </c>
      <c r="I136" s="37">
        <v>2.95</v>
      </c>
      <c r="J136" s="38">
        <v>10000</v>
      </c>
      <c r="K136" s="36" t="s">
        <v>4890</v>
      </c>
      <c r="L136" s="39">
        <v>42102</v>
      </c>
      <c r="M136" s="39">
        <v>42116</v>
      </c>
      <c r="N136" s="36" t="s">
        <v>4898</v>
      </c>
      <c r="O136" s="36" t="s">
        <v>2703</v>
      </c>
      <c r="P136" s="37">
        <v>0.1542</v>
      </c>
      <c r="Q136" s="36" t="s">
        <v>677</v>
      </c>
      <c r="R136" s="36" t="s">
        <v>682</v>
      </c>
      <c r="S136" s="47"/>
      <c r="U136" s="36" t="s">
        <v>1188</v>
      </c>
      <c r="V136" s="36" t="s">
        <v>724</v>
      </c>
      <c r="W136" s="36" t="s">
        <v>1189</v>
      </c>
      <c r="X136" s="36" t="s">
        <v>671</v>
      </c>
      <c r="Y136" s="36" t="s">
        <v>679</v>
      </c>
      <c r="Z136" s="36" t="s">
        <v>8378</v>
      </c>
      <c r="AA136" s="36" t="s">
        <v>8389</v>
      </c>
      <c r="AB136" s="37">
        <v>3.3</v>
      </c>
      <c r="AC136" s="38">
        <v>10000</v>
      </c>
      <c r="AD136" s="36" t="s">
        <v>228</v>
      </c>
      <c r="AE136" s="39">
        <v>43865</v>
      </c>
      <c r="AF136" s="39">
        <v>44097</v>
      </c>
      <c r="AG136" s="36" t="s">
        <v>141</v>
      </c>
      <c r="AH136" s="36" t="s">
        <v>1075</v>
      </c>
      <c r="AI136" s="37">
        <v>0.14360000000000001</v>
      </c>
      <c r="AJ136" s="36" t="s">
        <v>677</v>
      </c>
      <c r="AK136" s="36" t="s">
        <v>682</v>
      </c>
      <c r="AN136" s="36" t="s">
        <v>1188</v>
      </c>
      <c r="AO136" s="36" t="s">
        <v>724</v>
      </c>
      <c r="AP136" s="36" t="s">
        <v>1189</v>
      </c>
      <c r="AQ136" s="36" t="s">
        <v>827</v>
      </c>
      <c r="AR136" s="36" t="s">
        <v>881</v>
      </c>
      <c r="AS136" s="36" t="s">
        <v>692</v>
      </c>
      <c r="AT136" s="36" t="s">
        <v>78</v>
      </c>
      <c r="AU136" s="37">
        <v>3.3</v>
      </c>
      <c r="AV136" s="38">
        <v>10000</v>
      </c>
      <c r="AW136" s="36" t="s">
        <v>228</v>
      </c>
      <c r="AX136" s="39">
        <v>43865</v>
      </c>
      <c r="AY136" s="39">
        <v>44097</v>
      </c>
      <c r="AZ136" s="36" t="s">
        <v>1117</v>
      </c>
      <c r="BA136" s="36" t="s">
        <v>1096</v>
      </c>
      <c r="BB136" s="37">
        <v>0.14360000000000001</v>
      </c>
      <c r="BC136" s="36" t="s">
        <v>677</v>
      </c>
      <c r="BD136" s="36" t="s">
        <v>79</v>
      </c>
    </row>
    <row r="137" spans="2:56">
      <c r="B137" s="36" t="s">
        <v>4990</v>
      </c>
      <c r="C137" s="36" t="s">
        <v>9636</v>
      </c>
      <c r="D137" s="36" t="s">
        <v>4991</v>
      </c>
      <c r="E137" s="36" t="s">
        <v>4879</v>
      </c>
      <c r="F137" s="36" t="s">
        <v>679</v>
      </c>
      <c r="G137" s="36" t="s">
        <v>674</v>
      </c>
      <c r="H137" s="36" t="s">
        <v>675</v>
      </c>
      <c r="I137" s="37">
        <v>2.9</v>
      </c>
      <c r="J137" s="38">
        <v>10000</v>
      </c>
      <c r="K137" s="36" t="s">
        <v>9614</v>
      </c>
      <c r="L137" s="39">
        <v>42102</v>
      </c>
      <c r="M137" s="39">
        <v>42151</v>
      </c>
      <c r="N137" s="36" t="s">
        <v>4973</v>
      </c>
      <c r="O137" s="36" t="s">
        <v>4974</v>
      </c>
      <c r="P137" s="37">
        <v>0.1173</v>
      </c>
      <c r="Q137" s="36" t="s">
        <v>677</v>
      </c>
      <c r="R137" s="36" t="s">
        <v>682</v>
      </c>
      <c r="S137" s="47"/>
      <c r="U137" s="36" t="s">
        <v>1190</v>
      </c>
      <c r="V137" s="36" t="s">
        <v>1191</v>
      </c>
      <c r="W137" s="36" t="s">
        <v>8556</v>
      </c>
      <c r="X137" s="36" t="s">
        <v>671</v>
      </c>
      <c r="Y137" s="36" t="s">
        <v>8391</v>
      </c>
      <c r="Z137" s="36" t="s">
        <v>8557</v>
      </c>
      <c r="AA137" s="36" t="s">
        <v>675</v>
      </c>
      <c r="AB137" s="37">
        <v>3.4</v>
      </c>
      <c r="AC137" s="38">
        <v>10000</v>
      </c>
      <c r="AD137" s="36" t="s">
        <v>228</v>
      </c>
      <c r="AE137" s="39">
        <v>43865</v>
      </c>
      <c r="AF137" s="39">
        <v>44097</v>
      </c>
      <c r="AG137" s="36" t="s">
        <v>141</v>
      </c>
      <c r="AH137" s="36" t="s">
        <v>1075</v>
      </c>
      <c r="AI137" s="37">
        <v>0.1789</v>
      </c>
      <c r="AJ137" s="36" t="s">
        <v>677</v>
      </c>
      <c r="AK137" s="36" t="s">
        <v>682</v>
      </c>
      <c r="AN137" s="36" t="s">
        <v>1190</v>
      </c>
      <c r="AO137" s="36" t="s">
        <v>1191</v>
      </c>
      <c r="AP137" s="36" t="s">
        <v>1192</v>
      </c>
      <c r="AQ137" s="36" t="s">
        <v>808</v>
      </c>
      <c r="AR137" s="36" t="s">
        <v>881</v>
      </c>
      <c r="AS137" s="36" t="s">
        <v>830</v>
      </c>
      <c r="AT137" s="36" t="s">
        <v>809</v>
      </c>
      <c r="AU137" s="37">
        <v>3.4</v>
      </c>
      <c r="AV137" s="38">
        <v>10000</v>
      </c>
      <c r="AW137" s="36" t="s">
        <v>1100</v>
      </c>
      <c r="AX137" s="39">
        <v>43865</v>
      </c>
      <c r="AY137" s="39">
        <v>44097</v>
      </c>
      <c r="AZ137" s="36" t="s">
        <v>1117</v>
      </c>
      <c r="BA137" s="36" t="s">
        <v>1193</v>
      </c>
      <c r="BB137" s="37">
        <v>0.1789</v>
      </c>
      <c r="BC137" s="36" t="s">
        <v>677</v>
      </c>
      <c r="BD137" s="36" t="s">
        <v>799</v>
      </c>
    </row>
    <row r="138" spans="2:56">
      <c r="B138" s="36" t="s">
        <v>9637</v>
      </c>
      <c r="C138" s="36" t="s">
        <v>9638</v>
      </c>
      <c r="D138" s="36" t="s">
        <v>2794</v>
      </c>
      <c r="E138" s="36" t="s">
        <v>4879</v>
      </c>
      <c r="F138" s="36" t="s">
        <v>679</v>
      </c>
      <c r="G138" s="36" t="s">
        <v>674</v>
      </c>
      <c r="H138" s="36" t="s">
        <v>675</v>
      </c>
      <c r="I138" s="37">
        <v>2.95</v>
      </c>
      <c r="J138" s="38">
        <v>10000</v>
      </c>
      <c r="K138" s="36" t="s">
        <v>4972</v>
      </c>
      <c r="L138" s="39">
        <v>42102</v>
      </c>
      <c r="M138" s="39">
        <v>42151</v>
      </c>
      <c r="N138" s="36" t="s">
        <v>4973</v>
      </c>
      <c r="O138" s="36" t="s">
        <v>4974</v>
      </c>
      <c r="P138" s="37">
        <v>9.74E-2</v>
      </c>
      <c r="Q138" s="36" t="s">
        <v>677</v>
      </c>
      <c r="R138" s="36" t="s">
        <v>682</v>
      </c>
      <c r="S138" s="47"/>
      <c r="U138" s="36" t="s">
        <v>8558</v>
      </c>
      <c r="V138" s="36" t="s">
        <v>1195</v>
      </c>
      <c r="W138" s="36" t="s">
        <v>1196</v>
      </c>
      <c r="X138" s="36" t="s">
        <v>671</v>
      </c>
      <c r="Y138" s="36" t="s">
        <v>679</v>
      </c>
      <c r="Z138" s="36" t="s">
        <v>692</v>
      </c>
      <c r="AA138" s="36" t="s">
        <v>675</v>
      </c>
      <c r="AB138" s="37">
        <v>3.5</v>
      </c>
      <c r="AC138" s="38">
        <v>10000</v>
      </c>
      <c r="AD138" s="36" t="s">
        <v>228</v>
      </c>
      <c r="AE138" s="39">
        <v>43865</v>
      </c>
      <c r="AF138" s="39">
        <v>44097</v>
      </c>
      <c r="AG138" s="36" t="s">
        <v>141</v>
      </c>
      <c r="AH138" s="36" t="s">
        <v>1075</v>
      </c>
      <c r="AI138" s="37">
        <v>0.21890000000000001</v>
      </c>
      <c r="AJ138" s="36" t="s">
        <v>677</v>
      </c>
      <c r="AK138" s="36" t="s">
        <v>682</v>
      </c>
      <c r="AN138" s="36" t="s">
        <v>1194</v>
      </c>
      <c r="AO138" s="36" t="s">
        <v>1195</v>
      </c>
      <c r="AP138" s="36" t="s">
        <v>1196</v>
      </c>
      <c r="AQ138" s="36" t="s">
        <v>195</v>
      </c>
      <c r="AR138" s="36" t="s">
        <v>811</v>
      </c>
      <c r="AS138" s="36" t="s">
        <v>692</v>
      </c>
      <c r="AT138" s="36" t="s">
        <v>78</v>
      </c>
      <c r="AU138" s="37">
        <v>3.5</v>
      </c>
      <c r="AV138" s="38">
        <v>10000</v>
      </c>
      <c r="AW138" s="36" t="s">
        <v>1073</v>
      </c>
      <c r="AX138" s="39">
        <v>43865</v>
      </c>
      <c r="AY138" s="39">
        <v>44097</v>
      </c>
      <c r="AZ138" s="36" t="s">
        <v>1079</v>
      </c>
      <c r="BA138" s="36" t="s">
        <v>1096</v>
      </c>
      <c r="BB138" s="37">
        <v>0.21890000000000001</v>
      </c>
      <c r="BC138" s="36" t="s">
        <v>201</v>
      </c>
      <c r="BD138" s="36" t="s">
        <v>682</v>
      </c>
    </row>
    <row r="139" spans="2:56">
      <c r="B139" s="36" t="s">
        <v>4992</v>
      </c>
      <c r="C139" s="36" t="s">
        <v>2795</v>
      </c>
      <c r="D139" s="36" t="s">
        <v>9639</v>
      </c>
      <c r="E139" s="36" t="s">
        <v>4879</v>
      </c>
      <c r="F139" s="36" t="s">
        <v>679</v>
      </c>
      <c r="G139" s="36" t="s">
        <v>692</v>
      </c>
      <c r="H139" s="36" t="s">
        <v>675</v>
      </c>
      <c r="I139" s="37">
        <v>2.9</v>
      </c>
      <c r="J139" s="38">
        <v>10000</v>
      </c>
      <c r="K139" s="36" t="s">
        <v>4972</v>
      </c>
      <c r="L139" s="39">
        <v>42102</v>
      </c>
      <c r="M139" s="39">
        <v>42151</v>
      </c>
      <c r="N139" s="36" t="s">
        <v>4973</v>
      </c>
      <c r="O139" s="36" t="s">
        <v>4974</v>
      </c>
      <c r="P139" s="37">
        <v>0.1731</v>
      </c>
      <c r="Q139" s="36" t="s">
        <v>677</v>
      </c>
      <c r="R139" s="36" t="s">
        <v>682</v>
      </c>
      <c r="S139" s="47"/>
      <c r="U139" s="36" t="s">
        <v>1197</v>
      </c>
      <c r="V139" s="36" t="s">
        <v>1198</v>
      </c>
      <c r="W139" s="36" t="s">
        <v>1199</v>
      </c>
      <c r="X139" s="36" t="s">
        <v>8357</v>
      </c>
      <c r="Y139" s="36" t="s">
        <v>679</v>
      </c>
      <c r="Z139" s="36" t="s">
        <v>674</v>
      </c>
      <c r="AA139" s="36" t="s">
        <v>675</v>
      </c>
      <c r="AB139" s="37">
        <v>3.7</v>
      </c>
      <c r="AC139" s="38">
        <v>10000</v>
      </c>
      <c r="AD139" s="36" t="s">
        <v>134</v>
      </c>
      <c r="AE139" s="39">
        <v>43888</v>
      </c>
      <c r="AF139" s="39">
        <v>43943</v>
      </c>
      <c r="AG139" s="36" t="s">
        <v>666</v>
      </c>
      <c r="AH139" s="36" t="s">
        <v>8559</v>
      </c>
      <c r="AI139" s="37">
        <v>0.40639999999999998</v>
      </c>
      <c r="AJ139" s="36" t="s">
        <v>677</v>
      </c>
      <c r="AK139" s="36" t="s">
        <v>682</v>
      </c>
      <c r="AN139" s="36" t="s">
        <v>1197</v>
      </c>
      <c r="AO139" s="36" t="s">
        <v>1198</v>
      </c>
      <c r="AP139" s="36" t="s">
        <v>1199</v>
      </c>
      <c r="AQ139" s="36" t="s">
        <v>808</v>
      </c>
      <c r="AR139" s="36" t="s">
        <v>679</v>
      </c>
      <c r="AS139" s="36" t="s">
        <v>847</v>
      </c>
      <c r="AT139" s="36" t="s">
        <v>790</v>
      </c>
      <c r="AU139" s="37">
        <v>3.7</v>
      </c>
      <c r="AV139" s="38">
        <v>10000</v>
      </c>
      <c r="AW139" s="36" t="s">
        <v>1200</v>
      </c>
      <c r="AX139" s="39">
        <v>43888</v>
      </c>
      <c r="AY139" s="39">
        <v>43943</v>
      </c>
      <c r="AZ139" s="36" t="s">
        <v>1201</v>
      </c>
      <c r="BA139" s="36" t="s">
        <v>1202</v>
      </c>
      <c r="BB139" s="37">
        <v>0.40639999999999998</v>
      </c>
      <c r="BC139" s="36" t="s">
        <v>793</v>
      </c>
      <c r="BD139" s="36" t="s">
        <v>799</v>
      </c>
    </row>
    <row r="140" spans="2:56">
      <c r="B140" s="36" t="s">
        <v>9640</v>
      </c>
      <c r="C140" s="36" t="s">
        <v>9641</v>
      </c>
      <c r="D140" s="36" t="s">
        <v>9642</v>
      </c>
      <c r="E140" s="36" t="s">
        <v>4879</v>
      </c>
      <c r="F140" s="36" t="s">
        <v>679</v>
      </c>
      <c r="G140" s="36" t="s">
        <v>692</v>
      </c>
      <c r="H140" s="36" t="s">
        <v>675</v>
      </c>
      <c r="I140" s="37">
        <v>2.95</v>
      </c>
      <c r="J140" s="38">
        <v>10000</v>
      </c>
      <c r="K140" s="36" t="s">
        <v>4972</v>
      </c>
      <c r="L140" s="39">
        <v>42102</v>
      </c>
      <c r="M140" s="39">
        <v>42151</v>
      </c>
      <c r="N140" s="36" t="s">
        <v>4973</v>
      </c>
      <c r="O140" s="36" t="s">
        <v>4974</v>
      </c>
      <c r="P140" s="37">
        <v>0.20269999999999999</v>
      </c>
      <c r="Q140" s="36" t="s">
        <v>677</v>
      </c>
      <c r="R140" s="36" t="s">
        <v>682</v>
      </c>
      <c r="S140" s="47"/>
      <c r="U140" s="36" t="s">
        <v>1203</v>
      </c>
      <c r="V140" s="36" t="s">
        <v>8560</v>
      </c>
      <c r="W140" s="36" t="s">
        <v>1205</v>
      </c>
      <c r="X140" s="36" t="s">
        <v>671</v>
      </c>
      <c r="Y140" s="36" t="s">
        <v>8422</v>
      </c>
      <c r="Z140" s="36" t="s">
        <v>8374</v>
      </c>
      <c r="AA140" s="36" t="s">
        <v>675</v>
      </c>
      <c r="AB140" s="37">
        <v>3.8</v>
      </c>
      <c r="AC140" s="38">
        <v>10000</v>
      </c>
      <c r="AD140" s="36" t="s">
        <v>134</v>
      </c>
      <c r="AE140" s="39">
        <v>43888</v>
      </c>
      <c r="AF140" s="39">
        <v>43943</v>
      </c>
      <c r="AG140" s="36" t="s">
        <v>666</v>
      </c>
      <c r="AH140" s="36" t="s">
        <v>183</v>
      </c>
      <c r="AI140" s="37">
        <v>0.32979999999999998</v>
      </c>
      <c r="AJ140" s="36" t="s">
        <v>677</v>
      </c>
      <c r="AK140" s="36" t="s">
        <v>682</v>
      </c>
      <c r="AN140" s="36" t="s">
        <v>1203</v>
      </c>
      <c r="AO140" s="36" t="s">
        <v>1204</v>
      </c>
      <c r="AP140" s="36" t="s">
        <v>1205</v>
      </c>
      <c r="AQ140" s="36" t="s">
        <v>827</v>
      </c>
      <c r="AR140" s="36" t="s">
        <v>811</v>
      </c>
      <c r="AS140" s="36" t="s">
        <v>789</v>
      </c>
      <c r="AT140" s="36" t="s">
        <v>675</v>
      </c>
      <c r="AU140" s="37">
        <v>3.8</v>
      </c>
      <c r="AV140" s="38">
        <v>10000</v>
      </c>
      <c r="AW140" s="36" t="s">
        <v>1206</v>
      </c>
      <c r="AX140" s="39">
        <v>43888</v>
      </c>
      <c r="AY140" s="39">
        <v>43943</v>
      </c>
      <c r="AZ140" s="36" t="s">
        <v>1201</v>
      </c>
      <c r="BA140" s="36" t="s">
        <v>1207</v>
      </c>
      <c r="BB140" s="37">
        <v>0.32979999999999998</v>
      </c>
      <c r="BC140" s="36" t="s">
        <v>793</v>
      </c>
      <c r="BD140" s="36" t="s">
        <v>810</v>
      </c>
    </row>
    <row r="141" spans="2:56">
      <c r="B141" s="36" t="s">
        <v>9643</v>
      </c>
      <c r="C141" s="36" t="s">
        <v>2796</v>
      </c>
      <c r="D141" s="36" t="s">
        <v>9644</v>
      </c>
      <c r="E141" s="36" t="s">
        <v>4879</v>
      </c>
      <c r="F141" s="36" t="s">
        <v>679</v>
      </c>
      <c r="G141" s="36" t="s">
        <v>674</v>
      </c>
      <c r="H141" s="36" t="s">
        <v>675</v>
      </c>
      <c r="I141" s="37">
        <v>2.9</v>
      </c>
      <c r="J141" s="38">
        <v>10000</v>
      </c>
      <c r="K141" s="36" t="s">
        <v>4941</v>
      </c>
      <c r="L141" s="39">
        <v>42102</v>
      </c>
      <c r="M141" s="39">
        <v>42179</v>
      </c>
      <c r="N141" s="36" t="s">
        <v>4901</v>
      </c>
      <c r="O141" s="36" t="s">
        <v>2712</v>
      </c>
      <c r="P141" s="37">
        <v>0.14860000000000001</v>
      </c>
      <c r="Q141" s="36" t="s">
        <v>677</v>
      </c>
      <c r="R141" s="36" t="s">
        <v>682</v>
      </c>
      <c r="S141" s="47"/>
      <c r="U141" s="36" t="s">
        <v>725</v>
      </c>
      <c r="V141" s="36" t="s">
        <v>8561</v>
      </c>
      <c r="W141" s="36" t="s">
        <v>1209</v>
      </c>
      <c r="X141" s="36" t="s">
        <v>671</v>
      </c>
      <c r="Y141" s="36" t="s">
        <v>679</v>
      </c>
      <c r="Z141" s="36" t="s">
        <v>674</v>
      </c>
      <c r="AA141" s="36" t="s">
        <v>675</v>
      </c>
      <c r="AB141" s="37">
        <v>3.9</v>
      </c>
      <c r="AC141" s="38">
        <v>10000</v>
      </c>
      <c r="AD141" s="36" t="s">
        <v>134</v>
      </c>
      <c r="AE141" s="39">
        <v>43888</v>
      </c>
      <c r="AF141" s="39">
        <v>43943</v>
      </c>
      <c r="AG141" s="36" t="s">
        <v>666</v>
      </c>
      <c r="AH141" s="36" t="s">
        <v>183</v>
      </c>
      <c r="AI141" s="37">
        <v>0.25519999999999998</v>
      </c>
      <c r="AJ141" s="36" t="s">
        <v>677</v>
      </c>
      <c r="AK141" s="36" t="s">
        <v>8386</v>
      </c>
      <c r="AN141" s="36" t="s">
        <v>725</v>
      </c>
      <c r="AO141" s="36" t="s">
        <v>1208</v>
      </c>
      <c r="AP141" s="36" t="s">
        <v>1209</v>
      </c>
      <c r="AQ141" s="36" t="s">
        <v>1050</v>
      </c>
      <c r="AR141" s="36" t="s">
        <v>804</v>
      </c>
      <c r="AS141" s="36" t="s">
        <v>674</v>
      </c>
      <c r="AT141" s="36" t="s">
        <v>78</v>
      </c>
      <c r="AU141" s="37">
        <v>3.9</v>
      </c>
      <c r="AV141" s="38">
        <v>10000</v>
      </c>
      <c r="AW141" s="36" t="s">
        <v>1210</v>
      </c>
      <c r="AX141" s="39">
        <v>43888</v>
      </c>
      <c r="AY141" s="39">
        <v>43943</v>
      </c>
      <c r="AZ141" s="36" t="s">
        <v>1211</v>
      </c>
      <c r="BA141" s="36" t="s">
        <v>1212</v>
      </c>
      <c r="BB141" s="37">
        <v>0.25519999999999998</v>
      </c>
      <c r="BC141" s="36" t="s">
        <v>201</v>
      </c>
      <c r="BD141" s="36" t="s">
        <v>799</v>
      </c>
    </row>
    <row r="142" spans="2:56">
      <c r="B142" s="36" t="s">
        <v>4993</v>
      </c>
      <c r="C142" s="36" t="s">
        <v>9645</v>
      </c>
      <c r="D142" s="36" t="s">
        <v>9646</v>
      </c>
      <c r="E142" s="36" t="s">
        <v>4879</v>
      </c>
      <c r="F142" s="36" t="s">
        <v>679</v>
      </c>
      <c r="G142" s="36" t="s">
        <v>674</v>
      </c>
      <c r="H142" s="36" t="s">
        <v>675</v>
      </c>
      <c r="I142" s="37">
        <v>2.95</v>
      </c>
      <c r="J142" s="38">
        <v>10000</v>
      </c>
      <c r="K142" s="36" t="s">
        <v>4941</v>
      </c>
      <c r="L142" s="39">
        <v>42102</v>
      </c>
      <c r="M142" s="39">
        <v>42179</v>
      </c>
      <c r="N142" s="36" t="s">
        <v>4901</v>
      </c>
      <c r="O142" s="36" t="s">
        <v>2712</v>
      </c>
      <c r="P142" s="37">
        <v>0.128</v>
      </c>
      <c r="Q142" s="36" t="s">
        <v>677</v>
      </c>
      <c r="R142" s="36" t="s">
        <v>682</v>
      </c>
      <c r="S142" s="47"/>
      <c r="U142" s="36" t="s">
        <v>8562</v>
      </c>
      <c r="V142" s="36" t="s">
        <v>1214</v>
      </c>
      <c r="W142" s="36" t="s">
        <v>1215</v>
      </c>
      <c r="X142" s="36" t="s">
        <v>671</v>
      </c>
      <c r="Y142" s="36" t="s">
        <v>679</v>
      </c>
      <c r="Z142" s="36" t="s">
        <v>674</v>
      </c>
      <c r="AA142" s="36" t="s">
        <v>675</v>
      </c>
      <c r="AB142" s="37">
        <v>4</v>
      </c>
      <c r="AC142" s="38">
        <v>10000</v>
      </c>
      <c r="AD142" s="36" t="s">
        <v>134</v>
      </c>
      <c r="AE142" s="39">
        <v>43888</v>
      </c>
      <c r="AF142" s="39">
        <v>43943</v>
      </c>
      <c r="AG142" s="36" t="s">
        <v>666</v>
      </c>
      <c r="AH142" s="36" t="s">
        <v>183</v>
      </c>
      <c r="AI142" s="37">
        <v>0.19070000000000001</v>
      </c>
      <c r="AJ142" s="36" t="s">
        <v>677</v>
      </c>
      <c r="AK142" s="36" t="s">
        <v>682</v>
      </c>
      <c r="AN142" s="36" t="s">
        <v>1213</v>
      </c>
      <c r="AO142" s="36" t="s">
        <v>1214</v>
      </c>
      <c r="AP142" s="36" t="s">
        <v>1215</v>
      </c>
      <c r="AQ142" s="36" t="s">
        <v>827</v>
      </c>
      <c r="AR142" s="36" t="s">
        <v>679</v>
      </c>
      <c r="AS142" s="36" t="s">
        <v>674</v>
      </c>
      <c r="AT142" s="36" t="s">
        <v>855</v>
      </c>
      <c r="AU142" s="37">
        <v>4</v>
      </c>
      <c r="AV142" s="38">
        <v>10000</v>
      </c>
      <c r="AW142" s="36" t="s">
        <v>134</v>
      </c>
      <c r="AX142" s="39">
        <v>43888</v>
      </c>
      <c r="AY142" s="39">
        <v>43943</v>
      </c>
      <c r="AZ142" s="36" t="s">
        <v>1201</v>
      </c>
      <c r="BA142" s="36" t="s">
        <v>1202</v>
      </c>
      <c r="BB142" s="37">
        <v>0.19070000000000001</v>
      </c>
      <c r="BC142" s="36" t="s">
        <v>793</v>
      </c>
      <c r="BD142" s="36" t="s">
        <v>807</v>
      </c>
    </row>
    <row r="143" spans="2:56">
      <c r="B143" s="36" t="s">
        <v>2797</v>
      </c>
      <c r="C143" s="36" t="s">
        <v>9647</v>
      </c>
      <c r="D143" s="36" t="s">
        <v>9648</v>
      </c>
      <c r="E143" s="36" t="s">
        <v>4879</v>
      </c>
      <c r="F143" s="36" t="s">
        <v>679</v>
      </c>
      <c r="G143" s="36" t="s">
        <v>692</v>
      </c>
      <c r="H143" s="36" t="s">
        <v>675</v>
      </c>
      <c r="I143" s="37">
        <v>2.9</v>
      </c>
      <c r="J143" s="38">
        <v>10000</v>
      </c>
      <c r="K143" s="36" t="s">
        <v>9467</v>
      </c>
      <c r="L143" s="39">
        <v>42102</v>
      </c>
      <c r="M143" s="39">
        <v>42179</v>
      </c>
      <c r="N143" s="36" t="s">
        <v>4901</v>
      </c>
      <c r="O143" s="36" t="s">
        <v>2712</v>
      </c>
      <c r="P143" s="37">
        <v>0.2072</v>
      </c>
      <c r="Q143" s="36" t="s">
        <v>677</v>
      </c>
      <c r="R143" s="36" t="s">
        <v>682</v>
      </c>
      <c r="S143" s="47"/>
      <c r="U143" s="36" t="s">
        <v>8563</v>
      </c>
      <c r="V143" s="36" t="s">
        <v>1217</v>
      </c>
      <c r="W143" s="36" t="s">
        <v>1218</v>
      </c>
      <c r="X143" s="36" t="s">
        <v>671</v>
      </c>
      <c r="Y143" s="36" t="s">
        <v>679</v>
      </c>
      <c r="Z143" s="36" t="s">
        <v>674</v>
      </c>
      <c r="AA143" s="36" t="s">
        <v>675</v>
      </c>
      <c r="AB143" s="37">
        <v>4.0999999999999996</v>
      </c>
      <c r="AC143" s="38">
        <v>10000</v>
      </c>
      <c r="AD143" s="36" t="s">
        <v>134</v>
      </c>
      <c r="AE143" s="39">
        <v>43888</v>
      </c>
      <c r="AF143" s="39">
        <v>43943</v>
      </c>
      <c r="AG143" s="36" t="s">
        <v>8564</v>
      </c>
      <c r="AH143" s="36" t="s">
        <v>8565</v>
      </c>
      <c r="AI143" s="37">
        <v>0.13769999999999999</v>
      </c>
      <c r="AJ143" s="36" t="s">
        <v>677</v>
      </c>
      <c r="AK143" s="36" t="s">
        <v>8566</v>
      </c>
      <c r="AN143" s="36" t="s">
        <v>1216</v>
      </c>
      <c r="AO143" s="36" t="s">
        <v>1217</v>
      </c>
      <c r="AP143" s="36" t="s">
        <v>1218</v>
      </c>
      <c r="AQ143" s="36" t="s">
        <v>827</v>
      </c>
      <c r="AR143" s="36" t="s">
        <v>881</v>
      </c>
      <c r="AS143" s="36" t="s">
        <v>80</v>
      </c>
      <c r="AT143" s="36" t="s">
        <v>675</v>
      </c>
      <c r="AU143" s="37">
        <v>4.0999999999999996</v>
      </c>
      <c r="AV143" s="38">
        <v>10000</v>
      </c>
      <c r="AW143" s="36" t="s">
        <v>1210</v>
      </c>
      <c r="AX143" s="39">
        <v>43888</v>
      </c>
      <c r="AY143" s="39">
        <v>43943</v>
      </c>
      <c r="AZ143" s="36" t="s">
        <v>1219</v>
      </c>
      <c r="BA143" s="36" t="s">
        <v>1212</v>
      </c>
      <c r="BB143" s="37">
        <v>0.13769999999999999</v>
      </c>
      <c r="BC143" s="36" t="s">
        <v>798</v>
      </c>
      <c r="BD143" s="36" t="s">
        <v>807</v>
      </c>
    </row>
    <row r="144" spans="2:56">
      <c r="B144" s="36" t="s">
        <v>4994</v>
      </c>
      <c r="C144" s="36" t="s">
        <v>9649</v>
      </c>
      <c r="D144" s="36" t="s">
        <v>9650</v>
      </c>
      <c r="E144" s="36" t="s">
        <v>4879</v>
      </c>
      <c r="F144" s="36" t="s">
        <v>679</v>
      </c>
      <c r="G144" s="36" t="s">
        <v>692</v>
      </c>
      <c r="H144" s="36" t="s">
        <v>675</v>
      </c>
      <c r="I144" s="37">
        <v>2.95</v>
      </c>
      <c r="J144" s="38">
        <v>10000</v>
      </c>
      <c r="K144" s="36" t="s">
        <v>4941</v>
      </c>
      <c r="L144" s="39">
        <v>42102</v>
      </c>
      <c r="M144" s="39">
        <v>42179</v>
      </c>
      <c r="N144" s="36" t="s">
        <v>4901</v>
      </c>
      <c r="O144" s="36" t="s">
        <v>2712</v>
      </c>
      <c r="P144" s="37">
        <v>0.23599999999999999</v>
      </c>
      <c r="Q144" s="36" t="s">
        <v>677</v>
      </c>
      <c r="R144" s="36" t="s">
        <v>682</v>
      </c>
      <c r="S144" s="47"/>
      <c r="U144" s="36" t="s">
        <v>1220</v>
      </c>
      <c r="V144" s="36" t="s">
        <v>1221</v>
      </c>
      <c r="W144" s="36" t="s">
        <v>237</v>
      </c>
      <c r="X144" s="36" t="s">
        <v>8479</v>
      </c>
      <c r="Y144" s="36" t="s">
        <v>8391</v>
      </c>
      <c r="Z144" s="36" t="s">
        <v>8374</v>
      </c>
      <c r="AA144" s="36" t="s">
        <v>675</v>
      </c>
      <c r="AB144" s="37">
        <v>4.2</v>
      </c>
      <c r="AC144" s="38">
        <v>10000</v>
      </c>
      <c r="AD144" s="36" t="s">
        <v>8567</v>
      </c>
      <c r="AE144" s="39">
        <v>43888</v>
      </c>
      <c r="AF144" s="39">
        <v>43943</v>
      </c>
      <c r="AG144" s="36" t="s">
        <v>666</v>
      </c>
      <c r="AH144" s="36" t="s">
        <v>8559</v>
      </c>
      <c r="AI144" s="37">
        <v>9.6000000000000002E-2</v>
      </c>
      <c r="AJ144" s="36" t="s">
        <v>677</v>
      </c>
      <c r="AK144" s="36" t="s">
        <v>682</v>
      </c>
      <c r="AN144" s="36" t="s">
        <v>1220</v>
      </c>
      <c r="AO144" s="36" t="s">
        <v>1221</v>
      </c>
      <c r="AP144" s="36" t="s">
        <v>237</v>
      </c>
      <c r="AQ144" s="36" t="s">
        <v>827</v>
      </c>
      <c r="AR144" s="36" t="s">
        <v>811</v>
      </c>
      <c r="AS144" s="36" t="s">
        <v>674</v>
      </c>
      <c r="AT144" s="36" t="s">
        <v>790</v>
      </c>
      <c r="AU144" s="37">
        <v>4.2</v>
      </c>
      <c r="AV144" s="38">
        <v>10000</v>
      </c>
      <c r="AW144" s="36" t="s">
        <v>1210</v>
      </c>
      <c r="AX144" s="39">
        <v>43888</v>
      </c>
      <c r="AY144" s="39">
        <v>43943</v>
      </c>
      <c r="AZ144" s="36" t="s">
        <v>1219</v>
      </c>
      <c r="BA144" s="36" t="s">
        <v>1207</v>
      </c>
      <c r="BB144" s="37">
        <v>9.6000000000000002E-2</v>
      </c>
      <c r="BC144" s="36" t="s">
        <v>798</v>
      </c>
      <c r="BD144" s="36" t="s">
        <v>682</v>
      </c>
    </row>
    <row r="145" spans="2:56">
      <c r="B145" s="36" t="s">
        <v>9651</v>
      </c>
      <c r="C145" s="36" t="s">
        <v>9652</v>
      </c>
      <c r="D145" s="36" t="s">
        <v>9653</v>
      </c>
      <c r="E145" s="36" t="s">
        <v>4879</v>
      </c>
      <c r="F145" s="36" t="s">
        <v>679</v>
      </c>
      <c r="G145" s="36" t="s">
        <v>674</v>
      </c>
      <c r="H145" s="36" t="s">
        <v>675</v>
      </c>
      <c r="I145" s="37">
        <v>2.9</v>
      </c>
      <c r="J145" s="38">
        <v>10000</v>
      </c>
      <c r="K145" s="36" t="s">
        <v>4910</v>
      </c>
      <c r="L145" s="39">
        <v>42102</v>
      </c>
      <c r="M145" s="39">
        <v>42270</v>
      </c>
      <c r="N145" s="36" t="s">
        <v>4915</v>
      </c>
      <c r="O145" s="36" t="s">
        <v>4934</v>
      </c>
      <c r="P145" s="37">
        <v>0.2429</v>
      </c>
      <c r="Q145" s="36" t="s">
        <v>677</v>
      </c>
      <c r="R145" s="36" t="s">
        <v>682</v>
      </c>
      <c r="S145" s="47"/>
      <c r="U145" s="36" t="s">
        <v>1222</v>
      </c>
      <c r="V145" s="36" t="s">
        <v>1223</v>
      </c>
      <c r="W145" s="36" t="s">
        <v>1224</v>
      </c>
      <c r="X145" s="36" t="s">
        <v>671</v>
      </c>
      <c r="Y145" s="36" t="s">
        <v>679</v>
      </c>
      <c r="Z145" s="36" t="s">
        <v>674</v>
      </c>
      <c r="AA145" s="36" t="s">
        <v>675</v>
      </c>
      <c r="AB145" s="37">
        <v>4.3</v>
      </c>
      <c r="AC145" s="38">
        <v>10000</v>
      </c>
      <c r="AD145" s="36" t="s">
        <v>134</v>
      </c>
      <c r="AE145" s="39">
        <v>43888</v>
      </c>
      <c r="AF145" s="39">
        <v>43943</v>
      </c>
      <c r="AG145" s="36" t="s">
        <v>666</v>
      </c>
      <c r="AH145" s="36" t="s">
        <v>183</v>
      </c>
      <c r="AI145" s="37">
        <v>6.4199999999999993E-2</v>
      </c>
      <c r="AJ145" s="36" t="s">
        <v>8445</v>
      </c>
      <c r="AK145" s="36" t="s">
        <v>682</v>
      </c>
      <c r="AN145" s="36" t="s">
        <v>1222</v>
      </c>
      <c r="AO145" s="36" t="s">
        <v>1223</v>
      </c>
      <c r="AP145" s="36" t="s">
        <v>1224</v>
      </c>
      <c r="AQ145" s="36" t="s">
        <v>195</v>
      </c>
      <c r="AR145" s="36" t="s">
        <v>811</v>
      </c>
      <c r="AS145" s="36" t="s">
        <v>789</v>
      </c>
      <c r="AT145" s="36" t="s">
        <v>675</v>
      </c>
      <c r="AU145" s="37">
        <v>4.3</v>
      </c>
      <c r="AV145" s="38">
        <v>10000</v>
      </c>
      <c r="AW145" s="36" t="s">
        <v>1225</v>
      </c>
      <c r="AX145" s="39">
        <v>43888</v>
      </c>
      <c r="AY145" s="39">
        <v>43943</v>
      </c>
      <c r="AZ145" s="36" t="s">
        <v>666</v>
      </c>
      <c r="BA145" s="36" t="s">
        <v>1202</v>
      </c>
      <c r="BB145" s="37">
        <v>6.4199999999999993E-2</v>
      </c>
      <c r="BC145" s="36" t="s">
        <v>677</v>
      </c>
      <c r="BD145" s="36" t="s">
        <v>810</v>
      </c>
    </row>
    <row r="146" spans="2:56">
      <c r="B146" s="36" t="s">
        <v>2798</v>
      </c>
      <c r="C146" s="36" t="s">
        <v>2799</v>
      </c>
      <c r="D146" s="36" t="s">
        <v>9654</v>
      </c>
      <c r="E146" s="36" t="s">
        <v>4879</v>
      </c>
      <c r="F146" s="36" t="s">
        <v>679</v>
      </c>
      <c r="G146" s="36" t="s">
        <v>674</v>
      </c>
      <c r="H146" s="36" t="s">
        <v>675</v>
      </c>
      <c r="I146" s="37">
        <v>2.95</v>
      </c>
      <c r="J146" s="38">
        <v>10000</v>
      </c>
      <c r="K146" s="36" t="s">
        <v>4910</v>
      </c>
      <c r="L146" s="39">
        <v>42102</v>
      </c>
      <c r="M146" s="39">
        <v>42270</v>
      </c>
      <c r="N146" s="36" t="s">
        <v>4915</v>
      </c>
      <c r="O146" s="36" t="s">
        <v>4934</v>
      </c>
      <c r="P146" s="37">
        <v>0.22140000000000001</v>
      </c>
      <c r="Q146" s="36" t="s">
        <v>677</v>
      </c>
      <c r="R146" s="36" t="s">
        <v>682</v>
      </c>
      <c r="S146" s="47"/>
      <c r="U146" s="36" t="s">
        <v>238</v>
      </c>
      <c r="V146" s="36" t="s">
        <v>1226</v>
      </c>
      <c r="W146" s="36" t="s">
        <v>1227</v>
      </c>
      <c r="X146" s="36" t="s">
        <v>671</v>
      </c>
      <c r="Y146" s="36" t="s">
        <v>679</v>
      </c>
      <c r="Z146" s="36" t="s">
        <v>674</v>
      </c>
      <c r="AA146" s="36" t="s">
        <v>675</v>
      </c>
      <c r="AB146" s="37">
        <v>4.4000000000000004</v>
      </c>
      <c r="AC146" s="38">
        <v>10000</v>
      </c>
      <c r="AD146" s="36" t="s">
        <v>8568</v>
      </c>
      <c r="AE146" s="39">
        <v>43888</v>
      </c>
      <c r="AF146" s="39">
        <v>43943</v>
      </c>
      <c r="AG146" s="36" t="s">
        <v>666</v>
      </c>
      <c r="AH146" s="36" t="s">
        <v>183</v>
      </c>
      <c r="AI146" s="37">
        <v>4.24E-2</v>
      </c>
      <c r="AJ146" s="36" t="s">
        <v>677</v>
      </c>
      <c r="AK146" s="36" t="s">
        <v>682</v>
      </c>
      <c r="AN146" s="36" t="s">
        <v>238</v>
      </c>
      <c r="AO146" s="36" t="s">
        <v>1226</v>
      </c>
      <c r="AP146" s="36" t="s">
        <v>1227</v>
      </c>
      <c r="AQ146" s="36" t="s">
        <v>673</v>
      </c>
      <c r="AR146" s="36" t="s">
        <v>804</v>
      </c>
      <c r="AS146" s="36" t="s">
        <v>80</v>
      </c>
      <c r="AT146" s="36" t="s">
        <v>809</v>
      </c>
      <c r="AU146" s="37">
        <v>4.4000000000000004</v>
      </c>
      <c r="AV146" s="38">
        <v>10000</v>
      </c>
      <c r="AW146" s="36" t="s">
        <v>1225</v>
      </c>
      <c r="AX146" s="39">
        <v>43888</v>
      </c>
      <c r="AY146" s="39">
        <v>43943</v>
      </c>
      <c r="AZ146" s="36" t="s">
        <v>1228</v>
      </c>
      <c r="BA146" s="36" t="s">
        <v>1207</v>
      </c>
      <c r="BB146" s="37">
        <v>4.24E-2</v>
      </c>
      <c r="BC146" s="36" t="s">
        <v>201</v>
      </c>
      <c r="BD146" s="36" t="s">
        <v>79</v>
      </c>
    </row>
    <row r="147" spans="2:56">
      <c r="B147" s="36" t="s">
        <v>9655</v>
      </c>
      <c r="C147" s="36" t="s">
        <v>9656</v>
      </c>
      <c r="D147" s="36" t="s">
        <v>9657</v>
      </c>
      <c r="E147" s="36" t="s">
        <v>4879</v>
      </c>
      <c r="F147" s="36" t="s">
        <v>679</v>
      </c>
      <c r="G147" s="36" t="s">
        <v>692</v>
      </c>
      <c r="H147" s="36" t="s">
        <v>675</v>
      </c>
      <c r="I147" s="37">
        <v>2.9</v>
      </c>
      <c r="J147" s="38">
        <v>10000</v>
      </c>
      <c r="K147" s="36" t="s">
        <v>4910</v>
      </c>
      <c r="L147" s="39">
        <v>42102</v>
      </c>
      <c r="M147" s="39">
        <v>42270</v>
      </c>
      <c r="N147" s="36" t="s">
        <v>4915</v>
      </c>
      <c r="O147" s="36" t="s">
        <v>4934</v>
      </c>
      <c r="P147" s="37">
        <v>0.2535</v>
      </c>
      <c r="Q147" s="36" t="s">
        <v>677</v>
      </c>
      <c r="R147" s="36" t="s">
        <v>682</v>
      </c>
      <c r="S147" s="47"/>
      <c r="U147" s="36" t="s">
        <v>8569</v>
      </c>
      <c r="V147" s="36" t="s">
        <v>1230</v>
      </c>
      <c r="W147" s="36" t="s">
        <v>8570</v>
      </c>
      <c r="X147" s="36" t="s">
        <v>671</v>
      </c>
      <c r="Y147" s="36" t="s">
        <v>679</v>
      </c>
      <c r="Z147" s="36" t="s">
        <v>674</v>
      </c>
      <c r="AA147" s="36" t="s">
        <v>675</v>
      </c>
      <c r="AB147" s="37">
        <v>4.5</v>
      </c>
      <c r="AC147" s="38">
        <v>10000</v>
      </c>
      <c r="AD147" s="36" t="s">
        <v>8567</v>
      </c>
      <c r="AE147" s="39">
        <v>43888</v>
      </c>
      <c r="AF147" s="39">
        <v>43943</v>
      </c>
      <c r="AG147" s="36" t="s">
        <v>666</v>
      </c>
      <c r="AH147" s="36" t="s">
        <v>183</v>
      </c>
      <c r="AI147" s="37">
        <v>2.8000000000000001E-2</v>
      </c>
      <c r="AJ147" s="36" t="s">
        <v>677</v>
      </c>
      <c r="AK147" s="36" t="s">
        <v>682</v>
      </c>
      <c r="AN147" s="36" t="s">
        <v>1229</v>
      </c>
      <c r="AO147" s="36" t="s">
        <v>1230</v>
      </c>
      <c r="AP147" s="36" t="s">
        <v>1231</v>
      </c>
      <c r="AQ147" s="36" t="s">
        <v>195</v>
      </c>
      <c r="AR147" s="36" t="s">
        <v>679</v>
      </c>
      <c r="AS147" s="36" t="s">
        <v>789</v>
      </c>
      <c r="AT147" s="36" t="s">
        <v>675</v>
      </c>
      <c r="AU147" s="37">
        <v>4.5</v>
      </c>
      <c r="AV147" s="38">
        <v>10000</v>
      </c>
      <c r="AW147" s="36" t="s">
        <v>1200</v>
      </c>
      <c r="AX147" s="39">
        <v>43888</v>
      </c>
      <c r="AY147" s="39">
        <v>43943</v>
      </c>
      <c r="AZ147" s="36" t="s">
        <v>1228</v>
      </c>
      <c r="BA147" s="36" t="s">
        <v>1207</v>
      </c>
      <c r="BB147" s="37">
        <v>2.8000000000000001E-2</v>
      </c>
      <c r="BC147" s="36" t="s">
        <v>798</v>
      </c>
      <c r="BD147" s="36" t="s">
        <v>79</v>
      </c>
    </row>
    <row r="148" spans="2:56">
      <c r="B148" s="36" t="s">
        <v>9658</v>
      </c>
      <c r="C148" s="36" t="s">
        <v>4995</v>
      </c>
      <c r="D148" s="36" t="s">
        <v>9659</v>
      </c>
      <c r="E148" s="36" t="s">
        <v>4879</v>
      </c>
      <c r="F148" s="36" t="s">
        <v>679</v>
      </c>
      <c r="G148" s="36" t="s">
        <v>692</v>
      </c>
      <c r="H148" s="36" t="s">
        <v>675</v>
      </c>
      <c r="I148" s="37">
        <v>2.95</v>
      </c>
      <c r="J148" s="38">
        <v>10000</v>
      </c>
      <c r="K148" s="36" t="s">
        <v>4910</v>
      </c>
      <c r="L148" s="39">
        <v>42102</v>
      </c>
      <c r="M148" s="39">
        <v>42270</v>
      </c>
      <c r="N148" s="36" t="s">
        <v>4915</v>
      </c>
      <c r="O148" s="36" t="s">
        <v>4934</v>
      </c>
      <c r="P148" s="37">
        <v>0.28110000000000002</v>
      </c>
      <c r="Q148" s="36" t="s">
        <v>677</v>
      </c>
      <c r="R148" s="36" t="s">
        <v>682</v>
      </c>
      <c r="S148" s="47"/>
      <c r="U148" s="36" t="s">
        <v>1232</v>
      </c>
      <c r="V148" s="36" t="s">
        <v>1233</v>
      </c>
      <c r="W148" s="36" t="s">
        <v>1234</v>
      </c>
      <c r="X148" s="36" t="s">
        <v>671</v>
      </c>
      <c r="Y148" s="36" t="s">
        <v>679</v>
      </c>
      <c r="Z148" s="36" t="s">
        <v>692</v>
      </c>
      <c r="AA148" s="36" t="s">
        <v>675</v>
      </c>
      <c r="AB148" s="37">
        <v>3.7</v>
      </c>
      <c r="AC148" s="38">
        <v>10000</v>
      </c>
      <c r="AD148" s="36" t="s">
        <v>8567</v>
      </c>
      <c r="AE148" s="39">
        <v>43888</v>
      </c>
      <c r="AF148" s="39">
        <v>43943</v>
      </c>
      <c r="AG148" s="36" t="s">
        <v>666</v>
      </c>
      <c r="AH148" s="36" t="s">
        <v>8559</v>
      </c>
      <c r="AI148" s="37">
        <v>0.04</v>
      </c>
      <c r="AJ148" s="36" t="s">
        <v>677</v>
      </c>
      <c r="AK148" s="36" t="s">
        <v>682</v>
      </c>
      <c r="AN148" s="36" t="s">
        <v>1232</v>
      </c>
      <c r="AO148" s="36" t="s">
        <v>1233</v>
      </c>
      <c r="AP148" s="36" t="s">
        <v>1234</v>
      </c>
      <c r="AQ148" s="36" t="s">
        <v>808</v>
      </c>
      <c r="AR148" s="36" t="s">
        <v>804</v>
      </c>
      <c r="AS148" s="36" t="s">
        <v>692</v>
      </c>
      <c r="AT148" s="36" t="s">
        <v>675</v>
      </c>
      <c r="AU148" s="37">
        <v>3.7</v>
      </c>
      <c r="AV148" s="38">
        <v>10000</v>
      </c>
      <c r="AW148" s="36" t="s">
        <v>1206</v>
      </c>
      <c r="AX148" s="39">
        <v>43888</v>
      </c>
      <c r="AY148" s="39">
        <v>43943</v>
      </c>
      <c r="AZ148" s="36" t="s">
        <v>666</v>
      </c>
      <c r="BA148" s="36" t="s">
        <v>183</v>
      </c>
      <c r="BB148" s="37">
        <v>0.04</v>
      </c>
      <c r="BC148" s="36" t="s">
        <v>798</v>
      </c>
      <c r="BD148" s="36" t="s">
        <v>810</v>
      </c>
    </row>
    <row r="149" spans="2:56">
      <c r="B149" s="36" t="s">
        <v>9660</v>
      </c>
      <c r="C149" s="36" t="s">
        <v>9661</v>
      </c>
      <c r="D149" s="36" t="s">
        <v>2800</v>
      </c>
      <c r="E149" s="36" t="s">
        <v>4879</v>
      </c>
      <c r="F149" s="36" t="s">
        <v>679</v>
      </c>
      <c r="G149" s="36" t="s">
        <v>674</v>
      </c>
      <c r="H149" s="36" t="s">
        <v>675</v>
      </c>
      <c r="I149" s="37">
        <v>3</v>
      </c>
      <c r="J149" s="38">
        <v>10000</v>
      </c>
      <c r="K149" s="36" t="s">
        <v>4890</v>
      </c>
      <c r="L149" s="39">
        <v>42103</v>
      </c>
      <c r="M149" s="39">
        <v>42116</v>
      </c>
      <c r="N149" s="36" t="s">
        <v>4898</v>
      </c>
      <c r="O149" s="36" t="s">
        <v>2703</v>
      </c>
      <c r="P149" s="37">
        <v>4.6399999999999997E-2</v>
      </c>
      <c r="Q149" s="36" t="s">
        <v>677</v>
      </c>
      <c r="R149" s="36" t="s">
        <v>682</v>
      </c>
      <c r="S149" s="47"/>
      <c r="U149" s="36" t="s">
        <v>1235</v>
      </c>
      <c r="V149" s="36" t="s">
        <v>1236</v>
      </c>
      <c r="W149" s="36" t="s">
        <v>1237</v>
      </c>
      <c r="X149" s="36" t="s">
        <v>671</v>
      </c>
      <c r="Y149" s="36" t="s">
        <v>679</v>
      </c>
      <c r="Z149" s="36" t="s">
        <v>692</v>
      </c>
      <c r="AA149" s="36" t="s">
        <v>675</v>
      </c>
      <c r="AB149" s="37">
        <v>3.8</v>
      </c>
      <c r="AC149" s="38">
        <v>10000</v>
      </c>
      <c r="AD149" s="36" t="s">
        <v>134</v>
      </c>
      <c r="AE149" s="39">
        <v>43888</v>
      </c>
      <c r="AF149" s="39">
        <v>43943</v>
      </c>
      <c r="AG149" s="36" t="s">
        <v>666</v>
      </c>
      <c r="AH149" s="36" t="s">
        <v>8571</v>
      </c>
      <c r="AI149" s="37">
        <v>5.8000000000000003E-2</v>
      </c>
      <c r="AJ149" s="36" t="s">
        <v>8382</v>
      </c>
      <c r="AK149" s="36" t="s">
        <v>682</v>
      </c>
      <c r="AN149" s="36" t="s">
        <v>1235</v>
      </c>
      <c r="AO149" s="36" t="s">
        <v>1236</v>
      </c>
      <c r="AP149" s="36" t="s">
        <v>1237</v>
      </c>
      <c r="AQ149" s="36" t="s">
        <v>673</v>
      </c>
      <c r="AR149" s="36" t="s">
        <v>77</v>
      </c>
      <c r="AS149" s="36" t="s">
        <v>692</v>
      </c>
      <c r="AT149" s="36" t="s">
        <v>790</v>
      </c>
      <c r="AU149" s="37">
        <v>3.8</v>
      </c>
      <c r="AV149" s="38">
        <v>10000</v>
      </c>
      <c r="AW149" s="36" t="s">
        <v>1210</v>
      </c>
      <c r="AX149" s="39">
        <v>43888</v>
      </c>
      <c r="AY149" s="39">
        <v>43943</v>
      </c>
      <c r="AZ149" s="36" t="s">
        <v>1201</v>
      </c>
      <c r="BA149" s="36" t="s">
        <v>1238</v>
      </c>
      <c r="BB149" s="37">
        <v>5.8000000000000003E-2</v>
      </c>
      <c r="BC149" s="36" t="s">
        <v>677</v>
      </c>
      <c r="BD149" s="36" t="s">
        <v>810</v>
      </c>
    </row>
    <row r="150" spans="2:56">
      <c r="B150" s="36" t="s">
        <v>4996</v>
      </c>
      <c r="C150" s="36" t="s">
        <v>9662</v>
      </c>
      <c r="D150" s="36" t="s">
        <v>2801</v>
      </c>
      <c r="E150" s="36" t="s">
        <v>4879</v>
      </c>
      <c r="F150" s="36" t="s">
        <v>679</v>
      </c>
      <c r="G150" s="36" t="s">
        <v>692</v>
      </c>
      <c r="H150" s="36" t="s">
        <v>675</v>
      </c>
      <c r="I150" s="37">
        <v>3</v>
      </c>
      <c r="J150" s="38">
        <v>10000</v>
      </c>
      <c r="K150" s="36" t="s">
        <v>4890</v>
      </c>
      <c r="L150" s="39">
        <v>42103</v>
      </c>
      <c r="M150" s="39">
        <v>42116</v>
      </c>
      <c r="N150" s="36" t="s">
        <v>4898</v>
      </c>
      <c r="O150" s="36" t="s">
        <v>2703</v>
      </c>
      <c r="P150" s="37">
        <v>0.1469</v>
      </c>
      <c r="Q150" s="36" t="s">
        <v>677</v>
      </c>
      <c r="R150" s="36" t="s">
        <v>682</v>
      </c>
      <c r="S150" s="47"/>
      <c r="U150" s="36" t="s">
        <v>1239</v>
      </c>
      <c r="V150" s="36" t="s">
        <v>1240</v>
      </c>
      <c r="W150" s="36" t="s">
        <v>8572</v>
      </c>
      <c r="X150" s="36" t="s">
        <v>671</v>
      </c>
      <c r="Y150" s="36" t="s">
        <v>8573</v>
      </c>
      <c r="Z150" s="36" t="s">
        <v>692</v>
      </c>
      <c r="AA150" s="36" t="s">
        <v>8455</v>
      </c>
      <c r="AB150" s="37">
        <v>3.9</v>
      </c>
      <c r="AC150" s="38">
        <v>10000</v>
      </c>
      <c r="AD150" s="36" t="s">
        <v>134</v>
      </c>
      <c r="AE150" s="39">
        <v>43888</v>
      </c>
      <c r="AF150" s="39">
        <v>43943</v>
      </c>
      <c r="AG150" s="36" t="s">
        <v>666</v>
      </c>
      <c r="AH150" s="36" t="s">
        <v>8559</v>
      </c>
      <c r="AI150" s="37">
        <v>8.43E-2</v>
      </c>
      <c r="AJ150" s="36" t="s">
        <v>677</v>
      </c>
      <c r="AK150" s="36" t="s">
        <v>8381</v>
      </c>
      <c r="AN150" s="36" t="s">
        <v>1239</v>
      </c>
      <c r="AO150" s="36" t="s">
        <v>1240</v>
      </c>
      <c r="AP150" s="36" t="s">
        <v>1241</v>
      </c>
      <c r="AQ150" s="36" t="s">
        <v>673</v>
      </c>
      <c r="AR150" s="36" t="s">
        <v>679</v>
      </c>
      <c r="AS150" s="36" t="s">
        <v>698</v>
      </c>
      <c r="AT150" s="36" t="s">
        <v>809</v>
      </c>
      <c r="AU150" s="37">
        <v>3.9</v>
      </c>
      <c r="AV150" s="38">
        <v>10000</v>
      </c>
      <c r="AW150" s="36" t="s">
        <v>1225</v>
      </c>
      <c r="AX150" s="39">
        <v>43888</v>
      </c>
      <c r="AY150" s="39">
        <v>43943</v>
      </c>
      <c r="AZ150" s="36" t="s">
        <v>1201</v>
      </c>
      <c r="BA150" s="36" t="s">
        <v>1202</v>
      </c>
      <c r="BB150" s="37">
        <v>8.43E-2</v>
      </c>
      <c r="BC150" s="36" t="s">
        <v>201</v>
      </c>
      <c r="BD150" s="36" t="s">
        <v>799</v>
      </c>
    </row>
    <row r="151" spans="2:56">
      <c r="B151" s="36" t="s">
        <v>4997</v>
      </c>
      <c r="C151" s="36" t="s">
        <v>9663</v>
      </c>
      <c r="D151" s="36" t="s">
        <v>2802</v>
      </c>
      <c r="E151" s="36" t="s">
        <v>4879</v>
      </c>
      <c r="F151" s="36" t="s">
        <v>679</v>
      </c>
      <c r="G151" s="36" t="s">
        <v>674</v>
      </c>
      <c r="H151" s="36" t="s">
        <v>675</v>
      </c>
      <c r="I151" s="37">
        <v>3</v>
      </c>
      <c r="J151" s="38">
        <v>10000</v>
      </c>
      <c r="K151" s="36" t="s">
        <v>4972</v>
      </c>
      <c r="L151" s="39">
        <v>42103</v>
      </c>
      <c r="M151" s="39">
        <v>42151</v>
      </c>
      <c r="N151" s="36" t="s">
        <v>4973</v>
      </c>
      <c r="O151" s="36" t="s">
        <v>4974</v>
      </c>
      <c r="P151" s="37">
        <v>0.11119999999999999</v>
      </c>
      <c r="Q151" s="36" t="s">
        <v>677</v>
      </c>
      <c r="R151" s="36" t="s">
        <v>682</v>
      </c>
      <c r="S151" s="47"/>
      <c r="U151" s="36" t="s">
        <v>1242</v>
      </c>
      <c r="V151" s="36" t="s">
        <v>1243</v>
      </c>
      <c r="W151" s="36" t="s">
        <v>1244</v>
      </c>
      <c r="X151" s="36" t="s">
        <v>8357</v>
      </c>
      <c r="Y151" s="36" t="s">
        <v>679</v>
      </c>
      <c r="Z151" s="36" t="s">
        <v>8527</v>
      </c>
      <c r="AA151" s="36" t="s">
        <v>675</v>
      </c>
      <c r="AB151" s="37">
        <v>4</v>
      </c>
      <c r="AC151" s="38">
        <v>10000</v>
      </c>
      <c r="AD151" s="36" t="s">
        <v>134</v>
      </c>
      <c r="AE151" s="39">
        <v>43888</v>
      </c>
      <c r="AF151" s="39">
        <v>43943</v>
      </c>
      <c r="AG151" s="36" t="s">
        <v>8564</v>
      </c>
      <c r="AH151" s="36" t="s">
        <v>183</v>
      </c>
      <c r="AI151" s="37">
        <v>0.1182</v>
      </c>
      <c r="AJ151" s="36" t="s">
        <v>677</v>
      </c>
      <c r="AK151" s="36" t="s">
        <v>682</v>
      </c>
      <c r="AN151" s="36" t="s">
        <v>1242</v>
      </c>
      <c r="AO151" s="36" t="s">
        <v>1243</v>
      </c>
      <c r="AP151" s="36" t="s">
        <v>1244</v>
      </c>
      <c r="AQ151" s="36" t="s">
        <v>195</v>
      </c>
      <c r="AR151" s="36" t="s">
        <v>679</v>
      </c>
      <c r="AS151" s="36" t="s">
        <v>830</v>
      </c>
      <c r="AT151" s="36" t="s">
        <v>855</v>
      </c>
      <c r="AU151" s="37">
        <v>4</v>
      </c>
      <c r="AV151" s="38">
        <v>10000</v>
      </c>
      <c r="AW151" s="36" t="s">
        <v>1225</v>
      </c>
      <c r="AX151" s="39">
        <v>43888</v>
      </c>
      <c r="AY151" s="39">
        <v>43943</v>
      </c>
      <c r="AZ151" s="36" t="s">
        <v>1201</v>
      </c>
      <c r="BA151" s="36" t="s">
        <v>1245</v>
      </c>
      <c r="BB151" s="37">
        <v>0.1182</v>
      </c>
      <c r="BC151" s="36" t="s">
        <v>793</v>
      </c>
      <c r="BD151" s="36" t="s">
        <v>79</v>
      </c>
    </row>
    <row r="152" spans="2:56">
      <c r="B152" s="36" t="s">
        <v>2803</v>
      </c>
      <c r="C152" s="36" t="s">
        <v>9664</v>
      </c>
      <c r="D152" s="36" t="s">
        <v>9665</v>
      </c>
      <c r="E152" s="36" t="s">
        <v>4879</v>
      </c>
      <c r="F152" s="36" t="s">
        <v>679</v>
      </c>
      <c r="G152" s="36" t="s">
        <v>692</v>
      </c>
      <c r="H152" s="36" t="s">
        <v>675</v>
      </c>
      <c r="I152" s="37">
        <v>3</v>
      </c>
      <c r="J152" s="38">
        <v>10000</v>
      </c>
      <c r="K152" s="36" t="s">
        <v>4972</v>
      </c>
      <c r="L152" s="39">
        <v>42103</v>
      </c>
      <c r="M152" s="39">
        <v>42151</v>
      </c>
      <c r="N152" s="36" t="s">
        <v>4973</v>
      </c>
      <c r="O152" s="36" t="s">
        <v>4974</v>
      </c>
      <c r="P152" s="37">
        <v>0.2084</v>
      </c>
      <c r="Q152" s="36" t="s">
        <v>677</v>
      </c>
      <c r="R152" s="36" t="s">
        <v>682</v>
      </c>
      <c r="S152" s="47"/>
      <c r="U152" s="36" t="s">
        <v>8574</v>
      </c>
      <c r="V152" s="36" t="s">
        <v>1247</v>
      </c>
      <c r="W152" s="36" t="s">
        <v>1248</v>
      </c>
      <c r="X152" s="36" t="s">
        <v>8575</v>
      </c>
      <c r="Y152" s="36" t="s">
        <v>679</v>
      </c>
      <c r="Z152" s="36" t="s">
        <v>692</v>
      </c>
      <c r="AA152" s="36" t="s">
        <v>675</v>
      </c>
      <c r="AB152" s="37">
        <v>4.0999999999999996</v>
      </c>
      <c r="AC152" s="38">
        <v>10000</v>
      </c>
      <c r="AD152" s="36" t="s">
        <v>134</v>
      </c>
      <c r="AE152" s="39">
        <v>43888</v>
      </c>
      <c r="AF152" s="39">
        <v>43943</v>
      </c>
      <c r="AG152" s="36" t="s">
        <v>666</v>
      </c>
      <c r="AH152" s="36" t="s">
        <v>8559</v>
      </c>
      <c r="AI152" s="37">
        <v>0.16470000000000001</v>
      </c>
      <c r="AJ152" s="36" t="s">
        <v>677</v>
      </c>
      <c r="AK152" s="36" t="s">
        <v>682</v>
      </c>
      <c r="AN152" s="36" t="s">
        <v>1246</v>
      </c>
      <c r="AO152" s="36" t="s">
        <v>1247</v>
      </c>
      <c r="AP152" s="36" t="s">
        <v>1248</v>
      </c>
      <c r="AQ152" s="36" t="s">
        <v>827</v>
      </c>
      <c r="AR152" s="36" t="s">
        <v>77</v>
      </c>
      <c r="AS152" s="36" t="s">
        <v>692</v>
      </c>
      <c r="AT152" s="36" t="s">
        <v>809</v>
      </c>
      <c r="AU152" s="37">
        <v>4.0999999999999996</v>
      </c>
      <c r="AV152" s="38">
        <v>10000</v>
      </c>
      <c r="AW152" s="36" t="s">
        <v>1210</v>
      </c>
      <c r="AX152" s="39">
        <v>43888</v>
      </c>
      <c r="AY152" s="39">
        <v>43943</v>
      </c>
      <c r="AZ152" s="36" t="s">
        <v>1228</v>
      </c>
      <c r="BA152" s="36" t="s">
        <v>183</v>
      </c>
      <c r="BB152" s="37">
        <v>0.16470000000000001</v>
      </c>
      <c r="BC152" s="36" t="s">
        <v>814</v>
      </c>
      <c r="BD152" s="36" t="s">
        <v>799</v>
      </c>
    </row>
    <row r="153" spans="2:56">
      <c r="B153" s="36" t="s">
        <v>2804</v>
      </c>
      <c r="C153" s="36" t="s">
        <v>4998</v>
      </c>
      <c r="D153" s="36" t="s">
        <v>9666</v>
      </c>
      <c r="E153" s="36" t="s">
        <v>4879</v>
      </c>
      <c r="F153" s="36" t="s">
        <v>679</v>
      </c>
      <c r="G153" s="36" t="s">
        <v>674</v>
      </c>
      <c r="H153" s="36" t="s">
        <v>675</v>
      </c>
      <c r="I153" s="37">
        <v>3</v>
      </c>
      <c r="J153" s="38">
        <v>10000</v>
      </c>
      <c r="K153" s="36" t="s">
        <v>4941</v>
      </c>
      <c r="L153" s="39">
        <v>42103</v>
      </c>
      <c r="M153" s="39">
        <v>42179</v>
      </c>
      <c r="N153" s="36" t="s">
        <v>4901</v>
      </c>
      <c r="O153" s="36" t="s">
        <v>2712</v>
      </c>
      <c r="P153" s="37">
        <v>0.1454</v>
      </c>
      <c r="Q153" s="36" t="s">
        <v>677</v>
      </c>
      <c r="R153" s="36" t="s">
        <v>682</v>
      </c>
      <c r="S153" s="47"/>
      <c r="U153" s="36" t="s">
        <v>8576</v>
      </c>
      <c r="V153" s="36" t="s">
        <v>1250</v>
      </c>
      <c r="W153" s="36" t="s">
        <v>1251</v>
      </c>
      <c r="X153" s="36" t="s">
        <v>671</v>
      </c>
      <c r="Y153" s="36" t="s">
        <v>679</v>
      </c>
      <c r="Z153" s="36" t="s">
        <v>8449</v>
      </c>
      <c r="AA153" s="36" t="s">
        <v>675</v>
      </c>
      <c r="AB153" s="37">
        <v>4.2</v>
      </c>
      <c r="AC153" s="38">
        <v>10000</v>
      </c>
      <c r="AD153" s="36" t="s">
        <v>134</v>
      </c>
      <c r="AE153" s="39">
        <v>43888</v>
      </c>
      <c r="AF153" s="39">
        <v>43943</v>
      </c>
      <c r="AG153" s="36" t="s">
        <v>8577</v>
      </c>
      <c r="AH153" s="36" t="s">
        <v>183</v>
      </c>
      <c r="AI153" s="37">
        <v>0.22309999999999999</v>
      </c>
      <c r="AJ153" s="36" t="s">
        <v>8382</v>
      </c>
      <c r="AK153" s="36" t="s">
        <v>682</v>
      </c>
      <c r="AN153" s="36" t="s">
        <v>1249</v>
      </c>
      <c r="AO153" s="36" t="s">
        <v>1250</v>
      </c>
      <c r="AP153" s="36" t="s">
        <v>1251</v>
      </c>
      <c r="AQ153" s="36" t="s">
        <v>195</v>
      </c>
      <c r="AR153" s="36" t="s">
        <v>679</v>
      </c>
      <c r="AS153" s="36" t="s">
        <v>698</v>
      </c>
      <c r="AT153" s="36" t="s">
        <v>790</v>
      </c>
      <c r="AU153" s="37">
        <v>4.2</v>
      </c>
      <c r="AV153" s="38">
        <v>10000</v>
      </c>
      <c r="AW153" s="36" t="s">
        <v>1210</v>
      </c>
      <c r="AX153" s="39">
        <v>43888</v>
      </c>
      <c r="AY153" s="39">
        <v>43943</v>
      </c>
      <c r="AZ153" s="36" t="s">
        <v>1219</v>
      </c>
      <c r="BA153" s="36" t="s">
        <v>1207</v>
      </c>
      <c r="BB153" s="37">
        <v>0.22309999999999999</v>
      </c>
      <c r="BC153" s="36" t="s">
        <v>823</v>
      </c>
      <c r="BD153" s="36" t="s">
        <v>682</v>
      </c>
    </row>
    <row r="154" spans="2:56">
      <c r="B154" s="36" t="s">
        <v>2805</v>
      </c>
      <c r="C154" s="36" t="s">
        <v>9667</v>
      </c>
      <c r="D154" s="36" t="s">
        <v>2806</v>
      </c>
      <c r="E154" s="36" t="s">
        <v>4879</v>
      </c>
      <c r="F154" s="36" t="s">
        <v>679</v>
      </c>
      <c r="G154" s="36" t="s">
        <v>692</v>
      </c>
      <c r="H154" s="36" t="s">
        <v>675</v>
      </c>
      <c r="I154" s="37">
        <v>3</v>
      </c>
      <c r="J154" s="38">
        <v>10000</v>
      </c>
      <c r="K154" s="36" t="s">
        <v>4941</v>
      </c>
      <c r="L154" s="39">
        <v>42103</v>
      </c>
      <c r="M154" s="39">
        <v>42179</v>
      </c>
      <c r="N154" s="36" t="s">
        <v>4901</v>
      </c>
      <c r="O154" s="36" t="s">
        <v>2712</v>
      </c>
      <c r="P154" s="37">
        <v>0.23280000000000001</v>
      </c>
      <c r="Q154" s="36" t="s">
        <v>677</v>
      </c>
      <c r="R154" s="36" t="s">
        <v>682</v>
      </c>
      <c r="S154" s="47"/>
      <c r="U154" s="36" t="s">
        <v>1252</v>
      </c>
      <c r="V154" s="36" t="s">
        <v>1253</v>
      </c>
      <c r="W154" s="36" t="s">
        <v>8578</v>
      </c>
      <c r="X154" s="36" t="s">
        <v>8547</v>
      </c>
      <c r="Y154" s="36" t="s">
        <v>8458</v>
      </c>
      <c r="Z154" s="36" t="s">
        <v>8579</v>
      </c>
      <c r="AA154" s="36" t="s">
        <v>8412</v>
      </c>
      <c r="AB154" s="37">
        <v>4.3</v>
      </c>
      <c r="AC154" s="38">
        <v>10000</v>
      </c>
      <c r="AD154" s="36" t="s">
        <v>8567</v>
      </c>
      <c r="AE154" s="39">
        <v>43888</v>
      </c>
      <c r="AF154" s="39">
        <v>43943</v>
      </c>
      <c r="AG154" s="36" t="s">
        <v>666</v>
      </c>
      <c r="AH154" s="36" t="s">
        <v>183</v>
      </c>
      <c r="AI154" s="37">
        <v>0.29110000000000003</v>
      </c>
      <c r="AJ154" s="36" t="s">
        <v>677</v>
      </c>
      <c r="AK154" s="36" t="s">
        <v>8393</v>
      </c>
      <c r="AN154" s="36" t="s">
        <v>1252</v>
      </c>
      <c r="AO154" s="36" t="s">
        <v>1253</v>
      </c>
      <c r="AP154" s="36" t="s">
        <v>1254</v>
      </c>
      <c r="AQ154" s="36" t="s">
        <v>827</v>
      </c>
      <c r="AR154" s="36" t="s">
        <v>811</v>
      </c>
      <c r="AS154" s="36" t="s">
        <v>205</v>
      </c>
      <c r="AT154" s="36" t="s">
        <v>809</v>
      </c>
      <c r="AU154" s="37">
        <v>4.3</v>
      </c>
      <c r="AV154" s="38">
        <v>10000</v>
      </c>
      <c r="AW154" s="36" t="s">
        <v>1210</v>
      </c>
      <c r="AX154" s="39">
        <v>43888</v>
      </c>
      <c r="AY154" s="39">
        <v>43943</v>
      </c>
      <c r="AZ154" s="36" t="s">
        <v>1211</v>
      </c>
      <c r="BA154" s="36" t="s">
        <v>1202</v>
      </c>
      <c r="BB154" s="37">
        <v>0.29110000000000003</v>
      </c>
      <c r="BC154" s="36" t="s">
        <v>823</v>
      </c>
      <c r="BD154" s="36" t="s">
        <v>682</v>
      </c>
    </row>
    <row r="155" spans="2:56">
      <c r="B155" s="36" t="s">
        <v>9668</v>
      </c>
      <c r="C155" s="36" t="s">
        <v>4999</v>
      </c>
      <c r="D155" s="36" t="s">
        <v>2807</v>
      </c>
      <c r="E155" s="36" t="s">
        <v>9456</v>
      </c>
      <c r="F155" s="36" t="s">
        <v>679</v>
      </c>
      <c r="G155" s="36" t="s">
        <v>674</v>
      </c>
      <c r="H155" s="36" t="s">
        <v>675</v>
      </c>
      <c r="I155" s="37">
        <v>3</v>
      </c>
      <c r="J155" s="38">
        <v>10000</v>
      </c>
      <c r="K155" s="36" t="s">
        <v>4910</v>
      </c>
      <c r="L155" s="39">
        <v>42103</v>
      </c>
      <c r="M155" s="39">
        <v>42270</v>
      </c>
      <c r="N155" s="36" t="s">
        <v>4915</v>
      </c>
      <c r="O155" s="36" t="s">
        <v>4934</v>
      </c>
      <c r="P155" s="37">
        <v>0.25590000000000002</v>
      </c>
      <c r="Q155" s="36" t="s">
        <v>677</v>
      </c>
      <c r="R155" s="36" t="s">
        <v>682</v>
      </c>
      <c r="S155" s="47"/>
      <c r="U155" s="36" t="s">
        <v>1255</v>
      </c>
      <c r="V155" s="36" t="s">
        <v>1256</v>
      </c>
      <c r="W155" s="36" t="s">
        <v>239</v>
      </c>
      <c r="X155" s="36" t="s">
        <v>671</v>
      </c>
      <c r="Y155" s="36" t="s">
        <v>679</v>
      </c>
      <c r="Z155" s="36" t="s">
        <v>692</v>
      </c>
      <c r="AA155" s="36" t="s">
        <v>8580</v>
      </c>
      <c r="AB155" s="37">
        <v>4.4000000000000004</v>
      </c>
      <c r="AC155" s="38">
        <v>10000</v>
      </c>
      <c r="AD155" s="36" t="s">
        <v>134</v>
      </c>
      <c r="AE155" s="39">
        <v>43888</v>
      </c>
      <c r="AF155" s="39">
        <v>43943</v>
      </c>
      <c r="AG155" s="36" t="s">
        <v>8581</v>
      </c>
      <c r="AH155" s="36" t="s">
        <v>183</v>
      </c>
      <c r="AI155" s="37">
        <v>0.37040000000000001</v>
      </c>
      <c r="AJ155" s="36" t="s">
        <v>677</v>
      </c>
      <c r="AK155" s="36" t="s">
        <v>682</v>
      </c>
      <c r="AN155" s="36" t="s">
        <v>1255</v>
      </c>
      <c r="AO155" s="36" t="s">
        <v>1256</v>
      </c>
      <c r="AP155" s="36" t="s">
        <v>239</v>
      </c>
      <c r="AQ155" s="36" t="s">
        <v>827</v>
      </c>
      <c r="AR155" s="36" t="s">
        <v>804</v>
      </c>
      <c r="AS155" s="36" t="s">
        <v>830</v>
      </c>
      <c r="AT155" s="36" t="s">
        <v>675</v>
      </c>
      <c r="AU155" s="37">
        <v>4.4000000000000004</v>
      </c>
      <c r="AV155" s="38">
        <v>10000</v>
      </c>
      <c r="AW155" s="36" t="s">
        <v>1210</v>
      </c>
      <c r="AX155" s="39">
        <v>43888</v>
      </c>
      <c r="AY155" s="39">
        <v>43943</v>
      </c>
      <c r="AZ155" s="36" t="s">
        <v>1201</v>
      </c>
      <c r="BA155" s="36" t="s">
        <v>1212</v>
      </c>
      <c r="BB155" s="37">
        <v>0.37040000000000001</v>
      </c>
      <c r="BC155" s="36" t="s">
        <v>677</v>
      </c>
      <c r="BD155" s="36" t="s">
        <v>810</v>
      </c>
    </row>
    <row r="156" spans="2:56">
      <c r="B156" s="36" t="s">
        <v>5000</v>
      </c>
      <c r="C156" s="36" t="s">
        <v>5001</v>
      </c>
      <c r="D156" s="36" t="s">
        <v>9669</v>
      </c>
      <c r="E156" s="36" t="s">
        <v>4879</v>
      </c>
      <c r="F156" s="36" t="s">
        <v>679</v>
      </c>
      <c r="G156" s="36" t="s">
        <v>692</v>
      </c>
      <c r="H156" s="36" t="s">
        <v>675</v>
      </c>
      <c r="I156" s="37">
        <v>3</v>
      </c>
      <c r="J156" s="38">
        <v>10000</v>
      </c>
      <c r="K156" s="36" t="s">
        <v>4910</v>
      </c>
      <c r="L156" s="39">
        <v>42103</v>
      </c>
      <c r="M156" s="39">
        <v>42270</v>
      </c>
      <c r="N156" s="36" t="s">
        <v>4915</v>
      </c>
      <c r="O156" s="36" t="s">
        <v>4934</v>
      </c>
      <c r="P156" s="37">
        <v>0.29809999999999998</v>
      </c>
      <c r="Q156" s="36" t="s">
        <v>677</v>
      </c>
      <c r="R156" s="36" t="s">
        <v>682</v>
      </c>
      <c r="S156" s="47"/>
      <c r="U156" s="36" t="s">
        <v>8582</v>
      </c>
      <c r="V156" s="36" t="s">
        <v>240</v>
      </c>
      <c r="W156" s="36" t="s">
        <v>1258</v>
      </c>
      <c r="X156" s="36" t="s">
        <v>8553</v>
      </c>
      <c r="Y156" s="36" t="s">
        <v>679</v>
      </c>
      <c r="Z156" s="36" t="s">
        <v>692</v>
      </c>
      <c r="AA156" s="36" t="s">
        <v>8412</v>
      </c>
      <c r="AB156" s="37">
        <v>4.5</v>
      </c>
      <c r="AC156" s="38">
        <v>10000</v>
      </c>
      <c r="AD156" s="36" t="s">
        <v>134</v>
      </c>
      <c r="AE156" s="39">
        <v>43888</v>
      </c>
      <c r="AF156" s="39">
        <v>43943</v>
      </c>
      <c r="AG156" s="36" t="s">
        <v>666</v>
      </c>
      <c r="AH156" s="36" t="s">
        <v>183</v>
      </c>
      <c r="AI156" s="37">
        <v>0.45429999999999998</v>
      </c>
      <c r="AJ156" s="36" t="s">
        <v>677</v>
      </c>
      <c r="AK156" s="36" t="s">
        <v>682</v>
      </c>
      <c r="AN156" s="36" t="s">
        <v>1257</v>
      </c>
      <c r="AO156" s="36" t="s">
        <v>240</v>
      </c>
      <c r="AP156" s="36" t="s">
        <v>1258</v>
      </c>
      <c r="AQ156" s="36" t="s">
        <v>673</v>
      </c>
      <c r="AR156" s="36" t="s">
        <v>679</v>
      </c>
      <c r="AS156" s="36" t="s">
        <v>830</v>
      </c>
      <c r="AT156" s="36" t="s">
        <v>809</v>
      </c>
      <c r="AU156" s="37">
        <v>4.5</v>
      </c>
      <c r="AV156" s="38">
        <v>10000</v>
      </c>
      <c r="AW156" s="36" t="s">
        <v>1206</v>
      </c>
      <c r="AX156" s="39">
        <v>43888</v>
      </c>
      <c r="AY156" s="39">
        <v>43943</v>
      </c>
      <c r="AZ156" s="36" t="s">
        <v>1201</v>
      </c>
      <c r="BA156" s="36" t="s">
        <v>1207</v>
      </c>
      <c r="BB156" s="37">
        <v>0.45429999999999998</v>
      </c>
      <c r="BC156" s="36" t="s">
        <v>201</v>
      </c>
      <c r="BD156" s="36" t="s">
        <v>810</v>
      </c>
    </row>
    <row r="157" spans="2:56">
      <c r="B157" s="36" t="s">
        <v>5002</v>
      </c>
      <c r="C157" s="36" t="s">
        <v>9670</v>
      </c>
      <c r="D157" s="36" t="s">
        <v>9671</v>
      </c>
      <c r="E157" s="36" t="s">
        <v>4879</v>
      </c>
      <c r="F157" s="36" t="s">
        <v>679</v>
      </c>
      <c r="G157" s="36" t="s">
        <v>674</v>
      </c>
      <c r="H157" s="36" t="s">
        <v>675</v>
      </c>
      <c r="I157" s="37">
        <v>3.1</v>
      </c>
      <c r="J157" s="38">
        <v>10000</v>
      </c>
      <c r="K157" s="36" t="s">
        <v>4890</v>
      </c>
      <c r="L157" s="39">
        <v>42107</v>
      </c>
      <c r="M157" s="39">
        <v>42116</v>
      </c>
      <c r="N157" s="36" t="s">
        <v>4898</v>
      </c>
      <c r="O157" s="36" t="s">
        <v>2703</v>
      </c>
      <c r="P157" s="37">
        <v>2.46E-2</v>
      </c>
      <c r="Q157" s="36" t="s">
        <v>677</v>
      </c>
      <c r="R157" s="36" t="s">
        <v>682</v>
      </c>
      <c r="S157" s="47"/>
      <c r="U157" s="36" t="s">
        <v>1259</v>
      </c>
      <c r="V157" s="36" t="s">
        <v>1260</v>
      </c>
      <c r="W157" s="36" t="s">
        <v>1261</v>
      </c>
      <c r="X157" s="36" t="s">
        <v>671</v>
      </c>
      <c r="Y157" s="36" t="s">
        <v>8518</v>
      </c>
      <c r="Z157" s="36" t="s">
        <v>674</v>
      </c>
      <c r="AA157" s="36" t="s">
        <v>675</v>
      </c>
      <c r="AB157" s="37">
        <v>3.5</v>
      </c>
      <c r="AC157" s="38">
        <v>10000</v>
      </c>
      <c r="AD157" s="36" t="s">
        <v>8567</v>
      </c>
      <c r="AE157" s="39">
        <v>43892</v>
      </c>
      <c r="AF157" s="39">
        <v>43943</v>
      </c>
      <c r="AG157" s="36" t="s">
        <v>666</v>
      </c>
      <c r="AH157" s="36" t="s">
        <v>8559</v>
      </c>
      <c r="AI157" s="37">
        <v>0.45829999999999999</v>
      </c>
      <c r="AJ157" s="36" t="s">
        <v>677</v>
      </c>
      <c r="AK157" s="36" t="s">
        <v>8433</v>
      </c>
      <c r="AN157" s="36" t="s">
        <v>1259</v>
      </c>
      <c r="AO157" s="36" t="s">
        <v>1260</v>
      </c>
      <c r="AP157" s="36" t="s">
        <v>1261</v>
      </c>
      <c r="AQ157" s="36" t="s">
        <v>673</v>
      </c>
      <c r="AR157" s="36" t="s">
        <v>679</v>
      </c>
      <c r="AS157" s="36" t="s">
        <v>674</v>
      </c>
      <c r="AT157" s="36" t="s">
        <v>809</v>
      </c>
      <c r="AU157" s="37">
        <v>3.5</v>
      </c>
      <c r="AV157" s="38">
        <v>10000</v>
      </c>
      <c r="AW157" s="36" t="s">
        <v>1210</v>
      </c>
      <c r="AX157" s="39">
        <v>43892</v>
      </c>
      <c r="AY157" s="39">
        <v>43943</v>
      </c>
      <c r="AZ157" s="36" t="s">
        <v>1219</v>
      </c>
      <c r="BA157" s="36" t="s">
        <v>1212</v>
      </c>
      <c r="BB157" s="37">
        <v>0.45829999999999999</v>
      </c>
      <c r="BC157" s="36" t="s">
        <v>798</v>
      </c>
      <c r="BD157" s="36" t="s">
        <v>79</v>
      </c>
    </row>
    <row r="158" spans="2:56">
      <c r="B158" s="36" t="s">
        <v>9672</v>
      </c>
      <c r="C158" s="36" t="s">
        <v>5003</v>
      </c>
      <c r="D158" s="36" t="s">
        <v>9673</v>
      </c>
      <c r="E158" s="36" t="s">
        <v>4879</v>
      </c>
      <c r="F158" s="36" t="s">
        <v>679</v>
      </c>
      <c r="G158" s="36" t="s">
        <v>692</v>
      </c>
      <c r="H158" s="36" t="s">
        <v>675</v>
      </c>
      <c r="I158" s="37">
        <v>3.1</v>
      </c>
      <c r="J158" s="38">
        <v>10000</v>
      </c>
      <c r="K158" s="36" t="s">
        <v>4890</v>
      </c>
      <c r="L158" s="39">
        <v>42107</v>
      </c>
      <c r="M158" s="39">
        <v>42116</v>
      </c>
      <c r="N158" s="36" t="s">
        <v>4898</v>
      </c>
      <c r="O158" s="36" t="s">
        <v>2703</v>
      </c>
      <c r="P158" s="37">
        <v>0.1835</v>
      </c>
      <c r="Q158" s="36" t="s">
        <v>677</v>
      </c>
      <c r="R158" s="36" t="s">
        <v>682</v>
      </c>
      <c r="S158" s="47"/>
      <c r="U158" s="36" t="s">
        <v>1262</v>
      </c>
      <c r="V158" s="36" t="s">
        <v>8583</v>
      </c>
      <c r="W158" s="36" t="s">
        <v>1264</v>
      </c>
      <c r="X158" s="36" t="s">
        <v>8547</v>
      </c>
      <c r="Y158" s="36" t="s">
        <v>679</v>
      </c>
      <c r="Z158" s="36" t="s">
        <v>674</v>
      </c>
      <c r="AA158" s="36" t="s">
        <v>8369</v>
      </c>
      <c r="AB158" s="37">
        <v>3.6</v>
      </c>
      <c r="AC158" s="38">
        <v>10000</v>
      </c>
      <c r="AD158" s="36" t="s">
        <v>8584</v>
      </c>
      <c r="AE158" s="39">
        <v>43892</v>
      </c>
      <c r="AF158" s="39">
        <v>43943</v>
      </c>
      <c r="AG158" s="36" t="s">
        <v>666</v>
      </c>
      <c r="AH158" s="36" t="s">
        <v>183</v>
      </c>
      <c r="AI158" s="37">
        <v>0.3695</v>
      </c>
      <c r="AJ158" s="36" t="s">
        <v>8382</v>
      </c>
      <c r="AK158" s="36" t="s">
        <v>682</v>
      </c>
      <c r="AN158" s="36" t="s">
        <v>1262</v>
      </c>
      <c r="AO158" s="36" t="s">
        <v>1263</v>
      </c>
      <c r="AP158" s="36" t="s">
        <v>1264</v>
      </c>
      <c r="AQ158" s="36" t="s">
        <v>827</v>
      </c>
      <c r="AR158" s="36" t="s">
        <v>77</v>
      </c>
      <c r="AS158" s="36" t="s">
        <v>674</v>
      </c>
      <c r="AT158" s="36" t="s">
        <v>790</v>
      </c>
      <c r="AU158" s="37">
        <v>3.6</v>
      </c>
      <c r="AV158" s="38">
        <v>10000</v>
      </c>
      <c r="AW158" s="36" t="s">
        <v>1210</v>
      </c>
      <c r="AX158" s="39">
        <v>43892</v>
      </c>
      <c r="AY158" s="39">
        <v>43943</v>
      </c>
      <c r="AZ158" s="36" t="s">
        <v>1228</v>
      </c>
      <c r="BA158" s="36" t="s">
        <v>1212</v>
      </c>
      <c r="BB158" s="37">
        <v>0.3695</v>
      </c>
      <c r="BC158" s="36" t="s">
        <v>677</v>
      </c>
      <c r="BD158" s="36" t="s">
        <v>682</v>
      </c>
    </row>
    <row r="159" spans="2:56">
      <c r="B159" s="36" t="s">
        <v>2808</v>
      </c>
      <c r="C159" s="36" t="s">
        <v>2809</v>
      </c>
      <c r="D159" s="36" t="s">
        <v>9674</v>
      </c>
      <c r="E159" s="36" t="s">
        <v>4879</v>
      </c>
      <c r="F159" s="36" t="s">
        <v>679</v>
      </c>
      <c r="G159" s="36" t="s">
        <v>674</v>
      </c>
      <c r="H159" s="36" t="s">
        <v>675</v>
      </c>
      <c r="I159" s="37">
        <v>3.1</v>
      </c>
      <c r="J159" s="38">
        <v>10000</v>
      </c>
      <c r="K159" s="36" t="s">
        <v>4972</v>
      </c>
      <c r="L159" s="39">
        <v>42107</v>
      </c>
      <c r="M159" s="39">
        <v>42151</v>
      </c>
      <c r="N159" s="36" t="s">
        <v>4973</v>
      </c>
      <c r="O159" s="36" t="s">
        <v>4974</v>
      </c>
      <c r="P159" s="37">
        <v>0.1</v>
      </c>
      <c r="Q159" s="36" t="s">
        <v>677</v>
      </c>
      <c r="R159" s="36" t="s">
        <v>682</v>
      </c>
      <c r="S159" s="47"/>
      <c r="U159" s="36" t="s">
        <v>1265</v>
      </c>
      <c r="V159" s="36" t="s">
        <v>1266</v>
      </c>
      <c r="W159" s="36" t="s">
        <v>1267</v>
      </c>
      <c r="X159" s="36" t="s">
        <v>671</v>
      </c>
      <c r="Y159" s="36" t="s">
        <v>679</v>
      </c>
      <c r="Z159" s="36" t="s">
        <v>8585</v>
      </c>
      <c r="AA159" s="36" t="s">
        <v>675</v>
      </c>
      <c r="AB159" s="37">
        <v>3.5</v>
      </c>
      <c r="AC159" s="38">
        <v>10000</v>
      </c>
      <c r="AD159" s="36" t="s">
        <v>134</v>
      </c>
      <c r="AE159" s="39">
        <v>43892</v>
      </c>
      <c r="AF159" s="39">
        <v>43943</v>
      </c>
      <c r="AG159" s="36" t="s">
        <v>8581</v>
      </c>
      <c r="AH159" s="36" t="s">
        <v>183</v>
      </c>
      <c r="AI159" s="37">
        <v>2.6100000000000002E-2</v>
      </c>
      <c r="AJ159" s="36" t="s">
        <v>8382</v>
      </c>
      <c r="AK159" s="36" t="s">
        <v>682</v>
      </c>
      <c r="AN159" s="36" t="s">
        <v>1265</v>
      </c>
      <c r="AO159" s="36" t="s">
        <v>1266</v>
      </c>
      <c r="AP159" s="36" t="s">
        <v>1267</v>
      </c>
      <c r="AQ159" s="36" t="s">
        <v>195</v>
      </c>
      <c r="AR159" s="36" t="s">
        <v>811</v>
      </c>
      <c r="AS159" s="36" t="s">
        <v>692</v>
      </c>
      <c r="AT159" s="36" t="s">
        <v>78</v>
      </c>
      <c r="AU159" s="37">
        <v>3.5</v>
      </c>
      <c r="AV159" s="38">
        <v>10000</v>
      </c>
      <c r="AW159" s="36" t="s">
        <v>1225</v>
      </c>
      <c r="AX159" s="39">
        <v>43892</v>
      </c>
      <c r="AY159" s="39">
        <v>43943</v>
      </c>
      <c r="AZ159" s="36" t="s">
        <v>1219</v>
      </c>
      <c r="BA159" s="36" t="s">
        <v>1212</v>
      </c>
      <c r="BB159" s="37">
        <v>2.6100000000000002E-2</v>
      </c>
      <c r="BC159" s="36" t="s">
        <v>201</v>
      </c>
      <c r="BD159" s="36" t="s">
        <v>682</v>
      </c>
    </row>
    <row r="160" spans="2:56">
      <c r="B160" s="36" t="s">
        <v>9675</v>
      </c>
      <c r="C160" s="36" t="s">
        <v>9676</v>
      </c>
      <c r="D160" s="36" t="s">
        <v>9677</v>
      </c>
      <c r="E160" s="36" t="s">
        <v>4879</v>
      </c>
      <c r="F160" s="36" t="s">
        <v>679</v>
      </c>
      <c r="G160" s="36" t="s">
        <v>692</v>
      </c>
      <c r="H160" s="36" t="s">
        <v>675</v>
      </c>
      <c r="I160" s="37">
        <v>3.1</v>
      </c>
      <c r="J160" s="38">
        <v>10000</v>
      </c>
      <c r="K160" s="36" t="s">
        <v>4972</v>
      </c>
      <c r="L160" s="39">
        <v>42107</v>
      </c>
      <c r="M160" s="39">
        <v>42151</v>
      </c>
      <c r="N160" s="36" t="s">
        <v>4973</v>
      </c>
      <c r="O160" s="36" t="s">
        <v>4974</v>
      </c>
      <c r="P160" s="37">
        <v>0.25309999999999999</v>
      </c>
      <c r="Q160" s="36" t="s">
        <v>677</v>
      </c>
      <c r="R160" s="36" t="s">
        <v>682</v>
      </c>
      <c r="S160" s="47"/>
      <c r="U160" s="36" t="s">
        <v>8586</v>
      </c>
      <c r="V160" s="36" t="s">
        <v>1269</v>
      </c>
      <c r="W160" s="36" t="s">
        <v>1270</v>
      </c>
      <c r="X160" s="36" t="s">
        <v>671</v>
      </c>
      <c r="Y160" s="36" t="s">
        <v>679</v>
      </c>
      <c r="Z160" s="36" t="s">
        <v>692</v>
      </c>
      <c r="AA160" s="36" t="s">
        <v>675</v>
      </c>
      <c r="AB160" s="37">
        <v>3.6</v>
      </c>
      <c r="AC160" s="38">
        <v>10000</v>
      </c>
      <c r="AD160" s="36" t="s">
        <v>8568</v>
      </c>
      <c r="AE160" s="39">
        <v>43892</v>
      </c>
      <c r="AF160" s="39">
        <v>43943</v>
      </c>
      <c r="AG160" s="36" t="s">
        <v>8577</v>
      </c>
      <c r="AH160" s="36" t="s">
        <v>183</v>
      </c>
      <c r="AI160" s="37">
        <v>4.3499999999999997E-2</v>
      </c>
      <c r="AJ160" s="36" t="s">
        <v>677</v>
      </c>
      <c r="AK160" s="36" t="s">
        <v>682</v>
      </c>
      <c r="AN160" s="36" t="s">
        <v>1268</v>
      </c>
      <c r="AO160" s="36" t="s">
        <v>1269</v>
      </c>
      <c r="AP160" s="36" t="s">
        <v>1270</v>
      </c>
      <c r="AQ160" s="36" t="s">
        <v>808</v>
      </c>
      <c r="AR160" s="36" t="s">
        <v>679</v>
      </c>
      <c r="AS160" s="36" t="s">
        <v>822</v>
      </c>
      <c r="AT160" s="36" t="s">
        <v>790</v>
      </c>
      <c r="AU160" s="37">
        <v>3.6</v>
      </c>
      <c r="AV160" s="38">
        <v>10000</v>
      </c>
      <c r="AW160" s="36" t="s">
        <v>1200</v>
      </c>
      <c r="AX160" s="39">
        <v>43892</v>
      </c>
      <c r="AY160" s="39">
        <v>43943</v>
      </c>
      <c r="AZ160" s="36" t="s">
        <v>1201</v>
      </c>
      <c r="BA160" s="36" t="s">
        <v>183</v>
      </c>
      <c r="BB160" s="37">
        <v>4.3499999999999997E-2</v>
      </c>
      <c r="BC160" s="36" t="s">
        <v>677</v>
      </c>
      <c r="BD160" s="36" t="s">
        <v>807</v>
      </c>
    </row>
    <row r="161" spans="2:56">
      <c r="B161" s="36" t="s">
        <v>9678</v>
      </c>
      <c r="C161" s="36" t="s">
        <v>9679</v>
      </c>
      <c r="D161" s="36" t="s">
        <v>2810</v>
      </c>
      <c r="E161" s="36" t="s">
        <v>4879</v>
      </c>
      <c r="F161" s="36" t="s">
        <v>679</v>
      </c>
      <c r="G161" s="36" t="s">
        <v>674</v>
      </c>
      <c r="H161" s="36" t="s">
        <v>675</v>
      </c>
      <c r="I161" s="37">
        <v>3.1</v>
      </c>
      <c r="J161" s="38">
        <v>10000</v>
      </c>
      <c r="K161" s="36" t="s">
        <v>9467</v>
      </c>
      <c r="L161" s="39">
        <v>42107</v>
      </c>
      <c r="M161" s="39">
        <v>42179</v>
      </c>
      <c r="N161" s="36" t="s">
        <v>4901</v>
      </c>
      <c r="O161" s="36" t="s">
        <v>2712</v>
      </c>
      <c r="P161" s="37">
        <v>0.14319999999999999</v>
      </c>
      <c r="Q161" s="36" t="s">
        <v>677</v>
      </c>
      <c r="R161" s="36" t="s">
        <v>682</v>
      </c>
      <c r="S161" s="47"/>
      <c r="U161" s="36" t="s">
        <v>8587</v>
      </c>
      <c r="V161" s="36" t="s">
        <v>1272</v>
      </c>
      <c r="W161" s="36" t="s">
        <v>1273</v>
      </c>
      <c r="X161" s="36" t="s">
        <v>671</v>
      </c>
      <c r="Y161" s="36" t="s">
        <v>679</v>
      </c>
      <c r="Z161" s="36" t="s">
        <v>674</v>
      </c>
      <c r="AA161" s="36" t="s">
        <v>8588</v>
      </c>
      <c r="AB161" s="37">
        <v>4.5999999999999996</v>
      </c>
      <c r="AC161" s="38">
        <v>10000</v>
      </c>
      <c r="AD161" s="36" t="s">
        <v>8567</v>
      </c>
      <c r="AE161" s="39">
        <v>43896</v>
      </c>
      <c r="AF161" s="39">
        <v>43943</v>
      </c>
      <c r="AG161" s="36" t="s">
        <v>666</v>
      </c>
      <c r="AH161" s="36" t="s">
        <v>183</v>
      </c>
      <c r="AI161" s="37">
        <v>2.1100000000000001E-2</v>
      </c>
      <c r="AJ161" s="36" t="s">
        <v>677</v>
      </c>
      <c r="AK161" s="36" t="s">
        <v>682</v>
      </c>
      <c r="AN161" s="36" t="s">
        <v>1271</v>
      </c>
      <c r="AO161" s="36" t="s">
        <v>1272</v>
      </c>
      <c r="AP161" s="36" t="s">
        <v>1273</v>
      </c>
      <c r="AQ161" s="36" t="s">
        <v>195</v>
      </c>
      <c r="AR161" s="36" t="s">
        <v>870</v>
      </c>
      <c r="AS161" s="36" t="s">
        <v>812</v>
      </c>
      <c r="AT161" s="36" t="s">
        <v>809</v>
      </c>
      <c r="AU161" s="37">
        <v>4.5999999999999996</v>
      </c>
      <c r="AV161" s="38">
        <v>10000</v>
      </c>
      <c r="AW161" s="36" t="s">
        <v>1200</v>
      </c>
      <c r="AX161" s="39">
        <v>43896</v>
      </c>
      <c r="AY161" s="39">
        <v>43943</v>
      </c>
      <c r="AZ161" s="36" t="s">
        <v>1219</v>
      </c>
      <c r="BA161" s="36" t="s">
        <v>183</v>
      </c>
      <c r="BB161" s="37">
        <v>2.1100000000000001E-2</v>
      </c>
      <c r="BC161" s="36" t="s">
        <v>677</v>
      </c>
      <c r="BD161" s="36" t="s">
        <v>810</v>
      </c>
    </row>
    <row r="162" spans="2:56">
      <c r="B162" s="36" t="s">
        <v>9680</v>
      </c>
      <c r="C162" s="36" t="s">
        <v>351</v>
      </c>
      <c r="D162" s="36" t="s">
        <v>2811</v>
      </c>
      <c r="E162" s="36" t="s">
        <v>4879</v>
      </c>
      <c r="F162" s="36" t="s">
        <v>679</v>
      </c>
      <c r="G162" s="36" t="s">
        <v>692</v>
      </c>
      <c r="H162" s="36" t="s">
        <v>675</v>
      </c>
      <c r="I162" s="37">
        <v>3.1</v>
      </c>
      <c r="J162" s="38">
        <v>10000</v>
      </c>
      <c r="K162" s="36" t="s">
        <v>4941</v>
      </c>
      <c r="L162" s="39">
        <v>42107</v>
      </c>
      <c r="M162" s="39">
        <v>42179</v>
      </c>
      <c r="N162" s="36" t="s">
        <v>4901</v>
      </c>
      <c r="O162" s="36" t="s">
        <v>2712</v>
      </c>
      <c r="P162" s="37">
        <v>0.26939999999999997</v>
      </c>
      <c r="Q162" s="36" t="s">
        <v>677</v>
      </c>
      <c r="R162" s="36" t="s">
        <v>682</v>
      </c>
      <c r="S162" s="47"/>
      <c r="U162" s="36" t="s">
        <v>8589</v>
      </c>
      <c r="V162" s="36" t="s">
        <v>1275</v>
      </c>
      <c r="W162" s="36" t="s">
        <v>1276</v>
      </c>
      <c r="X162" s="36" t="s">
        <v>671</v>
      </c>
      <c r="Y162" s="36" t="s">
        <v>679</v>
      </c>
      <c r="Z162" s="36" t="s">
        <v>8380</v>
      </c>
      <c r="AA162" s="36" t="s">
        <v>8580</v>
      </c>
      <c r="AB162" s="37">
        <v>4.5999999999999996</v>
      </c>
      <c r="AC162" s="38">
        <v>10000</v>
      </c>
      <c r="AD162" s="36" t="s">
        <v>134</v>
      </c>
      <c r="AE162" s="39">
        <v>43896</v>
      </c>
      <c r="AF162" s="39">
        <v>43943</v>
      </c>
      <c r="AG162" s="36" t="s">
        <v>666</v>
      </c>
      <c r="AH162" s="36" t="s">
        <v>183</v>
      </c>
      <c r="AI162" s="37">
        <v>0.43130000000000002</v>
      </c>
      <c r="AJ162" s="36" t="s">
        <v>677</v>
      </c>
      <c r="AK162" s="36" t="s">
        <v>682</v>
      </c>
      <c r="AN162" s="36" t="s">
        <v>1274</v>
      </c>
      <c r="AO162" s="36" t="s">
        <v>1275</v>
      </c>
      <c r="AP162" s="36" t="s">
        <v>1276</v>
      </c>
      <c r="AQ162" s="36" t="s">
        <v>673</v>
      </c>
      <c r="AR162" s="36" t="s">
        <v>804</v>
      </c>
      <c r="AS162" s="36" t="s">
        <v>692</v>
      </c>
      <c r="AT162" s="36" t="s">
        <v>855</v>
      </c>
      <c r="AU162" s="37">
        <v>4.5999999999999996</v>
      </c>
      <c r="AV162" s="38">
        <v>10000</v>
      </c>
      <c r="AW162" s="36" t="s">
        <v>1210</v>
      </c>
      <c r="AX162" s="39">
        <v>43896</v>
      </c>
      <c r="AY162" s="39">
        <v>43943</v>
      </c>
      <c r="AZ162" s="36" t="s">
        <v>1219</v>
      </c>
      <c r="BA162" s="36" t="s">
        <v>1202</v>
      </c>
      <c r="BB162" s="37">
        <v>0.43130000000000002</v>
      </c>
      <c r="BC162" s="36" t="s">
        <v>798</v>
      </c>
      <c r="BD162" s="36" t="s">
        <v>79</v>
      </c>
    </row>
    <row r="163" spans="2:56">
      <c r="B163" s="36" t="s">
        <v>9681</v>
      </c>
      <c r="C163" s="36" t="s">
        <v>9682</v>
      </c>
      <c r="D163" s="36" t="s">
        <v>9683</v>
      </c>
      <c r="E163" s="36" t="s">
        <v>4879</v>
      </c>
      <c r="F163" s="36" t="s">
        <v>679</v>
      </c>
      <c r="G163" s="36" t="s">
        <v>674</v>
      </c>
      <c r="H163" s="36" t="s">
        <v>675</v>
      </c>
      <c r="I163" s="37">
        <v>3.1</v>
      </c>
      <c r="J163" s="38">
        <v>10000</v>
      </c>
      <c r="K163" s="36" t="s">
        <v>4910</v>
      </c>
      <c r="L163" s="39">
        <v>42107</v>
      </c>
      <c r="M163" s="39">
        <v>42270</v>
      </c>
      <c r="N163" s="36" t="s">
        <v>4915</v>
      </c>
      <c r="O163" s="36" t="s">
        <v>4934</v>
      </c>
      <c r="P163" s="37">
        <v>0.2392</v>
      </c>
      <c r="Q163" s="36" t="s">
        <v>677</v>
      </c>
      <c r="R163" s="36" t="s">
        <v>682</v>
      </c>
      <c r="S163" s="47"/>
      <c r="U163" s="36" t="s">
        <v>1277</v>
      </c>
      <c r="V163" s="36" t="s">
        <v>8590</v>
      </c>
      <c r="W163" s="36" t="s">
        <v>8591</v>
      </c>
      <c r="X163" s="36" t="s">
        <v>671</v>
      </c>
      <c r="Y163" s="36" t="s">
        <v>679</v>
      </c>
      <c r="Z163" s="36" t="s">
        <v>674</v>
      </c>
      <c r="AA163" s="36" t="s">
        <v>675</v>
      </c>
      <c r="AB163" s="37">
        <v>4.5999999999999996</v>
      </c>
      <c r="AC163" s="38">
        <v>10000</v>
      </c>
      <c r="AD163" s="36" t="s">
        <v>228</v>
      </c>
      <c r="AE163" s="39">
        <v>43896</v>
      </c>
      <c r="AF163" s="39">
        <v>44097</v>
      </c>
      <c r="AG163" s="36" t="s">
        <v>141</v>
      </c>
      <c r="AH163" s="36" t="s">
        <v>1075</v>
      </c>
      <c r="AI163" s="37">
        <v>0.14199999999999999</v>
      </c>
      <c r="AJ163" s="36" t="s">
        <v>677</v>
      </c>
      <c r="AK163" s="36" t="s">
        <v>682</v>
      </c>
      <c r="AN163" s="36" t="s">
        <v>1277</v>
      </c>
      <c r="AO163" s="36" t="s">
        <v>1278</v>
      </c>
      <c r="AP163" s="36" t="s">
        <v>1279</v>
      </c>
      <c r="AQ163" s="36" t="s">
        <v>808</v>
      </c>
      <c r="AR163" s="36" t="s">
        <v>804</v>
      </c>
      <c r="AS163" s="36" t="s">
        <v>674</v>
      </c>
      <c r="AT163" s="36" t="s">
        <v>675</v>
      </c>
      <c r="AU163" s="37">
        <v>4.5999999999999996</v>
      </c>
      <c r="AV163" s="38">
        <v>10000</v>
      </c>
      <c r="AW163" s="36" t="s">
        <v>1280</v>
      </c>
      <c r="AX163" s="39">
        <v>43896</v>
      </c>
      <c r="AY163" s="39">
        <v>44097</v>
      </c>
      <c r="AZ163" s="36" t="s">
        <v>141</v>
      </c>
      <c r="BA163" s="36" t="s">
        <v>1096</v>
      </c>
      <c r="BB163" s="37">
        <v>0.14199999999999999</v>
      </c>
      <c r="BC163" s="36" t="s">
        <v>823</v>
      </c>
      <c r="BD163" s="36" t="s">
        <v>807</v>
      </c>
    </row>
    <row r="164" spans="2:56">
      <c r="B164" s="36" t="s">
        <v>9684</v>
      </c>
      <c r="C164" s="36" t="s">
        <v>2812</v>
      </c>
      <c r="D164" s="36" t="s">
        <v>9685</v>
      </c>
      <c r="E164" s="36" t="s">
        <v>4879</v>
      </c>
      <c r="F164" s="36" t="s">
        <v>679</v>
      </c>
      <c r="G164" s="36" t="s">
        <v>692</v>
      </c>
      <c r="H164" s="36" t="s">
        <v>675</v>
      </c>
      <c r="I164" s="37">
        <v>3.1</v>
      </c>
      <c r="J164" s="38">
        <v>10000</v>
      </c>
      <c r="K164" s="36" t="s">
        <v>4910</v>
      </c>
      <c r="L164" s="39">
        <v>42107</v>
      </c>
      <c r="M164" s="39">
        <v>42270</v>
      </c>
      <c r="N164" s="36" t="s">
        <v>4915</v>
      </c>
      <c r="O164" s="36" t="s">
        <v>4934</v>
      </c>
      <c r="P164" s="37">
        <v>0.33300000000000002</v>
      </c>
      <c r="Q164" s="36" t="s">
        <v>677</v>
      </c>
      <c r="R164" s="36" t="s">
        <v>682</v>
      </c>
      <c r="S164" s="47"/>
      <c r="U164" s="36" t="s">
        <v>8592</v>
      </c>
      <c r="V164" s="36" t="s">
        <v>1282</v>
      </c>
      <c r="W164" s="36" t="s">
        <v>8593</v>
      </c>
      <c r="X164" s="36" t="s">
        <v>671</v>
      </c>
      <c r="Y164" s="36" t="s">
        <v>8391</v>
      </c>
      <c r="Z164" s="36" t="s">
        <v>692</v>
      </c>
      <c r="AA164" s="36" t="s">
        <v>675</v>
      </c>
      <c r="AB164" s="37">
        <v>4.5999999999999996</v>
      </c>
      <c r="AC164" s="38">
        <v>10000</v>
      </c>
      <c r="AD164" s="36" t="s">
        <v>228</v>
      </c>
      <c r="AE164" s="39">
        <v>43896</v>
      </c>
      <c r="AF164" s="39">
        <v>44097</v>
      </c>
      <c r="AG164" s="36" t="s">
        <v>141</v>
      </c>
      <c r="AH164" s="36" t="s">
        <v>1075</v>
      </c>
      <c r="AI164" s="37">
        <v>0.51800000000000002</v>
      </c>
      <c r="AJ164" s="36" t="s">
        <v>677</v>
      </c>
      <c r="AK164" s="36" t="s">
        <v>8566</v>
      </c>
      <c r="AN164" s="36" t="s">
        <v>1281</v>
      </c>
      <c r="AO164" s="36" t="s">
        <v>1282</v>
      </c>
      <c r="AP164" s="36" t="s">
        <v>1283</v>
      </c>
      <c r="AQ164" s="36" t="s">
        <v>808</v>
      </c>
      <c r="AR164" s="36" t="s">
        <v>77</v>
      </c>
      <c r="AS164" s="36" t="s">
        <v>205</v>
      </c>
      <c r="AT164" s="36" t="s">
        <v>790</v>
      </c>
      <c r="AU164" s="37">
        <v>4.5999999999999996</v>
      </c>
      <c r="AV164" s="38">
        <v>10000</v>
      </c>
      <c r="AW164" s="36" t="s">
        <v>228</v>
      </c>
      <c r="AX164" s="39">
        <v>43896</v>
      </c>
      <c r="AY164" s="39">
        <v>44097</v>
      </c>
      <c r="AZ164" s="36" t="s">
        <v>1079</v>
      </c>
      <c r="BA164" s="36" t="s">
        <v>229</v>
      </c>
      <c r="BB164" s="37">
        <v>0.51800000000000002</v>
      </c>
      <c r="BC164" s="36" t="s">
        <v>677</v>
      </c>
      <c r="BD164" s="36" t="s">
        <v>682</v>
      </c>
    </row>
    <row r="165" spans="2:56">
      <c r="B165" s="36" t="s">
        <v>9686</v>
      </c>
      <c r="C165" s="36" t="s">
        <v>9687</v>
      </c>
      <c r="D165" s="36" t="s">
        <v>9688</v>
      </c>
      <c r="E165" s="36" t="s">
        <v>4879</v>
      </c>
      <c r="F165" s="36" t="s">
        <v>679</v>
      </c>
      <c r="G165" s="36" t="s">
        <v>674</v>
      </c>
      <c r="H165" s="36" t="s">
        <v>675</v>
      </c>
      <c r="I165" s="37">
        <v>3.2</v>
      </c>
      <c r="J165" s="38">
        <v>10000</v>
      </c>
      <c r="K165" s="36" t="s">
        <v>4890</v>
      </c>
      <c r="L165" s="39">
        <v>42108</v>
      </c>
      <c r="M165" s="39">
        <v>42116</v>
      </c>
      <c r="N165" s="36" t="s">
        <v>4898</v>
      </c>
      <c r="O165" s="36" t="s">
        <v>2703</v>
      </c>
      <c r="P165" s="37">
        <v>1.6799999999999999E-2</v>
      </c>
      <c r="Q165" s="36" t="s">
        <v>677</v>
      </c>
      <c r="R165" s="36" t="s">
        <v>682</v>
      </c>
      <c r="S165" s="47"/>
      <c r="U165" s="36" t="s">
        <v>1284</v>
      </c>
      <c r="V165" s="36" t="s">
        <v>8594</v>
      </c>
      <c r="W165" s="36" t="s">
        <v>1286</v>
      </c>
      <c r="X165" s="36" t="s">
        <v>8357</v>
      </c>
      <c r="Y165" s="36" t="s">
        <v>8391</v>
      </c>
      <c r="Z165" s="36" t="s">
        <v>674</v>
      </c>
      <c r="AA165" s="36" t="s">
        <v>8406</v>
      </c>
      <c r="AB165" s="37">
        <v>3.3</v>
      </c>
      <c r="AC165" s="38">
        <v>10000</v>
      </c>
      <c r="AD165" s="36" t="s">
        <v>8567</v>
      </c>
      <c r="AE165" s="39">
        <v>43907</v>
      </c>
      <c r="AF165" s="39">
        <v>43943</v>
      </c>
      <c r="AG165" s="36" t="s">
        <v>8577</v>
      </c>
      <c r="AH165" s="36" t="s">
        <v>183</v>
      </c>
      <c r="AI165" s="37">
        <v>0.45500000000000002</v>
      </c>
      <c r="AJ165" s="36" t="s">
        <v>8382</v>
      </c>
      <c r="AK165" s="36" t="s">
        <v>682</v>
      </c>
      <c r="AN165" s="36" t="s">
        <v>1284</v>
      </c>
      <c r="AO165" s="36" t="s">
        <v>1285</v>
      </c>
      <c r="AP165" s="36" t="s">
        <v>1286</v>
      </c>
      <c r="AQ165" s="36" t="s">
        <v>808</v>
      </c>
      <c r="AR165" s="36" t="s">
        <v>77</v>
      </c>
      <c r="AS165" s="36" t="s">
        <v>847</v>
      </c>
      <c r="AT165" s="36" t="s">
        <v>78</v>
      </c>
      <c r="AU165" s="37">
        <v>3.3</v>
      </c>
      <c r="AV165" s="38">
        <v>10000</v>
      </c>
      <c r="AW165" s="36" t="s">
        <v>1210</v>
      </c>
      <c r="AX165" s="39">
        <v>43907</v>
      </c>
      <c r="AY165" s="39">
        <v>43943</v>
      </c>
      <c r="AZ165" s="36" t="s">
        <v>1201</v>
      </c>
      <c r="BA165" s="36" t="s">
        <v>1212</v>
      </c>
      <c r="BB165" s="37">
        <v>0.45500000000000002</v>
      </c>
      <c r="BC165" s="36" t="s">
        <v>814</v>
      </c>
      <c r="BD165" s="36" t="s">
        <v>807</v>
      </c>
    </row>
    <row r="166" spans="2:56">
      <c r="B166" s="36" t="s">
        <v>9689</v>
      </c>
      <c r="C166" s="36" t="s">
        <v>9690</v>
      </c>
      <c r="D166" s="36" t="s">
        <v>2813</v>
      </c>
      <c r="E166" s="36" t="s">
        <v>4879</v>
      </c>
      <c r="F166" s="36" t="s">
        <v>679</v>
      </c>
      <c r="G166" s="36" t="s">
        <v>692</v>
      </c>
      <c r="H166" s="36" t="s">
        <v>9446</v>
      </c>
      <c r="I166" s="37">
        <v>3.2</v>
      </c>
      <c r="J166" s="38">
        <v>10000</v>
      </c>
      <c r="K166" s="36" t="s">
        <v>4890</v>
      </c>
      <c r="L166" s="39">
        <v>42108</v>
      </c>
      <c r="M166" s="39">
        <v>42116</v>
      </c>
      <c r="N166" s="36" t="s">
        <v>4898</v>
      </c>
      <c r="O166" s="36" t="s">
        <v>2703</v>
      </c>
      <c r="P166" s="37">
        <v>0.2235</v>
      </c>
      <c r="Q166" s="36" t="s">
        <v>677</v>
      </c>
      <c r="R166" s="36" t="s">
        <v>682</v>
      </c>
      <c r="S166" s="47"/>
      <c r="U166" s="36" t="s">
        <v>1287</v>
      </c>
      <c r="V166" s="36" t="s">
        <v>1288</v>
      </c>
      <c r="W166" s="36" t="s">
        <v>1289</v>
      </c>
      <c r="X166" s="36" t="s">
        <v>671</v>
      </c>
      <c r="Y166" s="36" t="s">
        <v>679</v>
      </c>
      <c r="Z166" s="36" t="s">
        <v>674</v>
      </c>
      <c r="AA166" s="36" t="s">
        <v>675</v>
      </c>
      <c r="AB166" s="37">
        <v>3.4</v>
      </c>
      <c r="AC166" s="38">
        <v>10000</v>
      </c>
      <c r="AD166" s="36" t="s">
        <v>134</v>
      </c>
      <c r="AE166" s="39">
        <v>43907</v>
      </c>
      <c r="AF166" s="39">
        <v>43943</v>
      </c>
      <c r="AG166" s="36" t="s">
        <v>666</v>
      </c>
      <c r="AH166" s="36" t="s">
        <v>183</v>
      </c>
      <c r="AI166" s="37">
        <v>0.37059999999999998</v>
      </c>
      <c r="AJ166" s="36" t="s">
        <v>677</v>
      </c>
      <c r="AK166" s="36" t="s">
        <v>682</v>
      </c>
      <c r="AN166" s="36" t="s">
        <v>1287</v>
      </c>
      <c r="AO166" s="36" t="s">
        <v>1288</v>
      </c>
      <c r="AP166" s="36" t="s">
        <v>1289</v>
      </c>
      <c r="AQ166" s="36" t="s">
        <v>827</v>
      </c>
      <c r="AR166" s="36" t="s">
        <v>811</v>
      </c>
      <c r="AS166" s="36" t="s">
        <v>789</v>
      </c>
      <c r="AT166" s="36" t="s">
        <v>675</v>
      </c>
      <c r="AU166" s="37">
        <v>3.4</v>
      </c>
      <c r="AV166" s="38">
        <v>10000</v>
      </c>
      <c r="AW166" s="36" t="s">
        <v>1210</v>
      </c>
      <c r="AX166" s="39">
        <v>43907</v>
      </c>
      <c r="AY166" s="39">
        <v>43943</v>
      </c>
      <c r="AZ166" s="36" t="s">
        <v>1219</v>
      </c>
      <c r="BA166" s="36" t="s">
        <v>1212</v>
      </c>
      <c r="BB166" s="37">
        <v>0.37059999999999998</v>
      </c>
      <c r="BC166" s="36" t="s">
        <v>798</v>
      </c>
      <c r="BD166" s="36" t="s">
        <v>799</v>
      </c>
    </row>
    <row r="167" spans="2:56">
      <c r="B167" s="36" t="s">
        <v>2814</v>
      </c>
      <c r="C167" s="36" t="s">
        <v>5004</v>
      </c>
      <c r="D167" s="36" t="s">
        <v>9691</v>
      </c>
      <c r="E167" s="36" t="s">
        <v>4879</v>
      </c>
      <c r="F167" s="36" t="s">
        <v>679</v>
      </c>
      <c r="G167" s="36" t="s">
        <v>674</v>
      </c>
      <c r="H167" s="36" t="s">
        <v>675</v>
      </c>
      <c r="I167" s="37">
        <v>3.2</v>
      </c>
      <c r="J167" s="38">
        <v>10000</v>
      </c>
      <c r="K167" s="36" t="s">
        <v>4972</v>
      </c>
      <c r="L167" s="39">
        <v>42108</v>
      </c>
      <c r="M167" s="39">
        <v>42151</v>
      </c>
      <c r="N167" s="36" t="s">
        <v>4973</v>
      </c>
      <c r="O167" s="36" t="s">
        <v>4974</v>
      </c>
      <c r="P167" s="37">
        <v>8.9899999999999994E-2</v>
      </c>
      <c r="Q167" s="36" t="s">
        <v>677</v>
      </c>
      <c r="R167" s="36" t="s">
        <v>682</v>
      </c>
      <c r="S167" s="47"/>
      <c r="U167" s="36" t="s">
        <v>726</v>
      </c>
      <c r="V167" s="36" t="s">
        <v>1290</v>
      </c>
      <c r="W167" s="36" t="s">
        <v>1291</v>
      </c>
      <c r="X167" s="36" t="s">
        <v>671</v>
      </c>
      <c r="Y167" s="36" t="s">
        <v>679</v>
      </c>
      <c r="Z167" s="36" t="s">
        <v>692</v>
      </c>
      <c r="AA167" s="36" t="s">
        <v>675</v>
      </c>
      <c r="AB167" s="37">
        <v>3.3</v>
      </c>
      <c r="AC167" s="38">
        <v>10000</v>
      </c>
      <c r="AD167" s="36" t="s">
        <v>134</v>
      </c>
      <c r="AE167" s="39">
        <v>43907</v>
      </c>
      <c r="AF167" s="39">
        <v>43943</v>
      </c>
      <c r="AG167" s="36" t="s">
        <v>666</v>
      </c>
      <c r="AH167" s="36" t="s">
        <v>183</v>
      </c>
      <c r="AI167" s="37">
        <v>5.7200000000000001E-2</v>
      </c>
      <c r="AJ167" s="36" t="s">
        <v>8459</v>
      </c>
      <c r="AK167" s="36" t="s">
        <v>682</v>
      </c>
      <c r="AN167" s="36" t="s">
        <v>726</v>
      </c>
      <c r="AO167" s="36" t="s">
        <v>1290</v>
      </c>
      <c r="AP167" s="36" t="s">
        <v>1291</v>
      </c>
      <c r="AQ167" s="36" t="s">
        <v>673</v>
      </c>
      <c r="AR167" s="36" t="s">
        <v>811</v>
      </c>
      <c r="AS167" s="36" t="s">
        <v>698</v>
      </c>
      <c r="AT167" s="36" t="s">
        <v>675</v>
      </c>
      <c r="AU167" s="37">
        <v>3.3</v>
      </c>
      <c r="AV167" s="38">
        <v>10000</v>
      </c>
      <c r="AW167" s="36" t="s">
        <v>1210</v>
      </c>
      <c r="AX167" s="39">
        <v>43907</v>
      </c>
      <c r="AY167" s="39">
        <v>43943</v>
      </c>
      <c r="AZ167" s="36" t="s">
        <v>1228</v>
      </c>
      <c r="BA167" s="36" t="s">
        <v>183</v>
      </c>
      <c r="BB167" s="37">
        <v>5.7200000000000001E-2</v>
      </c>
      <c r="BC167" s="36" t="s">
        <v>201</v>
      </c>
      <c r="BD167" s="36" t="s">
        <v>799</v>
      </c>
    </row>
    <row r="168" spans="2:56">
      <c r="B168" s="36" t="s">
        <v>9692</v>
      </c>
      <c r="C168" s="36" t="s">
        <v>5005</v>
      </c>
      <c r="D168" s="36" t="s">
        <v>9693</v>
      </c>
      <c r="E168" s="36" t="s">
        <v>4879</v>
      </c>
      <c r="F168" s="36" t="s">
        <v>679</v>
      </c>
      <c r="G168" s="36" t="s">
        <v>692</v>
      </c>
      <c r="H168" s="36" t="s">
        <v>675</v>
      </c>
      <c r="I168" s="37">
        <v>3.2</v>
      </c>
      <c r="J168" s="38">
        <v>10000</v>
      </c>
      <c r="K168" s="36" t="s">
        <v>4972</v>
      </c>
      <c r="L168" s="39">
        <v>42108</v>
      </c>
      <c r="M168" s="39">
        <v>42151</v>
      </c>
      <c r="N168" s="36" t="s">
        <v>4973</v>
      </c>
      <c r="O168" s="36" t="s">
        <v>4974</v>
      </c>
      <c r="P168" s="37">
        <v>0.29070000000000001</v>
      </c>
      <c r="Q168" s="36" t="s">
        <v>677</v>
      </c>
      <c r="R168" s="36" t="s">
        <v>682</v>
      </c>
      <c r="S168" s="47"/>
      <c r="U168" s="36" t="s">
        <v>1292</v>
      </c>
      <c r="V168" s="36" t="s">
        <v>727</v>
      </c>
      <c r="W168" s="36" t="s">
        <v>8595</v>
      </c>
      <c r="X168" s="36" t="s">
        <v>671</v>
      </c>
      <c r="Y168" s="36" t="s">
        <v>8573</v>
      </c>
      <c r="Z168" s="36" t="s">
        <v>8380</v>
      </c>
      <c r="AA168" s="36" t="s">
        <v>675</v>
      </c>
      <c r="AB168" s="37">
        <v>3.4</v>
      </c>
      <c r="AC168" s="38">
        <v>10000</v>
      </c>
      <c r="AD168" s="36" t="s">
        <v>134</v>
      </c>
      <c r="AE168" s="39">
        <v>43907</v>
      </c>
      <c r="AF168" s="39">
        <v>43943</v>
      </c>
      <c r="AG168" s="36" t="s">
        <v>666</v>
      </c>
      <c r="AH168" s="36" t="s">
        <v>183</v>
      </c>
      <c r="AI168" s="37">
        <v>8.2299999999999998E-2</v>
      </c>
      <c r="AJ168" s="36" t="s">
        <v>8382</v>
      </c>
      <c r="AK168" s="36" t="s">
        <v>682</v>
      </c>
      <c r="AN168" s="36" t="s">
        <v>1292</v>
      </c>
      <c r="AO168" s="36" t="s">
        <v>727</v>
      </c>
      <c r="AP168" s="36" t="s">
        <v>1293</v>
      </c>
      <c r="AQ168" s="36" t="s">
        <v>808</v>
      </c>
      <c r="AR168" s="36" t="s">
        <v>679</v>
      </c>
      <c r="AS168" s="36" t="s">
        <v>205</v>
      </c>
      <c r="AT168" s="36" t="s">
        <v>675</v>
      </c>
      <c r="AU168" s="37">
        <v>3.4</v>
      </c>
      <c r="AV168" s="38">
        <v>10000</v>
      </c>
      <c r="AW168" s="36" t="s">
        <v>1225</v>
      </c>
      <c r="AX168" s="39">
        <v>43907</v>
      </c>
      <c r="AY168" s="39">
        <v>43943</v>
      </c>
      <c r="AZ168" s="36" t="s">
        <v>1219</v>
      </c>
      <c r="BA168" s="36" t="s">
        <v>1212</v>
      </c>
      <c r="BB168" s="37">
        <v>8.2299999999999998E-2</v>
      </c>
      <c r="BC168" s="36" t="s">
        <v>793</v>
      </c>
      <c r="BD168" s="36" t="s">
        <v>810</v>
      </c>
    </row>
    <row r="169" spans="2:56">
      <c r="B169" s="36" t="s">
        <v>9694</v>
      </c>
      <c r="C169" s="36" t="s">
        <v>2815</v>
      </c>
      <c r="D169" s="36" t="s">
        <v>2816</v>
      </c>
      <c r="E169" s="36" t="s">
        <v>9456</v>
      </c>
      <c r="F169" s="36" t="s">
        <v>679</v>
      </c>
      <c r="G169" s="36" t="s">
        <v>674</v>
      </c>
      <c r="H169" s="36" t="s">
        <v>675</v>
      </c>
      <c r="I169" s="37">
        <v>3.2</v>
      </c>
      <c r="J169" s="38">
        <v>10000</v>
      </c>
      <c r="K169" s="36" t="s">
        <v>4941</v>
      </c>
      <c r="L169" s="39">
        <v>42108</v>
      </c>
      <c r="M169" s="39">
        <v>42179</v>
      </c>
      <c r="N169" s="36" t="s">
        <v>4901</v>
      </c>
      <c r="O169" s="36" t="s">
        <v>2712</v>
      </c>
      <c r="P169" s="37">
        <v>0.13159999999999999</v>
      </c>
      <c r="Q169" s="36" t="s">
        <v>677</v>
      </c>
      <c r="R169" s="36" t="s">
        <v>682</v>
      </c>
      <c r="S169" s="47"/>
      <c r="U169" s="36" t="s">
        <v>8596</v>
      </c>
      <c r="V169" s="36" t="s">
        <v>241</v>
      </c>
      <c r="W169" s="36" t="s">
        <v>1295</v>
      </c>
      <c r="X169" s="36" t="s">
        <v>8479</v>
      </c>
      <c r="Y169" s="36" t="s">
        <v>679</v>
      </c>
      <c r="Z169" s="36" t="s">
        <v>674</v>
      </c>
      <c r="AA169" s="36" t="s">
        <v>675</v>
      </c>
      <c r="AB169" s="37">
        <v>3.2</v>
      </c>
      <c r="AC169" s="38">
        <v>10000</v>
      </c>
      <c r="AD169" s="36" t="s">
        <v>129</v>
      </c>
      <c r="AE169" s="39">
        <v>43909</v>
      </c>
      <c r="AF169" s="39">
        <v>43915</v>
      </c>
      <c r="AG169" s="36" t="s">
        <v>133</v>
      </c>
      <c r="AH169" s="36" t="s">
        <v>907</v>
      </c>
      <c r="AI169" s="37">
        <v>0.43280000000000002</v>
      </c>
      <c r="AJ169" s="36" t="s">
        <v>8382</v>
      </c>
      <c r="AK169" s="36" t="s">
        <v>682</v>
      </c>
      <c r="AN169" s="36" t="s">
        <v>1294</v>
      </c>
      <c r="AO169" s="36" t="s">
        <v>241</v>
      </c>
      <c r="AP169" s="36" t="s">
        <v>1295</v>
      </c>
      <c r="AQ169" s="36" t="s">
        <v>673</v>
      </c>
      <c r="AR169" s="36" t="s">
        <v>77</v>
      </c>
      <c r="AS169" s="36" t="s">
        <v>789</v>
      </c>
      <c r="AT169" s="36" t="s">
        <v>675</v>
      </c>
      <c r="AU169" s="37">
        <v>3.2</v>
      </c>
      <c r="AV169" s="38">
        <v>10000</v>
      </c>
      <c r="AW169" s="36" t="s">
        <v>916</v>
      </c>
      <c r="AX169" s="39">
        <v>43909</v>
      </c>
      <c r="AY169" s="39">
        <v>43915</v>
      </c>
      <c r="AZ169" s="36" t="s">
        <v>133</v>
      </c>
      <c r="BA169" s="36" t="s">
        <v>913</v>
      </c>
      <c r="BB169" s="37">
        <v>0.43280000000000002</v>
      </c>
      <c r="BC169" s="36" t="s">
        <v>677</v>
      </c>
      <c r="BD169" s="36" t="s">
        <v>682</v>
      </c>
    </row>
    <row r="170" spans="2:56">
      <c r="B170" s="36" t="s">
        <v>2817</v>
      </c>
      <c r="C170" s="36" t="s">
        <v>2818</v>
      </c>
      <c r="D170" s="36" t="s">
        <v>9695</v>
      </c>
      <c r="E170" s="36" t="s">
        <v>4879</v>
      </c>
      <c r="F170" s="36" t="s">
        <v>679</v>
      </c>
      <c r="G170" s="36" t="s">
        <v>692</v>
      </c>
      <c r="H170" s="36" t="s">
        <v>675</v>
      </c>
      <c r="I170" s="37">
        <v>3.2</v>
      </c>
      <c r="J170" s="38">
        <v>10000</v>
      </c>
      <c r="K170" s="36" t="s">
        <v>4941</v>
      </c>
      <c r="L170" s="39">
        <v>42108</v>
      </c>
      <c r="M170" s="39">
        <v>42179</v>
      </c>
      <c r="N170" s="36" t="s">
        <v>4901</v>
      </c>
      <c r="O170" s="36" t="s">
        <v>2712</v>
      </c>
      <c r="P170" s="37">
        <v>0.3201</v>
      </c>
      <c r="Q170" s="36" t="s">
        <v>677</v>
      </c>
      <c r="R170" s="36" t="s">
        <v>682</v>
      </c>
      <c r="S170" s="47"/>
      <c r="U170" s="36" t="s">
        <v>1296</v>
      </c>
      <c r="V170" s="36" t="s">
        <v>1297</v>
      </c>
      <c r="W170" s="36" t="s">
        <v>1298</v>
      </c>
      <c r="X170" s="36" t="s">
        <v>671</v>
      </c>
      <c r="Y170" s="36" t="s">
        <v>679</v>
      </c>
      <c r="Z170" s="36" t="s">
        <v>692</v>
      </c>
      <c r="AA170" s="36" t="s">
        <v>675</v>
      </c>
      <c r="AB170" s="37">
        <v>3.2</v>
      </c>
      <c r="AC170" s="38">
        <v>10000</v>
      </c>
      <c r="AD170" s="36" t="s">
        <v>129</v>
      </c>
      <c r="AE170" s="39">
        <v>43909</v>
      </c>
      <c r="AF170" s="39">
        <v>43915</v>
      </c>
      <c r="AG170" s="36" t="s">
        <v>133</v>
      </c>
      <c r="AH170" s="36" t="s">
        <v>907</v>
      </c>
      <c r="AI170" s="37">
        <v>4.1000000000000003E-3</v>
      </c>
      <c r="AJ170" s="36" t="s">
        <v>677</v>
      </c>
      <c r="AK170" s="36" t="s">
        <v>682</v>
      </c>
      <c r="AN170" s="36" t="s">
        <v>1296</v>
      </c>
      <c r="AO170" s="36" t="s">
        <v>1297</v>
      </c>
      <c r="AP170" s="36" t="s">
        <v>1298</v>
      </c>
      <c r="AQ170" s="36" t="s">
        <v>195</v>
      </c>
      <c r="AR170" s="36" t="s">
        <v>870</v>
      </c>
      <c r="AS170" s="36" t="s">
        <v>698</v>
      </c>
      <c r="AT170" s="36" t="s">
        <v>871</v>
      </c>
      <c r="AU170" s="37">
        <v>3.2</v>
      </c>
      <c r="AV170" s="38">
        <v>10000</v>
      </c>
      <c r="AW170" s="36" t="s">
        <v>911</v>
      </c>
      <c r="AX170" s="39">
        <v>43909</v>
      </c>
      <c r="AY170" s="39">
        <v>43915</v>
      </c>
      <c r="AZ170" s="36" t="s">
        <v>133</v>
      </c>
      <c r="BA170" s="36" t="s">
        <v>913</v>
      </c>
      <c r="BB170" s="37">
        <v>4.1000000000000003E-3</v>
      </c>
      <c r="BC170" s="36" t="s">
        <v>798</v>
      </c>
      <c r="BD170" s="36" t="s">
        <v>682</v>
      </c>
    </row>
    <row r="171" spans="2:56">
      <c r="B171" s="36" t="s">
        <v>5006</v>
      </c>
      <c r="C171" s="36" t="s">
        <v>2819</v>
      </c>
      <c r="D171" s="36" t="s">
        <v>2820</v>
      </c>
      <c r="E171" s="36" t="s">
        <v>4879</v>
      </c>
      <c r="F171" s="36" t="s">
        <v>679</v>
      </c>
      <c r="G171" s="36" t="s">
        <v>674</v>
      </c>
      <c r="H171" s="36" t="s">
        <v>675</v>
      </c>
      <c r="I171" s="37">
        <v>3.2</v>
      </c>
      <c r="J171" s="38">
        <v>10000</v>
      </c>
      <c r="K171" s="36" t="s">
        <v>4910</v>
      </c>
      <c r="L171" s="39">
        <v>42108</v>
      </c>
      <c r="M171" s="39">
        <v>42270</v>
      </c>
      <c r="N171" s="36" t="s">
        <v>4915</v>
      </c>
      <c r="O171" s="36" t="s">
        <v>4934</v>
      </c>
      <c r="P171" s="37">
        <v>0.22520000000000001</v>
      </c>
      <c r="Q171" s="36" t="s">
        <v>677</v>
      </c>
      <c r="R171" s="36" t="s">
        <v>682</v>
      </c>
      <c r="S171" s="47"/>
      <c r="U171" s="36" t="s">
        <v>8597</v>
      </c>
      <c r="V171" s="36" t="s">
        <v>728</v>
      </c>
      <c r="W171" s="36" t="s">
        <v>1300</v>
      </c>
      <c r="X171" s="36" t="s">
        <v>671</v>
      </c>
      <c r="Y171" s="36" t="s">
        <v>679</v>
      </c>
      <c r="Z171" s="36" t="s">
        <v>674</v>
      </c>
      <c r="AA171" s="36" t="s">
        <v>675</v>
      </c>
      <c r="AB171" s="37">
        <v>3.2</v>
      </c>
      <c r="AC171" s="38">
        <v>10000</v>
      </c>
      <c r="AD171" s="36" t="s">
        <v>134</v>
      </c>
      <c r="AE171" s="39">
        <v>43909</v>
      </c>
      <c r="AF171" s="39">
        <v>43943</v>
      </c>
      <c r="AG171" s="36" t="s">
        <v>666</v>
      </c>
      <c r="AH171" s="36" t="s">
        <v>183</v>
      </c>
      <c r="AI171" s="37">
        <v>0.44340000000000002</v>
      </c>
      <c r="AJ171" s="36" t="s">
        <v>8390</v>
      </c>
      <c r="AK171" s="36" t="s">
        <v>8365</v>
      </c>
      <c r="AN171" s="36" t="s">
        <v>1299</v>
      </c>
      <c r="AO171" s="36" t="s">
        <v>728</v>
      </c>
      <c r="AP171" s="36" t="s">
        <v>1300</v>
      </c>
      <c r="AQ171" s="36" t="s">
        <v>808</v>
      </c>
      <c r="AR171" s="36" t="s">
        <v>811</v>
      </c>
      <c r="AS171" s="36" t="s">
        <v>812</v>
      </c>
      <c r="AT171" s="36" t="s">
        <v>675</v>
      </c>
      <c r="AU171" s="37">
        <v>3.2</v>
      </c>
      <c r="AV171" s="38">
        <v>10000</v>
      </c>
      <c r="AW171" s="36" t="s">
        <v>134</v>
      </c>
      <c r="AX171" s="39">
        <v>43909</v>
      </c>
      <c r="AY171" s="39">
        <v>43943</v>
      </c>
      <c r="AZ171" s="36" t="s">
        <v>1219</v>
      </c>
      <c r="BA171" s="36" t="s">
        <v>1202</v>
      </c>
      <c r="BB171" s="37">
        <v>0.44340000000000002</v>
      </c>
      <c r="BC171" s="36" t="s">
        <v>823</v>
      </c>
      <c r="BD171" s="36" t="s">
        <v>682</v>
      </c>
    </row>
    <row r="172" spans="2:56">
      <c r="B172" s="36" t="s">
        <v>2821</v>
      </c>
      <c r="C172" s="36" t="s">
        <v>9696</v>
      </c>
      <c r="D172" s="36" t="s">
        <v>9697</v>
      </c>
      <c r="E172" s="36" t="s">
        <v>4879</v>
      </c>
      <c r="F172" s="36" t="s">
        <v>679</v>
      </c>
      <c r="G172" s="36" t="s">
        <v>692</v>
      </c>
      <c r="H172" s="36" t="s">
        <v>675</v>
      </c>
      <c r="I172" s="37">
        <v>3.2</v>
      </c>
      <c r="J172" s="38">
        <v>10000</v>
      </c>
      <c r="K172" s="36" t="s">
        <v>4910</v>
      </c>
      <c r="L172" s="39">
        <v>42108</v>
      </c>
      <c r="M172" s="39">
        <v>42270</v>
      </c>
      <c r="N172" s="36" t="s">
        <v>4915</v>
      </c>
      <c r="O172" s="36" t="s">
        <v>4934</v>
      </c>
      <c r="P172" s="37">
        <v>0.37680000000000002</v>
      </c>
      <c r="Q172" s="36" t="s">
        <v>677</v>
      </c>
      <c r="R172" s="36" t="s">
        <v>682</v>
      </c>
      <c r="S172" s="47"/>
      <c r="U172" s="36" t="s">
        <v>8598</v>
      </c>
      <c r="V172" s="36" t="s">
        <v>8599</v>
      </c>
      <c r="W172" s="36" t="s">
        <v>1303</v>
      </c>
      <c r="X172" s="36" t="s">
        <v>671</v>
      </c>
      <c r="Y172" s="36" t="s">
        <v>679</v>
      </c>
      <c r="Z172" s="36" t="s">
        <v>8380</v>
      </c>
      <c r="AA172" s="36" t="s">
        <v>675</v>
      </c>
      <c r="AB172" s="37">
        <v>3.2</v>
      </c>
      <c r="AC172" s="38">
        <v>10000</v>
      </c>
      <c r="AD172" s="36" t="s">
        <v>134</v>
      </c>
      <c r="AE172" s="39">
        <v>43909</v>
      </c>
      <c r="AF172" s="39">
        <v>43943</v>
      </c>
      <c r="AG172" s="36" t="s">
        <v>666</v>
      </c>
      <c r="AH172" s="36" t="s">
        <v>183</v>
      </c>
      <c r="AI172" s="37">
        <v>4.2900000000000001E-2</v>
      </c>
      <c r="AJ172" s="36" t="s">
        <v>677</v>
      </c>
      <c r="AK172" s="36" t="s">
        <v>682</v>
      </c>
      <c r="AN172" s="36" t="s">
        <v>1301</v>
      </c>
      <c r="AO172" s="36" t="s">
        <v>1302</v>
      </c>
      <c r="AP172" s="36" t="s">
        <v>1303</v>
      </c>
      <c r="AQ172" s="36" t="s">
        <v>673</v>
      </c>
      <c r="AR172" s="36" t="s">
        <v>881</v>
      </c>
      <c r="AS172" s="36" t="s">
        <v>692</v>
      </c>
      <c r="AT172" s="36" t="s">
        <v>675</v>
      </c>
      <c r="AU172" s="37">
        <v>3.2</v>
      </c>
      <c r="AV172" s="38">
        <v>10000</v>
      </c>
      <c r="AW172" s="36" t="s">
        <v>1225</v>
      </c>
      <c r="AX172" s="39">
        <v>43909</v>
      </c>
      <c r="AY172" s="39">
        <v>43943</v>
      </c>
      <c r="AZ172" s="36" t="s">
        <v>1201</v>
      </c>
      <c r="BA172" s="36" t="s">
        <v>183</v>
      </c>
      <c r="BB172" s="37">
        <v>4.2900000000000001E-2</v>
      </c>
      <c r="BC172" s="36" t="s">
        <v>798</v>
      </c>
      <c r="BD172" s="36" t="s">
        <v>682</v>
      </c>
    </row>
    <row r="173" spans="2:56">
      <c r="B173" s="36" t="s">
        <v>2822</v>
      </c>
      <c r="C173" s="36" t="s">
        <v>2823</v>
      </c>
      <c r="D173" s="36" t="s">
        <v>9698</v>
      </c>
      <c r="E173" s="36" t="s">
        <v>4879</v>
      </c>
      <c r="F173" s="36" t="s">
        <v>679</v>
      </c>
      <c r="G173" s="36" t="s">
        <v>674</v>
      </c>
      <c r="H173" s="36" t="s">
        <v>675</v>
      </c>
      <c r="I173" s="37">
        <v>3.3</v>
      </c>
      <c r="J173" s="38">
        <v>10000</v>
      </c>
      <c r="K173" s="36" t="s">
        <v>4890</v>
      </c>
      <c r="L173" s="39">
        <v>42111</v>
      </c>
      <c r="M173" s="39">
        <v>42116</v>
      </c>
      <c r="N173" s="36" t="s">
        <v>4898</v>
      </c>
      <c r="O173" s="36" t="s">
        <v>2703</v>
      </c>
      <c r="P173" s="37">
        <v>8.6E-3</v>
      </c>
      <c r="Q173" s="36" t="s">
        <v>677</v>
      </c>
      <c r="R173" s="36" t="s">
        <v>682</v>
      </c>
      <c r="S173" s="47"/>
      <c r="U173" s="36" t="s">
        <v>8600</v>
      </c>
      <c r="V173" s="36" t="s">
        <v>8601</v>
      </c>
      <c r="W173" s="36" t="s">
        <v>1306</v>
      </c>
      <c r="X173" s="36" t="s">
        <v>671</v>
      </c>
      <c r="Y173" s="36" t="s">
        <v>679</v>
      </c>
      <c r="Z173" s="36" t="s">
        <v>674</v>
      </c>
      <c r="AA173" s="36" t="s">
        <v>675</v>
      </c>
      <c r="AB173" s="37">
        <v>3.2</v>
      </c>
      <c r="AC173" s="38">
        <v>10000</v>
      </c>
      <c r="AD173" s="36" t="s">
        <v>8466</v>
      </c>
      <c r="AE173" s="39">
        <v>43909</v>
      </c>
      <c r="AF173" s="39">
        <v>44006</v>
      </c>
      <c r="AG173" s="36" t="s">
        <v>131</v>
      </c>
      <c r="AH173" s="36" t="s">
        <v>184</v>
      </c>
      <c r="AI173" s="37">
        <v>0.49280000000000002</v>
      </c>
      <c r="AJ173" s="36" t="s">
        <v>677</v>
      </c>
      <c r="AK173" s="36" t="s">
        <v>8361</v>
      </c>
      <c r="AN173" s="36" t="s">
        <v>1304</v>
      </c>
      <c r="AO173" s="36" t="s">
        <v>1305</v>
      </c>
      <c r="AP173" s="36" t="s">
        <v>1306</v>
      </c>
      <c r="AQ173" s="36" t="s">
        <v>673</v>
      </c>
      <c r="AR173" s="36" t="s">
        <v>679</v>
      </c>
      <c r="AS173" s="36" t="s">
        <v>847</v>
      </c>
      <c r="AT173" s="36" t="s">
        <v>78</v>
      </c>
      <c r="AU173" s="37">
        <v>3.2</v>
      </c>
      <c r="AV173" s="38">
        <v>10000</v>
      </c>
      <c r="AW173" s="36" t="s">
        <v>999</v>
      </c>
      <c r="AX173" s="39">
        <v>43909</v>
      </c>
      <c r="AY173" s="39">
        <v>44006</v>
      </c>
      <c r="AZ173" s="36" t="s">
        <v>992</v>
      </c>
      <c r="BA173" s="36" t="s">
        <v>979</v>
      </c>
      <c r="BB173" s="37">
        <v>0.49280000000000002</v>
      </c>
      <c r="BC173" s="36" t="s">
        <v>793</v>
      </c>
      <c r="BD173" s="36" t="s">
        <v>682</v>
      </c>
    </row>
    <row r="174" spans="2:56">
      <c r="B174" s="36" t="s">
        <v>5007</v>
      </c>
      <c r="C174" s="36" t="s">
        <v>9699</v>
      </c>
      <c r="D174" s="36" t="s">
        <v>9700</v>
      </c>
      <c r="E174" s="36" t="s">
        <v>4879</v>
      </c>
      <c r="F174" s="36" t="s">
        <v>679</v>
      </c>
      <c r="G174" s="36" t="s">
        <v>692</v>
      </c>
      <c r="H174" s="36" t="s">
        <v>675</v>
      </c>
      <c r="I174" s="37">
        <v>3.3</v>
      </c>
      <c r="J174" s="38">
        <v>10000</v>
      </c>
      <c r="K174" s="36" t="s">
        <v>4890</v>
      </c>
      <c r="L174" s="39">
        <v>42111</v>
      </c>
      <c r="M174" s="39">
        <v>42116</v>
      </c>
      <c r="N174" s="36" t="s">
        <v>4898</v>
      </c>
      <c r="O174" s="36" t="s">
        <v>2703</v>
      </c>
      <c r="P174" s="37">
        <v>0.1678</v>
      </c>
      <c r="Q174" s="36" t="s">
        <v>677</v>
      </c>
      <c r="R174" s="36" t="s">
        <v>9492</v>
      </c>
      <c r="S174" s="47"/>
      <c r="U174" s="36" t="s">
        <v>1307</v>
      </c>
      <c r="V174" s="36" t="s">
        <v>1308</v>
      </c>
      <c r="W174" s="36" t="s">
        <v>729</v>
      </c>
      <c r="X174" s="36" t="s">
        <v>671</v>
      </c>
      <c r="Y174" s="36" t="s">
        <v>679</v>
      </c>
      <c r="Z174" s="36" t="s">
        <v>692</v>
      </c>
      <c r="AA174" s="36" t="s">
        <v>675</v>
      </c>
      <c r="AB174" s="37">
        <v>3.2</v>
      </c>
      <c r="AC174" s="38">
        <v>10000</v>
      </c>
      <c r="AD174" s="36" t="s">
        <v>130</v>
      </c>
      <c r="AE174" s="39">
        <v>43909</v>
      </c>
      <c r="AF174" s="39">
        <v>44006</v>
      </c>
      <c r="AG174" s="36" t="s">
        <v>8602</v>
      </c>
      <c r="AH174" s="36" t="s">
        <v>184</v>
      </c>
      <c r="AI174" s="37">
        <v>9.0999999999999998E-2</v>
      </c>
      <c r="AJ174" s="36" t="s">
        <v>8445</v>
      </c>
      <c r="AK174" s="36" t="s">
        <v>682</v>
      </c>
      <c r="AN174" s="36" t="s">
        <v>1307</v>
      </c>
      <c r="AO174" s="36" t="s">
        <v>1308</v>
      </c>
      <c r="AP174" s="36" t="s">
        <v>729</v>
      </c>
      <c r="AQ174" s="36" t="s">
        <v>195</v>
      </c>
      <c r="AR174" s="36" t="s">
        <v>804</v>
      </c>
      <c r="AS174" s="36" t="s">
        <v>205</v>
      </c>
      <c r="AT174" s="36" t="s">
        <v>675</v>
      </c>
      <c r="AU174" s="37">
        <v>3.2</v>
      </c>
      <c r="AV174" s="38">
        <v>10000</v>
      </c>
      <c r="AW174" s="36" t="s">
        <v>130</v>
      </c>
      <c r="AX174" s="39">
        <v>43909</v>
      </c>
      <c r="AY174" s="39">
        <v>44006</v>
      </c>
      <c r="AZ174" s="36" t="s">
        <v>978</v>
      </c>
      <c r="BA174" s="36" t="s">
        <v>973</v>
      </c>
      <c r="BB174" s="37">
        <v>9.0999999999999998E-2</v>
      </c>
      <c r="BC174" s="36" t="s">
        <v>798</v>
      </c>
      <c r="BD174" s="36" t="s">
        <v>810</v>
      </c>
    </row>
    <row r="175" spans="2:56">
      <c r="B175" s="36" t="s">
        <v>2824</v>
      </c>
      <c r="C175" s="36" t="s">
        <v>5008</v>
      </c>
      <c r="D175" s="36" t="s">
        <v>9701</v>
      </c>
      <c r="E175" s="36" t="s">
        <v>4879</v>
      </c>
      <c r="F175" s="36" t="s">
        <v>679</v>
      </c>
      <c r="G175" s="36" t="s">
        <v>674</v>
      </c>
      <c r="H175" s="36" t="s">
        <v>675</v>
      </c>
      <c r="I175" s="37">
        <v>3.3</v>
      </c>
      <c r="J175" s="38">
        <v>10000</v>
      </c>
      <c r="K175" s="36" t="s">
        <v>4972</v>
      </c>
      <c r="L175" s="39">
        <v>42111</v>
      </c>
      <c r="M175" s="39">
        <v>42151</v>
      </c>
      <c r="N175" s="36" t="s">
        <v>4973</v>
      </c>
      <c r="O175" s="36" t="s">
        <v>4974</v>
      </c>
      <c r="P175" s="37">
        <v>0.1234</v>
      </c>
      <c r="Q175" s="36" t="s">
        <v>677</v>
      </c>
      <c r="R175" s="36" t="s">
        <v>682</v>
      </c>
      <c r="S175" s="47"/>
      <c r="U175" s="36" t="s">
        <v>8603</v>
      </c>
      <c r="V175" s="36" t="s">
        <v>8604</v>
      </c>
      <c r="W175" s="36" t="s">
        <v>8605</v>
      </c>
      <c r="X175" s="36" t="s">
        <v>671</v>
      </c>
      <c r="Y175" s="36" t="s">
        <v>8391</v>
      </c>
      <c r="Z175" s="36" t="s">
        <v>674</v>
      </c>
      <c r="AA175" s="36" t="s">
        <v>8580</v>
      </c>
      <c r="AB175" s="37">
        <v>3.2</v>
      </c>
      <c r="AC175" s="38">
        <v>10000</v>
      </c>
      <c r="AD175" s="36" t="s">
        <v>228</v>
      </c>
      <c r="AE175" s="39">
        <v>43909</v>
      </c>
      <c r="AF175" s="39">
        <v>44097</v>
      </c>
      <c r="AG175" s="36" t="s">
        <v>141</v>
      </c>
      <c r="AH175" s="36" t="s">
        <v>8530</v>
      </c>
      <c r="AI175" s="37">
        <v>0.54369999999999996</v>
      </c>
      <c r="AJ175" s="36" t="s">
        <v>677</v>
      </c>
      <c r="AK175" s="36" t="s">
        <v>8381</v>
      </c>
      <c r="AN175" s="36" t="s">
        <v>1309</v>
      </c>
      <c r="AO175" s="36" t="s">
        <v>1310</v>
      </c>
      <c r="AP175" s="36" t="s">
        <v>242</v>
      </c>
      <c r="AQ175" s="36" t="s">
        <v>788</v>
      </c>
      <c r="AR175" s="36" t="s">
        <v>77</v>
      </c>
      <c r="AS175" s="36" t="s">
        <v>674</v>
      </c>
      <c r="AT175" s="36" t="s">
        <v>809</v>
      </c>
      <c r="AU175" s="37">
        <v>3.2</v>
      </c>
      <c r="AV175" s="38">
        <v>10000</v>
      </c>
      <c r="AW175" s="36" t="s">
        <v>1109</v>
      </c>
      <c r="AX175" s="39">
        <v>43909</v>
      </c>
      <c r="AY175" s="39">
        <v>44097</v>
      </c>
      <c r="AZ175" s="36" t="s">
        <v>1311</v>
      </c>
      <c r="BA175" s="36" t="s">
        <v>1193</v>
      </c>
      <c r="BB175" s="37">
        <v>0.54369999999999996</v>
      </c>
      <c r="BC175" s="36" t="s">
        <v>677</v>
      </c>
      <c r="BD175" s="36" t="s">
        <v>799</v>
      </c>
    </row>
    <row r="176" spans="2:56">
      <c r="B176" s="36" t="s">
        <v>2825</v>
      </c>
      <c r="C176" s="36" t="s">
        <v>5009</v>
      </c>
      <c r="D176" s="36" t="s">
        <v>2826</v>
      </c>
      <c r="E176" s="36" t="s">
        <v>4879</v>
      </c>
      <c r="F176" s="36" t="s">
        <v>679</v>
      </c>
      <c r="G176" s="36" t="s">
        <v>692</v>
      </c>
      <c r="H176" s="36" t="s">
        <v>675</v>
      </c>
      <c r="I176" s="37">
        <v>3.3</v>
      </c>
      <c r="J176" s="38">
        <v>10000</v>
      </c>
      <c r="K176" s="36" t="s">
        <v>4972</v>
      </c>
      <c r="L176" s="39">
        <v>42111</v>
      </c>
      <c r="M176" s="39">
        <v>42151</v>
      </c>
      <c r="N176" s="36" t="s">
        <v>4973</v>
      </c>
      <c r="O176" s="36" t="s">
        <v>4974</v>
      </c>
      <c r="P176" s="37">
        <v>0.26050000000000001</v>
      </c>
      <c r="Q176" s="36" t="s">
        <v>677</v>
      </c>
      <c r="R176" s="36" t="s">
        <v>682</v>
      </c>
      <c r="S176" s="47"/>
      <c r="U176" s="36" t="s">
        <v>1312</v>
      </c>
      <c r="V176" s="36" t="s">
        <v>1313</v>
      </c>
      <c r="W176" s="36" t="s">
        <v>8606</v>
      </c>
      <c r="X176" s="36" t="s">
        <v>671</v>
      </c>
      <c r="Y176" s="36" t="s">
        <v>679</v>
      </c>
      <c r="Z176" s="36" t="s">
        <v>8380</v>
      </c>
      <c r="AA176" s="36" t="s">
        <v>675</v>
      </c>
      <c r="AB176" s="37">
        <v>3.2</v>
      </c>
      <c r="AC176" s="38">
        <v>10000</v>
      </c>
      <c r="AD176" s="36" t="s">
        <v>228</v>
      </c>
      <c r="AE176" s="39">
        <v>43909</v>
      </c>
      <c r="AF176" s="39">
        <v>44097</v>
      </c>
      <c r="AG176" s="36" t="s">
        <v>8607</v>
      </c>
      <c r="AH176" s="36" t="s">
        <v>1075</v>
      </c>
      <c r="AI176" s="37">
        <v>0.14449999999999999</v>
      </c>
      <c r="AJ176" s="36" t="s">
        <v>8608</v>
      </c>
      <c r="AK176" s="36" t="s">
        <v>8365</v>
      </c>
      <c r="AN176" s="36" t="s">
        <v>1312</v>
      </c>
      <c r="AO176" s="36" t="s">
        <v>1313</v>
      </c>
      <c r="AP176" s="36" t="s">
        <v>1314</v>
      </c>
      <c r="AQ176" s="36" t="s">
        <v>827</v>
      </c>
      <c r="AR176" s="36" t="s">
        <v>679</v>
      </c>
      <c r="AS176" s="36" t="s">
        <v>692</v>
      </c>
      <c r="AT176" s="36" t="s">
        <v>675</v>
      </c>
      <c r="AU176" s="37">
        <v>3.2</v>
      </c>
      <c r="AV176" s="38">
        <v>10000</v>
      </c>
      <c r="AW176" s="36" t="s">
        <v>1109</v>
      </c>
      <c r="AX176" s="39">
        <v>43909</v>
      </c>
      <c r="AY176" s="39">
        <v>44097</v>
      </c>
      <c r="AZ176" s="36" t="s">
        <v>1074</v>
      </c>
      <c r="BA176" s="36" t="s">
        <v>1096</v>
      </c>
      <c r="BB176" s="37">
        <v>0.14449999999999999</v>
      </c>
      <c r="BC176" s="36" t="s">
        <v>201</v>
      </c>
      <c r="BD176" s="36" t="s">
        <v>682</v>
      </c>
    </row>
    <row r="177" spans="2:56">
      <c r="B177" s="36" t="s">
        <v>2827</v>
      </c>
      <c r="C177" s="36" t="s">
        <v>2828</v>
      </c>
      <c r="D177" s="36" t="s">
        <v>5010</v>
      </c>
      <c r="E177" s="36" t="s">
        <v>4879</v>
      </c>
      <c r="F177" s="36" t="s">
        <v>679</v>
      </c>
      <c r="G177" s="36" t="s">
        <v>674</v>
      </c>
      <c r="H177" s="36" t="s">
        <v>675</v>
      </c>
      <c r="I177" s="37">
        <v>3.3</v>
      </c>
      <c r="J177" s="38">
        <v>10000</v>
      </c>
      <c r="K177" s="36" t="s">
        <v>4941</v>
      </c>
      <c r="L177" s="39">
        <v>42111</v>
      </c>
      <c r="M177" s="39">
        <v>42179</v>
      </c>
      <c r="N177" s="36" t="s">
        <v>4901</v>
      </c>
      <c r="O177" s="36" t="s">
        <v>2712</v>
      </c>
      <c r="P177" s="37">
        <v>0.16930000000000001</v>
      </c>
      <c r="Q177" s="36" t="s">
        <v>677</v>
      </c>
      <c r="R177" s="36" t="s">
        <v>682</v>
      </c>
      <c r="S177" s="47"/>
      <c r="U177" s="36" t="s">
        <v>1315</v>
      </c>
      <c r="V177" s="36" t="s">
        <v>1316</v>
      </c>
      <c r="W177" s="36" t="s">
        <v>4626</v>
      </c>
      <c r="X177" s="36" t="s">
        <v>8575</v>
      </c>
      <c r="Y177" s="36" t="s">
        <v>679</v>
      </c>
      <c r="Z177" s="36" t="s">
        <v>8374</v>
      </c>
      <c r="AA177" s="36" t="s">
        <v>675</v>
      </c>
      <c r="AB177" s="37">
        <v>3.1</v>
      </c>
      <c r="AC177" s="38">
        <v>10000</v>
      </c>
      <c r="AD177" s="36" t="s">
        <v>8436</v>
      </c>
      <c r="AE177" s="39">
        <v>43914</v>
      </c>
      <c r="AF177" s="39">
        <v>43915</v>
      </c>
      <c r="AG177" s="36" t="s">
        <v>133</v>
      </c>
      <c r="AH177" s="36" t="s">
        <v>907</v>
      </c>
      <c r="AI177" s="37">
        <v>0.42649999999999999</v>
      </c>
      <c r="AJ177" s="36" t="s">
        <v>677</v>
      </c>
      <c r="AK177" s="36" t="s">
        <v>682</v>
      </c>
      <c r="AN177" s="36" t="s">
        <v>1315</v>
      </c>
      <c r="AO177" s="36" t="s">
        <v>1316</v>
      </c>
      <c r="AP177" s="36" t="s">
        <v>1317</v>
      </c>
      <c r="AQ177" s="36" t="s">
        <v>827</v>
      </c>
      <c r="AR177" s="36" t="s">
        <v>679</v>
      </c>
      <c r="AS177" s="36" t="s">
        <v>674</v>
      </c>
      <c r="AT177" s="36" t="s">
        <v>855</v>
      </c>
      <c r="AU177" s="37">
        <v>3.1</v>
      </c>
      <c r="AV177" s="38">
        <v>10000</v>
      </c>
      <c r="AW177" s="36" t="s">
        <v>129</v>
      </c>
      <c r="AX177" s="39">
        <v>43914</v>
      </c>
      <c r="AY177" s="39">
        <v>43915</v>
      </c>
      <c r="AZ177" s="36" t="s">
        <v>133</v>
      </c>
      <c r="BA177" s="36" t="s">
        <v>923</v>
      </c>
      <c r="BB177" s="37">
        <v>0.42649999999999999</v>
      </c>
      <c r="BC177" s="36" t="s">
        <v>823</v>
      </c>
      <c r="BD177" s="36" t="s">
        <v>799</v>
      </c>
    </row>
    <row r="178" spans="2:56">
      <c r="B178" s="36" t="s">
        <v>5011</v>
      </c>
      <c r="C178" s="36" t="s">
        <v>5012</v>
      </c>
      <c r="D178" s="36" t="s">
        <v>9702</v>
      </c>
      <c r="E178" s="36" t="s">
        <v>4879</v>
      </c>
      <c r="F178" s="36" t="s">
        <v>9453</v>
      </c>
      <c r="G178" s="36" t="s">
        <v>692</v>
      </c>
      <c r="H178" s="36" t="s">
        <v>675</v>
      </c>
      <c r="I178" s="37">
        <v>3.3</v>
      </c>
      <c r="J178" s="38">
        <v>10000</v>
      </c>
      <c r="K178" s="36" t="s">
        <v>4941</v>
      </c>
      <c r="L178" s="39">
        <v>42111</v>
      </c>
      <c r="M178" s="39">
        <v>42179</v>
      </c>
      <c r="N178" s="36" t="s">
        <v>4901</v>
      </c>
      <c r="O178" s="36" t="s">
        <v>2712</v>
      </c>
      <c r="P178" s="37">
        <v>0.28960000000000002</v>
      </c>
      <c r="Q178" s="36" t="s">
        <v>677</v>
      </c>
      <c r="R178" s="36" t="s">
        <v>682</v>
      </c>
      <c r="S178" s="47"/>
      <c r="U178" s="36" t="s">
        <v>1318</v>
      </c>
      <c r="V178" s="36" t="s">
        <v>1319</v>
      </c>
      <c r="W178" s="36" t="s">
        <v>8609</v>
      </c>
      <c r="X178" s="36" t="s">
        <v>8357</v>
      </c>
      <c r="Y178" s="36" t="s">
        <v>679</v>
      </c>
      <c r="Z178" s="36" t="s">
        <v>692</v>
      </c>
      <c r="AA178" s="36" t="s">
        <v>675</v>
      </c>
      <c r="AB178" s="37">
        <v>3.1</v>
      </c>
      <c r="AC178" s="38">
        <v>10000</v>
      </c>
      <c r="AD178" s="36" t="s">
        <v>129</v>
      </c>
      <c r="AE178" s="39">
        <v>43914</v>
      </c>
      <c r="AF178" s="39">
        <v>43915</v>
      </c>
      <c r="AG178" s="36" t="s">
        <v>133</v>
      </c>
      <c r="AH178" s="36" t="s">
        <v>907</v>
      </c>
      <c r="AI178" s="37">
        <v>1E-4</v>
      </c>
      <c r="AJ178" s="36" t="s">
        <v>677</v>
      </c>
      <c r="AK178" s="36" t="s">
        <v>682</v>
      </c>
      <c r="AN178" s="36" t="s">
        <v>1318</v>
      </c>
      <c r="AO178" s="36" t="s">
        <v>1319</v>
      </c>
      <c r="AP178" s="36" t="s">
        <v>1320</v>
      </c>
      <c r="AQ178" s="36" t="s">
        <v>195</v>
      </c>
      <c r="AR178" s="36" t="s">
        <v>679</v>
      </c>
      <c r="AS178" s="36" t="s">
        <v>830</v>
      </c>
      <c r="AT178" s="36" t="s">
        <v>675</v>
      </c>
      <c r="AU178" s="37">
        <v>3.1</v>
      </c>
      <c r="AV178" s="38">
        <v>10000</v>
      </c>
      <c r="AW178" s="36" t="s">
        <v>1321</v>
      </c>
      <c r="AX178" s="39">
        <v>43914</v>
      </c>
      <c r="AY178" s="39">
        <v>43915</v>
      </c>
      <c r="AZ178" s="36" t="s">
        <v>906</v>
      </c>
      <c r="BA178" s="36" t="s">
        <v>923</v>
      </c>
      <c r="BB178" s="37">
        <v>1E-4</v>
      </c>
      <c r="BC178" s="36" t="s">
        <v>798</v>
      </c>
      <c r="BD178" s="36" t="s">
        <v>799</v>
      </c>
    </row>
    <row r="179" spans="2:56">
      <c r="B179" s="36" t="s">
        <v>9703</v>
      </c>
      <c r="C179" s="36" t="s">
        <v>9704</v>
      </c>
      <c r="D179" s="36" t="s">
        <v>377</v>
      </c>
      <c r="E179" s="36" t="s">
        <v>4879</v>
      </c>
      <c r="F179" s="36" t="s">
        <v>679</v>
      </c>
      <c r="G179" s="36" t="s">
        <v>674</v>
      </c>
      <c r="H179" s="36" t="s">
        <v>675</v>
      </c>
      <c r="I179" s="37">
        <v>3.3</v>
      </c>
      <c r="J179" s="38">
        <v>10000</v>
      </c>
      <c r="K179" s="36" t="s">
        <v>4910</v>
      </c>
      <c r="L179" s="39">
        <v>42111</v>
      </c>
      <c r="M179" s="39">
        <v>42270</v>
      </c>
      <c r="N179" s="36" t="s">
        <v>4915</v>
      </c>
      <c r="O179" s="36" t="s">
        <v>4934</v>
      </c>
      <c r="P179" s="37">
        <v>0.26379999999999998</v>
      </c>
      <c r="Q179" s="36" t="s">
        <v>677</v>
      </c>
      <c r="R179" s="36" t="s">
        <v>682</v>
      </c>
      <c r="S179" s="47"/>
      <c r="U179" s="36" t="s">
        <v>1322</v>
      </c>
      <c r="V179" s="36" t="s">
        <v>8610</v>
      </c>
      <c r="W179" s="36" t="s">
        <v>1324</v>
      </c>
      <c r="X179" s="36" t="s">
        <v>671</v>
      </c>
      <c r="Y179" s="36" t="s">
        <v>679</v>
      </c>
      <c r="Z179" s="36" t="s">
        <v>674</v>
      </c>
      <c r="AA179" s="36" t="s">
        <v>675</v>
      </c>
      <c r="AB179" s="37">
        <v>3.1</v>
      </c>
      <c r="AC179" s="38">
        <v>10000</v>
      </c>
      <c r="AD179" s="36" t="s">
        <v>134</v>
      </c>
      <c r="AE179" s="39">
        <v>43914</v>
      </c>
      <c r="AF179" s="39">
        <v>43943</v>
      </c>
      <c r="AG179" s="36" t="s">
        <v>666</v>
      </c>
      <c r="AH179" s="36" t="s">
        <v>8611</v>
      </c>
      <c r="AI179" s="37">
        <v>0.44800000000000001</v>
      </c>
      <c r="AJ179" s="36" t="s">
        <v>677</v>
      </c>
      <c r="AK179" s="36" t="s">
        <v>682</v>
      </c>
      <c r="AN179" s="36" t="s">
        <v>1322</v>
      </c>
      <c r="AO179" s="36" t="s">
        <v>1323</v>
      </c>
      <c r="AP179" s="36" t="s">
        <v>1324</v>
      </c>
      <c r="AQ179" s="36" t="s">
        <v>673</v>
      </c>
      <c r="AR179" s="36" t="s">
        <v>804</v>
      </c>
      <c r="AS179" s="36" t="s">
        <v>812</v>
      </c>
      <c r="AT179" s="36" t="s">
        <v>790</v>
      </c>
      <c r="AU179" s="37">
        <v>3.1</v>
      </c>
      <c r="AV179" s="38">
        <v>10000</v>
      </c>
      <c r="AW179" s="36" t="s">
        <v>1210</v>
      </c>
      <c r="AX179" s="39">
        <v>43914</v>
      </c>
      <c r="AY179" s="39">
        <v>43943</v>
      </c>
      <c r="AZ179" s="36" t="s">
        <v>1201</v>
      </c>
      <c r="BA179" s="36" t="s">
        <v>183</v>
      </c>
      <c r="BB179" s="37">
        <v>0.44800000000000001</v>
      </c>
      <c r="BC179" s="36" t="s">
        <v>793</v>
      </c>
      <c r="BD179" s="36" t="s">
        <v>79</v>
      </c>
    </row>
    <row r="180" spans="2:56">
      <c r="B180" s="36" t="s">
        <v>5013</v>
      </c>
      <c r="C180" s="36" t="s">
        <v>2829</v>
      </c>
      <c r="D180" s="36" t="s">
        <v>2830</v>
      </c>
      <c r="E180" s="36" t="s">
        <v>4879</v>
      </c>
      <c r="F180" s="36" t="s">
        <v>679</v>
      </c>
      <c r="G180" s="36" t="s">
        <v>692</v>
      </c>
      <c r="H180" s="36" t="s">
        <v>675</v>
      </c>
      <c r="I180" s="37">
        <v>3.3</v>
      </c>
      <c r="J180" s="38">
        <v>10000</v>
      </c>
      <c r="K180" s="36" t="s">
        <v>4910</v>
      </c>
      <c r="L180" s="39">
        <v>42111</v>
      </c>
      <c r="M180" s="39">
        <v>42270</v>
      </c>
      <c r="N180" s="36" t="s">
        <v>4915</v>
      </c>
      <c r="O180" s="36" t="s">
        <v>4934</v>
      </c>
      <c r="P180" s="37">
        <v>0.36070000000000002</v>
      </c>
      <c r="Q180" s="36" t="s">
        <v>677</v>
      </c>
      <c r="R180" s="36" t="s">
        <v>682</v>
      </c>
      <c r="S180" s="47"/>
      <c r="U180" s="36" t="s">
        <v>1325</v>
      </c>
      <c r="V180" s="36" t="s">
        <v>8612</v>
      </c>
      <c r="W180" s="36" t="s">
        <v>1327</v>
      </c>
      <c r="X180" s="36" t="s">
        <v>671</v>
      </c>
      <c r="Y180" s="36" t="s">
        <v>8422</v>
      </c>
      <c r="Z180" s="36" t="s">
        <v>8380</v>
      </c>
      <c r="AA180" s="36" t="s">
        <v>675</v>
      </c>
      <c r="AB180" s="37">
        <v>3.1</v>
      </c>
      <c r="AC180" s="38">
        <v>10000</v>
      </c>
      <c r="AD180" s="36" t="s">
        <v>134</v>
      </c>
      <c r="AE180" s="39">
        <v>43914</v>
      </c>
      <c r="AF180" s="39">
        <v>43943</v>
      </c>
      <c r="AG180" s="36" t="s">
        <v>666</v>
      </c>
      <c r="AH180" s="36" t="s">
        <v>183</v>
      </c>
      <c r="AI180" s="37">
        <v>3.5400000000000001E-2</v>
      </c>
      <c r="AJ180" s="36" t="s">
        <v>677</v>
      </c>
      <c r="AK180" s="36" t="s">
        <v>682</v>
      </c>
      <c r="AN180" s="36" t="s">
        <v>1325</v>
      </c>
      <c r="AO180" s="36" t="s">
        <v>1326</v>
      </c>
      <c r="AP180" s="36" t="s">
        <v>1327</v>
      </c>
      <c r="AQ180" s="36" t="s">
        <v>1050</v>
      </c>
      <c r="AR180" s="36" t="s">
        <v>881</v>
      </c>
      <c r="AS180" s="36" t="s">
        <v>692</v>
      </c>
      <c r="AT180" s="36" t="s">
        <v>809</v>
      </c>
      <c r="AU180" s="37">
        <v>3.1</v>
      </c>
      <c r="AV180" s="38">
        <v>10000</v>
      </c>
      <c r="AW180" s="36" t="s">
        <v>1200</v>
      </c>
      <c r="AX180" s="39">
        <v>43914</v>
      </c>
      <c r="AY180" s="39">
        <v>43943</v>
      </c>
      <c r="AZ180" s="36" t="s">
        <v>1211</v>
      </c>
      <c r="BA180" s="36" t="s">
        <v>1212</v>
      </c>
      <c r="BB180" s="37">
        <v>3.5400000000000001E-2</v>
      </c>
      <c r="BC180" s="36" t="s">
        <v>823</v>
      </c>
      <c r="BD180" s="36" t="s">
        <v>682</v>
      </c>
    </row>
    <row r="181" spans="2:56">
      <c r="B181" s="36" t="s">
        <v>9705</v>
      </c>
      <c r="C181" s="36" t="s">
        <v>9706</v>
      </c>
      <c r="D181" s="36" t="s">
        <v>2831</v>
      </c>
      <c r="E181" s="36" t="s">
        <v>4879</v>
      </c>
      <c r="F181" s="36" t="s">
        <v>679</v>
      </c>
      <c r="G181" s="36" t="s">
        <v>674</v>
      </c>
      <c r="H181" s="36" t="s">
        <v>675</v>
      </c>
      <c r="I181" s="37">
        <v>3.4</v>
      </c>
      <c r="J181" s="38">
        <v>10000</v>
      </c>
      <c r="K181" s="36" t="s">
        <v>4890</v>
      </c>
      <c r="L181" s="39">
        <v>42114</v>
      </c>
      <c r="M181" s="39">
        <v>42116</v>
      </c>
      <c r="N181" s="36" t="s">
        <v>4898</v>
      </c>
      <c r="O181" s="36" t="s">
        <v>2703</v>
      </c>
      <c r="P181" s="37">
        <v>2E-3</v>
      </c>
      <c r="Q181" s="36" t="s">
        <v>677</v>
      </c>
      <c r="R181" s="36" t="s">
        <v>682</v>
      </c>
      <c r="S181" s="47"/>
      <c r="U181" s="36" t="s">
        <v>1328</v>
      </c>
      <c r="V181" s="36" t="s">
        <v>8613</v>
      </c>
      <c r="W181" s="36" t="s">
        <v>1330</v>
      </c>
      <c r="X181" s="36" t="s">
        <v>8479</v>
      </c>
      <c r="Y181" s="36" t="s">
        <v>679</v>
      </c>
      <c r="Z181" s="36" t="s">
        <v>674</v>
      </c>
      <c r="AA181" s="36" t="s">
        <v>675</v>
      </c>
      <c r="AB181" s="37">
        <v>3.1</v>
      </c>
      <c r="AC181" s="38">
        <v>10000</v>
      </c>
      <c r="AD181" s="36" t="s">
        <v>8473</v>
      </c>
      <c r="AE181" s="39">
        <v>43914</v>
      </c>
      <c r="AF181" s="39">
        <v>44006</v>
      </c>
      <c r="AG181" s="36" t="s">
        <v>131</v>
      </c>
      <c r="AH181" s="36" t="s">
        <v>184</v>
      </c>
      <c r="AI181" s="37">
        <v>0.50349999999999995</v>
      </c>
      <c r="AJ181" s="36" t="s">
        <v>677</v>
      </c>
      <c r="AK181" s="36" t="s">
        <v>682</v>
      </c>
      <c r="AN181" s="36" t="s">
        <v>1328</v>
      </c>
      <c r="AO181" s="36" t="s">
        <v>1329</v>
      </c>
      <c r="AP181" s="36" t="s">
        <v>1330</v>
      </c>
      <c r="AQ181" s="36" t="s">
        <v>827</v>
      </c>
      <c r="AR181" s="36" t="s">
        <v>679</v>
      </c>
      <c r="AS181" s="36" t="s">
        <v>789</v>
      </c>
      <c r="AT181" s="36" t="s">
        <v>78</v>
      </c>
      <c r="AU181" s="37">
        <v>3.1</v>
      </c>
      <c r="AV181" s="38">
        <v>10000</v>
      </c>
      <c r="AW181" s="36" t="s">
        <v>977</v>
      </c>
      <c r="AX181" s="39">
        <v>43914</v>
      </c>
      <c r="AY181" s="39">
        <v>44006</v>
      </c>
      <c r="AZ181" s="36" t="s">
        <v>978</v>
      </c>
      <c r="BA181" s="36" t="s">
        <v>973</v>
      </c>
      <c r="BB181" s="37">
        <v>0.50349999999999995</v>
      </c>
      <c r="BC181" s="36" t="s">
        <v>677</v>
      </c>
      <c r="BD181" s="36" t="s">
        <v>810</v>
      </c>
    </row>
    <row r="182" spans="2:56">
      <c r="B182" s="36" t="s">
        <v>2832</v>
      </c>
      <c r="C182" s="36" t="s">
        <v>2833</v>
      </c>
      <c r="D182" s="36" t="s">
        <v>9707</v>
      </c>
      <c r="E182" s="36" t="s">
        <v>4879</v>
      </c>
      <c r="F182" s="36" t="s">
        <v>679</v>
      </c>
      <c r="G182" s="36" t="s">
        <v>692</v>
      </c>
      <c r="H182" s="36" t="s">
        <v>675</v>
      </c>
      <c r="I182" s="37">
        <v>3.4</v>
      </c>
      <c r="J182" s="38">
        <v>10000</v>
      </c>
      <c r="K182" s="36" t="s">
        <v>4890</v>
      </c>
      <c r="L182" s="39">
        <v>42114</v>
      </c>
      <c r="M182" s="39">
        <v>42116</v>
      </c>
      <c r="N182" s="36" t="s">
        <v>4898</v>
      </c>
      <c r="O182" s="36" t="s">
        <v>2703</v>
      </c>
      <c r="P182" s="37">
        <v>0.2155</v>
      </c>
      <c r="Q182" s="36" t="s">
        <v>677</v>
      </c>
      <c r="R182" s="36" t="s">
        <v>682</v>
      </c>
      <c r="S182" s="47"/>
      <c r="U182" s="36" t="s">
        <v>243</v>
      </c>
      <c r="V182" s="36" t="s">
        <v>1331</v>
      </c>
      <c r="W182" s="36" t="s">
        <v>1332</v>
      </c>
      <c r="X182" s="36" t="s">
        <v>671</v>
      </c>
      <c r="Y182" s="36" t="s">
        <v>679</v>
      </c>
      <c r="Z182" s="36" t="s">
        <v>692</v>
      </c>
      <c r="AA182" s="36" t="s">
        <v>675</v>
      </c>
      <c r="AB182" s="37">
        <v>3.1</v>
      </c>
      <c r="AC182" s="38">
        <v>10000</v>
      </c>
      <c r="AD182" s="36" t="s">
        <v>130</v>
      </c>
      <c r="AE182" s="39">
        <v>43914</v>
      </c>
      <c r="AF182" s="39">
        <v>44006</v>
      </c>
      <c r="AG182" s="36" t="s">
        <v>131</v>
      </c>
      <c r="AH182" s="36" t="s">
        <v>8614</v>
      </c>
      <c r="AI182" s="37">
        <v>8.4900000000000003E-2</v>
      </c>
      <c r="AJ182" s="36" t="s">
        <v>677</v>
      </c>
      <c r="AK182" s="36" t="s">
        <v>682</v>
      </c>
      <c r="AN182" s="36" t="s">
        <v>243</v>
      </c>
      <c r="AO182" s="36" t="s">
        <v>1331</v>
      </c>
      <c r="AP182" s="36" t="s">
        <v>1332</v>
      </c>
      <c r="AQ182" s="36" t="s">
        <v>788</v>
      </c>
      <c r="AR182" s="36" t="s">
        <v>679</v>
      </c>
      <c r="AS182" s="36" t="s">
        <v>205</v>
      </c>
      <c r="AT182" s="36" t="s">
        <v>78</v>
      </c>
      <c r="AU182" s="37">
        <v>3.1</v>
      </c>
      <c r="AV182" s="38">
        <v>10000</v>
      </c>
      <c r="AW182" s="36" t="s">
        <v>966</v>
      </c>
      <c r="AX182" s="39">
        <v>43914</v>
      </c>
      <c r="AY182" s="39">
        <v>44006</v>
      </c>
      <c r="AZ182" s="36" t="s">
        <v>967</v>
      </c>
      <c r="BA182" s="36" t="s">
        <v>973</v>
      </c>
      <c r="BB182" s="37">
        <v>8.4900000000000003E-2</v>
      </c>
      <c r="BC182" s="36" t="s">
        <v>201</v>
      </c>
      <c r="BD182" s="36" t="s">
        <v>682</v>
      </c>
    </row>
    <row r="183" spans="2:56">
      <c r="B183" s="36" t="s">
        <v>9708</v>
      </c>
      <c r="C183" s="36" t="s">
        <v>5014</v>
      </c>
      <c r="D183" s="36" t="s">
        <v>5015</v>
      </c>
      <c r="E183" s="36" t="s">
        <v>4879</v>
      </c>
      <c r="F183" s="36" t="s">
        <v>679</v>
      </c>
      <c r="G183" s="36" t="s">
        <v>674</v>
      </c>
      <c r="H183" s="36" t="s">
        <v>675</v>
      </c>
      <c r="I183" s="37">
        <v>3.4</v>
      </c>
      <c r="J183" s="38">
        <v>10000</v>
      </c>
      <c r="K183" s="36" t="s">
        <v>4972</v>
      </c>
      <c r="L183" s="39">
        <v>42114</v>
      </c>
      <c r="M183" s="39">
        <v>42151</v>
      </c>
      <c r="N183" s="36" t="s">
        <v>4973</v>
      </c>
      <c r="O183" s="36" t="s">
        <v>4974</v>
      </c>
      <c r="P183" s="37">
        <v>0.11310000000000001</v>
      </c>
      <c r="Q183" s="36" t="s">
        <v>677</v>
      </c>
      <c r="R183" s="36" t="s">
        <v>682</v>
      </c>
      <c r="S183" s="47"/>
      <c r="U183" s="36" t="s">
        <v>8615</v>
      </c>
      <c r="V183" s="36" t="s">
        <v>1334</v>
      </c>
      <c r="W183" s="36" t="s">
        <v>4627</v>
      </c>
      <c r="X183" s="36" t="s">
        <v>8368</v>
      </c>
      <c r="Y183" s="36" t="s">
        <v>8391</v>
      </c>
      <c r="Z183" s="36" t="s">
        <v>674</v>
      </c>
      <c r="AA183" s="36" t="s">
        <v>675</v>
      </c>
      <c r="AB183" s="37">
        <v>3.1</v>
      </c>
      <c r="AC183" s="38">
        <v>10000</v>
      </c>
      <c r="AD183" s="36" t="s">
        <v>228</v>
      </c>
      <c r="AE183" s="39">
        <v>43914</v>
      </c>
      <c r="AF183" s="39">
        <v>44097</v>
      </c>
      <c r="AG183" s="36" t="s">
        <v>141</v>
      </c>
      <c r="AH183" s="36" t="s">
        <v>8555</v>
      </c>
      <c r="AI183" s="37">
        <v>0.56610000000000005</v>
      </c>
      <c r="AJ183" s="36" t="s">
        <v>677</v>
      </c>
      <c r="AK183" s="36" t="s">
        <v>682</v>
      </c>
      <c r="AN183" s="36" t="s">
        <v>1333</v>
      </c>
      <c r="AO183" s="36" t="s">
        <v>1334</v>
      </c>
      <c r="AP183" s="36" t="s">
        <v>1335</v>
      </c>
      <c r="AQ183" s="36" t="s">
        <v>788</v>
      </c>
      <c r="AR183" s="36" t="s">
        <v>679</v>
      </c>
      <c r="AS183" s="36" t="s">
        <v>789</v>
      </c>
      <c r="AT183" s="36" t="s">
        <v>675</v>
      </c>
      <c r="AU183" s="37">
        <v>3.1</v>
      </c>
      <c r="AV183" s="38">
        <v>10000</v>
      </c>
      <c r="AW183" s="36" t="s">
        <v>1280</v>
      </c>
      <c r="AX183" s="39">
        <v>43914</v>
      </c>
      <c r="AY183" s="39">
        <v>44097</v>
      </c>
      <c r="AZ183" s="36" t="s">
        <v>1074</v>
      </c>
      <c r="BA183" s="36" t="s">
        <v>1075</v>
      </c>
      <c r="BB183" s="37">
        <v>0.56610000000000005</v>
      </c>
      <c r="BC183" s="36" t="s">
        <v>677</v>
      </c>
      <c r="BD183" s="36" t="s">
        <v>810</v>
      </c>
    </row>
    <row r="184" spans="2:56">
      <c r="B184" s="36" t="s">
        <v>9709</v>
      </c>
      <c r="C184" s="36" t="s">
        <v>9710</v>
      </c>
      <c r="D184" s="36" t="s">
        <v>5016</v>
      </c>
      <c r="E184" s="36" t="s">
        <v>4879</v>
      </c>
      <c r="F184" s="36" t="s">
        <v>679</v>
      </c>
      <c r="G184" s="36" t="s">
        <v>692</v>
      </c>
      <c r="H184" s="36" t="s">
        <v>675</v>
      </c>
      <c r="I184" s="37">
        <v>3.4</v>
      </c>
      <c r="J184" s="38">
        <v>10000</v>
      </c>
      <c r="K184" s="36" t="s">
        <v>4972</v>
      </c>
      <c r="L184" s="39">
        <v>42114</v>
      </c>
      <c r="M184" s="39">
        <v>42151</v>
      </c>
      <c r="N184" s="36" t="s">
        <v>4973</v>
      </c>
      <c r="O184" s="36" t="s">
        <v>4974</v>
      </c>
      <c r="P184" s="37">
        <v>0.29980000000000001</v>
      </c>
      <c r="Q184" s="36" t="s">
        <v>677</v>
      </c>
      <c r="R184" s="36" t="s">
        <v>682</v>
      </c>
      <c r="S184" s="47"/>
      <c r="U184" s="36" t="s">
        <v>1336</v>
      </c>
      <c r="V184" s="36" t="s">
        <v>1337</v>
      </c>
      <c r="W184" s="36" t="s">
        <v>8616</v>
      </c>
      <c r="X184" s="36" t="s">
        <v>671</v>
      </c>
      <c r="Y184" s="36" t="s">
        <v>679</v>
      </c>
      <c r="Z184" s="36" t="s">
        <v>692</v>
      </c>
      <c r="AA184" s="36" t="s">
        <v>675</v>
      </c>
      <c r="AB184" s="37">
        <v>3.1</v>
      </c>
      <c r="AC184" s="38">
        <v>10000</v>
      </c>
      <c r="AD184" s="36" t="s">
        <v>228</v>
      </c>
      <c r="AE184" s="39">
        <v>43914</v>
      </c>
      <c r="AF184" s="39">
        <v>44097</v>
      </c>
      <c r="AG184" s="36" t="s">
        <v>141</v>
      </c>
      <c r="AH184" s="36" t="s">
        <v>8555</v>
      </c>
      <c r="AI184" s="37">
        <v>0.1404</v>
      </c>
      <c r="AJ184" s="36" t="s">
        <v>677</v>
      </c>
      <c r="AK184" s="36" t="s">
        <v>8381</v>
      </c>
      <c r="AN184" s="36" t="s">
        <v>1336</v>
      </c>
      <c r="AO184" s="36" t="s">
        <v>1337</v>
      </c>
      <c r="AP184" s="36" t="s">
        <v>244</v>
      </c>
      <c r="AQ184" s="36" t="s">
        <v>808</v>
      </c>
      <c r="AR184" s="36" t="s">
        <v>679</v>
      </c>
      <c r="AS184" s="36" t="s">
        <v>205</v>
      </c>
      <c r="AT184" s="36" t="s">
        <v>790</v>
      </c>
      <c r="AU184" s="37">
        <v>3.1</v>
      </c>
      <c r="AV184" s="38">
        <v>10000</v>
      </c>
      <c r="AW184" s="36" t="s">
        <v>1100</v>
      </c>
      <c r="AX184" s="39">
        <v>43914</v>
      </c>
      <c r="AY184" s="39">
        <v>44097</v>
      </c>
      <c r="AZ184" s="36" t="s">
        <v>1074</v>
      </c>
      <c r="BA184" s="36" t="s">
        <v>229</v>
      </c>
      <c r="BB184" s="37">
        <v>0.1404</v>
      </c>
      <c r="BC184" s="36" t="s">
        <v>677</v>
      </c>
      <c r="BD184" s="36" t="s">
        <v>682</v>
      </c>
    </row>
    <row r="185" spans="2:56">
      <c r="B185" s="36" t="s">
        <v>378</v>
      </c>
      <c r="C185" s="36" t="s">
        <v>5017</v>
      </c>
      <c r="D185" s="36" t="s">
        <v>9711</v>
      </c>
      <c r="E185" s="36" t="s">
        <v>4879</v>
      </c>
      <c r="F185" s="36" t="s">
        <v>679</v>
      </c>
      <c r="G185" s="36" t="s">
        <v>674</v>
      </c>
      <c r="H185" s="36" t="s">
        <v>675</v>
      </c>
      <c r="I185" s="37">
        <v>3.4</v>
      </c>
      <c r="J185" s="38">
        <v>10000</v>
      </c>
      <c r="K185" s="36" t="s">
        <v>4941</v>
      </c>
      <c r="L185" s="39">
        <v>42114</v>
      </c>
      <c r="M185" s="39">
        <v>42179</v>
      </c>
      <c r="N185" s="36" t="s">
        <v>4901</v>
      </c>
      <c r="O185" s="36" t="s">
        <v>2712</v>
      </c>
      <c r="P185" s="37">
        <v>0.15920000000000001</v>
      </c>
      <c r="Q185" s="36" t="s">
        <v>677</v>
      </c>
      <c r="R185" s="36" t="s">
        <v>682</v>
      </c>
      <c r="S185" s="47"/>
      <c r="U185" s="36" t="s">
        <v>8617</v>
      </c>
      <c r="V185" s="36" t="s">
        <v>1339</v>
      </c>
      <c r="W185" s="36" t="s">
        <v>1340</v>
      </c>
      <c r="X185" s="36" t="s">
        <v>671</v>
      </c>
      <c r="Y185" s="36" t="s">
        <v>679</v>
      </c>
      <c r="Z185" s="36" t="s">
        <v>674</v>
      </c>
      <c r="AA185" s="36" t="s">
        <v>675</v>
      </c>
      <c r="AB185" s="37">
        <v>3.3</v>
      </c>
      <c r="AC185" s="38">
        <v>10000</v>
      </c>
      <c r="AD185" s="36" t="s">
        <v>8618</v>
      </c>
      <c r="AE185" s="39">
        <v>43916</v>
      </c>
      <c r="AF185" s="39">
        <v>43978</v>
      </c>
      <c r="AG185" s="36" t="s">
        <v>667</v>
      </c>
      <c r="AH185" s="36" t="s">
        <v>8619</v>
      </c>
      <c r="AI185" s="37">
        <v>0.43959999999999999</v>
      </c>
      <c r="AJ185" s="36" t="s">
        <v>677</v>
      </c>
      <c r="AK185" s="36" t="s">
        <v>682</v>
      </c>
      <c r="AN185" s="36" t="s">
        <v>1338</v>
      </c>
      <c r="AO185" s="36" t="s">
        <v>1339</v>
      </c>
      <c r="AP185" s="36" t="s">
        <v>1340</v>
      </c>
      <c r="AQ185" s="36" t="s">
        <v>673</v>
      </c>
      <c r="AR185" s="36" t="s">
        <v>881</v>
      </c>
      <c r="AS185" s="36" t="s">
        <v>789</v>
      </c>
      <c r="AT185" s="36" t="s">
        <v>809</v>
      </c>
      <c r="AU185" s="37">
        <v>3.3</v>
      </c>
      <c r="AV185" s="38">
        <v>10000</v>
      </c>
      <c r="AW185" s="36" t="s">
        <v>1341</v>
      </c>
      <c r="AX185" s="39">
        <v>43916</v>
      </c>
      <c r="AY185" s="39">
        <v>43978</v>
      </c>
      <c r="AZ185" s="36" t="s">
        <v>667</v>
      </c>
      <c r="BA185" s="36" t="s">
        <v>1342</v>
      </c>
      <c r="BB185" s="37">
        <v>0.43959999999999999</v>
      </c>
      <c r="BC185" s="36" t="s">
        <v>793</v>
      </c>
      <c r="BD185" s="36" t="s">
        <v>799</v>
      </c>
    </row>
    <row r="186" spans="2:56">
      <c r="B186" s="36" t="s">
        <v>2834</v>
      </c>
      <c r="C186" s="36" t="s">
        <v>2835</v>
      </c>
      <c r="D186" s="36" t="s">
        <v>9712</v>
      </c>
      <c r="E186" s="36" t="s">
        <v>4879</v>
      </c>
      <c r="F186" s="36" t="s">
        <v>679</v>
      </c>
      <c r="G186" s="36" t="s">
        <v>692</v>
      </c>
      <c r="H186" s="36" t="s">
        <v>675</v>
      </c>
      <c r="I186" s="37">
        <v>3.4</v>
      </c>
      <c r="J186" s="38">
        <v>10000</v>
      </c>
      <c r="K186" s="36" t="s">
        <v>4941</v>
      </c>
      <c r="L186" s="39">
        <v>42114</v>
      </c>
      <c r="M186" s="39">
        <v>42179</v>
      </c>
      <c r="N186" s="36" t="s">
        <v>4901</v>
      </c>
      <c r="O186" s="36" t="s">
        <v>2712</v>
      </c>
      <c r="P186" s="37">
        <v>0.33629999999999999</v>
      </c>
      <c r="Q186" s="36" t="s">
        <v>677</v>
      </c>
      <c r="R186" s="36" t="s">
        <v>682</v>
      </c>
      <c r="S186" s="47"/>
      <c r="U186" s="36" t="s">
        <v>1343</v>
      </c>
      <c r="V186" s="36" t="s">
        <v>1344</v>
      </c>
      <c r="W186" s="36" t="s">
        <v>8620</v>
      </c>
      <c r="X186" s="36" t="s">
        <v>671</v>
      </c>
      <c r="Y186" s="36" t="s">
        <v>8573</v>
      </c>
      <c r="Z186" s="36" t="s">
        <v>674</v>
      </c>
      <c r="AA186" s="36" t="s">
        <v>675</v>
      </c>
      <c r="AB186" s="37">
        <v>3.4</v>
      </c>
      <c r="AC186" s="38">
        <v>10000</v>
      </c>
      <c r="AD186" s="36" t="s">
        <v>136</v>
      </c>
      <c r="AE186" s="39">
        <v>43916</v>
      </c>
      <c r="AF186" s="39">
        <v>43978</v>
      </c>
      <c r="AG186" s="36" t="s">
        <v>8621</v>
      </c>
      <c r="AH186" s="36" t="s">
        <v>8622</v>
      </c>
      <c r="AI186" s="37">
        <v>0.36680000000000001</v>
      </c>
      <c r="AJ186" s="36" t="s">
        <v>677</v>
      </c>
      <c r="AK186" s="36" t="s">
        <v>682</v>
      </c>
      <c r="AN186" s="36" t="s">
        <v>1343</v>
      </c>
      <c r="AO186" s="36" t="s">
        <v>1344</v>
      </c>
      <c r="AP186" s="36" t="s">
        <v>1345</v>
      </c>
      <c r="AQ186" s="36" t="s">
        <v>827</v>
      </c>
      <c r="AR186" s="36" t="s">
        <v>811</v>
      </c>
      <c r="AS186" s="36" t="s">
        <v>789</v>
      </c>
      <c r="AT186" s="36" t="s">
        <v>675</v>
      </c>
      <c r="AU186" s="37">
        <v>3.4</v>
      </c>
      <c r="AV186" s="38">
        <v>10000</v>
      </c>
      <c r="AW186" s="36" t="s">
        <v>1346</v>
      </c>
      <c r="AX186" s="39">
        <v>43916</v>
      </c>
      <c r="AY186" s="39">
        <v>43978</v>
      </c>
      <c r="AZ186" s="36" t="s">
        <v>667</v>
      </c>
      <c r="BA186" s="36" t="s">
        <v>1342</v>
      </c>
      <c r="BB186" s="37">
        <v>0.36680000000000001</v>
      </c>
      <c r="BC186" s="36" t="s">
        <v>823</v>
      </c>
      <c r="BD186" s="36" t="s">
        <v>810</v>
      </c>
    </row>
    <row r="187" spans="2:56">
      <c r="B187" s="36" t="s">
        <v>2836</v>
      </c>
      <c r="C187" s="36" t="s">
        <v>9713</v>
      </c>
      <c r="D187" s="36" t="s">
        <v>9714</v>
      </c>
      <c r="E187" s="36" t="s">
        <v>4879</v>
      </c>
      <c r="F187" s="36" t="s">
        <v>679</v>
      </c>
      <c r="G187" s="36" t="s">
        <v>674</v>
      </c>
      <c r="H187" s="36" t="s">
        <v>675</v>
      </c>
      <c r="I187" s="37">
        <v>3.4</v>
      </c>
      <c r="J187" s="38">
        <v>10000</v>
      </c>
      <c r="K187" s="36" t="s">
        <v>4910</v>
      </c>
      <c r="L187" s="39">
        <v>42114</v>
      </c>
      <c r="M187" s="39">
        <v>42270</v>
      </c>
      <c r="N187" s="36" t="s">
        <v>4915</v>
      </c>
      <c r="O187" s="36" t="s">
        <v>4934</v>
      </c>
      <c r="P187" s="37">
        <v>0.27889999999999998</v>
      </c>
      <c r="Q187" s="36" t="s">
        <v>677</v>
      </c>
      <c r="R187" s="36" t="s">
        <v>682</v>
      </c>
      <c r="S187" s="47"/>
      <c r="U187" s="36" t="s">
        <v>1347</v>
      </c>
      <c r="V187" s="36" t="s">
        <v>1348</v>
      </c>
      <c r="W187" s="36" t="s">
        <v>1349</v>
      </c>
      <c r="X187" s="36" t="s">
        <v>8479</v>
      </c>
      <c r="Y187" s="36" t="s">
        <v>679</v>
      </c>
      <c r="Z187" s="36" t="s">
        <v>8374</v>
      </c>
      <c r="AA187" s="36" t="s">
        <v>675</v>
      </c>
      <c r="AB187" s="37">
        <v>3.5</v>
      </c>
      <c r="AC187" s="38">
        <v>10000</v>
      </c>
      <c r="AD187" s="36" t="s">
        <v>136</v>
      </c>
      <c r="AE187" s="39">
        <v>43916</v>
      </c>
      <c r="AF187" s="39">
        <v>43978</v>
      </c>
      <c r="AG187" s="36" t="s">
        <v>667</v>
      </c>
      <c r="AH187" s="36" t="s">
        <v>135</v>
      </c>
      <c r="AI187" s="37">
        <v>0.29980000000000001</v>
      </c>
      <c r="AJ187" s="36" t="s">
        <v>677</v>
      </c>
      <c r="AK187" s="36" t="s">
        <v>682</v>
      </c>
      <c r="AN187" s="36" t="s">
        <v>1347</v>
      </c>
      <c r="AO187" s="36" t="s">
        <v>1348</v>
      </c>
      <c r="AP187" s="36" t="s">
        <v>1349</v>
      </c>
      <c r="AQ187" s="36" t="s">
        <v>827</v>
      </c>
      <c r="AR187" s="36" t="s">
        <v>679</v>
      </c>
      <c r="AS187" s="36" t="s">
        <v>847</v>
      </c>
      <c r="AT187" s="36" t="s">
        <v>675</v>
      </c>
      <c r="AU187" s="37">
        <v>3.5</v>
      </c>
      <c r="AV187" s="38">
        <v>10000</v>
      </c>
      <c r="AW187" s="36" t="s">
        <v>1350</v>
      </c>
      <c r="AX187" s="39">
        <v>43916</v>
      </c>
      <c r="AY187" s="39">
        <v>43978</v>
      </c>
      <c r="AZ187" s="36" t="s">
        <v>1351</v>
      </c>
      <c r="BA187" s="36" t="s">
        <v>1352</v>
      </c>
      <c r="BB187" s="37">
        <v>0.29980000000000001</v>
      </c>
      <c r="BC187" s="36" t="s">
        <v>798</v>
      </c>
      <c r="BD187" s="36" t="s">
        <v>79</v>
      </c>
    </row>
    <row r="188" spans="2:56">
      <c r="B188" s="36" t="s">
        <v>9715</v>
      </c>
      <c r="C188" s="36" t="s">
        <v>9716</v>
      </c>
      <c r="D188" s="36" t="s">
        <v>2837</v>
      </c>
      <c r="E188" s="36" t="s">
        <v>4879</v>
      </c>
      <c r="F188" s="36" t="s">
        <v>679</v>
      </c>
      <c r="G188" s="36" t="s">
        <v>692</v>
      </c>
      <c r="H188" s="36" t="s">
        <v>675</v>
      </c>
      <c r="I188" s="37">
        <v>3.4</v>
      </c>
      <c r="J188" s="38">
        <v>10000</v>
      </c>
      <c r="K188" s="36" t="s">
        <v>4910</v>
      </c>
      <c r="L188" s="39">
        <v>42114</v>
      </c>
      <c r="M188" s="39">
        <v>42270</v>
      </c>
      <c r="N188" s="36" t="s">
        <v>4915</v>
      </c>
      <c r="O188" s="36" t="s">
        <v>4934</v>
      </c>
      <c r="P188" s="37">
        <v>0.40489999999999998</v>
      </c>
      <c r="Q188" s="36" t="s">
        <v>677</v>
      </c>
      <c r="R188" s="36" t="s">
        <v>682</v>
      </c>
      <c r="S188" s="47"/>
      <c r="U188" s="36" t="s">
        <v>8623</v>
      </c>
      <c r="V188" s="36" t="s">
        <v>1354</v>
      </c>
      <c r="W188" s="36" t="s">
        <v>8624</v>
      </c>
      <c r="X188" s="36" t="s">
        <v>671</v>
      </c>
      <c r="Y188" s="36" t="s">
        <v>8518</v>
      </c>
      <c r="Z188" s="36" t="s">
        <v>8426</v>
      </c>
      <c r="AA188" s="36" t="s">
        <v>675</v>
      </c>
      <c r="AB188" s="37">
        <v>3.6</v>
      </c>
      <c r="AC188" s="38">
        <v>10000</v>
      </c>
      <c r="AD188" s="36" t="s">
        <v>8625</v>
      </c>
      <c r="AE188" s="39">
        <v>43916</v>
      </c>
      <c r="AF188" s="39">
        <v>43978</v>
      </c>
      <c r="AG188" s="36" t="s">
        <v>667</v>
      </c>
      <c r="AH188" s="36" t="s">
        <v>135</v>
      </c>
      <c r="AI188" s="37">
        <v>0.23949999999999999</v>
      </c>
      <c r="AJ188" s="36" t="s">
        <v>677</v>
      </c>
      <c r="AK188" s="36" t="s">
        <v>682</v>
      </c>
      <c r="AN188" s="36" t="s">
        <v>1353</v>
      </c>
      <c r="AO188" s="36" t="s">
        <v>1354</v>
      </c>
      <c r="AP188" s="36" t="s">
        <v>1355</v>
      </c>
      <c r="AQ188" s="36" t="s">
        <v>827</v>
      </c>
      <c r="AR188" s="36" t="s">
        <v>679</v>
      </c>
      <c r="AS188" s="36" t="s">
        <v>674</v>
      </c>
      <c r="AT188" s="36" t="s">
        <v>855</v>
      </c>
      <c r="AU188" s="37">
        <v>3.6</v>
      </c>
      <c r="AV188" s="38">
        <v>10000</v>
      </c>
      <c r="AW188" s="36" t="s">
        <v>136</v>
      </c>
      <c r="AX188" s="39">
        <v>43916</v>
      </c>
      <c r="AY188" s="39">
        <v>43978</v>
      </c>
      <c r="AZ188" s="36" t="s">
        <v>1356</v>
      </c>
      <c r="BA188" s="36" t="s">
        <v>1352</v>
      </c>
      <c r="BB188" s="37">
        <v>0.23949999999999999</v>
      </c>
      <c r="BC188" s="36" t="s">
        <v>677</v>
      </c>
      <c r="BD188" s="36" t="s">
        <v>682</v>
      </c>
    </row>
    <row r="189" spans="2:56">
      <c r="B189" s="36" t="s">
        <v>379</v>
      </c>
      <c r="C189" s="36" t="s">
        <v>5018</v>
      </c>
      <c r="D189" s="36" t="s">
        <v>9717</v>
      </c>
      <c r="E189" s="36" t="s">
        <v>4879</v>
      </c>
      <c r="F189" s="36" t="s">
        <v>679</v>
      </c>
      <c r="G189" s="36" t="s">
        <v>674</v>
      </c>
      <c r="H189" s="36" t="s">
        <v>675</v>
      </c>
      <c r="I189" s="37">
        <v>3</v>
      </c>
      <c r="J189" s="38">
        <v>10000</v>
      </c>
      <c r="K189" s="36" t="s">
        <v>380</v>
      </c>
      <c r="L189" s="39">
        <v>42117</v>
      </c>
      <c r="M189" s="39">
        <v>42361</v>
      </c>
      <c r="N189" s="36" t="s">
        <v>9718</v>
      </c>
      <c r="O189" s="36" t="s">
        <v>5044</v>
      </c>
      <c r="P189" s="37">
        <v>0.56289999999999996</v>
      </c>
      <c r="Q189" s="36" t="s">
        <v>677</v>
      </c>
      <c r="R189" s="36" t="s">
        <v>682</v>
      </c>
      <c r="S189" s="47"/>
      <c r="U189" s="36" t="s">
        <v>8626</v>
      </c>
      <c r="V189" s="36" t="s">
        <v>8627</v>
      </c>
      <c r="W189" s="36" t="s">
        <v>1359</v>
      </c>
      <c r="X189" s="36" t="s">
        <v>671</v>
      </c>
      <c r="Y189" s="36" t="s">
        <v>679</v>
      </c>
      <c r="Z189" s="36" t="s">
        <v>674</v>
      </c>
      <c r="AA189" s="36" t="s">
        <v>8389</v>
      </c>
      <c r="AB189" s="37">
        <v>3.7</v>
      </c>
      <c r="AC189" s="38">
        <v>10000</v>
      </c>
      <c r="AD189" s="36" t="s">
        <v>136</v>
      </c>
      <c r="AE189" s="39">
        <v>43916</v>
      </c>
      <c r="AF189" s="39">
        <v>43978</v>
      </c>
      <c r="AG189" s="36" t="s">
        <v>667</v>
      </c>
      <c r="AH189" s="36" t="s">
        <v>135</v>
      </c>
      <c r="AI189" s="37">
        <v>0.18859999999999999</v>
      </c>
      <c r="AJ189" s="36" t="s">
        <v>677</v>
      </c>
      <c r="AK189" s="36" t="s">
        <v>8393</v>
      </c>
      <c r="AN189" s="36" t="s">
        <v>1357</v>
      </c>
      <c r="AO189" s="36" t="s">
        <v>1358</v>
      </c>
      <c r="AP189" s="36" t="s">
        <v>1359</v>
      </c>
      <c r="AQ189" s="36" t="s">
        <v>827</v>
      </c>
      <c r="AR189" s="36" t="s">
        <v>881</v>
      </c>
      <c r="AS189" s="36" t="s">
        <v>80</v>
      </c>
      <c r="AT189" s="36" t="s">
        <v>675</v>
      </c>
      <c r="AU189" s="37">
        <v>3.7</v>
      </c>
      <c r="AV189" s="38">
        <v>10000</v>
      </c>
      <c r="AW189" s="36" t="s">
        <v>1350</v>
      </c>
      <c r="AX189" s="39">
        <v>43916</v>
      </c>
      <c r="AY189" s="39">
        <v>43978</v>
      </c>
      <c r="AZ189" s="36" t="s">
        <v>1360</v>
      </c>
      <c r="BA189" s="36" t="s">
        <v>1352</v>
      </c>
      <c r="BB189" s="37">
        <v>0.18859999999999999</v>
      </c>
      <c r="BC189" s="36" t="s">
        <v>798</v>
      </c>
      <c r="BD189" s="36" t="s">
        <v>799</v>
      </c>
    </row>
    <row r="190" spans="2:56">
      <c r="B190" s="36" t="s">
        <v>5019</v>
      </c>
      <c r="C190" s="36" t="s">
        <v>5020</v>
      </c>
      <c r="D190" s="36" t="s">
        <v>9719</v>
      </c>
      <c r="E190" s="36" t="s">
        <v>4879</v>
      </c>
      <c r="F190" s="36" t="s">
        <v>679</v>
      </c>
      <c r="G190" s="36" t="s">
        <v>674</v>
      </c>
      <c r="H190" s="36" t="s">
        <v>675</v>
      </c>
      <c r="I190" s="37">
        <v>3.1</v>
      </c>
      <c r="J190" s="38">
        <v>10000</v>
      </c>
      <c r="K190" s="36" t="s">
        <v>380</v>
      </c>
      <c r="L190" s="39">
        <v>42117</v>
      </c>
      <c r="M190" s="39">
        <v>42361</v>
      </c>
      <c r="N190" s="36" t="s">
        <v>5025</v>
      </c>
      <c r="O190" s="36" t="s">
        <v>5044</v>
      </c>
      <c r="P190" s="37">
        <v>0.52600000000000002</v>
      </c>
      <c r="Q190" s="36" t="s">
        <v>677</v>
      </c>
      <c r="R190" s="36" t="s">
        <v>682</v>
      </c>
      <c r="S190" s="47"/>
      <c r="U190" s="36" t="s">
        <v>1361</v>
      </c>
      <c r="V190" s="36" t="s">
        <v>8628</v>
      </c>
      <c r="W190" s="36" t="s">
        <v>1362</v>
      </c>
      <c r="X190" s="36" t="s">
        <v>671</v>
      </c>
      <c r="Y190" s="36" t="s">
        <v>679</v>
      </c>
      <c r="Z190" s="36" t="s">
        <v>674</v>
      </c>
      <c r="AA190" s="36" t="s">
        <v>675</v>
      </c>
      <c r="AB190" s="37">
        <v>3.8</v>
      </c>
      <c r="AC190" s="38">
        <v>10000</v>
      </c>
      <c r="AD190" s="36" t="s">
        <v>136</v>
      </c>
      <c r="AE190" s="39">
        <v>43916</v>
      </c>
      <c r="AF190" s="39">
        <v>43978</v>
      </c>
      <c r="AG190" s="36" t="s">
        <v>8629</v>
      </c>
      <c r="AH190" s="36" t="s">
        <v>8630</v>
      </c>
      <c r="AI190" s="37">
        <v>0.14369999999999999</v>
      </c>
      <c r="AJ190" s="36" t="s">
        <v>8432</v>
      </c>
      <c r="AK190" s="36" t="s">
        <v>8386</v>
      </c>
      <c r="AN190" s="36" t="s">
        <v>1361</v>
      </c>
      <c r="AO190" s="36" t="s">
        <v>730</v>
      </c>
      <c r="AP190" s="36" t="s">
        <v>1362</v>
      </c>
      <c r="AQ190" s="36" t="s">
        <v>827</v>
      </c>
      <c r="AR190" s="36" t="s">
        <v>804</v>
      </c>
      <c r="AS190" s="36" t="s">
        <v>674</v>
      </c>
      <c r="AT190" s="36" t="s">
        <v>675</v>
      </c>
      <c r="AU190" s="37">
        <v>3.8</v>
      </c>
      <c r="AV190" s="38">
        <v>10000</v>
      </c>
      <c r="AW190" s="36" t="s">
        <v>1350</v>
      </c>
      <c r="AX190" s="39">
        <v>43916</v>
      </c>
      <c r="AY190" s="39">
        <v>43978</v>
      </c>
      <c r="AZ190" s="36" t="s">
        <v>1351</v>
      </c>
      <c r="BA190" s="36" t="s">
        <v>1342</v>
      </c>
      <c r="BB190" s="37">
        <v>0.14369999999999999</v>
      </c>
      <c r="BC190" s="36" t="s">
        <v>793</v>
      </c>
      <c r="BD190" s="36" t="s">
        <v>682</v>
      </c>
    </row>
    <row r="191" spans="2:56">
      <c r="B191" s="36" t="s">
        <v>9720</v>
      </c>
      <c r="C191" s="36" t="s">
        <v>5021</v>
      </c>
      <c r="D191" s="36" t="s">
        <v>381</v>
      </c>
      <c r="E191" s="36" t="s">
        <v>4879</v>
      </c>
      <c r="F191" s="36" t="s">
        <v>679</v>
      </c>
      <c r="G191" s="36" t="s">
        <v>674</v>
      </c>
      <c r="H191" s="36" t="s">
        <v>675</v>
      </c>
      <c r="I191" s="37">
        <v>3.2</v>
      </c>
      <c r="J191" s="38">
        <v>10000</v>
      </c>
      <c r="K191" s="36" t="s">
        <v>380</v>
      </c>
      <c r="L191" s="39">
        <v>42117</v>
      </c>
      <c r="M191" s="39">
        <v>42361</v>
      </c>
      <c r="N191" s="36" t="s">
        <v>5025</v>
      </c>
      <c r="O191" s="36" t="s">
        <v>5044</v>
      </c>
      <c r="P191" s="37">
        <v>0.48470000000000002</v>
      </c>
      <c r="Q191" s="36" t="s">
        <v>677</v>
      </c>
      <c r="R191" s="36" t="s">
        <v>682</v>
      </c>
      <c r="S191" s="47"/>
      <c r="U191" s="36" t="s">
        <v>1363</v>
      </c>
      <c r="V191" s="36" t="s">
        <v>1364</v>
      </c>
      <c r="W191" s="36" t="s">
        <v>1365</v>
      </c>
      <c r="X191" s="36" t="s">
        <v>8357</v>
      </c>
      <c r="Y191" s="36" t="s">
        <v>679</v>
      </c>
      <c r="Z191" s="36" t="s">
        <v>674</v>
      </c>
      <c r="AA191" s="36" t="s">
        <v>675</v>
      </c>
      <c r="AB191" s="37">
        <v>3.9</v>
      </c>
      <c r="AC191" s="38">
        <v>10000</v>
      </c>
      <c r="AD191" s="36" t="s">
        <v>136</v>
      </c>
      <c r="AE191" s="39">
        <v>43916</v>
      </c>
      <c r="AF191" s="39">
        <v>43978</v>
      </c>
      <c r="AG191" s="36" t="s">
        <v>667</v>
      </c>
      <c r="AH191" s="36" t="s">
        <v>135</v>
      </c>
      <c r="AI191" s="37">
        <v>0.10970000000000001</v>
      </c>
      <c r="AJ191" s="36" t="s">
        <v>677</v>
      </c>
      <c r="AK191" s="36" t="s">
        <v>682</v>
      </c>
      <c r="AN191" s="36" t="s">
        <v>1363</v>
      </c>
      <c r="AO191" s="36" t="s">
        <v>1364</v>
      </c>
      <c r="AP191" s="36" t="s">
        <v>1365</v>
      </c>
      <c r="AQ191" s="36" t="s">
        <v>195</v>
      </c>
      <c r="AR191" s="36" t="s">
        <v>811</v>
      </c>
      <c r="AS191" s="36" t="s">
        <v>674</v>
      </c>
      <c r="AT191" s="36" t="s">
        <v>790</v>
      </c>
      <c r="AU191" s="37">
        <v>3.9</v>
      </c>
      <c r="AV191" s="38">
        <v>10000</v>
      </c>
      <c r="AW191" s="36" t="s">
        <v>1366</v>
      </c>
      <c r="AX191" s="39">
        <v>43916</v>
      </c>
      <c r="AY191" s="39">
        <v>43978</v>
      </c>
      <c r="AZ191" s="36" t="s">
        <v>1351</v>
      </c>
      <c r="BA191" s="36" t="s">
        <v>1342</v>
      </c>
      <c r="BB191" s="37">
        <v>0.10970000000000001</v>
      </c>
      <c r="BC191" s="36" t="s">
        <v>793</v>
      </c>
      <c r="BD191" s="36" t="s">
        <v>810</v>
      </c>
    </row>
    <row r="192" spans="2:56">
      <c r="B192" s="36" t="s">
        <v>382</v>
      </c>
      <c r="C192" s="36" t="s">
        <v>9721</v>
      </c>
      <c r="D192" s="36" t="s">
        <v>9722</v>
      </c>
      <c r="E192" s="36" t="s">
        <v>4879</v>
      </c>
      <c r="F192" s="36" t="s">
        <v>679</v>
      </c>
      <c r="G192" s="36" t="s">
        <v>674</v>
      </c>
      <c r="H192" s="36" t="s">
        <v>675</v>
      </c>
      <c r="I192" s="37">
        <v>3.3</v>
      </c>
      <c r="J192" s="38">
        <v>10000</v>
      </c>
      <c r="K192" s="36" t="s">
        <v>380</v>
      </c>
      <c r="L192" s="39">
        <v>42117</v>
      </c>
      <c r="M192" s="39">
        <v>42361</v>
      </c>
      <c r="N192" s="36" t="s">
        <v>5025</v>
      </c>
      <c r="O192" s="36" t="s">
        <v>5044</v>
      </c>
      <c r="P192" s="37">
        <v>0.44779999999999998</v>
      </c>
      <c r="Q192" s="36" t="s">
        <v>677</v>
      </c>
      <c r="R192" s="36" t="s">
        <v>682</v>
      </c>
      <c r="S192" s="47"/>
      <c r="U192" s="36" t="s">
        <v>8631</v>
      </c>
      <c r="V192" s="36" t="s">
        <v>8632</v>
      </c>
      <c r="W192" s="36" t="s">
        <v>1368</v>
      </c>
      <c r="X192" s="36" t="s">
        <v>671</v>
      </c>
      <c r="Y192" s="36" t="s">
        <v>679</v>
      </c>
      <c r="Z192" s="36" t="s">
        <v>8388</v>
      </c>
      <c r="AA192" s="36" t="s">
        <v>675</v>
      </c>
      <c r="AB192" s="37">
        <v>4</v>
      </c>
      <c r="AC192" s="38">
        <v>10000</v>
      </c>
      <c r="AD192" s="36" t="s">
        <v>136</v>
      </c>
      <c r="AE192" s="39">
        <v>43916</v>
      </c>
      <c r="AF192" s="39">
        <v>43978</v>
      </c>
      <c r="AG192" s="36" t="s">
        <v>667</v>
      </c>
      <c r="AH192" s="36" t="s">
        <v>8633</v>
      </c>
      <c r="AI192" s="37">
        <v>8.2199999999999995E-2</v>
      </c>
      <c r="AJ192" s="36" t="s">
        <v>677</v>
      </c>
      <c r="AK192" s="36" t="s">
        <v>682</v>
      </c>
      <c r="AN192" s="36" t="s">
        <v>245</v>
      </c>
      <c r="AO192" s="36" t="s">
        <v>1367</v>
      </c>
      <c r="AP192" s="36" t="s">
        <v>1368</v>
      </c>
      <c r="AQ192" s="36" t="s">
        <v>788</v>
      </c>
      <c r="AR192" s="36" t="s">
        <v>881</v>
      </c>
      <c r="AS192" s="36" t="s">
        <v>674</v>
      </c>
      <c r="AT192" s="36" t="s">
        <v>855</v>
      </c>
      <c r="AU192" s="37">
        <v>4</v>
      </c>
      <c r="AV192" s="38">
        <v>10000</v>
      </c>
      <c r="AW192" s="36" t="s">
        <v>1341</v>
      </c>
      <c r="AX192" s="39">
        <v>43916</v>
      </c>
      <c r="AY192" s="39">
        <v>43978</v>
      </c>
      <c r="AZ192" s="36" t="s">
        <v>667</v>
      </c>
      <c r="BA192" s="36" t="s">
        <v>135</v>
      </c>
      <c r="BB192" s="37">
        <v>8.2199999999999995E-2</v>
      </c>
      <c r="BC192" s="36" t="s">
        <v>823</v>
      </c>
      <c r="BD192" s="36" t="s">
        <v>79</v>
      </c>
    </row>
    <row r="193" spans="2:56">
      <c r="B193" s="36" t="s">
        <v>5022</v>
      </c>
      <c r="C193" s="36" t="s">
        <v>5023</v>
      </c>
      <c r="D193" s="36" t="s">
        <v>9723</v>
      </c>
      <c r="E193" s="36" t="s">
        <v>4879</v>
      </c>
      <c r="F193" s="36" t="s">
        <v>679</v>
      </c>
      <c r="G193" s="36" t="s">
        <v>674</v>
      </c>
      <c r="H193" s="36" t="s">
        <v>675</v>
      </c>
      <c r="I193" s="37">
        <v>3.4</v>
      </c>
      <c r="J193" s="38">
        <v>10000</v>
      </c>
      <c r="K193" s="36" t="s">
        <v>380</v>
      </c>
      <c r="L193" s="39">
        <v>42117</v>
      </c>
      <c r="M193" s="39">
        <v>42361</v>
      </c>
      <c r="N193" s="36" t="s">
        <v>5025</v>
      </c>
      <c r="O193" s="36" t="s">
        <v>5044</v>
      </c>
      <c r="P193" s="37">
        <v>0.41089999999999999</v>
      </c>
      <c r="Q193" s="36" t="s">
        <v>677</v>
      </c>
      <c r="R193" s="36" t="s">
        <v>682</v>
      </c>
      <c r="S193" s="47"/>
      <c r="U193" s="36" t="s">
        <v>8634</v>
      </c>
      <c r="V193" s="36" t="s">
        <v>731</v>
      </c>
      <c r="W193" s="36" t="s">
        <v>1370</v>
      </c>
      <c r="X193" s="36" t="s">
        <v>671</v>
      </c>
      <c r="Y193" s="36" t="s">
        <v>679</v>
      </c>
      <c r="Z193" s="36" t="s">
        <v>674</v>
      </c>
      <c r="AA193" s="36" t="s">
        <v>675</v>
      </c>
      <c r="AB193" s="37">
        <v>4.0999999999999996</v>
      </c>
      <c r="AC193" s="38">
        <v>10000</v>
      </c>
      <c r="AD193" s="36" t="s">
        <v>136</v>
      </c>
      <c r="AE193" s="39">
        <v>43916</v>
      </c>
      <c r="AF193" s="39">
        <v>43978</v>
      </c>
      <c r="AG193" s="36" t="s">
        <v>667</v>
      </c>
      <c r="AH193" s="36" t="s">
        <v>135</v>
      </c>
      <c r="AI193" s="37">
        <v>6.2E-2</v>
      </c>
      <c r="AJ193" s="36" t="s">
        <v>8608</v>
      </c>
      <c r="AK193" s="36" t="s">
        <v>682</v>
      </c>
      <c r="AN193" s="36" t="s">
        <v>1369</v>
      </c>
      <c r="AO193" s="36" t="s">
        <v>731</v>
      </c>
      <c r="AP193" s="36" t="s">
        <v>1370</v>
      </c>
      <c r="AQ193" s="36" t="s">
        <v>673</v>
      </c>
      <c r="AR193" s="36" t="s">
        <v>811</v>
      </c>
      <c r="AS193" s="36" t="s">
        <v>789</v>
      </c>
      <c r="AT193" s="36" t="s">
        <v>675</v>
      </c>
      <c r="AU193" s="37">
        <v>4.0999999999999996</v>
      </c>
      <c r="AV193" s="38">
        <v>10000</v>
      </c>
      <c r="AW193" s="36" t="s">
        <v>1341</v>
      </c>
      <c r="AX193" s="39">
        <v>43916</v>
      </c>
      <c r="AY193" s="39">
        <v>43978</v>
      </c>
      <c r="AZ193" s="36" t="s">
        <v>667</v>
      </c>
      <c r="BA193" s="36" t="s">
        <v>1371</v>
      </c>
      <c r="BB193" s="37">
        <v>6.2E-2</v>
      </c>
      <c r="BC193" s="36" t="s">
        <v>201</v>
      </c>
      <c r="BD193" s="36" t="s">
        <v>682</v>
      </c>
    </row>
    <row r="194" spans="2:56">
      <c r="B194" s="36" t="s">
        <v>9724</v>
      </c>
      <c r="C194" s="36" t="s">
        <v>9725</v>
      </c>
      <c r="D194" s="36" t="s">
        <v>5024</v>
      </c>
      <c r="E194" s="36" t="s">
        <v>4879</v>
      </c>
      <c r="F194" s="36" t="s">
        <v>679</v>
      </c>
      <c r="G194" s="36" t="s">
        <v>692</v>
      </c>
      <c r="H194" s="36" t="s">
        <v>9446</v>
      </c>
      <c r="I194" s="37">
        <v>3</v>
      </c>
      <c r="J194" s="38">
        <v>10000</v>
      </c>
      <c r="K194" s="36" t="s">
        <v>380</v>
      </c>
      <c r="L194" s="39">
        <v>42117</v>
      </c>
      <c r="M194" s="39">
        <v>42361</v>
      </c>
      <c r="N194" s="36" t="s">
        <v>5025</v>
      </c>
      <c r="O194" s="36" t="s">
        <v>5044</v>
      </c>
      <c r="P194" s="37">
        <v>0.24859999999999999</v>
      </c>
      <c r="Q194" s="36" t="s">
        <v>677</v>
      </c>
      <c r="R194" s="36" t="s">
        <v>682</v>
      </c>
      <c r="S194" s="47"/>
      <c r="U194" s="36" t="s">
        <v>8635</v>
      </c>
      <c r="V194" s="36" t="s">
        <v>1373</v>
      </c>
      <c r="W194" s="36" t="s">
        <v>1374</v>
      </c>
      <c r="X194" s="36" t="s">
        <v>671</v>
      </c>
      <c r="Y194" s="36" t="s">
        <v>679</v>
      </c>
      <c r="Z194" s="36" t="s">
        <v>692</v>
      </c>
      <c r="AA194" s="36" t="s">
        <v>675</v>
      </c>
      <c r="AB194" s="37">
        <v>3.3</v>
      </c>
      <c r="AC194" s="38">
        <v>10000</v>
      </c>
      <c r="AD194" s="36" t="s">
        <v>8625</v>
      </c>
      <c r="AE194" s="39">
        <v>43916</v>
      </c>
      <c r="AF194" s="39">
        <v>43978</v>
      </c>
      <c r="AG194" s="36" t="s">
        <v>667</v>
      </c>
      <c r="AH194" s="36" t="s">
        <v>8630</v>
      </c>
      <c r="AI194" s="37">
        <v>6.9099999999999995E-2</v>
      </c>
      <c r="AJ194" s="36" t="s">
        <v>677</v>
      </c>
      <c r="AK194" s="36" t="s">
        <v>682</v>
      </c>
      <c r="AN194" s="36" t="s">
        <v>1372</v>
      </c>
      <c r="AO194" s="36" t="s">
        <v>1373</v>
      </c>
      <c r="AP194" s="36" t="s">
        <v>1374</v>
      </c>
      <c r="AQ194" s="36" t="s">
        <v>788</v>
      </c>
      <c r="AR194" s="36" t="s">
        <v>679</v>
      </c>
      <c r="AS194" s="36" t="s">
        <v>830</v>
      </c>
      <c r="AT194" s="36" t="s">
        <v>809</v>
      </c>
      <c r="AU194" s="37">
        <v>3.3</v>
      </c>
      <c r="AV194" s="38">
        <v>10000</v>
      </c>
      <c r="AW194" s="36" t="s">
        <v>1366</v>
      </c>
      <c r="AX194" s="39">
        <v>43916</v>
      </c>
      <c r="AY194" s="39">
        <v>43978</v>
      </c>
      <c r="AZ194" s="36" t="s">
        <v>1356</v>
      </c>
      <c r="BA194" s="36" t="s">
        <v>1375</v>
      </c>
      <c r="BB194" s="37">
        <v>6.9099999999999995E-2</v>
      </c>
      <c r="BC194" s="36" t="s">
        <v>677</v>
      </c>
      <c r="BD194" s="36" t="s">
        <v>682</v>
      </c>
    </row>
    <row r="195" spans="2:56">
      <c r="B195" s="36" t="s">
        <v>9726</v>
      </c>
      <c r="C195" s="36" t="s">
        <v>5026</v>
      </c>
      <c r="D195" s="36" t="s">
        <v>9727</v>
      </c>
      <c r="E195" s="36" t="s">
        <v>4879</v>
      </c>
      <c r="F195" s="36" t="s">
        <v>679</v>
      </c>
      <c r="G195" s="36" t="s">
        <v>692</v>
      </c>
      <c r="H195" s="36" t="s">
        <v>675</v>
      </c>
      <c r="I195" s="37">
        <v>3.1</v>
      </c>
      <c r="J195" s="38">
        <v>10000</v>
      </c>
      <c r="K195" s="36" t="s">
        <v>380</v>
      </c>
      <c r="L195" s="39">
        <v>42117</v>
      </c>
      <c r="M195" s="39">
        <v>42361</v>
      </c>
      <c r="N195" s="36" t="s">
        <v>5025</v>
      </c>
      <c r="O195" s="36" t="s">
        <v>5044</v>
      </c>
      <c r="P195" s="37">
        <v>0.29799999999999999</v>
      </c>
      <c r="Q195" s="36" t="s">
        <v>677</v>
      </c>
      <c r="R195" s="36" t="s">
        <v>682</v>
      </c>
      <c r="S195" s="47"/>
      <c r="U195" s="36" t="s">
        <v>1376</v>
      </c>
      <c r="V195" s="36" t="s">
        <v>1377</v>
      </c>
      <c r="W195" s="36" t="s">
        <v>1378</v>
      </c>
      <c r="X195" s="36" t="s">
        <v>671</v>
      </c>
      <c r="Y195" s="36" t="s">
        <v>679</v>
      </c>
      <c r="Z195" s="36" t="s">
        <v>692</v>
      </c>
      <c r="AA195" s="36" t="s">
        <v>675</v>
      </c>
      <c r="AB195" s="37">
        <v>3.4</v>
      </c>
      <c r="AC195" s="38">
        <v>10000</v>
      </c>
      <c r="AD195" s="36" t="s">
        <v>136</v>
      </c>
      <c r="AE195" s="39">
        <v>43916</v>
      </c>
      <c r="AF195" s="39">
        <v>43978</v>
      </c>
      <c r="AG195" s="36" t="s">
        <v>667</v>
      </c>
      <c r="AH195" s="36" t="s">
        <v>135</v>
      </c>
      <c r="AI195" s="37">
        <v>9.1300000000000006E-2</v>
      </c>
      <c r="AJ195" s="36" t="s">
        <v>677</v>
      </c>
      <c r="AK195" s="36" t="s">
        <v>8636</v>
      </c>
      <c r="AN195" s="36" t="s">
        <v>1376</v>
      </c>
      <c r="AO195" s="36" t="s">
        <v>1377</v>
      </c>
      <c r="AP195" s="36" t="s">
        <v>1378</v>
      </c>
      <c r="AQ195" s="36" t="s">
        <v>808</v>
      </c>
      <c r="AR195" s="36" t="s">
        <v>77</v>
      </c>
      <c r="AS195" s="36" t="s">
        <v>692</v>
      </c>
      <c r="AT195" s="36" t="s">
        <v>809</v>
      </c>
      <c r="AU195" s="37">
        <v>3.4</v>
      </c>
      <c r="AV195" s="38">
        <v>10000</v>
      </c>
      <c r="AW195" s="36" t="s">
        <v>1350</v>
      </c>
      <c r="AX195" s="39">
        <v>43916</v>
      </c>
      <c r="AY195" s="39">
        <v>43978</v>
      </c>
      <c r="AZ195" s="36" t="s">
        <v>1356</v>
      </c>
      <c r="BA195" s="36" t="s">
        <v>1375</v>
      </c>
      <c r="BB195" s="37">
        <v>9.1300000000000006E-2</v>
      </c>
      <c r="BC195" s="36" t="s">
        <v>677</v>
      </c>
      <c r="BD195" s="36" t="s">
        <v>682</v>
      </c>
    </row>
    <row r="196" spans="2:56">
      <c r="B196" s="36" t="s">
        <v>2838</v>
      </c>
      <c r="C196" s="36" t="s">
        <v>5027</v>
      </c>
      <c r="D196" s="36" t="s">
        <v>5028</v>
      </c>
      <c r="E196" s="36" t="s">
        <v>4879</v>
      </c>
      <c r="F196" s="36" t="s">
        <v>679</v>
      </c>
      <c r="G196" s="36" t="s">
        <v>692</v>
      </c>
      <c r="H196" s="36" t="s">
        <v>675</v>
      </c>
      <c r="I196" s="37">
        <v>3.2</v>
      </c>
      <c r="J196" s="38">
        <v>10000</v>
      </c>
      <c r="K196" s="36" t="s">
        <v>380</v>
      </c>
      <c r="L196" s="39">
        <v>42117</v>
      </c>
      <c r="M196" s="39">
        <v>42361</v>
      </c>
      <c r="N196" s="36" t="s">
        <v>5025</v>
      </c>
      <c r="O196" s="36" t="s">
        <v>5044</v>
      </c>
      <c r="P196" s="37">
        <v>0.35189999999999999</v>
      </c>
      <c r="Q196" s="36" t="s">
        <v>677</v>
      </c>
      <c r="R196" s="36" t="s">
        <v>682</v>
      </c>
      <c r="S196" s="47"/>
      <c r="U196" s="36" t="s">
        <v>1379</v>
      </c>
      <c r="V196" s="36" t="s">
        <v>8637</v>
      </c>
      <c r="W196" s="36" t="s">
        <v>733</v>
      </c>
      <c r="X196" s="36" t="s">
        <v>671</v>
      </c>
      <c r="Y196" s="36" t="s">
        <v>8458</v>
      </c>
      <c r="Z196" s="36" t="s">
        <v>8557</v>
      </c>
      <c r="AA196" s="36" t="s">
        <v>675</v>
      </c>
      <c r="AB196" s="37">
        <v>3.5</v>
      </c>
      <c r="AC196" s="38">
        <v>10000</v>
      </c>
      <c r="AD196" s="36" t="s">
        <v>8638</v>
      </c>
      <c r="AE196" s="39">
        <v>43916</v>
      </c>
      <c r="AF196" s="39">
        <v>43978</v>
      </c>
      <c r="AG196" s="36" t="s">
        <v>667</v>
      </c>
      <c r="AH196" s="36" t="s">
        <v>135</v>
      </c>
      <c r="AI196" s="37">
        <v>0.1215</v>
      </c>
      <c r="AJ196" s="36" t="s">
        <v>677</v>
      </c>
      <c r="AK196" s="36" t="s">
        <v>682</v>
      </c>
      <c r="AN196" s="36" t="s">
        <v>1379</v>
      </c>
      <c r="AO196" s="36" t="s">
        <v>732</v>
      </c>
      <c r="AP196" s="36" t="s">
        <v>733</v>
      </c>
      <c r="AQ196" s="36" t="s">
        <v>808</v>
      </c>
      <c r="AR196" s="36" t="s">
        <v>804</v>
      </c>
      <c r="AS196" s="36" t="s">
        <v>830</v>
      </c>
      <c r="AT196" s="36" t="s">
        <v>675</v>
      </c>
      <c r="AU196" s="37">
        <v>3.5</v>
      </c>
      <c r="AV196" s="38">
        <v>10000</v>
      </c>
      <c r="AW196" s="36" t="s">
        <v>1366</v>
      </c>
      <c r="AX196" s="39">
        <v>43916</v>
      </c>
      <c r="AY196" s="39">
        <v>43978</v>
      </c>
      <c r="AZ196" s="36" t="s">
        <v>1360</v>
      </c>
      <c r="BA196" s="36" t="s">
        <v>135</v>
      </c>
      <c r="BB196" s="37">
        <v>0.1215</v>
      </c>
      <c r="BC196" s="36" t="s">
        <v>677</v>
      </c>
      <c r="BD196" s="36" t="s">
        <v>799</v>
      </c>
    </row>
    <row r="197" spans="2:56">
      <c r="B197" s="36" t="s">
        <v>5029</v>
      </c>
      <c r="C197" s="36" t="s">
        <v>9728</v>
      </c>
      <c r="D197" s="36" t="s">
        <v>9729</v>
      </c>
      <c r="E197" s="36" t="s">
        <v>4879</v>
      </c>
      <c r="F197" s="36" t="s">
        <v>679</v>
      </c>
      <c r="G197" s="36" t="s">
        <v>692</v>
      </c>
      <c r="H197" s="36" t="s">
        <v>675</v>
      </c>
      <c r="I197" s="37">
        <v>3.3</v>
      </c>
      <c r="J197" s="38">
        <v>10000</v>
      </c>
      <c r="K197" s="36" t="s">
        <v>380</v>
      </c>
      <c r="L197" s="39">
        <v>42117</v>
      </c>
      <c r="M197" s="39">
        <v>42361</v>
      </c>
      <c r="N197" s="36" t="s">
        <v>5025</v>
      </c>
      <c r="O197" s="36" t="s">
        <v>9730</v>
      </c>
      <c r="P197" s="37">
        <v>0.40789999999999998</v>
      </c>
      <c r="Q197" s="36" t="s">
        <v>677</v>
      </c>
      <c r="R197" s="36" t="s">
        <v>682</v>
      </c>
      <c r="S197" s="47"/>
      <c r="U197" s="36" t="s">
        <v>8639</v>
      </c>
      <c r="V197" s="36" t="s">
        <v>8640</v>
      </c>
      <c r="W197" s="36" t="s">
        <v>1382</v>
      </c>
      <c r="X197" s="36" t="s">
        <v>8357</v>
      </c>
      <c r="Y197" s="36" t="s">
        <v>679</v>
      </c>
      <c r="Z197" s="36" t="s">
        <v>8380</v>
      </c>
      <c r="AA197" s="36" t="s">
        <v>675</v>
      </c>
      <c r="AB197" s="37">
        <v>3.6</v>
      </c>
      <c r="AC197" s="38">
        <v>10000</v>
      </c>
      <c r="AD197" s="36" t="s">
        <v>136</v>
      </c>
      <c r="AE197" s="39">
        <v>43916</v>
      </c>
      <c r="AF197" s="39">
        <v>43978</v>
      </c>
      <c r="AG197" s="36" t="s">
        <v>667</v>
      </c>
      <c r="AH197" s="36" t="s">
        <v>135</v>
      </c>
      <c r="AI197" s="37">
        <v>0.15870000000000001</v>
      </c>
      <c r="AJ197" s="36" t="s">
        <v>677</v>
      </c>
      <c r="AK197" s="36" t="s">
        <v>682</v>
      </c>
      <c r="AN197" s="36" t="s">
        <v>1380</v>
      </c>
      <c r="AO197" s="36" t="s">
        <v>1381</v>
      </c>
      <c r="AP197" s="36" t="s">
        <v>1382</v>
      </c>
      <c r="AQ197" s="36" t="s">
        <v>808</v>
      </c>
      <c r="AR197" s="36" t="s">
        <v>811</v>
      </c>
      <c r="AS197" s="36" t="s">
        <v>830</v>
      </c>
      <c r="AT197" s="36" t="s">
        <v>675</v>
      </c>
      <c r="AU197" s="37">
        <v>3.6</v>
      </c>
      <c r="AV197" s="38">
        <v>10000</v>
      </c>
      <c r="AW197" s="36" t="s">
        <v>1346</v>
      </c>
      <c r="AX197" s="39">
        <v>43916</v>
      </c>
      <c r="AY197" s="39">
        <v>43978</v>
      </c>
      <c r="AZ197" s="36" t="s">
        <v>1383</v>
      </c>
      <c r="BA197" s="36" t="s">
        <v>1342</v>
      </c>
      <c r="BB197" s="37">
        <v>0.15870000000000001</v>
      </c>
      <c r="BC197" s="36" t="s">
        <v>798</v>
      </c>
      <c r="BD197" s="36" t="s">
        <v>810</v>
      </c>
    </row>
    <row r="198" spans="2:56">
      <c r="B198" s="36" t="s">
        <v>9731</v>
      </c>
      <c r="C198" s="36" t="s">
        <v>5030</v>
      </c>
      <c r="D198" s="36" t="s">
        <v>5031</v>
      </c>
      <c r="E198" s="36" t="s">
        <v>4879</v>
      </c>
      <c r="F198" s="36" t="s">
        <v>679</v>
      </c>
      <c r="G198" s="36" t="s">
        <v>692</v>
      </c>
      <c r="H198" s="36" t="s">
        <v>675</v>
      </c>
      <c r="I198" s="37">
        <v>3.4</v>
      </c>
      <c r="J198" s="38">
        <v>10000</v>
      </c>
      <c r="K198" s="36" t="s">
        <v>380</v>
      </c>
      <c r="L198" s="39">
        <v>42117</v>
      </c>
      <c r="M198" s="39">
        <v>42361</v>
      </c>
      <c r="N198" s="36" t="s">
        <v>5025</v>
      </c>
      <c r="O198" s="36" t="s">
        <v>5044</v>
      </c>
      <c r="P198" s="37">
        <v>0.47060000000000002</v>
      </c>
      <c r="Q198" s="36" t="s">
        <v>677</v>
      </c>
      <c r="R198" s="36" t="s">
        <v>682</v>
      </c>
      <c r="S198" s="47"/>
      <c r="U198" s="36" t="s">
        <v>1384</v>
      </c>
      <c r="V198" s="36" t="s">
        <v>1385</v>
      </c>
      <c r="W198" s="36" t="s">
        <v>8641</v>
      </c>
      <c r="X198" s="36" t="s">
        <v>671</v>
      </c>
      <c r="Y198" s="36" t="s">
        <v>679</v>
      </c>
      <c r="Z198" s="36" t="s">
        <v>692</v>
      </c>
      <c r="AA198" s="36" t="s">
        <v>675</v>
      </c>
      <c r="AB198" s="37">
        <v>3.7</v>
      </c>
      <c r="AC198" s="38">
        <v>10000</v>
      </c>
      <c r="AD198" s="36" t="s">
        <v>136</v>
      </c>
      <c r="AE198" s="39">
        <v>43916</v>
      </c>
      <c r="AF198" s="39">
        <v>43978</v>
      </c>
      <c r="AG198" s="36" t="s">
        <v>8621</v>
      </c>
      <c r="AH198" s="36" t="s">
        <v>135</v>
      </c>
      <c r="AI198" s="37">
        <v>0.20549999999999999</v>
      </c>
      <c r="AJ198" s="36" t="s">
        <v>677</v>
      </c>
      <c r="AK198" s="36" t="s">
        <v>682</v>
      </c>
      <c r="AN198" s="36" t="s">
        <v>1384</v>
      </c>
      <c r="AO198" s="36" t="s">
        <v>1385</v>
      </c>
      <c r="AP198" s="36" t="s">
        <v>246</v>
      </c>
      <c r="AQ198" s="36" t="s">
        <v>808</v>
      </c>
      <c r="AR198" s="36" t="s">
        <v>679</v>
      </c>
      <c r="AS198" s="36" t="s">
        <v>205</v>
      </c>
      <c r="AT198" s="36" t="s">
        <v>790</v>
      </c>
      <c r="AU198" s="37">
        <v>3.7</v>
      </c>
      <c r="AV198" s="38">
        <v>10000</v>
      </c>
      <c r="AW198" s="36" t="s">
        <v>1350</v>
      </c>
      <c r="AX198" s="39">
        <v>43916</v>
      </c>
      <c r="AY198" s="39">
        <v>43978</v>
      </c>
      <c r="AZ198" s="36" t="s">
        <v>1356</v>
      </c>
      <c r="BA198" s="36" t="s">
        <v>135</v>
      </c>
      <c r="BB198" s="37">
        <v>0.20549999999999999</v>
      </c>
      <c r="BC198" s="36" t="s">
        <v>677</v>
      </c>
      <c r="BD198" s="36" t="s">
        <v>682</v>
      </c>
    </row>
    <row r="199" spans="2:56">
      <c r="B199" s="36" t="s">
        <v>9732</v>
      </c>
      <c r="C199" s="36" t="s">
        <v>5032</v>
      </c>
      <c r="D199" s="36" t="s">
        <v>5033</v>
      </c>
      <c r="E199" s="36" t="s">
        <v>4879</v>
      </c>
      <c r="F199" s="36" t="s">
        <v>679</v>
      </c>
      <c r="G199" s="36" t="s">
        <v>674</v>
      </c>
      <c r="H199" s="36" t="s">
        <v>675</v>
      </c>
      <c r="I199" s="37">
        <v>3.5</v>
      </c>
      <c r="J199" s="38">
        <v>10000</v>
      </c>
      <c r="K199" s="36" t="s">
        <v>4972</v>
      </c>
      <c r="L199" s="39">
        <v>42122</v>
      </c>
      <c r="M199" s="39">
        <v>42151</v>
      </c>
      <c r="N199" s="36" t="s">
        <v>4973</v>
      </c>
      <c r="O199" s="36" t="s">
        <v>4974</v>
      </c>
      <c r="P199" s="37">
        <v>8.72E-2</v>
      </c>
      <c r="Q199" s="36" t="s">
        <v>677</v>
      </c>
      <c r="R199" s="36" t="s">
        <v>682</v>
      </c>
      <c r="S199" s="47"/>
      <c r="U199" s="36" t="s">
        <v>1386</v>
      </c>
      <c r="V199" s="36" t="s">
        <v>1387</v>
      </c>
      <c r="W199" s="36" t="s">
        <v>8642</v>
      </c>
      <c r="X199" s="36" t="s">
        <v>671</v>
      </c>
      <c r="Y199" s="36" t="s">
        <v>8391</v>
      </c>
      <c r="Z199" s="36" t="s">
        <v>692</v>
      </c>
      <c r="AA199" s="36" t="s">
        <v>675</v>
      </c>
      <c r="AB199" s="37">
        <v>3.8</v>
      </c>
      <c r="AC199" s="38">
        <v>10000</v>
      </c>
      <c r="AD199" s="36" t="s">
        <v>136</v>
      </c>
      <c r="AE199" s="39">
        <v>43916</v>
      </c>
      <c r="AF199" s="39">
        <v>43978</v>
      </c>
      <c r="AG199" s="36" t="s">
        <v>667</v>
      </c>
      <c r="AH199" s="36" t="s">
        <v>135</v>
      </c>
      <c r="AI199" s="37">
        <v>0.26390000000000002</v>
      </c>
      <c r="AJ199" s="36" t="s">
        <v>677</v>
      </c>
      <c r="AK199" s="36" t="s">
        <v>682</v>
      </c>
      <c r="AN199" s="36" t="s">
        <v>1386</v>
      </c>
      <c r="AO199" s="36" t="s">
        <v>1387</v>
      </c>
      <c r="AP199" s="36" t="s">
        <v>1388</v>
      </c>
      <c r="AQ199" s="36" t="s">
        <v>673</v>
      </c>
      <c r="AR199" s="36" t="s">
        <v>881</v>
      </c>
      <c r="AS199" s="36" t="s">
        <v>698</v>
      </c>
      <c r="AT199" s="36" t="s">
        <v>809</v>
      </c>
      <c r="AU199" s="37">
        <v>3.8</v>
      </c>
      <c r="AV199" s="38">
        <v>10000</v>
      </c>
      <c r="AW199" s="36" t="s">
        <v>1341</v>
      </c>
      <c r="AX199" s="39">
        <v>43916</v>
      </c>
      <c r="AY199" s="39">
        <v>43978</v>
      </c>
      <c r="AZ199" s="36" t="s">
        <v>667</v>
      </c>
      <c r="BA199" s="36" t="s">
        <v>1342</v>
      </c>
      <c r="BB199" s="37">
        <v>0.26390000000000002</v>
      </c>
      <c r="BC199" s="36" t="s">
        <v>793</v>
      </c>
      <c r="BD199" s="36" t="s">
        <v>799</v>
      </c>
    </row>
    <row r="200" spans="2:56">
      <c r="B200" s="36" t="s">
        <v>2839</v>
      </c>
      <c r="C200" s="36" t="s">
        <v>9733</v>
      </c>
      <c r="D200" s="36" t="s">
        <v>2840</v>
      </c>
      <c r="E200" s="36" t="s">
        <v>4879</v>
      </c>
      <c r="F200" s="36" t="s">
        <v>679</v>
      </c>
      <c r="G200" s="36" t="s">
        <v>692</v>
      </c>
      <c r="H200" s="36" t="s">
        <v>675</v>
      </c>
      <c r="I200" s="37">
        <v>3.5</v>
      </c>
      <c r="J200" s="38">
        <v>10000</v>
      </c>
      <c r="K200" s="36" t="s">
        <v>4972</v>
      </c>
      <c r="L200" s="39">
        <v>42122</v>
      </c>
      <c r="M200" s="39">
        <v>42151</v>
      </c>
      <c r="N200" s="36" t="s">
        <v>4973</v>
      </c>
      <c r="O200" s="36" t="s">
        <v>4974</v>
      </c>
      <c r="P200" s="37">
        <v>0.3276</v>
      </c>
      <c r="Q200" s="36" t="s">
        <v>677</v>
      </c>
      <c r="R200" s="36" t="s">
        <v>9492</v>
      </c>
      <c r="S200" s="47"/>
      <c r="U200" s="36" t="s">
        <v>1389</v>
      </c>
      <c r="V200" s="36" t="s">
        <v>1390</v>
      </c>
      <c r="W200" s="36" t="s">
        <v>1391</v>
      </c>
      <c r="X200" s="36" t="s">
        <v>671</v>
      </c>
      <c r="Y200" s="36" t="s">
        <v>679</v>
      </c>
      <c r="Z200" s="36" t="s">
        <v>692</v>
      </c>
      <c r="AA200" s="36" t="s">
        <v>675</v>
      </c>
      <c r="AB200" s="37">
        <v>3.9</v>
      </c>
      <c r="AC200" s="38">
        <v>10000</v>
      </c>
      <c r="AD200" s="36" t="s">
        <v>8625</v>
      </c>
      <c r="AE200" s="39">
        <v>43916</v>
      </c>
      <c r="AF200" s="39">
        <v>43978</v>
      </c>
      <c r="AG200" s="36" t="s">
        <v>667</v>
      </c>
      <c r="AH200" s="36" t="s">
        <v>135</v>
      </c>
      <c r="AI200" s="37">
        <v>0.32740000000000002</v>
      </c>
      <c r="AJ200" s="36" t="s">
        <v>677</v>
      </c>
      <c r="AK200" s="36" t="s">
        <v>682</v>
      </c>
      <c r="AN200" s="36" t="s">
        <v>1389</v>
      </c>
      <c r="AO200" s="36" t="s">
        <v>1390</v>
      </c>
      <c r="AP200" s="36" t="s">
        <v>1391</v>
      </c>
      <c r="AQ200" s="36" t="s">
        <v>827</v>
      </c>
      <c r="AR200" s="36" t="s">
        <v>811</v>
      </c>
      <c r="AS200" s="36" t="s">
        <v>698</v>
      </c>
      <c r="AT200" s="36" t="s">
        <v>675</v>
      </c>
      <c r="AU200" s="37">
        <v>3.9</v>
      </c>
      <c r="AV200" s="38">
        <v>10000</v>
      </c>
      <c r="AW200" s="36" t="s">
        <v>1350</v>
      </c>
      <c r="AX200" s="39">
        <v>43916</v>
      </c>
      <c r="AY200" s="39">
        <v>43978</v>
      </c>
      <c r="AZ200" s="36" t="s">
        <v>667</v>
      </c>
      <c r="BA200" s="36" t="s">
        <v>1342</v>
      </c>
      <c r="BB200" s="37">
        <v>0.32740000000000002</v>
      </c>
      <c r="BC200" s="36" t="s">
        <v>823</v>
      </c>
      <c r="BD200" s="36" t="s">
        <v>682</v>
      </c>
    </row>
    <row r="201" spans="2:56">
      <c r="B201" s="36" t="s">
        <v>9734</v>
      </c>
      <c r="C201" s="36" t="s">
        <v>9735</v>
      </c>
      <c r="D201" s="36" t="s">
        <v>2841</v>
      </c>
      <c r="E201" s="36" t="s">
        <v>4879</v>
      </c>
      <c r="F201" s="36" t="s">
        <v>679</v>
      </c>
      <c r="G201" s="36" t="s">
        <v>674</v>
      </c>
      <c r="H201" s="36" t="s">
        <v>675</v>
      </c>
      <c r="I201" s="37">
        <v>3.5</v>
      </c>
      <c r="J201" s="38">
        <v>10000</v>
      </c>
      <c r="K201" s="36" t="s">
        <v>4941</v>
      </c>
      <c r="L201" s="39">
        <v>42122</v>
      </c>
      <c r="M201" s="39">
        <v>42179</v>
      </c>
      <c r="N201" s="36" t="s">
        <v>4901</v>
      </c>
      <c r="O201" s="36" t="s">
        <v>2712</v>
      </c>
      <c r="P201" s="37">
        <v>0.14050000000000001</v>
      </c>
      <c r="Q201" s="36" t="s">
        <v>9548</v>
      </c>
      <c r="R201" s="36" t="s">
        <v>682</v>
      </c>
      <c r="S201" s="47"/>
      <c r="U201" s="36" t="s">
        <v>1392</v>
      </c>
      <c r="V201" s="36" t="s">
        <v>1393</v>
      </c>
      <c r="W201" s="36" t="s">
        <v>1394</v>
      </c>
      <c r="X201" s="36" t="s">
        <v>8479</v>
      </c>
      <c r="Y201" s="36" t="s">
        <v>679</v>
      </c>
      <c r="Z201" s="36" t="s">
        <v>692</v>
      </c>
      <c r="AA201" s="36" t="s">
        <v>8389</v>
      </c>
      <c r="AB201" s="37">
        <v>4</v>
      </c>
      <c r="AC201" s="38">
        <v>10000</v>
      </c>
      <c r="AD201" s="36" t="s">
        <v>136</v>
      </c>
      <c r="AE201" s="39">
        <v>43916</v>
      </c>
      <c r="AF201" s="39">
        <v>43978</v>
      </c>
      <c r="AG201" s="36" t="s">
        <v>8621</v>
      </c>
      <c r="AH201" s="36" t="s">
        <v>135</v>
      </c>
      <c r="AI201" s="37">
        <v>0.40039999999999998</v>
      </c>
      <c r="AJ201" s="36" t="s">
        <v>8445</v>
      </c>
      <c r="AK201" s="36" t="s">
        <v>8381</v>
      </c>
      <c r="AN201" s="36" t="s">
        <v>1392</v>
      </c>
      <c r="AO201" s="36" t="s">
        <v>1393</v>
      </c>
      <c r="AP201" s="36" t="s">
        <v>1394</v>
      </c>
      <c r="AQ201" s="36" t="s">
        <v>827</v>
      </c>
      <c r="AR201" s="36" t="s">
        <v>679</v>
      </c>
      <c r="AS201" s="36" t="s">
        <v>822</v>
      </c>
      <c r="AT201" s="36" t="s">
        <v>809</v>
      </c>
      <c r="AU201" s="37">
        <v>4</v>
      </c>
      <c r="AV201" s="38">
        <v>10000</v>
      </c>
      <c r="AW201" s="36" t="s">
        <v>1350</v>
      </c>
      <c r="AX201" s="39">
        <v>43916</v>
      </c>
      <c r="AY201" s="39">
        <v>43978</v>
      </c>
      <c r="AZ201" s="36" t="s">
        <v>1360</v>
      </c>
      <c r="BA201" s="36" t="s">
        <v>1375</v>
      </c>
      <c r="BB201" s="37">
        <v>0.40039999999999998</v>
      </c>
      <c r="BC201" s="36" t="s">
        <v>798</v>
      </c>
      <c r="BD201" s="36" t="s">
        <v>810</v>
      </c>
    </row>
    <row r="202" spans="2:56">
      <c r="B202" s="36" t="s">
        <v>9736</v>
      </c>
      <c r="C202" s="36" t="s">
        <v>9737</v>
      </c>
      <c r="D202" s="36" t="s">
        <v>5034</v>
      </c>
      <c r="E202" s="36" t="s">
        <v>4879</v>
      </c>
      <c r="F202" s="36" t="s">
        <v>679</v>
      </c>
      <c r="G202" s="36" t="s">
        <v>692</v>
      </c>
      <c r="H202" s="36" t="s">
        <v>675</v>
      </c>
      <c r="I202" s="37">
        <v>3.5</v>
      </c>
      <c r="J202" s="38">
        <v>10000</v>
      </c>
      <c r="K202" s="36" t="s">
        <v>4941</v>
      </c>
      <c r="L202" s="39">
        <v>42122</v>
      </c>
      <c r="M202" s="39">
        <v>42179</v>
      </c>
      <c r="N202" s="36" t="s">
        <v>4901</v>
      </c>
      <c r="O202" s="36" t="s">
        <v>2712</v>
      </c>
      <c r="P202" s="37">
        <v>0.37259999999999999</v>
      </c>
      <c r="Q202" s="36" t="s">
        <v>677</v>
      </c>
      <c r="R202" s="36" t="s">
        <v>682</v>
      </c>
      <c r="S202" s="47"/>
      <c r="U202" s="36" t="s">
        <v>1395</v>
      </c>
      <c r="V202" s="36" t="s">
        <v>1396</v>
      </c>
      <c r="W202" s="36" t="s">
        <v>8643</v>
      </c>
      <c r="X202" s="36" t="s">
        <v>8368</v>
      </c>
      <c r="Y202" s="36" t="s">
        <v>8454</v>
      </c>
      <c r="Z202" s="36" t="s">
        <v>8380</v>
      </c>
      <c r="AA202" s="36" t="s">
        <v>675</v>
      </c>
      <c r="AB202" s="37">
        <v>4.0999999999999996</v>
      </c>
      <c r="AC202" s="38">
        <v>10000</v>
      </c>
      <c r="AD202" s="36" t="s">
        <v>136</v>
      </c>
      <c r="AE202" s="39">
        <v>43916</v>
      </c>
      <c r="AF202" s="39">
        <v>43978</v>
      </c>
      <c r="AG202" s="36" t="s">
        <v>667</v>
      </c>
      <c r="AH202" s="36" t="s">
        <v>8644</v>
      </c>
      <c r="AI202" s="37">
        <v>0.48370000000000002</v>
      </c>
      <c r="AJ202" s="36" t="s">
        <v>677</v>
      </c>
      <c r="AK202" s="36" t="s">
        <v>682</v>
      </c>
      <c r="AN202" s="36" t="s">
        <v>1395</v>
      </c>
      <c r="AO202" s="36" t="s">
        <v>1396</v>
      </c>
      <c r="AP202" s="36" t="s">
        <v>247</v>
      </c>
      <c r="AQ202" s="36" t="s">
        <v>808</v>
      </c>
      <c r="AR202" s="36" t="s">
        <v>881</v>
      </c>
      <c r="AS202" s="36" t="s">
        <v>698</v>
      </c>
      <c r="AT202" s="36" t="s">
        <v>675</v>
      </c>
      <c r="AU202" s="37">
        <v>4.0999999999999996</v>
      </c>
      <c r="AV202" s="38">
        <v>10000</v>
      </c>
      <c r="AW202" s="36" t="s">
        <v>136</v>
      </c>
      <c r="AX202" s="39">
        <v>43916</v>
      </c>
      <c r="AY202" s="39">
        <v>43978</v>
      </c>
      <c r="AZ202" s="36" t="s">
        <v>1360</v>
      </c>
      <c r="BA202" s="36" t="s">
        <v>1352</v>
      </c>
      <c r="BB202" s="37">
        <v>0.48370000000000002</v>
      </c>
      <c r="BC202" s="36" t="s">
        <v>793</v>
      </c>
      <c r="BD202" s="36" t="s">
        <v>810</v>
      </c>
    </row>
    <row r="203" spans="2:56">
      <c r="B203" s="36" t="s">
        <v>5035</v>
      </c>
      <c r="C203" s="36" t="s">
        <v>2842</v>
      </c>
      <c r="D203" s="36" t="s">
        <v>2843</v>
      </c>
      <c r="E203" s="36" t="s">
        <v>4879</v>
      </c>
      <c r="F203" s="36" t="s">
        <v>679</v>
      </c>
      <c r="G203" s="36" t="s">
        <v>674</v>
      </c>
      <c r="H203" s="36" t="s">
        <v>675</v>
      </c>
      <c r="I203" s="37">
        <v>3.5</v>
      </c>
      <c r="J203" s="38">
        <v>10000</v>
      </c>
      <c r="K203" s="36" t="s">
        <v>4910</v>
      </c>
      <c r="L203" s="39">
        <v>42122</v>
      </c>
      <c r="M203" s="39">
        <v>42270</v>
      </c>
      <c r="N203" s="36" t="s">
        <v>4915</v>
      </c>
      <c r="O203" s="36" t="s">
        <v>4934</v>
      </c>
      <c r="P203" s="37">
        <v>0.26850000000000002</v>
      </c>
      <c r="Q203" s="36" t="s">
        <v>9548</v>
      </c>
      <c r="R203" s="36" t="s">
        <v>682</v>
      </c>
      <c r="S203" s="47"/>
      <c r="U203" s="36" t="s">
        <v>1397</v>
      </c>
      <c r="V203" s="36" t="s">
        <v>1398</v>
      </c>
      <c r="W203" s="36" t="s">
        <v>1399</v>
      </c>
      <c r="X203" s="36" t="s">
        <v>671</v>
      </c>
      <c r="Y203" s="36" t="s">
        <v>8376</v>
      </c>
      <c r="Z203" s="36" t="s">
        <v>674</v>
      </c>
      <c r="AA203" s="36" t="s">
        <v>8580</v>
      </c>
      <c r="AB203" s="37">
        <v>4.2</v>
      </c>
      <c r="AC203" s="38">
        <v>10000</v>
      </c>
      <c r="AD203" s="36" t="s">
        <v>136</v>
      </c>
      <c r="AE203" s="39">
        <v>43929</v>
      </c>
      <c r="AF203" s="39">
        <v>43978</v>
      </c>
      <c r="AG203" s="36" t="s">
        <v>667</v>
      </c>
      <c r="AH203" s="36" t="s">
        <v>135</v>
      </c>
      <c r="AI203" s="37">
        <v>2.23E-2</v>
      </c>
      <c r="AJ203" s="36" t="s">
        <v>677</v>
      </c>
      <c r="AK203" s="36" t="s">
        <v>682</v>
      </c>
      <c r="AN203" s="36" t="s">
        <v>1397</v>
      </c>
      <c r="AO203" s="36" t="s">
        <v>1398</v>
      </c>
      <c r="AP203" s="36" t="s">
        <v>1399</v>
      </c>
      <c r="AQ203" s="36" t="s">
        <v>195</v>
      </c>
      <c r="AR203" s="36" t="s">
        <v>870</v>
      </c>
      <c r="AS203" s="36" t="s">
        <v>789</v>
      </c>
      <c r="AT203" s="36" t="s">
        <v>871</v>
      </c>
      <c r="AU203" s="37">
        <v>4.2</v>
      </c>
      <c r="AV203" s="38">
        <v>10000</v>
      </c>
      <c r="AW203" s="36" t="s">
        <v>1366</v>
      </c>
      <c r="AX203" s="39">
        <v>43929</v>
      </c>
      <c r="AY203" s="39">
        <v>43978</v>
      </c>
      <c r="AZ203" s="36" t="s">
        <v>667</v>
      </c>
      <c r="BA203" s="36" t="s">
        <v>1342</v>
      </c>
      <c r="BB203" s="37">
        <v>2.23E-2</v>
      </c>
      <c r="BC203" s="36" t="s">
        <v>798</v>
      </c>
      <c r="BD203" s="36" t="s">
        <v>682</v>
      </c>
    </row>
    <row r="204" spans="2:56">
      <c r="B204" s="36" t="s">
        <v>9738</v>
      </c>
      <c r="C204" s="36" t="s">
        <v>5036</v>
      </c>
      <c r="D204" s="36" t="s">
        <v>5037</v>
      </c>
      <c r="E204" s="36" t="s">
        <v>9456</v>
      </c>
      <c r="F204" s="36" t="s">
        <v>679</v>
      </c>
      <c r="G204" s="36" t="s">
        <v>692</v>
      </c>
      <c r="H204" s="36" t="s">
        <v>675</v>
      </c>
      <c r="I204" s="37">
        <v>3.5</v>
      </c>
      <c r="J204" s="38">
        <v>10000</v>
      </c>
      <c r="K204" s="36" t="s">
        <v>4910</v>
      </c>
      <c r="L204" s="39">
        <v>42122</v>
      </c>
      <c r="M204" s="39">
        <v>42270</v>
      </c>
      <c r="N204" s="36" t="s">
        <v>4915</v>
      </c>
      <c r="O204" s="36" t="s">
        <v>4934</v>
      </c>
      <c r="P204" s="37">
        <v>0.44719999999999999</v>
      </c>
      <c r="Q204" s="36" t="s">
        <v>677</v>
      </c>
      <c r="R204" s="36" t="s">
        <v>682</v>
      </c>
      <c r="S204" s="47"/>
      <c r="U204" s="36" t="s">
        <v>1400</v>
      </c>
      <c r="V204" s="36" t="s">
        <v>248</v>
      </c>
      <c r="W204" s="36" t="s">
        <v>1401</v>
      </c>
      <c r="X204" s="36" t="s">
        <v>671</v>
      </c>
      <c r="Y204" s="36" t="s">
        <v>8454</v>
      </c>
      <c r="Z204" s="36" t="s">
        <v>692</v>
      </c>
      <c r="AA204" s="36" t="s">
        <v>675</v>
      </c>
      <c r="AB204" s="37">
        <v>4.2</v>
      </c>
      <c r="AC204" s="38">
        <v>10000</v>
      </c>
      <c r="AD204" s="36" t="s">
        <v>136</v>
      </c>
      <c r="AE204" s="39">
        <v>43929</v>
      </c>
      <c r="AF204" s="39">
        <v>43978</v>
      </c>
      <c r="AG204" s="36" t="s">
        <v>667</v>
      </c>
      <c r="AH204" s="36" t="s">
        <v>135</v>
      </c>
      <c r="AI204" s="37">
        <v>0.45069999999999999</v>
      </c>
      <c r="AJ204" s="36" t="s">
        <v>677</v>
      </c>
      <c r="AK204" s="36" t="s">
        <v>8393</v>
      </c>
      <c r="AN204" s="36" t="s">
        <v>1400</v>
      </c>
      <c r="AO204" s="36" t="s">
        <v>248</v>
      </c>
      <c r="AP204" s="36" t="s">
        <v>1401</v>
      </c>
      <c r="AQ204" s="36" t="s">
        <v>827</v>
      </c>
      <c r="AR204" s="36" t="s">
        <v>679</v>
      </c>
      <c r="AS204" s="36" t="s">
        <v>822</v>
      </c>
      <c r="AT204" s="36" t="s">
        <v>809</v>
      </c>
      <c r="AU204" s="37">
        <v>4.2</v>
      </c>
      <c r="AV204" s="38">
        <v>10000</v>
      </c>
      <c r="AW204" s="36" t="s">
        <v>1350</v>
      </c>
      <c r="AX204" s="39">
        <v>43929</v>
      </c>
      <c r="AY204" s="39">
        <v>43978</v>
      </c>
      <c r="AZ204" s="36" t="s">
        <v>1383</v>
      </c>
      <c r="BA204" s="36" t="s">
        <v>1375</v>
      </c>
      <c r="BB204" s="37">
        <v>0.45069999999999999</v>
      </c>
      <c r="BC204" s="36" t="s">
        <v>201</v>
      </c>
      <c r="BD204" s="36" t="s">
        <v>682</v>
      </c>
    </row>
    <row r="205" spans="2:56">
      <c r="B205" s="36" t="s">
        <v>9739</v>
      </c>
      <c r="C205" s="36" t="s">
        <v>9740</v>
      </c>
      <c r="D205" s="36" t="s">
        <v>2844</v>
      </c>
      <c r="E205" s="36" t="s">
        <v>4879</v>
      </c>
      <c r="F205" s="36" t="s">
        <v>679</v>
      </c>
      <c r="G205" s="36" t="s">
        <v>674</v>
      </c>
      <c r="H205" s="36" t="s">
        <v>675</v>
      </c>
      <c r="I205" s="37">
        <v>3.5</v>
      </c>
      <c r="J205" s="38">
        <v>10000</v>
      </c>
      <c r="K205" s="36" t="s">
        <v>380</v>
      </c>
      <c r="L205" s="39">
        <v>42122</v>
      </c>
      <c r="M205" s="39">
        <v>42361</v>
      </c>
      <c r="N205" s="36" t="s">
        <v>5025</v>
      </c>
      <c r="O205" s="36" t="s">
        <v>5044</v>
      </c>
      <c r="P205" s="37">
        <v>0.36349999999999999</v>
      </c>
      <c r="Q205" s="36" t="s">
        <v>677</v>
      </c>
      <c r="R205" s="36" t="s">
        <v>682</v>
      </c>
      <c r="S205" s="47"/>
      <c r="U205" s="36" t="s">
        <v>1402</v>
      </c>
      <c r="V205" s="36" t="s">
        <v>1403</v>
      </c>
      <c r="W205" s="36" t="s">
        <v>8645</v>
      </c>
      <c r="X205" s="36" t="s">
        <v>671</v>
      </c>
      <c r="Y205" s="36" t="s">
        <v>679</v>
      </c>
      <c r="Z205" s="36" t="s">
        <v>8374</v>
      </c>
      <c r="AA205" s="36" t="s">
        <v>675</v>
      </c>
      <c r="AB205" s="37">
        <v>3.4</v>
      </c>
      <c r="AC205" s="38">
        <v>10000</v>
      </c>
      <c r="AD205" s="36" t="s">
        <v>249</v>
      </c>
      <c r="AE205" s="39">
        <v>43944</v>
      </c>
      <c r="AF205" s="39">
        <v>44188</v>
      </c>
      <c r="AG205" s="36" t="s">
        <v>8646</v>
      </c>
      <c r="AH205" s="36" t="s">
        <v>137</v>
      </c>
      <c r="AI205" s="37">
        <v>0.496</v>
      </c>
      <c r="AJ205" s="36" t="s">
        <v>677</v>
      </c>
      <c r="AK205" s="36" t="s">
        <v>8381</v>
      </c>
      <c r="AN205" s="36" t="s">
        <v>1402</v>
      </c>
      <c r="AO205" s="36" t="s">
        <v>1403</v>
      </c>
      <c r="AP205" s="36" t="s">
        <v>1404</v>
      </c>
      <c r="AQ205" s="36" t="s">
        <v>673</v>
      </c>
      <c r="AR205" s="36" t="s">
        <v>77</v>
      </c>
      <c r="AS205" s="36" t="s">
        <v>674</v>
      </c>
      <c r="AT205" s="36" t="s">
        <v>675</v>
      </c>
      <c r="AU205" s="37">
        <v>3.4</v>
      </c>
      <c r="AV205" s="38">
        <v>10000</v>
      </c>
      <c r="AW205" s="36" t="s">
        <v>1405</v>
      </c>
      <c r="AX205" s="39">
        <v>43944</v>
      </c>
      <c r="AY205" s="39">
        <v>44188</v>
      </c>
      <c r="AZ205" s="36" t="s">
        <v>1406</v>
      </c>
      <c r="BA205" s="36" t="s">
        <v>1407</v>
      </c>
      <c r="BB205" s="37">
        <v>0.496</v>
      </c>
      <c r="BC205" s="36" t="s">
        <v>798</v>
      </c>
      <c r="BD205" s="36" t="s">
        <v>682</v>
      </c>
    </row>
    <row r="206" spans="2:56">
      <c r="B206" s="36" t="s">
        <v>81</v>
      </c>
      <c r="C206" s="36" t="s">
        <v>9741</v>
      </c>
      <c r="D206" s="36" t="s">
        <v>2845</v>
      </c>
      <c r="E206" s="36" t="s">
        <v>4879</v>
      </c>
      <c r="F206" s="36" t="s">
        <v>679</v>
      </c>
      <c r="G206" s="36" t="s">
        <v>692</v>
      </c>
      <c r="H206" s="36" t="s">
        <v>675</v>
      </c>
      <c r="I206" s="37">
        <v>3.5</v>
      </c>
      <c r="J206" s="38">
        <v>10000</v>
      </c>
      <c r="K206" s="36" t="s">
        <v>380</v>
      </c>
      <c r="L206" s="39">
        <v>42122</v>
      </c>
      <c r="M206" s="39">
        <v>42361</v>
      </c>
      <c r="N206" s="36" t="s">
        <v>5025</v>
      </c>
      <c r="O206" s="36" t="s">
        <v>5044</v>
      </c>
      <c r="P206" s="37">
        <v>0.49070000000000003</v>
      </c>
      <c r="Q206" s="36" t="s">
        <v>9548</v>
      </c>
      <c r="R206" s="36" t="s">
        <v>682</v>
      </c>
      <c r="S206" s="47"/>
      <c r="U206" s="36" t="s">
        <v>8647</v>
      </c>
      <c r="V206" s="36" t="s">
        <v>1409</v>
      </c>
      <c r="W206" s="36" t="s">
        <v>8648</v>
      </c>
      <c r="X206" s="36" t="s">
        <v>8649</v>
      </c>
      <c r="Y206" s="36" t="s">
        <v>679</v>
      </c>
      <c r="Z206" s="36" t="s">
        <v>674</v>
      </c>
      <c r="AA206" s="36" t="s">
        <v>675</v>
      </c>
      <c r="AB206" s="37">
        <v>3.5</v>
      </c>
      <c r="AC206" s="38">
        <v>10000</v>
      </c>
      <c r="AD206" s="36" t="s">
        <v>249</v>
      </c>
      <c r="AE206" s="39">
        <v>43944</v>
      </c>
      <c r="AF206" s="39">
        <v>44188</v>
      </c>
      <c r="AG206" s="36" t="s">
        <v>1406</v>
      </c>
      <c r="AH206" s="36" t="s">
        <v>137</v>
      </c>
      <c r="AI206" s="37">
        <v>0.39800000000000002</v>
      </c>
      <c r="AJ206" s="36" t="s">
        <v>677</v>
      </c>
      <c r="AK206" s="36" t="s">
        <v>682</v>
      </c>
      <c r="AN206" s="36" t="s">
        <v>1408</v>
      </c>
      <c r="AO206" s="36" t="s">
        <v>1409</v>
      </c>
      <c r="AP206" s="36" t="s">
        <v>1410</v>
      </c>
      <c r="AQ206" s="36" t="s">
        <v>827</v>
      </c>
      <c r="AR206" s="36" t="s">
        <v>77</v>
      </c>
      <c r="AS206" s="36" t="s">
        <v>789</v>
      </c>
      <c r="AT206" s="36" t="s">
        <v>790</v>
      </c>
      <c r="AU206" s="37">
        <v>3.5</v>
      </c>
      <c r="AV206" s="38">
        <v>10000</v>
      </c>
      <c r="AW206" s="36" t="s">
        <v>1411</v>
      </c>
      <c r="AX206" s="39">
        <v>43944</v>
      </c>
      <c r="AY206" s="39">
        <v>44188</v>
      </c>
      <c r="AZ206" s="36" t="s">
        <v>1406</v>
      </c>
      <c r="BA206" s="36" t="s">
        <v>1412</v>
      </c>
      <c r="BB206" s="37">
        <v>0.39800000000000002</v>
      </c>
      <c r="BC206" s="36" t="s">
        <v>793</v>
      </c>
      <c r="BD206" s="36" t="s">
        <v>799</v>
      </c>
    </row>
    <row r="207" spans="2:56">
      <c r="B207" s="36" t="s">
        <v>5038</v>
      </c>
      <c r="C207" s="36" t="s">
        <v>383</v>
      </c>
      <c r="D207" s="36" t="s">
        <v>9742</v>
      </c>
      <c r="E207" s="36" t="s">
        <v>4879</v>
      </c>
      <c r="F207" s="36" t="s">
        <v>679</v>
      </c>
      <c r="G207" s="36" t="s">
        <v>674</v>
      </c>
      <c r="H207" s="36" t="s">
        <v>675</v>
      </c>
      <c r="I207" s="37">
        <v>2.95</v>
      </c>
      <c r="J207" s="38">
        <v>10000</v>
      </c>
      <c r="K207" s="36" t="s">
        <v>380</v>
      </c>
      <c r="L207" s="39">
        <v>42130</v>
      </c>
      <c r="M207" s="39">
        <v>42361</v>
      </c>
      <c r="N207" s="36" t="s">
        <v>5025</v>
      </c>
      <c r="O207" s="36" t="s">
        <v>5044</v>
      </c>
      <c r="P207" s="37">
        <v>0.49890000000000001</v>
      </c>
      <c r="Q207" s="36" t="s">
        <v>677</v>
      </c>
      <c r="R207" s="36" t="s">
        <v>682</v>
      </c>
      <c r="S207" s="47"/>
      <c r="U207" s="36" t="s">
        <v>250</v>
      </c>
      <c r="V207" s="36" t="s">
        <v>8650</v>
      </c>
      <c r="W207" s="36" t="s">
        <v>1414</v>
      </c>
      <c r="X207" s="36" t="s">
        <v>671</v>
      </c>
      <c r="Y207" s="36" t="s">
        <v>679</v>
      </c>
      <c r="Z207" s="36" t="s">
        <v>674</v>
      </c>
      <c r="AA207" s="36" t="s">
        <v>675</v>
      </c>
      <c r="AB207" s="37">
        <v>3.6</v>
      </c>
      <c r="AC207" s="38">
        <v>10000</v>
      </c>
      <c r="AD207" s="36" t="s">
        <v>8651</v>
      </c>
      <c r="AE207" s="39">
        <v>43944</v>
      </c>
      <c r="AF207" s="39">
        <v>44188</v>
      </c>
      <c r="AG207" s="36" t="s">
        <v>8646</v>
      </c>
      <c r="AH207" s="36" t="s">
        <v>137</v>
      </c>
      <c r="AI207" s="37">
        <v>0.3488</v>
      </c>
      <c r="AJ207" s="36" t="s">
        <v>8432</v>
      </c>
      <c r="AK207" s="36" t="s">
        <v>682</v>
      </c>
      <c r="AN207" s="36" t="s">
        <v>250</v>
      </c>
      <c r="AO207" s="36" t="s">
        <v>1413</v>
      </c>
      <c r="AP207" s="36" t="s">
        <v>1414</v>
      </c>
      <c r="AQ207" s="36" t="s">
        <v>195</v>
      </c>
      <c r="AR207" s="36" t="s">
        <v>679</v>
      </c>
      <c r="AS207" s="36" t="s">
        <v>80</v>
      </c>
      <c r="AT207" s="36" t="s">
        <v>675</v>
      </c>
      <c r="AU207" s="37">
        <v>3.6</v>
      </c>
      <c r="AV207" s="38">
        <v>10000</v>
      </c>
      <c r="AW207" s="36" t="s">
        <v>1415</v>
      </c>
      <c r="AX207" s="39">
        <v>43944</v>
      </c>
      <c r="AY207" s="39">
        <v>44188</v>
      </c>
      <c r="AZ207" s="36" t="s">
        <v>1416</v>
      </c>
      <c r="BA207" s="36" t="s">
        <v>1417</v>
      </c>
      <c r="BB207" s="37">
        <v>0.3488</v>
      </c>
      <c r="BC207" s="36" t="s">
        <v>677</v>
      </c>
      <c r="BD207" s="36" t="s">
        <v>799</v>
      </c>
    </row>
    <row r="208" spans="2:56">
      <c r="B208" s="36" t="s">
        <v>9743</v>
      </c>
      <c r="C208" s="36" t="s">
        <v>5039</v>
      </c>
      <c r="D208" s="36" t="s">
        <v>82</v>
      </c>
      <c r="E208" s="36" t="s">
        <v>4879</v>
      </c>
      <c r="F208" s="36" t="s">
        <v>679</v>
      </c>
      <c r="G208" s="36" t="s">
        <v>692</v>
      </c>
      <c r="H208" s="36" t="s">
        <v>675</v>
      </c>
      <c r="I208" s="37">
        <v>2.95</v>
      </c>
      <c r="J208" s="38">
        <v>10000</v>
      </c>
      <c r="K208" s="36" t="s">
        <v>380</v>
      </c>
      <c r="L208" s="39">
        <v>42130</v>
      </c>
      <c r="M208" s="39">
        <v>42361</v>
      </c>
      <c r="N208" s="36" t="s">
        <v>5025</v>
      </c>
      <c r="O208" s="36" t="s">
        <v>5044</v>
      </c>
      <c r="P208" s="37">
        <v>0.25130000000000002</v>
      </c>
      <c r="Q208" s="36" t="s">
        <v>677</v>
      </c>
      <c r="R208" s="36" t="s">
        <v>9492</v>
      </c>
      <c r="S208" s="47"/>
      <c r="U208" s="36" t="s">
        <v>8652</v>
      </c>
      <c r="V208" s="36" t="s">
        <v>1418</v>
      </c>
      <c r="W208" s="36" t="s">
        <v>8653</v>
      </c>
      <c r="X208" s="36" t="s">
        <v>8357</v>
      </c>
      <c r="Y208" s="36" t="s">
        <v>679</v>
      </c>
      <c r="Z208" s="36" t="s">
        <v>8654</v>
      </c>
      <c r="AA208" s="36" t="s">
        <v>675</v>
      </c>
      <c r="AB208" s="37">
        <v>3.7</v>
      </c>
      <c r="AC208" s="38">
        <v>10000</v>
      </c>
      <c r="AD208" s="36" t="s">
        <v>249</v>
      </c>
      <c r="AE208" s="39">
        <v>43944</v>
      </c>
      <c r="AF208" s="39">
        <v>44188</v>
      </c>
      <c r="AG208" s="36" t="s">
        <v>1406</v>
      </c>
      <c r="AH208" s="36" t="s">
        <v>137</v>
      </c>
      <c r="AI208" s="37">
        <v>0.29949999999999999</v>
      </c>
      <c r="AJ208" s="36" t="s">
        <v>677</v>
      </c>
      <c r="AK208" s="36" t="s">
        <v>682</v>
      </c>
      <c r="AN208" s="36" t="s">
        <v>734</v>
      </c>
      <c r="AO208" s="36" t="s">
        <v>1418</v>
      </c>
      <c r="AP208" s="36" t="s">
        <v>1419</v>
      </c>
      <c r="AQ208" s="36" t="s">
        <v>673</v>
      </c>
      <c r="AR208" s="36" t="s">
        <v>811</v>
      </c>
      <c r="AS208" s="36" t="s">
        <v>812</v>
      </c>
      <c r="AT208" s="36" t="s">
        <v>871</v>
      </c>
      <c r="AU208" s="37">
        <v>3.7</v>
      </c>
      <c r="AV208" s="38">
        <v>10000</v>
      </c>
      <c r="AW208" s="36" t="s">
        <v>1420</v>
      </c>
      <c r="AX208" s="39">
        <v>43944</v>
      </c>
      <c r="AY208" s="39">
        <v>44188</v>
      </c>
      <c r="AZ208" s="36" t="s">
        <v>1421</v>
      </c>
      <c r="BA208" s="36" t="s">
        <v>1407</v>
      </c>
      <c r="BB208" s="37">
        <v>0.29949999999999999</v>
      </c>
      <c r="BC208" s="36" t="s">
        <v>798</v>
      </c>
      <c r="BD208" s="36" t="s">
        <v>810</v>
      </c>
    </row>
    <row r="209" spans="2:56">
      <c r="B209" s="36" t="s">
        <v>5040</v>
      </c>
      <c r="C209" s="36" t="s">
        <v>384</v>
      </c>
      <c r="D209" s="36" t="s">
        <v>9744</v>
      </c>
      <c r="E209" s="36" t="s">
        <v>4879</v>
      </c>
      <c r="F209" s="36" t="s">
        <v>679</v>
      </c>
      <c r="G209" s="36" t="s">
        <v>674</v>
      </c>
      <c r="H209" s="36" t="s">
        <v>675</v>
      </c>
      <c r="I209" s="37">
        <v>2.9</v>
      </c>
      <c r="J209" s="38">
        <v>10000</v>
      </c>
      <c r="K209" s="36" t="s">
        <v>380</v>
      </c>
      <c r="L209" s="39">
        <v>42132</v>
      </c>
      <c r="M209" s="39">
        <v>42361</v>
      </c>
      <c r="N209" s="36" t="s">
        <v>5025</v>
      </c>
      <c r="O209" s="36" t="s">
        <v>5044</v>
      </c>
      <c r="P209" s="37">
        <v>0.49519999999999997</v>
      </c>
      <c r="Q209" s="36" t="s">
        <v>677</v>
      </c>
      <c r="R209" s="36" t="s">
        <v>682</v>
      </c>
      <c r="S209" s="47"/>
      <c r="U209" s="36" t="s">
        <v>1422</v>
      </c>
      <c r="V209" s="36" t="s">
        <v>1423</v>
      </c>
      <c r="W209" s="36" t="s">
        <v>1424</v>
      </c>
      <c r="X209" s="36" t="s">
        <v>671</v>
      </c>
      <c r="Y209" s="36" t="s">
        <v>679</v>
      </c>
      <c r="Z209" s="36" t="s">
        <v>8374</v>
      </c>
      <c r="AA209" s="36" t="s">
        <v>8580</v>
      </c>
      <c r="AB209" s="37">
        <v>3.8</v>
      </c>
      <c r="AC209" s="38">
        <v>10000</v>
      </c>
      <c r="AD209" s="36" t="s">
        <v>249</v>
      </c>
      <c r="AE209" s="39">
        <v>43944</v>
      </c>
      <c r="AF209" s="39">
        <v>44188</v>
      </c>
      <c r="AG209" s="36" t="s">
        <v>1406</v>
      </c>
      <c r="AH209" s="36" t="s">
        <v>137</v>
      </c>
      <c r="AI209" s="37">
        <v>0.25480000000000003</v>
      </c>
      <c r="AJ209" s="36" t="s">
        <v>677</v>
      </c>
      <c r="AK209" s="36" t="s">
        <v>682</v>
      </c>
      <c r="AN209" s="36" t="s">
        <v>1422</v>
      </c>
      <c r="AO209" s="36" t="s">
        <v>1423</v>
      </c>
      <c r="AP209" s="36" t="s">
        <v>1424</v>
      </c>
      <c r="AQ209" s="36" t="s">
        <v>673</v>
      </c>
      <c r="AR209" s="36" t="s">
        <v>804</v>
      </c>
      <c r="AS209" s="36" t="s">
        <v>80</v>
      </c>
      <c r="AT209" s="36" t="s">
        <v>790</v>
      </c>
      <c r="AU209" s="37">
        <v>3.8</v>
      </c>
      <c r="AV209" s="38">
        <v>10000</v>
      </c>
      <c r="AW209" s="36" t="s">
        <v>1415</v>
      </c>
      <c r="AX209" s="39">
        <v>43944</v>
      </c>
      <c r="AY209" s="39">
        <v>44188</v>
      </c>
      <c r="AZ209" s="36" t="s">
        <v>1425</v>
      </c>
      <c r="BA209" s="36" t="s">
        <v>137</v>
      </c>
      <c r="BB209" s="37">
        <v>0.25480000000000003</v>
      </c>
      <c r="BC209" s="36" t="s">
        <v>677</v>
      </c>
      <c r="BD209" s="36" t="s">
        <v>682</v>
      </c>
    </row>
    <row r="210" spans="2:56">
      <c r="B210" s="36" t="s">
        <v>5041</v>
      </c>
      <c r="C210" s="36" t="s">
        <v>2846</v>
      </c>
      <c r="D210" s="36" t="s">
        <v>9745</v>
      </c>
      <c r="E210" s="36" t="s">
        <v>4879</v>
      </c>
      <c r="F210" s="36" t="s">
        <v>679</v>
      </c>
      <c r="G210" s="36" t="s">
        <v>692</v>
      </c>
      <c r="H210" s="36" t="s">
        <v>675</v>
      </c>
      <c r="I210" s="37">
        <v>2.9</v>
      </c>
      <c r="J210" s="38">
        <v>10000</v>
      </c>
      <c r="K210" s="36" t="s">
        <v>380</v>
      </c>
      <c r="L210" s="39">
        <v>42132</v>
      </c>
      <c r="M210" s="39">
        <v>42361</v>
      </c>
      <c r="N210" s="36" t="s">
        <v>5025</v>
      </c>
      <c r="O210" s="36" t="s">
        <v>5044</v>
      </c>
      <c r="P210" s="37">
        <v>0.2339</v>
      </c>
      <c r="Q210" s="36" t="s">
        <v>677</v>
      </c>
      <c r="R210" s="36" t="s">
        <v>682</v>
      </c>
      <c r="S210" s="47"/>
      <c r="U210" s="36" t="s">
        <v>1426</v>
      </c>
      <c r="V210" s="36" t="s">
        <v>8655</v>
      </c>
      <c r="W210" s="36" t="s">
        <v>1428</v>
      </c>
      <c r="X210" s="36" t="s">
        <v>8547</v>
      </c>
      <c r="Y210" s="36" t="s">
        <v>679</v>
      </c>
      <c r="Z210" s="36" t="s">
        <v>674</v>
      </c>
      <c r="AA210" s="36" t="s">
        <v>8369</v>
      </c>
      <c r="AB210" s="37">
        <v>3.9</v>
      </c>
      <c r="AC210" s="38">
        <v>10000</v>
      </c>
      <c r="AD210" s="36" t="s">
        <v>8656</v>
      </c>
      <c r="AE210" s="39">
        <v>43944</v>
      </c>
      <c r="AF210" s="39">
        <v>44188</v>
      </c>
      <c r="AG210" s="36" t="s">
        <v>1406</v>
      </c>
      <c r="AH210" s="36" t="s">
        <v>137</v>
      </c>
      <c r="AI210" s="37">
        <v>0.2147</v>
      </c>
      <c r="AJ210" s="36" t="s">
        <v>8382</v>
      </c>
      <c r="AK210" s="36" t="s">
        <v>682</v>
      </c>
      <c r="AN210" s="36" t="s">
        <v>1426</v>
      </c>
      <c r="AO210" s="36" t="s">
        <v>1427</v>
      </c>
      <c r="AP210" s="36" t="s">
        <v>1428</v>
      </c>
      <c r="AQ210" s="36" t="s">
        <v>788</v>
      </c>
      <c r="AR210" s="36" t="s">
        <v>77</v>
      </c>
      <c r="AS210" s="36" t="s">
        <v>80</v>
      </c>
      <c r="AT210" s="36" t="s">
        <v>809</v>
      </c>
      <c r="AU210" s="37">
        <v>3.9</v>
      </c>
      <c r="AV210" s="38">
        <v>10000</v>
      </c>
      <c r="AW210" s="36" t="s">
        <v>1405</v>
      </c>
      <c r="AX210" s="39">
        <v>43944</v>
      </c>
      <c r="AY210" s="39">
        <v>44188</v>
      </c>
      <c r="AZ210" s="36" t="s">
        <v>1416</v>
      </c>
      <c r="BA210" s="36" t="s">
        <v>1412</v>
      </c>
      <c r="BB210" s="37">
        <v>0.2147</v>
      </c>
      <c r="BC210" s="36" t="s">
        <v>823</v>
      </c>
      <c r="BD210" s="36" t="s">
        <v>79</v>
      </c>
    </row>
    <row r="211" spans="2:56">
      <c r="B211" s="36" t="s">
        <v>5042</v>
      </c>
      <c r="C211" s="36" t="s">
        <v>2847</v>
      </c>
      <c r="D211" s="36" t="s">
        <v>2848</v>
      </c>
      <c r="E211" s="36" t="s">
        <v>4879</v>
      </c>
      <c r="F211" s="36" t="s">
        <v>679</v>
      </c>
      <c r="G211" s="36" t="s">
        <v>674</v>
      </c>
      <c r="H211" s="36" t="s">
        <v>675</v>
      </c>
      <c r="I211" s="37">
        <v>2.85</v>
      </c>
      <c r="J211" s="38">
        <v>10000</v>
      </c>
      <c r="K211" s="36" t="s">
        <v>380</v>
      </c>
      <c r="L211" s="39">
        <v>42143</v>
      </c>
      <c r="M211" s="39">
        <v>42361</v>
      </c>
      <c r="N211" s="36" t="s">
        <v>5025</v>
      </c>
      <c r="O211" s="36" t="s">
        <v>5044</v>
      </c>
      <c r="P211" s="37">
        <v>0.43169999999999997</v>
      </c>
      <c r="Q211" s="36" t="s">
        <v>677</v>
      </c>
      <c r="R211" s="36" t="s">
        <v>682</v>
      </c>
      <c r="S211" s="47"/>
      <c r="U211" s="36" t="s">
        <v>1429</v>
      </c>
      <c r="V211" s="36" t="s">
        <v>1430</v>
      </c>
      <c r="W211" s="36" t="s">
        <v>4628</v>
      </c>
      <c r="X211" s="36" t="s">
        <v>671</v>
      </c>
      <c r="Y211" s="36" t="s">
        <v>679</v>
      </c>
      <c r="Z211" s="36" t="s">
        <v>8654</v>
      </c>
      <c r="AA211" s="36" t="s">
        <v>675</v>
      </c>
      <c r="AB211" s="37">
        <v>4</v>
      </c>
      <c r="AC211" s="38">
        <v>10000</v>
      </c>
      <c r="AD211" s="36" t="s">
        <v>249</v>
      </c>
      <c r="AE211" s="39">
        <v>43944</v>
      </c>
      <c r="AF211" s="39">
        <v>44188</v>
      </c>
      <c r="AG211" s="36" t="s">
        <v>8646</v>
      </c>
      <c r="AH211" s="36" t="s">
        <v>137</v>
      </c>
      <c r="AI211" s="37">
        <v>0.18820000000000001</v>
      </c>
      <c r="AJ211" s="36" t="s">
        <v>8382</v>
      </c>
      <c r="AK211" s="36" t="s">
        <v>682</v>
      </c>
      <c r="AN211" s="36" t="s">
        <v>1429</v>
      </c>
      <c r="AO211" s="36" t="s">
        <v>1430</v>
      </c>
      <c r="AP211" s="36" t="s">
        <v>1431</v>
      </c>
      <c r="AQ211" s="36" t="s">
        <v>827</v>
      </c>
      <c r="AR211" s="36" t="s">
        <v>77</v>
      </c>
      <c r="AS211" s="36" t="s">
        <v>789</v>
      </c>
      <c r="AT211" s="36" t="s">
        <v>675</v>
      </c>
      <c r="AU211" s="37">
        <v>4</v>
      </c>
      <c r="AV211" s="38">
        <v>10000</v>
      </c>
      <c r="AW211" s="36" t="s">
        <v>1405</v>
      </c>
      <c r="AX211" s="39">
        <v>43944</v>
      </c>
      <c r="AY211" s="39">
        <v>44188</v>
      </c>
      <c r="AZ211" s="36" t="s">
        <v>192</v>
      </c>
      <c r="BA211" s="36" t="s">
        <v>1412</v>
      </c>
      <c r="BB211" s="37">
        <v>0.18820000000000001</v>
      </c>
      <c r="BC211" s="36" t="s">
        <v>677</v>
      </c>
      <c r="BD211" s="36" t="s">
        <v>682</v>
      </c>
    </row>
    <row r="212" spans="2:56">
      <c r="B212" s="36" t="s">
        <v>9746</v>
      </c>
      <c r="C212" s="36" t="s">
        <v>9747</v>
      </c>
      <c r="D212" s="36" t="s">
        <v>5043</v>
      </c>
      <c r="E212" s="36" t="s">
        <v>4879</v>
      </c>
      <c r="F212" s="36" t="s">
        <v>679</v>
      </c>
      <c r="G212" s="36" t="s">
        <v>692</v>
      </c>
      <c r="H212" s="36" t="s">
        <v>675</v>
      </c>
      <c r="I212" s="37">
        <v>2.85</v>
      </c>
      <c r="J212" s="38">
        <v>10000</v>
      </c>
      <c r="K212" s="36" t="s">
        <v>380</v>
      </c>
      <c r="L212" s="39">
        <v>42143</v>
      </c>
      <c r="M212" s="39">
        <v>42361</v>
      </c>
      <c r="N212" s="36" t="s">
        <v>5025</v>
      </c>
      <c r="O212" s="36" t="s">
        <v>5044</v>
      </c>
      <c r="P212" s="37">
        <v>0.2369</v>
      </c>
      <c r="Q212" s="36" t="s">
        <v>9548</v>
      </c>
      <c r="R212" s="36" t="s">
        <v>682</v>
      </c>
      <c r="S212" s="47"/>
      <c r="U212" s="36" t="s">
        <v>8657</v>
      </c>
      <c r="V212" s="36" t="s">
        <v>1433</v>
      </c>
      <c r="W212" s="36" t="s">
        <v>251</v>
      </c>
      <c r="X212" s="36" t="s">
        <v>671</v>
      </c>
      <c r="Y212" s="36" t="s">
        <v>679</v>
      </c>
      <c r="Z212" s="36" t="s">
        <v>674</v>
      </c>
      <c r="AA212" s="36" t="s">
        <v>675</v>
      </c>
      <c r="AB212" s="37">
        <v>4.0999999999999996</v>
      </c>
      <c r="AC212" s="38">
        <v>10000</v>
      </c>
      <c r="AD212" s="36" t="s">
        <v>8658</v>
      </c>
      <c r="AE212" s="39">
        <v>43944</v>
      </c>
      <c r="AF212" s="39">
        <v>44188</v>
      </c>
      <c r="AG212" s="36" t="s">
        <v>8659</v>
      </c>
      <c r="AH212" s="36" t="s">
        <v>137</v>
      </c>
      <c r="AI212" s="37">
        <v>0.15029999999999999</v>
      </c>
      <c r="AJ212" s="36" t="s">
        <v>677</v>
      </c>
      <c r="AK212" s="36" t="s">
        <v>682</v>
      </c>
      <c r="AN212" s="36" t="s">
        <v>1432</v>
      </c>
      <c r="AO212" s="36" t="s">
        <v>1433</v>
      </c>
      <c r="AP212" s="36" t="s">
        <v>251</v>
      </c>
      <c r="AQ212" s="36" t="s">
        <v>808</v>
      </c>
      <c r="AR212" s="36" t="s">
        <v>804</v>
      </c>
      <c r="AS212" s="36" t="s">
        <v>847</v>
      </c>
      <c r="AT212" s="36" t="s">
        <v>675</v>
      </c>
      <c r="AU212" s="37">
        <v>4.0999999999999996</v>
      </c>
      <c r="AV212" s="38">
        <v>10000</v>
      </c>
      <c r="AW212" s="36" t="s">
        <v>249</v>
      </c>
      <c r="AX212" s="39">
        <v>43944</v>
      </c>
      <c r="AY212" s="39">
        <v>44188</v>
      </c>
      <c r="AZ212" s="36" t="s">
        <v>192</v>
      </c>
      <c r="BA212" s="36" t="s">
        <v>1434</v>
      </c>
      <c r="BB212" s="37">
        <v>0.15029999999999999</v>
      </c>
      <c r="BC212" s="36" t="s">
        <v>798</v>
      </c>
      <c r="BD212" s="36" t="s">
        <v>682</v>
      </c>
    </row>
    <row r="213" spans="2:56">
      <c r="B213" s="36" t="s">
        <v>5045</v>
      </c>
      <c r="C213" s="36" t="s">
        <v>2849</v>
      </c>
      <c r="D213" s="36" t="s">
        <v>2850</v>
      </c>
      <c r="E213" s="36" t="s">
        <v>4879</v>
      </c>
      <c r="F213" s="36" t="s">
        <v>679</v>
      </c>
      <c r="G213" s="36" t="s">
        <v>674</v>
      </c>
      <c r="H213" s="36" t="s">
        <v>675</v>
      </c>
      <c r="I213" s="37">
        <v>3.1</v>
      </c>
      <c r="J213" s="38">
        <v>10000</v>
      </c>
      <c r="K213" s="36" t="s">
        <v>5046</v>
      </c>
      <c r="L213" s="39">
        <v>42152</v>
      </c>
      <c r="M213" s="39">
        <v>42207</v>
      </c>
      <c r="N213" s="36" t="s">
        <v>84</v>
      </c>
      <c r="O213" s="36" t="s">
        <v>83</v>
      </c>
      <c r="P213" s="37">
        <v>0.34889999999999999</v>
      </c>
      <c r="Q213" s="36" t="s">
        <v>677</v>
      </c>
      <c r="R213" s="36" t="s">
        <v>682</v>
      </c>
      <c r="S213" s="47"/>
      <c r="U213" s="36" t="s">
        <v>8660</v>
      </c>
      <c r="V213" s="36" t="s">
        <v>1436</v>
      </c>
      <c r="W213" s="36" t="s">
        <v>1437</v>
      </c>
      <c r="X213" s="36" t="s">
        <v>671</v>
      </c>
      <c r="Y213" s="36" t="s">
        <v>679</v>
      </c>
      <c r="Z213" s="36" t="s">
        <v>674</v>
      </c>
      <c r="AA213" s="36" t="s">
        <v>675</v>
      </c>
      <c r="AB213" s="37">
        <v>4.2</v>
      </c>
      <c r="AC213" s="38">
        <v>10000</v>
      </c>
      <c r="AD213" s="36" t="s">
        <v>249</v>
      </c>
      <c r="AE213" s="39">
        <v>43944</v>
      </c>
      <c r="AF213" s="39">
        <v>44188</v>
      </c>
      <c r="AG213" s="36" t="s">
        <v>1406</v>
      </c>
      <c r="AH213" s="36" t="s">
        <v>137</v>
      </c>
      <c r="AI213" s="37">
        <v>0.12540000000000001</v>
      </c>
      <c r="AJ213" s="36" t="s">
        <v>677</v>
      </c>
      <c r="AK213" s="36" t="s">
        <v>682</v>
      </c>
      <c r="AN213" s="36" t="s">
        <v>1435</v>
      </c>
      <c r="AO213" s="36" t="s">
        <v>1436</v>
      </c>
      <c r="AP213" s="36" t="s">
        <v>1437</v>
      </c>
      <c r="AQ213" s="36" t="s">
        <v>673</v>
      </c>
      <c r="AR213" s="36" t="s">
        <v>811</v>
      </c>
      <c r="AS213" s="36" t="s">
        <v>847</v>
      </c>
      <c r="AT213" s="36" t="s">
        <v>675</v>
      </c>
      <c r="AU213" s="37">
        <v>4.2</v>
      </c>
      <c r="AV213" s="38">
        <v>10000</v>
      </c>
      <c r="AW213" s="36" t="s">
        <v>1405</v>
      </c>
      <c r="AX213" s="39">
        <v>43944</v>
      </c>
      <c r="AY213" s="39">
        <v>44188</v>
      </c>
      <c r="AZ213" s="36" t="s">
        <v>1421</v>
      </c>
      <c r="BA213" s="36" t="s">
        <v>1434</v>
      </c>
      <c r="BB213" s="37">
        <v>0.12540000000000001</v>
      </c>
      <c r="BC213" s="36" t="s">
        <v>798</v>
      </c>
      <c r="BD213" s="36" t="s">
        <v>682</v>
      </c>
    </row>
    <row r="214" spans="2:56">
      <c r="B214" s="36" t="s">
        <v>2851</v>
      </c>
      <c r="C214" s="36" t="s">
        <v>5047</v>
      </c>
      <c r="D214" s="36" t="s">
        <v>5048</v>
      </c>
      <c r="E214" s="36" t="s">
        <v>4879</v>
      </c>
      <c r="F214" s="36" t="s">
        <v>679</v>
      </c>
      <c r="G214" s="36" t="s">
        <v>674</v>
      </c>
      <c r="H214" s="36" t="s">
        <v>675</v>
      </c>
      <c r="I214" s="37">
        <v>3.2</v>
      </c>
      <c r="J214" s="38">
        <v>10000</v>
      </c>
      <c r="K214" s="36" t="s">
        <v>5046</v>
      </c>
      <c r="L214" s="39">
        <v>42152</v>
      </c>
      <c r="M214" s="39">
        <v>42207</v>
      </c>
      <c r="N214" s="36" t="s">
        <v>84</v>
      </c>
      <c r="O214" s="36" t="s">
        <v>83</v>
      </c>
      <c r="P214" s="37">
        <v>0.28910000000000002</v>
      </c>
      <c r="Q214" s="36" t="s">
        <v>677</v>
      </c>
      <c r="R214" s="36" t="s">
        <v>682</v>
      </c>
      <c r="S214" s="47"/>
      <c r="U214" s="36" t="s">
        <v>1438</v>
      </c>
      <c r="V214" s="36" t="s">
        <v>8661</v>
      </c>
      <c r="W214" s="36" t="s">
        <v>8662</v>
      </c>
      <c r="X214" s="36" t="s">
        <v>671</v>
      </c>
      <c r="Y214" s="36" t="s">
        <v>679</v>
      </c>
      <c r="Z214" s="36" t="s">
        <v>692</v>
      </c>
      <c r="AA214" s="36" t="s">
        <v>675</v>
      </c>
      <c r="AB214" s="37">
        <v>3.4</v>
      </c>
      <c r="AC214" s="38">
        <v>10000</v>
      </c>
      <c r="AD214" s="36" t="s">
        <v>249</v>
      </c>
      <c r="AE214" s="39">
        <v>43944</v>
      </c>
      <c r="AF214" s="39">
        <v>44188</v>
      </c>
      <c r="AG214" s="36" t="s">
        <v>1406</v>
      </c>
      <c r="AH214" s="36" t="s">
        <v>137</v>
      </c>
      <c r="AI214" s="37">
        <v>0.13170000000000001</v>
      </c>
      <c r="AJ214" s="36" t="s">
        <v>677</v>
      </c>
      <c r="AK214" s="36" t="s">
        <v>8361</v>
      </c>
      <c r="AN214" s="36" t="s">
        <v>1438</v>
      </c>
      <c r="AO214" s="36" t="s">
        <v>1439</v>
      </c>
      <c r="AP214" s="36" t="s">
        <v>1440</v>
      </c>
      <c r="AQ214" s="36" t="s">
        <v>808</v>
      </c>
      <c r="AR214" s="36" t="s">
        <v>77</v>
      </c>
      <c r="AS214" s="36" t="s">
        <v>830</v>
      </c>
      <c r="AT214" s="36" t="s">
        <v>675</v>
      </c>
      <c r="AU214" s="37">
        <v>3.4</v>
      </c>
      <c r="AV214" s="38">
        <v>10000</v>
      </c>
      <c r="AW214" s="36" t="s">
        <v>249</v>
      </c>
      <c r="AX214" s="39">
        <v>43944</v>
      </c>
      <c r="AY214" s="39">
        <v>44188</v>
      </c>
      <c r="AZ214" s="36" t="s">
        <v>1425</v>
      </c>
      <c r="BA214" s="36" t="s">
        <v>1412</v>
      </c>
      <c r="BB214" s="37">
        <v>0.13170000000000001</v>
      </c>
      <c r="BC214" s="36" t="s">
        <v>798</v>
      </c>
      <c r="BD214" s="36" t="s">
        <v>79</v>
      </c>
    </row>
    <row r="215" spans="2:56">
      <c r="B215" s="36" t="s">
        <v>85</v>
      </c>
      <c r="C215" s="36" t="s">
        <v>86</v>
      </c>
      <c r="D215" s="36" t="s">
        <v>9748</v>
      </c>
      <c r="E215" s="36" t="s">
        <v>4879</v>
      </c>
      <c r="F215" s="36" t="s">
        <v>679</v>
      </c>
      <c r="G215" s="36" t="s">
        <v>674</v>
      </c>
      <c r="H215" s="36" t="s">
        <v>675</v>
      </c>
      <c r="I215" s="37">
        <v>3.3</v>
      </c>
      <c r="J215" s="38">
        <v>10000</v>
      </c>
      <c r="K215" s="36" t="s">
        <v>5046</v>
      </c>
      <c r="L215" s="39">
        <v>42152</v>
      </c>
      <c r="M215" s="39">
        <v>42207</v>
      </c>
      <c r="N215" s="36" t="s">
        <v>84</v>
      </c>
      <c r="O215" s="36" t="s">
        <v>83</v>
      </c>
      <c r="P215" s="37">
        <v>0.24129999999999999</v>
      </c>
      <c r="Q215" s="36" t="s">
        <v>677</v>
      </c>
      <c r="R215" s="36" t="s">
        <v>682</v>
      </c>
      <c r="S215" s="47"/>
      <c r="U215" s="36" t="s">
        <v>1441</v>
      </c>
      <c r="V215" s="36" t="s">
        <v>1442</v>
      </c>
      <c r="W215" s="36" t="s">
        <v>1443</v>
      </c>
      <c r="X215" s="36" t="s">
        <v>8357</v>
      </c>
      <c r="Y215" s="36" t="s">
        <v>679</v>
      </c>
      <c r="Z215" s="36" t="s">
        <v>8579</v>
      </c>
      <c r="AA215" s="36" t="s">
        <v>8389</v>
      </c>
      <c r="AB215" s="37">
        <v>3.5</v>
      </c>
      <c r="AC215" s="38">
        <v>10000</v>
      </c>
      <c r="AD215" s="36" t="s">
        <v>249</v>
      </c>
      <c r="AE215" s="39">
        <v>43944</v>
      </c>
      <c r="AF215" s="39">
        <v>44188</v>
      </c>
      <c r="AG215" s="36" t="s">
        <v>1406</v>
      </c>
      <c r="AH215" s="36" t="s">
        <v>137</v>
      </c>
      <c r="AI215" s="37">
        <v>0.16309999999999999</v>
      </c>
      <c r="AJ215" s="36" t="s">
        <v>677</v>
      </c>
      <c r="AK215" s="36" t="s">
        <v>8381</v>
      </c>
      <c r="AN215" s="36" t="s">
        <v>1441</v>
      </c>
      <c r="AO215" s="36" t="s">
        <v>1442</v>
      </c>
      <c r="AP215" s="36" t="s">
        <v>1443</v>
      </c>
      <c r="AQ215" s="36" t="s">
        <v>788</v>
      </c>
      <c r="AR215" s="36" t="s">
        <v>811</v>
      </c>
      <c r="AS215" s="36" t="s">
        <v>692</v>
      </c>
      <c r="AT215" s="36" t="s">
        <v>855</v>
      </c>
      <c r="AU215" s="37">
        <v>3.5</v>
      </c>
      <c r="AV215" s="38">
        <v>10000</v>
      </c>
      <c r="AW215" s="36" t="s">
        <v>1405</v>
      </c>
      <c r="AX215" s="39">
        <v>43944</v>
      </c>
      <c r="AY215" s="39">
        <v>44188</v>
      </c>
      <c r="AZ215" s="36" t="s">
        <v>1416</v>
      </c>
      <c r="BA215" s="36" t="s">
        <v>1407</v>
      </c>
      <c r="BB215" s="37">
        <v>0.16309999999999999</v>
      </c>
      <c r="BC215" s="36" t="s">
        <v>201</v>
      </c>
      <c r="BD215" s="36" t="s">
        <v>682</v>
      </c>
    </row>
    <row r="216" spans="2:56">
      <c r="B216" s="36" t="s">
        <v>9749</v>
      </c>
      <c r="C216" s="36" t="s">
        <v>2852</v>
      </c>
      <c r="D216" s="36" t="s">
        <v>9750</v>
      </c>
      <c r="E216" s="36" t="s">
        <v>4879</v>
      </c>
      <c r="F216" s="36" t="s">
        <v>679</v>
      </c>
      <c r="G216" s="36" t="s">
        <v>674</v>
      </c>
      <c r="H216" s="36" t="s">
        <v>675</v>
      </c>
      <c r="I216" s="37">
        <v>3.4</v>
      </c>
      <c r="J216" s="38">
        <v>10000</v>
      </c>
      <c r="K216" s="36" t="s">
        <v>5046</v>
      </c>
      <c r="L216" s="39">
        <v>42152</v>
      </c>
      <c r="M216" s="39">
        <v>42207</v>
      </c>
      <c r="N216" s="36" t="s">
        <v>84</v>
      </c>
      <c r="O216" s="36" t="s">
        <v>83</v>
      </c>
      <c r="P216" s="37">
        <v>0.2092</v>
      </c>
      <c r="Q216" s="36" t="s">
        <v>677</v>
      </c>
      <c r="R216" s="36" t="s">
        <v>682</v>
      </c>
      <c r="S216" s="47"/>
      <c r="U216" s="36" t="s">
        <v>8663</v>
      </c>
      <c r="V216" s="36" t="s">
        <v>1445</v>
      </c>
      <c r="W216" s="36" t="s">
        <v>1446</v>
      </c>
      <c r="X216" s="36" t="s">
        <v>671</v>
      </c>
      <c r="Y216" s="36" t="s">
        <v>8385</v>
      </c>
      <c r="Z216" s="36" t="s">
        <v>692</v>
      </c>
      <c r="AA216" s="36" t="s">
        <v>675</v>
      </c>
      <c r="AB216" s="37">
        <v>3.6</v>
      </c>
      <c r="AC216" s="38">
        <v>10000</v>
      </c>
      <c r="AD216" s="36" t="s">
        <v>249</v>
      </c>
      <c r="AE216" s="39">
        <v>43944</v>
      </c>
      <c r="AF216" s="39">
        <v>44188</v>
      </c>
      <c r="AG216" s="36" t="s">
        <v>1406</v>
      </c>
      <c r="AH216" s="36" t="s">
        <v>137</v>
      </c>
      <c r="AI216" s="37">
        <v>0.20169999999999999</v>
      </c>
      <c r="AJ216" s="36" t="s">
        <v>677</v>
      </c>
      <c r="AK216" s="36" t="s">
        <v>8381</v>
      </c>
      <c r="AN216" s="36" t="s">
        <v>1444</v>
      </c>
      <c r="AO216" s="36" t="s">
        <v>1445</v>
      </c>
      <c r="AP216" s="36" t="s">
        <v>1446</v>
      </c>
      <c r="AQ216" s="36" t="s">
        <v>808</v>
      </c>
      <c r="AR216" s="36" t="s">
        <v>679</v>
      </c>
      <c r="AS216" s="36" t="s">
        <v>698</v>
      </c>
      <c r="AT216" s="36" t="s">
        <v>809</v>
      </c>
      <c r="AU216" s="37">
        <v>3.6</v>
      </c>
      <c r="AV216" s="38">
        <v>10000</v>
      </c>
      <c r="AW216" s="36" t="s">
        <v>1405</v>
      </c>
      <c r="AX216" s="39">
        <v>43944</v>
      </c>
      <c r="AY216" s="39">
        <v>44188</v>
      </c>
      <c r="AZ216" s="36" t="s">
        <v>1421</v>
      </c>
      <c r="BA216" s="36" t="s">
        <v>1434</v>
      </c>
      <c r="BB216" s="37">
        <v>0.20169999999999999</v>
      </c>
      <c r="BC216" s="36" t="s">
        <v>798</v>
      </c>
      <c r="BD216" s="36" t="s">
        <v>682</v>
      </c>
    </row>
    <row r="217" spans="2:56">
      <c r="B217" s="36" t="s">
        <v>5049</v>
      </c>
      <c r="C217" s="36" t="s">
        <v>9751</v>
      </c>
      <c r="D217" s="36" t="s">
        <v>87</v>
      </c>
      <c r="E217" s="36" t="s">
        <v>4879</v>
      </c>
      <c r="F217" s="36" t="s">
        <v>679</v>
      </c>
      <c r="G217" s="36" t="s">
        <v>674</v>
      </c>
      <c r="H217" s="36" t="s">
        <v>675</v>
      </c>
      <c r="I217" s="37">
        <v>3.5</v>
      </c>
      <c r="J217" s="38">
        <v>10000</v>
      </c>
      <c r="K217" s="36" t="s">
        <v>5046</v>
      </c>
      <c r="L217" s="39">
        <v>42152</v>
      </c>
      <c r="M217" s="39">
        <v>42207</v>
      </c>
      <c r="N217" s="36" t="s">
        <v>84</v>
      </c>
      <c r="O217" s="36" t="s">
        <v>83</v>
      </c>
      <c r="P217" s="37">
        <v>0.18060000000000001</v>
      </c>
      <c r="Q217" s="36" t="s">
        <v>677</v>
      </c>
      <c r="R217" s="36" t="s">
        <v>682</v>
      </c>
      <c r="S217" s="47"/>
      <c r="U217" s="36" t="s">
        <v>1447</v>
      </c>
      <c r="V217" s="36" t="s">
        <v>1448</v>
      </c>
      <c r="W217" s="36" t="s">
        <v>252</v>
      </c>
      <c r="X217" s="36" t="s">
        <v>671</v>
      </c>
      <c r="Y217" s="36" t="s">
        <v>679</v>
      </c>
      <c r="Z217" s="36" t="s">
        <v>692</v>
      </c>
      <c r="AA217" s="36" t="s">
        <v>8588</v>
      </c>
      <c r="AB217" s="37">
        <v>3.7</v>
      </c>
      <c r="AC217" s="38">
        <v>10000</v>
      </c>
      <c r="AD217" s="36" t="s">
        <v>249</v>
      </c>
      <c r="AE217" s="39">
        <v>43944</v>
      </c>
      <c r="AF217" s="39">
        <v>44188</v>
      </c>
      <c r="AG217" s="36" t="s">
        <v>1406</v>
      </c>
      <c r="AH217" s="36" t="s">
        <v>137</v>
      </c>
      <c r="AI217" s="37">
        <v>0.24709999999999999</v>
      </c>
      <c r="AJ217" s="36" t="s">
        <v>8459</v>
      </c>
      <c r="AK217" s="36" t="s">
        <v>682</v>
      </c>
      <c r="AN217" s="36" t="s">
        <v>1447</v>
      </c>
      <c r="AO217" s="36" t="s">
        <v>1448</v>
      </c>
      <c r="AP217" s="36" t="s">
        <v>252</v>
      </c>
      <c r="AQ217" s="36" t="s">
        <v>673</v>
      </c>
      <c r="AR217" s="36" t="s">
        <v>679</v>
      </c>
      <c r="AS217" s="36" t="s">
        <v>896</v>
      </c>
      <c r="AT217" s="36" t="s">
        <v>790</v>
      </c>
      <c r="AU217" s="37">
        <v>3.7</v>
      </c>
      <c r="AV217" s="38">
        <v>10000</v>
      </c>
      <c r="AW217" s="36" t="s">
        <v>1415</v>
      </c>
      <c r="AX217" s="39">
        <v>43944</v>
      </c>
      <c r="AY217" s="39">
        <v>44188</v>
      </c>
      <c r="AZ217" s="36" t="s">
        <v>192</v>
      </c>
      <c r="BA217" s="36" t="s">
        <v>1412</v>
      </c>
      <c r="BB217" s="37">
        <v>0.24709999999999999</v>
      </c>
      <c r="BC217" s="36" t="s">
        <v>677</v>
      </c>
      <c r="BD217" s="36" t="s">
        <v>810</v>
      </c>
    </row>
    <row r="218" spans="2:56">
      <c r="B218" s="36" t="s">
        <v>2853</v>
      </c>
      <c r="C218" s="36" t="s">
        <v>2854</v>
      </c>
      <c r="D218" s="36" t="s">
        <v>9752</v>
      </c>
      <c r="E218" s="36" t="s">
        <v>4879</v>
      </c>
      <c r="F218" s="36" t="s">
        <v>679</v>
      </c>
      <c r="G218" s="36" t="s">
        <v>692</v>
      </c>
      <c r="H218" s="36" t="s">
        <v>675</v>
      </c>
      <c r="I218" s="37">
        <v>3.1</v>
      </c>
      <c r="J218" s="38">
        <v>10000</v>
      </c>
      <c r="K218" s="36" t="s">
        <v>5046</v>
      </c>
      <c r="L218" s="39">
        <v>42152</v>
      </c>
      <c r="M218" s="39">
        <v>42207</v>
      </c>
      <c r="N218" s="36" t="s">
        <v>84</v>
      </c>
      <c r="O218" s="36" t="s">
        <v>83</v>
      </c>
      <c r="P218" s="37">
        <v>0.1229</v>
      </c>
      <c r="Q218" s="36" t="s">
        <v>677</v>
      </c>
      <c r="R218" s="36" t="s">
        <v>682</v>
      </c>
      <c r="S218" s="47"/>
      <c r="U218" s="36" t="s">
        <v>1449</v>
      </c>
      <c r="V218" s="36" t="s">
        <v>1450</v>
      </c>
      <c r="W218" s="36" t="s">
        <v>253</v>
      </c>
      <c r="X218" s="36" t="s">
        <v>671</v>
      </c>
      <c r="Y218" s="36" t="s">
        <v>679</v>
      </c>
      <c r="Z218" s="36" t="s">
        <v>8380</v>
      </c>
      <c r="AA218" s="36" t="s">
        <v>675</v>
      </c>
      <c r="AB218" s="37">
        <v>3.8</v>
      </c>
      <c r="AC218" s="38">
        <v>10000</v>
      </c>
      <c r="AD218" s="36" t="s">
        <v>249</v>
      </c>
      <c r="AE218" s="39">
        <v>43944</v>
      </c>
      <c r="AF218" s="39">
        <v>44188</v>
      </c>
      <c r="AG218" s="36" t="s">
        <v>1406</v>
      </c>
      <c r="AH218" s="36" t="s">
        <v>137</v>
      </c>
      <c r="AI218" s="37">
        <v>0.29720000000000002</v>
      </c>
      <c r="AJ218" s="36" t="s">
        <v>677</v>
      </c>
      <c r="AK218" s="36" t="s">
        <v>8393</v>
      </c>
      <c r="AN218" s="36" t="s">
        <v>1449</v>
      </c>
      <c r="AO218" s="36" t="s">
        <v>1450</v>
      </c>
      <c r="AP218" s="36" t="s">
        <v>253</v>
      </c>
      <c r="AQ218" s="36" t="s">
        <v>808</v>
      </c>
      <c r="AR218" s="36" t="s">
        <v>679</v>
      </c>
      <c r="AS218" s="36" t="s">
        <v>830</v>
      </c>
      <c r="AT218" s="36" t="s">
        <v>790</v>
      </c>
      <c r="AU218" s="37">
        <v>3.8</v>
      </c>
      <c r="AV218" s="38">
        <v>10000</v>
      </c>
      <c r="AW218" s="36" t="s">
        <v>1415</v>
      </c>
      <c r="AX218" s="39">
        <v>43944</v>
      </c>
      <c r="AY218" s="39">
        <v>44188</v>
      </c>
      <c r="AZ218" s="36" t="s">
        <v>1421</v>
      </c>
      <c r="BA218" s="36" t="s">
        <v>1434</v>
      </c>
      <c r="BB218" s="37">
        <v>0.29720000000000002</v>
      </c>
      <c r="BC218" s="36" t="s">
        <v>201</v>
      </c>
      <c r="BD218" s="36" t="s">
        <v>799</v>
      </c>
    </row>
    <row r="219" spans="2:56">
      <c r="B219" s="36" t="s">
        <v>352</v>
      </c>
      <c r="C219" s="36" t="s">
        <v>5050</v>
      </c>
      <c r="D219" s="36" t="s">
        <v>2855</v>
      </c>
      <c r="E219" s="36" t="s">
        <v>4879</v>
      </c>
      <c r="F219" s="36" t="s">
        <v>679</v>
      </c>
      <c r="G219" s="36" t="s">
        <v>692</v>
      </c>
      <c r="H219" s="36" t="s">
        <v>675</v>
      </c>
      <c r="I219" s="37">
        <v>3.2</v>
      </c>
      <c r="J219" s="38">
        <v>10000</v>
      </c>
      <c r="K219" s="36" t="s">
        <v>9753</v>
      </c>
      <c r="L219" s="39">
        <v>42152</v>
      </c>
      <c r="M219" s="39">
        <v>42207</v>
      </c>
      <c r="N219" s="36" t="s">
        <v>84</v>
      </c>
      <c r="O219" s="36" t="s">
        <v>83</v>
      </c>
      <c r="P219" s="37">
        <v>0.16289999999999999</v>
      </c>
      <c r="Q219" s="36" t="s">
        <v>677</v>
      </c>
      <c r="R219" s="36" t="s">
        <v>682</v>
      </c>
      <c r="S219" s="47"/>
      <c r="U219" s="36" t="s">
        <v>1451</v>
      </c>
      <c r="V219" s="36" t="s">
        <v>8664</v>
      </c>
      <c r="W219" s="36" t="s">
        <v>1453</v>
      </c>
      <c r="X219" s="36" t="s">
        <v>671</v>
      </c>
      <c r="Y219" s="36" t="s">
        <v>679</v>
      </c>
      <c r="Z219" s="36" t="s">
        <v>692</v>
      </c>
      <c r="AA219" s="36" t="s">
        <v>675</v>
      </c>
      <c r="AB219" s="37">
        <v>3.9</v>
      </c>
      <c r="AC219" s="38">
        <v>10000</v>
      </c>
      <c r="AD219" s="36" t="s">
        <v>249</v>
      </c>
      <c r="AE219" s="39">
        <v>43944</v>
      </c>
      <c r="AF219" s="39">
        <v>44188</v>
      </c>
      <c r="AG219" s="36" t="s">
        <v>8665</v>
      </c>
      <c r="AH219" s="36" t="s">
        <v>8666</v>
      </c>
      <c r="AI219" s="37">
        <v>0.35499999999999998</v>
      </c>
      <c r="AJ219" s="36" t="s">
        <v>8432</v>
      </c>
      <c r="AK219" s="36" t="s">
        <v>8386</v>
      </c>
      <c r="AN219" s="36" t="s">
        <v>1451</v>
      </c>
      <c r="AO219" s="36" t="s">
        <v>1452</v>
      </c>
      <c r="AP219" s="36" t="s">
        <v>1453</v>
      </c>
      <c r="AQ219" s="36" t="s">
        <v>673</v>
      </c>
      <c r="AR219" s="36" t="s">
        <v>881</v>
      </c>
      <c r="AS219" s="36" t="s">
        <v>830</v>
      </c>
      <c r="AT219" s="36" t="s">
        <v>78</v>
      </c>
      <c r="AU219" s="37">
        <v>3.9</v>
      </c>
      <c r="AV219" s="38">
        <v>10000</v>
      </c>
      <c r="AW219" s="36" t="s">
        <v>249</v>
      </c>
      <c r="AX219" s="39">
        <v>43944</v>
      </c>
      <c r="AY219" s="39">
        <v>44188</v>
      </c>
      <c r="AZ219" s="36" t="s">
        <v>1425</v>
      </c>
      <c r="BA219" s="36" t="s">
        <v>137</v>
      </c>
      <c r="BB219" s="37">
        <v>0.35499999999999998</v>
      </c>
      <c r="BC219" s="36" t="s">
        <v>677</v>
      </c>
      <c r="BD219" s="36" t="s">
        <v>79</v>
      </c>
    </row>
    <row r="220" spans="2:56">
      <c r="B220" s="36" t="s">
        <v>9754</v>
      </c>
      <c r="C220" s="36" t="s">
        <v>5051</v>
      </c>
      <c r="D220" s="36" t="s">
        <v>9755</v>
      </c>
      <c r="E220" s="36" t="s">
        <v>4879</v>
      </c>
      <c r="F220" s="36" t="s">
        <v>679</v>
      </c>
      <c r="G220" s="36" t="s">
        <v>692</v>
      </c>
      <c r="H220" s="36" t="s">
        <v>675</v>
      </c>
      <c r="I220" s="37">
        <v>3.3</v>
      </c>
      <c r="J220" s="38">
        <v>10000</v>
      </c>
      <c r="K220" s="36" t="s">
        <v>5046</v>
      </c>
      <c r="L220" s="39">
        <v>42152</v>
      </c>
      <c r="M220" s="39">
        <v>42207</v>
      </c>
      <c r="N220" s="36" t="s">
        <v>84</v>
      </c>
      <c r="O220" s="36" t="s">
        <v>83</v>
      </c>
      <c r="P220" s="37">
        <v>0.20230000000000001</v>
      </c>
      <c r="Q220" s="36" t="s">
        <v>677</v>
      </c>
      <c r="R220" s="36" t="s">
        <v>682</v>
      </c>
      <c r="S220" s="47"/>
      <c r="U220" s="36" t="s">
        <v>1454</v>
      </c>
      <c r="V220" s="36" t="s">
        <v>1455</v>
      </c>
      <c r="W220" s="36" t="s">
        <v>1456</v>
      </c>
      <c r="X220" s="36" t="s">
        <v>8357</v>
      </c>
      <c r="Y220" s="36" t="s">
        <v>679</v>
      </c>
      <c r="Z220" s="36" t="s">
        <v>692</v>
      </c>
      <c r="AA220" s="36" t="s">
        <v>675</v>
      </c>
      <c r="AB220" s="37">
        <v>4</v>
      </c>
      <c r="AC220" s="38">
        <v>10000</v>
      </c>
      <c r="AD220" s="36" t="s">
        <v>249</v>
      </c>
      <c r="AE220" s="39">
        <v>43944</v>
      </c>
      <c r="AF220" s="39">
        <v>44188</v>
      </c>
      <c r="AG220" s="36" t="s">
        <v>1406</v>
      </c>
      <c r="AH220" s="36" t="s">
        <v>137</v>
      </c>
      <c r="AI220" s="37">
        <v>0.4204</v>
      </c>
      <c r="AJ220" s="36" t="s">
        <v>677</v>
      </c>
      <c r="AK220" s="36" t="s">
        <v>682</v>
      </c>
      <c r="AN220" s="36" t="s">
        <v>1454</v>
      </c>
      <c r="AO220" s="36" t="s">
        <v>1455</v>
      </c>
      <c r="AP220" s="36" t="s">
        <v>1456</v>
      </c>
      <c r="AQ220" s="36" t="s">
        <v>827</v>
      </c>
      <c r="AR220" s="36" t="s">
        <v>679</v>
      </c>
      <c r="AS220" s="36" t="s">
        <v>830</v>
      </c>
      <c r="AT220" s="36" t="s">
        <v>78</v>
      </c>
      <c r="AU220" s="37">
        <v>4</v>
      </c>
      <c r="AV220" s="38">
        <v>10000</v>
      </c>
      <c r="AW220" s="36" t="s">
        <v>1420</v>
      </c>
      <c r="AX220" s="39">
        <v>43944</v>
      </c>
      <c r="AY220" s="39">
        <v>44188</v>
      </c>
      <c r="AZ220" s="36" t="s">
        <v>192</v>
      </c>
      <c r="BA220" s="36" t="s">
        <v>1412</v>
      </c>
      <c r="BB220" s="37">
        <v>0.4204</v>
      </c>
      <c r="BC220" s="36" t="s">
        <v>798</v>
      </c>
      <c r="BD220" s="36" t="s">
        <v>799</v>
      </c>
    </row>
    <row r="221" spans="2:56">
      <c r="B221" s="36" t="s">
        <v>2856</v>
      </c>
      <c r="C221" s="36" t="s">
        <v>2857</v>
      </c>
      <c r="D221" s="36" t="s">
        <v>5052</v>
      </c>
      <c r="E221" s="36" t="s">
        <v>4879</v>
      </c>
      <c r="F221" s="36" t="s">
        <v>679</v>
      </c>
      <c r="G221" s="36" t="s">
        <v>692</v>
      </c>
      <c r="H221" s="36" t="s">
        <v>675</v>
      </c>
      <c r="I221" s="37">
        <v>3.4</v>
      </c>
      <c r="J221" s="38">
        <v>10000</v>
      </c>
      <c r="K221" s="36" t="s">
        <v>5046</v>
      </c>
      <c r="L221" s="39">
        <v>42152</v>
      </c>
      <c r="M221" s="39">
        <v>42207</v>
      </c>
      <c r="N221" s="36" t="s">
        <v>84</v>
      </c>
      <c r="O221" s="36" t="s">
        <v>83</v>
      </c>
      <c r="P221" s="37">
        <v>0.27050000000000002</v>
      </c>
      <c r="Q221" s="36" t="s">
        <v>677</v>
      </c>
      <c r="R221" s="36" t="s">
        <v>682</v>
      </c>
      <c r="S221" s="47"/>
      <c r="U221" s="36" t="s">
        <v>8667</v>
      </c>
      <c r="V221" s="36" t="s">
        <v>8668</v>
      </c>
      <c r="W221" s="36" t="s">
        <v>1459</v>
      </c>
      <c r="X221" s="36" t="s">
        <v>671</v>
      </c>
      <c r="Y221" s="36" t="s">
        <v>679</v>
      </c>
      <c r="Z221" s="36" t="s">
        <v>8378</v>
      </c>
      <c r="AA221" s="36" t="s">
        <v>675</v>
      </c>
      <c r="AB221" s="37">
        <v>4.0999999999999996</v>
      </c>
      <c r="AC221" s="38">
        <v>10000</v>
      </c>
      <c r="AD221" s="36" t="s">
        <v>249</v>
      </c>
      <c r="AE221" s="39">
        <v>43944</v>
      </c>
      <c r="AF221" s="39">
        <v>44188</v>
      </c>
      <c r="AG221" s="36" t="s">
        <v>1406</v>
      </c>
      <c r="AH221" s="36" t="s">
        <v>8669</v>
      </c>
      <c r="AI221" s="37">
        <v>0.49259999999999998</v>
      </c>
      <c r="AJ221" s="36" t="s">
        <v>677</v>
      </c>
      <c r="AK221" s="36" t="s">
        <v>682</v>
      </c>
      <c r="AN221" s="36" t="s">
        <v>1457</v>
      </c>
      <c r="AO221" s="36" t="s">
        <v>1458</v>
      </c>
      <c r="AP221" s="36" t="s">
        <v>1459</v>
      </c>
      <c r="AQ221" s="36" t="s">
        <v>808</v>
      </c>
      <c r="AR221" s="36" t="s">
        <v>811</v>
      </c>
      <c r="AS221" s="36" t="s">
        <v>698</v>
      </c>
      <c r="AT221" s="36" t="s">
        <v>809</v>
      </c>
      <c r="AU221" s="37">
        <v>4.0999999999999996</v>
      </c>
      <c r="AV221" s="38">
        <v>10000</v>
      </c>
      <c r="AW221" s="36" t="s">
        <v>1405</v>
      </c>
      <c r="AX221" s="39">
        <v>43944</v>
      </c>
      <c r="AY221" s="39">
        <v>44188</v>
      </c>
      <c r="AZ221" s="36" t="s">
        <v>1406</v>
      </c>
      <c r="BA221" s="36" t="s">
        <v>1412</v>
      </c>
      <c r="BB221" s="37">
        <v>0.49259999999999998</v>
      </c>
      <c r="BC221" s="36" t="s">
        <v>201</v>
      </c>
      <c r="BD221" s="36" t="s">
        <v>79</v>
      </c>
    </row>
    <row r="222" spans="2:56">
      <c r="B222" s="36" t="s">
        <v>2858</v>
      </c>
      <c r="C222" s="36" t="s">
        <v>2859</v>
      </c>
      <c r="D222" s="36" t="s">
        <v>9756</v>
      </c>
      <c r="E222" s="36" t="s">
        <v>4879</v>
      </c>
      <c r="F222" s="36" t="s">
        <v>679</v>
      </c>
      <c r="G222" s="36" t="s">
        <v>692</v>
      </c>
      <c r="H222" s="36" t="s">
        <v>675</v>
      </c>
      <c r="I222" s="37">
        <v>3.5</v>
      </c>
      <c r="J222" s="38">
        <v>10000</v>
      </c>
      <c r="K222" s="36" t="s">
        <v>5046</v>
      </c>
      <c r="L222" s="39">
        <v>42152</v>
      </c>
      <c r="M222" s="39">
        <v>42207</v>
      </c>
      <c r="N222" s="36" t="s">
        <v>84</v>
      </c>
      <c r="O222" s="36" t="s">
        <v>9757</v>
      </c>
      <c r="P222" s="37">
        <v>0.33839999999999998</v>
      </c>
      <c r="Q222" s="36" t="s">
        <v>677</v>
      </c>
      <c r="R222" s="36" t="s">
        <v>682</v>
      </c>
      <c r="S222" s="47"/>
      <c r="U222" s="36" t="s">
        <v>8670</v>
      </c>
      <c r="V222" s="36" t="s">
        <v>1461</v>
      </c>
      <c r="W222" s="36" t="s">
        <v>1462</v>
      </c>
      <c r="X222" s="36" t="s">
        <v>671</v>
      </c>
      <c r="Y222" s="36" t="s">
        <v>679</v>
      </c>
      <c r="Z222" s="36" t="s">
        <v>692</v>
      </c>
      <c r="AA222" s="36" t="s">
        <v>675</v>
      </c>
      <c r="AB222" s="37">
        <v>4.2</v>
      </c>
      <c r="AC222" s="38">
        <v>10000</v>
      </c>
      <c r="AD222" s="36" t="s">
        <v>249</v>
      </c>
      <c r="AE222" s="39">
        <v>43944</v>
      </c>
      <c r="AF222" s="39">
        <v>44188</v>
      </c>
      <c r="AG222" s="36" t="s">
        <v>1406</v>
      </c>
      <c r="AH222" s="36" t="s">
        <v>137</v>
      </c>
      <c r="AI222" s="37">
        <v>0.56799999999999995</v>
      </c>
      <c r="AJ222" s="36" t="s">
        <v>8608</v>
      </c>
      <c r="AK222" s="36" t="s">
        <v>682</v>
      </c>
      <c r="AN222" s="36" t="s">
        <v>1460</v>
      </c>
      <c r="AO222" s="36" t="s">
        <v>1461</v>
      </c>
      <c r="AP222" s="36" t="s">
        <v>1462</v>
      </c>
      <c r="AQ222" s="36" t="s">
        <v>195</v>
      </c>
      <c r="AR222" s="36" t="s">
        <v>679</v>
      </c>
      <c r="AS222" s="36" t="s">
        <v>698</v>
      </c>
      <c r="AT222" s="36" t="s">
        <v>675</v>
      </c>
      <c r="AU222" s="37">
        <v>4.2</v>
      </c>
      <c r="AV222" s="38">
        <v>10000</v>
      </c>
      <c r="AW222" s="36" t="s">
        <v>1411</v>
      </c>
      <c r="AX222" s="39">
        <v>43944</v>
      </c>
      <c r="AY222" s="39">
        <v>44188</v>
      </c>
      <c r="AZ222" s="36" t="s">
        <v>1406</v>
      </c>
      <c r="BA222" s="36" t="s">
        <v>1412</v>
      </c>
      <c r="BB222" s="37">
        <v>0.56799999999999995</v>
      </c>
      <c r="BC222" s="36" t="s">
        <v>823</v>
      </c>
      <c r="BD222" s="36" t="s">
        <v>682</v>
      </c>
    </row>
    <row r="223" spans="2:56">
      <c r="B223" s="36" t="s">
        <v>5053</v>
      </c>
      <c r="C223" s="36" t="s">
        <v>9758</v>
      </c>
      <c r="D223" s="36" t="s">
        <v>2860</v>
      </c>
      <c r="E223" s="36" t="s">
        <v>4879</v>
      </c>
      <c r="F223" s="36" t="s">
        <v>679</v>
      </c>
      <c r="G223" s="36" t="s">
        <v>674</v>
      </c>
      <c r="H223" s="36" t="s">
        <v>675</v>
      </c>
      <c r="I223" s="37">
        <v>2.95</v>
      </c>
      <c r="J223" s="38">
        <v>10000</v>
      </c>
      <c r="K223" s="36" t="s">
        <v>5046</v>
      </c>
      <c r="L223" s="39">
        <v>42153</v>
      </c>
      <c r="M223" s="39">
        <v>42207</v>
      </c>
      <c r="N223" s="36" t="s">
        <v>84</v>
      </c>
      <c r="O223" s="36" t="s">
        <v>83</v>
      </c>
      <c r="P223" s="37">
        <v>0.29559999999999997</v>
      </c>
      <c r="Q223" s="36" t="s">
        <v>677</v>
      </c>
      <c r="R223" s="36" t="s">
        <v>682</v>
      </c>
      <c r="S223" s="47"/>
      <c r="U223" s="36" t="s">
        <v>8671</v>
      </c>
      <c r="V223" s="36" t="s">
        <v>1464</v>
      </c>
      <c r="W223" s="36" t="s">
        <v>1465</v>
      </c>
      <c r="X223" s="36" t="s">
        <v>671</v>
      </c>
      <c r="Y223" s="36" t="s">
        <v>679</v>
      </c>
      <c r="Z223" s="36" t="s">
        <v>674</v>
      </c>
      <c r="AA223" s="36" t="s">
        <v>675</v>
      </c>
      <c r="AB223" s="37">
        <v>4.3</v>
      </c>
      <c r="AC223" s="38">
        <v>10000</v>
      </c>
      <c r="AD223" s="36" t="s">
        <v>8625</v>
      </c>
      <c r="AE223" s="39">
        <v>43951</v>
      </c>
      <c r="AF223" s="39">
        <v>43978</v>
      </c>
      <c r="AG223" s="36" t="s">
        <v>667</v>
      </c>
      <c r="AH223" s="36" t="s">
        <v>8630</v>
      </c>
      <c r="AI223" s="37">
        <v>1.2999999999999999E-3</v>
      </c>
      <c r="AJ223" s="36" t="s">
        <v>677</v>
      </c>
      <c r="AK223" s="36" t="s">
        <v>682</v>
      </c>
      <c r="AN223" s="36" t="s">
        <v>1463</v>
      </c>
      <c r="AO223" s="36" t="s">
        <v>1464</v>
      </c>
      <c r="AP223" s="36" t="s">
        <v>1465</v>
      </c>
      <c r="AQ223" s="36" t="s">
        <v>673</v>
      </c>
      <c r="AR223" s="36" t="s">
        <v>804</v>
      </c>
      <c r="AS223" s="36" t="s">
        <v>812</v>
      </c>
      <c r="AT223" s="36" t="s">
        <v>790</v>
      </c>
      <c r="AU223" s="37">
        <v>4.3</v>
      </c>
      <c r="AV223" s="38">
        <v>10000</v>
      </c>
      <c r="AW223" s="36" t="s">
        <v>1341</v>
      </c>
      <c r="AX223" s="39">
        <v>43951</v>
      </c>
      <c r="AY223" s="39">
        <v>43978</v>
      </c>
      <c r="AZ223" s="36" t="s">
        <v>1351</v>
      </c>
      <c r="BA223" s="36" t="s">
        <v>135</v>
      </c>
      <c r="BB223" s="37">
        <v>1.2999999999999999E-3</v>
      </c>
      <c r="BC223" s="36" t="s">
        <v>798</v>
      </c>
      <c r="BD223" s="36" t="s">
        <v>807</v>
      </c>
    </row>
    <row r="224" spans="2:56">
      <c r="B224" s="36" t="s">
        <v>2861</v>
      </c>
      <c r="C224" s="36" t="s">
        <v>2862</v>
      </c>
      <c r="D224" s="36" t="s">
        <v>9759</v>
      </c>
      <c r="E224" s="36" t="s">
        <v>4879</v>
      </c>
      <c r="F224" s="36" t="s">
        <v>679</v>
      </c>
      <c r="G224" s="36" t="s">
        <v>674</v>
      </c>
      <c r="H224" s="36" t="s">
        <v>675</v>
      </c>
      <c r="I224" s="37">
        <v>3</v>
      </c>
      <c r="J224" s="38">
        <v>10000</v>
      </c>
      <c r="K224" s="36" t="s">
        <v>5046</v>
      </c>
      <c r="L224" s="39">
        <v>42153</v>
      </c>
      <c r="M224" s="39">
        <v>42207</v>
      </c>
      <c r="N224" s="36" t="s">
        <v>84</v>
      </c>
      <c r="O224" s="36" t="s">
        <v>83</v>
      </c>
      <c r="P224" s="37">
        <v>0.26819999999999999</v>
      </c>
      <c r="Q224" s="36" t="s">
        <v>677</v>
      </c>
      <c r="R224" s="36" t="s">
        <v>682</v>
      </c>
      <c r="S224" s="47"/>
      <c r="U224" s="36" t="s">
        <v>1466</v>
      </c>
      <c r="V224" s="36" t="s">
        <v>1467</v>
      </c>
      <c r="W224" s="36" t="s">
        <v>4629</v>
      </c>
      <c r="X224" s="36" t="s">
        <v>671</v>
      </c>
      <c r="Y224" s="36" t="s">
        <v>679</v>
      </c>
      <c r="Z224" s="36" t="s">
        <v>692</v>
      </c>
      <c r="AA224" s="36" t="s">
        <v>675</v>
      </c>
      <c r="AB224" s="37">
        <v>4.3</v>
      </c>
      <c r="AC224" s="38">
        <v>10000</v>
      </c>
      <c r="AD224" s="36" t="s">
        <v>136</v>
      </c>
      <c r="AE224" s="39">
        <v>43951</v>
      </c>
      <c r="AF224" s="39">
        <v>43978</v>
      </c>
      <c r="AG224" s="36" t="s">
        <v>667</v>
      </c>
      <c r="AH224" s="36" t="s">
        <v>135</v>
      </c>
      <c r="AI224" s="37">
        <v>0.46739999999999998</v>
      </c>
      <c r="AJ224" s="36" t="s">
        <v>677</v>
      </c>
      <c r="AK224" s="36" t="s">
        <v>8636</v>
      </c>
      <c r="AN224" s="36" t="s">
        <v>1466</v>
      </c>
      <c r="AO224" s="36" t="s">
        <v>1467</v>
      </c>
      <c r="AP224" s="36" t="s">
        <v>254</v>
      </c>
      <c r="AQ224" s="36" t="s">
        <v>673</v>
      </c>
      <c r="AR224" s="36" t="s">
        <v>811</v>
      </c>
      <c r="AS224" s="36" t="s">
        <v>822</v>
      </c>
      <c r="AT224" s="36" t="s">
        <v>790</v>
      </c>
      <c r="AU224" s="37">
        <v>4.3</v>
      </c>
      <c r="AV224" s="38">
        <v>10000</v>
      </c>
      <c r="AW224" s="36" t="s">
        <v>1341</v>
      </c>
      <c r="AX224" s="39">
        <v>43951</v>
      </c>
      <c r="AY224" s="39">
        <v>43978</v>
      </c>
      <c r="AZ224" s="36" t="s">
        <v>1468</v>
      </c>
      <c r="BA224" s="36" t="s">
        <v>1371</v>
      </c>
      <c r="BB224" s="37">
        <v>0.46739999999999998</v>
      </c>
      <c r="BC224" s="36" t="s">
        <v>201</v>
      </c>
      <c r="BD224" s="36" t="s">
        <v>974</v>
      </c>
    </row>
    <row r="225" spans="2:56">
      <c r="B225" s="36" t="s">
        <v>2863</v>
      </c>
      <c r="C225" s="36" t="s">
        <v>2864</v>
      </c>
      <c r="D225" s="36" t="s">
        <v>9760</v>
      </c>
      <c r="E225" s="36" t="s">
        <v>4879</v>
      </c>
      <c r="F225" s="36" t="s">
        <v>679</v>
      </c>
      <c r="G225" s="36" t="s">
        <v>692</v>
      </c>
      <c r="H225" s="36" t="s">
        <v>675</v>
      </c>
      <c r="I225" s="37">
        <v>2.95</v>
      </c>
      <c r="J225" s="38">
        <v>10000</v>
      </c>
      <c r="K225" s="36" t="s">
        <v>5046</v>
      </c>
      <c r="L225" s="39">
        <v>42153</v>
      </c>
      <c r="M225" s="39">
        <v>42207</v>
      </c>
      <c r="N225" s="36" t="s">
        <v>84</v>
      </c>
      <c r="O225" s="36" t="s">
        <v>83</v>
      </c>
      <c r="P225" s="37">
        <v>0.13059999999999999</v>
      </c>
      <c r="Q225" s="36" t="s">
        <v>677</v>
      </c>
      <c r="R225" s="36" t="s">
        <v>682</v>
      </c>
      <c r="S225" s="47"/>
      <c r="U225" s="36" t="s">
        <v>1469</v>
      </c>
      <c r="V225" s="36" t="s">
        <v>8672</v>
      </c>
      <c r="W225" s="36" t="s">
        <v>1471</v>
      </c>
      <c r="X225" s="36" t="s">
        <v>671</v>
      </c>
      <c r="Y225" s="36" t="s">
        <v>8458</v>
      </c>
      <c r="Z225" s="36" t="s">
        <v>8673</v>
      </c>
      <c r="AA225" s="36" t="s">
        <v>675</v>
      </c>
      <c r="AB225" s="37">
        <v>4.3</v>
      </c>
      <c r="AC225" s="38">
        <v>10000</v>
      </c>
      <c r="AD225" s="36" t="s">
        <v>8651</v>
      </c>
      <c r="AE225" s="39">
        <v>43951</v>
      </c>
      <c r="AF225" s="39">
        <v>44188</v>
      </c>
      <c r="AG225" s="36" t="s">
        <v>1406</v>
      </c>
      <c r="AH225" s="36" t="s">
        <v>137</v>
      </c>
      <c r="AI225" s="37">
        <v>8.0600000000000005E-2</v>
      </c>
      <c r="AJ225" s="36" t="s">
        <v>677</v>
      </c>
      <c r="AK225" s="36" t="s">
        <v>682</v>
      </c>
      <c r="AN225" s="36" t="s">
        <v>1469</v>
      </c>
      <c r="AO225" s="36" t="s">
        <v>1470</v>
      </c>
      <c r="AP225" s="36" t="s">
        <v>1471</v>
      </c>
      <c r="AQ225" s="36" t="s">
        <v>195</v>
      </c>
      <c r="AR225" s="36" t="s">
        <v>679</v>
      </c>
      <c r="AS225" s="36" t="s">
        <v>812</v>
      </c>
      <c r="AT225" s="36" t="s">
        <v>675</v>
      </c>
      <c r="AU225" s="37">
        <v>4.3</v>
      </c>
      <c r="AV225" s="38">
        <v>10000</v>
      </c>
      <c r="AW225" s="36" t="s">
        <v>1420</v>
      </c>
      <c r="AX225" s="39">
        <v>43951</v>
      </c>
      <c r="AY225" s="39">
        <v>44188</v>
      </c>
      <c r="AZ225" s="36" t="s">
        <v>192</v>
      </c>
      <c r="BA225" s="36" t="s">
        <v>1472</v>
      </c>
      <c r="BB225" s="37">
        <v>8.0600000000000005E-2</v>
      </c>
      <c r="BC225" s="36" t="s">
        <v>798</v>
      </c>
      <c r="BD225" s="36" t="s">
        <v>799</v>
      </c>
    </row>
    <row r="226" spans="2:56">
      <c r="B226" s="36" t="s">
        <v>2865</v>
      </c>
      <c r="C226" s="36" t="s">
        <v>5054</v>
      </c>
      <c r="D226" s="36" t="s">
        <v>2866</v>
      </c>
      <c r="E226" s="36" t="s">
        <v>4879</v>
      </c>
      <c r="F226" s="36" t="s">
        <v>679</v>
      </c>
      <c r="G226" s="36" t="s">
        <v>692</v>
      </c>
      <c r="H226" s="36" t="s">
        <v>675</v>
      </c>
      <c r="I226" s="37">
        <v>3</v>
      </c>
      <c r="J226" s="38">
        <v>10000</v>
      </c>
      <c r="K226" s="36" t="s">
        <v>5046</v>
      </c>
      <c r="L226" s="39">
        <v>42153</v>
      </c>
      <c r="M226" s="39">
        <v>42207</v>
      </c>
      <c r="N226" s="36" t="s">
        <v>84</v>
      </c>
      <c r="O226" s="36" t="s">
        <v>83</v>
      </c>
      <c r="P226" s="37">
        <v>0.1522</v>
      </c>
      <c r="Q226" s="36" t="s">
        <v>677</v>
      </c>
      <c r="R226" s="36" t="s">
        <v>682</v>
      </c>
      <c r="S226" s="47"/>
      <c r="U226" s="36" t="s">
        <v>8674</v>
      </c>
      <c r="V226" s="36" t="s">
        <v>8675</v>
      </c>
      <c r="W226" s="36" t="s">
        <v>4630</v>
      </c>
      <c r="X226" s="36" t="s">
        <v>671</v>
      </c>
      <c r="Y226" s="36" t="s">
        <v>679</v>
      </c>
      <c r="Z226" s="36" t="s">
        <v>692</v>
      </c>
      <c r="AA226" s="36" t="s">
        <v>675</v>
      </c>
      <c r="AB226" s="37">
        <v>4.3</v>
      </c>
      <c r="AC226" s="38">
        <v>10000</v>
      </c>
      <c r="AD226" s="36" t="s">
        <v>249</v>
      </c>
      <c r="AE226" s="39">
        <v>43951</v>
      </c>
      <c r="AF226" s="39">
        <v>44188</v>
      </c>
      <c r="AG226" s="36" t="s">
        <v>1406</v>
      </c>
      <c r="AH226" s="36" t="s">
        <v>8676</v>
      </c>
      <c r="AI226" s="37">
        <v>0.58220000000000005</v>
      </c>
      <c r="AJ226" s="36" t="s">
        <v>677</v>
      </c>
      <c r="AK226" s="36" t="s">
        <v>8393</v>
      </c>
      <c r="AN226" s="36" t="s">
        <v>1473</v>
      </c>
      <c r="AO226" s="36" t="s">
        <v>1474</v>
      </c>
      <c r="AP226" s="36" t="s">
        <v>255</v>
      </c>
      <c r="AQ226" s="36" t="s">
        <v>673</v>
      </c>
      <c r="AR226" s="36" t="s">
        <v>804</v>
      </c>
      <c r="AS226" s="36" t="s">
        <v>698</v>
      </c>
      <c r="AT226" s="36" t="s">
        <v>675</v>
      </c>
      <c r="AU226" s="37">
        <v>4.3</v>
      </c>
      <c r="AV226" s="38">
        <v>10000</v>
      </c>
      <c r="AW226" s="36" t="s">
        <v>1415</v>
      </c>
      <c r="AX226" s="39">
        <v>43951</v>
      </c>
      <c r="AY226" s="39">
        <v>44188</v>
      </c>
      <c r="AZ226" s="36" t="s">
        <v>1421</v>
      </c>
      <c r="BA226" s="36" t="s">
        <v>1417</v>
      </c>
      <c r="BB226" s="37">
        <v>0.58220000000000005</v>
      </c>
      <c r="BC226" s="36" t="s">
        <v>677</v>
      </c>
      <c r="BD226" s="36" t="s">
        <v>807</v>
      </c>
    </row>
    <row r="227" spans="2:56">
      <c r="B227" s="36" t="s">
        <v>2867</v>
      </c>
      <c r="C227" s="36" t="s">
        <v>2868</v>
      </c>
      <c r="D227" s="36" t="s">
        <v>9761</v>
      </c>
      <c r="E227" s="36" t="s">
        <v>4879</v>
      </c>
      <c r="F227" s="36" t="s">
        <v>679</v>
      </c>
      <c r="G227" s="36" t="s">
        <v>674</v>
      </c>
      <c r="H227" s="36" t="s">
        <v>675</v>
      </c>
      <c r="I227" s="37">
        <v>3.6</v>
      </c>
      <c r="J227" s="38">
        <v>10000</v>
      </c>
      <c r="K227" s="36" t="s">
        <v>4941</v>
      </c>
      <c r="L227" s="39">
        <v>42164</v>
      </c>
      <c r="M227" s="39">
        <v>42179</v>
      </c>
      <c r="N227" s="36" t="s">
        <v>4901</v>
      </c>
      <c r="O227" s="36" t="s">
        <v>2712</v>
      </c>
      <c r="P227" s="37">
        <v>7.9899999999999999E-2</v>
      </c>
      <c r="Q227" s="36" t="s">
        <v>677</v>
      </c>
      <c r="R227" s="36" t="s">
        <v>682</v>
      </c>
      <c r="S227" s="47"/>
      <c r="U227" s="36" t="s">
        <v>1475</v>
      </c>
      <c r="V227" s="36" t="s">
        <v>1476</v>
      </c>
      <c r="W227" s="36" t="s">
        <v>1477</v>
      </c>
      <c r="X227" s="36" t="s">
        <v>671</v>
      </c>
      <c r="Y227" s="36" t="s">
        <v>679</v>
      </c>
      <c r="Z227" s="36" t="s">
        <v>674</v>
      </c>
      <c r="AA227" s="36" t="s">
        <v>675</v>
      </c>
      <c r="AB227" s="37">
        <v>4.4000000000000004</v>
      </c>
      <c r="AC227" s="38">
        <v>10000</v>
      </c>
      <c r="AD227" s="36" t="s">
        <v>136</v>
      </c>
      <c r="AE227" s="39">
        <v>43962</v>
      </c>
      <c r="AF227" s="39">
        <v>43978</v>
      </c>
      <c r="AG227" s="36" t="s">
        <v>667</v>
      </c>
      <c r="AH227" s="36" t="s">
        <v>135</v>
      </c>
      <c r="AI227" s="37">
        <v>8.9999999999999998E-4</v>
      </c>
      <c r="AJ227" s="36" t="s">
        <v>677</v>
      </c>
      <c r="AK227" s="36" t="s">
        <v>682</v>
      </c>
      <c r="AN227" s="36" t="s">
        <v>1475</v>
      </c>
      <c r="AO227" s="36" t="s">
        <v>1476</v>
      </c>
      <c r="AP227" s="36" t="s">
        <v>1477</v>
      </c>
      <c r="AQ227" s="36" t="s">
        <v>808</v>
      </c>
      <c r="AR227" s="36" t="s">
        <v>77</v>
      </c>
      <c r="AS227" s="36" t="s">
        <v>812</v>
      </c>
      <c r="AT227" s="36" t="s">
        <v>675</v>
      </c>
      <c r="AU227" s="37">
        <v>4.4000000000000004</v>
      </c>
      <c r="AV227" s="38">
        <v>10000</v>
      </c>
      <c r="AW227" s="36" t="s">
        <v>1366</v>
      </c>
      <c r="AX227" s="39">
        <v>43962</v>
      </c>
      <c r="AY227" s="39">
        <v>43978</v>
      </c>
      <c r="AZ227" s="36" t="s">
        <v>1351</v>
      </c>
      <c r="BA227" s="36" t="s">
        <v>1375</v>
      </c>
      <c r="BB227" s="37">
        <v>8.9999999999999998E-4</v>
      </c>
      <c r="BC227" s="36" t="s">
        <v>677</v>
      </c>
      <c r="BD227" s="36" t="s">
        <v>807</v>
      </c>
    </row>
    <row r="228" spans="2:56">
      <c r="B228" s="36" t="s">
        <v>2869</v>
      </c>
      <c r="C228" s="36" t="s">
        <v>385</v>
      </c>
      <c r="D228" s="36" t="s">
        <v>9762</v>
      </c>
      <c r="E228" s="36" t="s">
        <v>4879</v>
      </c>
      <c r="F228" s="36" t="s">
        <v>679</v>
      </c>
      <c r="G228" s="36" t="s">
        <v>692</v>
      </c>
      <c r="H228" s="36" t="s">
        <v>675</v>
      </c>
      <c r="I228" s="37">
        <v>3.6</v>
      </c>
      <c r="J228" s="38">
        <v>10000</v>
      </c>
      <c r="K228" s="36" t="s">
        <v>4941</v>
      </c>
      <c r="L228" s="39">
        <v>42164</v>
      </c>
      <c r="M228" s="39">
        <v>42179</v>
      </c>
      <c r="N228" s="36" t="s">
        <v>4901</v>
      </c>
      <c r="O228" s="36" t="s">
        <v>2712</v>
      </c>
      <c r="P228" s="37">
        <v>0.24440000000000001</v>
      </c>
      <c r="Q228" s="36" t="s">
        <v>677</v>
      </c>
      <c r="R228" s="36" t="s">
        <v>682</v>
      </c>
      <c r="S228" s="47"/>
      <c r="U228" s="36" t="s">
        <v>1478</v>
      </c>
      <c r="V228" s="36" t="s">
        <v>735</v>
      </c>
      <c r="W228" s="36" t="s">
        <v>1479</v>
      </c>
      <c r="X228" s="36" t="s">
        <v>671</v>
      </c>
      <c r="Y228" s="36" t="s">
        <v>679</v>
      </c>
      <c r="Z228" s="36" t="s">
        <v>692</v>
      </c>
      <c r="AA228" s="36" t="s">
        <v>8389</v>
      </c>
      <c r="AB228" s="37">
        <v>4.4000000000000004</v>
      </c>
      <c r="AC228" s="38">
        <v>10000</v>
      </c>
      <c r="AD228" s="36" t="s">
        <v>136</v>
      </c>
      <c r="AE228" s="39">
        <v>43962</v>
      </c>
      <c r="AF228" s="39">
        <v>43978</v>
      </c>
      <c r="AG228" s="36" t="s">
        <v>667</v>
      </c>
      <c r="AH228" s="36" t="s">
        <v>135</v>
      </c>
      <c r="AI228" s="37">
        <v>0.46060000000000001</v>
      </c>
      <c r="AJ228" s="36" t="s">
        <v>677</v>
      </c>
      <c r="AK228" s="36" t="s">
        <v>682</v>
      </c>
      <c r="AN228" s="36" t="s">
        <v>1478</v>
      </c>
      <c r="AO228" s="36" t="s">
        <v>735</v>
      </c>
      <c r="AP228" s="36" t="s">
        <v>1479</v>
      </c>
      <c r="AQ228" s="36" t="s">
        <v>827</v>
      </c>
      <c r="AR228" s="36" t="s">
        <v>881</v>
      </c>
      <c r="AS228" s="36" t="s">
        <v>822</v>
      </c>
      <c r="AT228" s="36" t="s">
        <v>675</v>
      </c>
      <c r="AU228" s="37">
        <v>4.4000000000000004</v>
      </c>
      <c r="AV228" s="38">
        <v>10000</v>
      </c>
      <c r="AW228" s="36" t="s">
        <v>1346</v>
      </c>
      <c r="AX228" s="39">
        <v>43962</v>
      </c>
      <c r="AY228" s="39">
        <v>43978</v>
      </c>
      <c r="AZ228" s="36" t="s">
        <v>1356</v>
      </c>
      <c r="BA228" s="36" t="s">
        <v>135</v>
      </c>
      <c r="BB228" s="37">
        <v>0.46060000000000001</v>
      </c>
      <c r="BC228" s="36" t="s">
        <v>201</v>
      </c>
      <c r="BD228" s="36" t="s">
        <v>810</v>
      </c>
    </row>
    <row r="229" spans="2:56">
      <c r="B229" s="36" t="s">
        <v>5055</v>
      </c>
      <c r="C229" s="36" t="s">
        <v>9763</v>
      </c>
      <c r="D229" s="36" t="s">
        <v>386</v>
      </c>
      <c r="E229" s="36" t="s">
        <v>9456</v>
      </c>
      <c r="F229" s="36" t="s">
        <v>679</v>
      </c>
      <c r="G229" s="36" t="s">
        <v>674</v>
      </c>
      <c r="H229" s="36" t="s">
        <v>675</v>
      </c>
      <c r="I229" s="37">
        <v>3.6</v>
      </c>
      <c r="J229" s="38">
        <v>10000</v>
      </c>
      <c r="K229" s="36" t="s">
        <v>5046</v>
      </c>
      <c r="L229" s="39">
        <v>42164</v>
      </c>
      <c r="M229" s="39">
        <v>42207</v>
      </c>
      <c r="N229" s="36" t="s">
        <v>84</v>
      </c>
      <c r="O229" s="36" t="s">
        <v>83</v>
      </c>
      <c r="P229" s="37">
        <v>0.17549999999999999</v>
      </c>
      <c r="Q229" s="36" t="s">
        <v>677</v>
      </c>
      <c r="R229" s="36" t="s">
        <v>682</v>
      </c>
      <c r="S229" s="47"/>
      <c r="U229" s="36" t="s">
        <v>736</v>
      </c>
      <c r="V229" s="36" t="s">
        <v>1480</v>
      </c>
      <c r="W229" s="36" t="s">
        <v>8677</v>
      </c>
      <c r="X229" s="36" t="s">
        <v>671</v>
      </c>
      <c r="Y229" s="36" t="s">
        <v>679</v>
      </c>
      <c r="Z229" s="36" t="s">
        <v>8374</v>
      </c>
      <c r="AA229" s="36" t="s">
        <v>675</v>
      </c>
      <c r="AB229" s="37">
        <v>4.4000000000000004</v>
      </c>
      <c r="AC229" s="38">
        <v>10000</v>
      </c>
      <c r="AD229" s="36" t="s">
        <v>8678</v>
      </c>
      <c r="AE229" s="39">
        <v>43962</v>
      </c>
      <c r="AF229" s="39">
        <v>44188</v>
      </c>
      <c r="AG229" s="36" t="s">
        <v>1406</v>
      </c>
      <c r="AH229" s="36" t="s">
        <v>8679</v>
      </c>
      <c r="AI229" s="37">
        <v>7.8799999999999995E-2</v>
      </c>
      <c r="AJ229" s="36" t="s">
        <v>8382</v>
      </c>
      <c r="AK229" s="36" t="s">
        <v>682</v>
      </c>
      <c r="AN229" s="36" t="s">
        <v>736</v>
      </c>
      <c r="AO229" s="36" t="s">
        <v>1480</v>
      </c>
      <c r="AP229" s="36" t="s">
        <v>256</v>
      </c>
      <c r="AQ229" s="36" t="s">
        <v>673</v>
      </c>
      <c r="AR229" s="36" t="s">
        <v>679</v>
      </c>
      <c r="AS229" s="36" t="s">
        <v>812</v>
      </c>
      <c r="AT229" s="36" t="s">
        <v>790</v>
      </c>
      <c r="AU229" s="37">
        <v>4.4000000000000004</v>
      </c>
      <c r="AV229" s="38">
        <v>10000</v>
      </c>
      <c r="AW229" s="36" t="s">
        <v>1415</v>
      </c>
      <c r="AX229" s="39">
        <v>43962</v>
      </c>
      <c r="AY229" s="39">
        <v>44188</v>
      </c>
      <c r="AZ229" s="36" t="s">
        <v>1416</v>
      </c>
      <c r="BA229" s="36" t="s">
        <v>137</v>
      </c>
      <c r="BB229" s="37">
        <v>7.8799999999999995E-2</v>
      </c>
      <c r="BC229" s="36" t="s">
        <v>793</v>
      </c>
      <c r="BD229" s="36" t="s">
        <v>79</v>
      </c>
    </row>
    <row r="230" spans="2:56">
      <c r="B230" s="36" t="s">
        <v>5056</v>
      </c>
      <c r="C230" s="36" t="s">
        <v>5057</v>
      </c>
      <c r="D230" s="36" t="s">
        <v>5058</v>
      </c>
      <c r="E230" s="36" t="s">
        <v>4879</v>
      </c>
      <c r="F230" s="36" t="s">
        <v>679</v>
      </c>
      <c r="G230" s="36" t="s">
        <v>692</v>
      </c>
      <c r="H230" s="36" t="s">
        <v>675</v>
      </c>
      <c r="I230" s="37">
        <v>3.6</v>
      </c>
      <c r="J230" s="38">
        <v>10000</v>
      </c>
      <c r="K230" s="36" t="s">
        <v>5046</v>
      </c>
      <c r="L230" s="39">
        <v>42164</v>
      </c>
      <c r="M230" s="39">
        <v>42207</v>
      </c>
      <c r="N230" s="36" t="s">
        <v>84</v>
      </c>
      <c r="O230" s="36" t="s">
        <v>83</v>
      </c>
      <c r="P230" s="37">
        <v>0.32329999999999998</v>
      </c>
      <c r="Q230" s="36" t="s">
        <v>677</v>
      </c>
      <c r="R230" s="36" t="s">
        <v>682</v>
      </c>
      <c r="S230" s="47"/>
      <c r="U230" s="36" t="s">
        <v>8680</v>
      </c>
      <c r="V230" s="36" t="s">
        <v>1482</v>
      </c>
      <c r="W230" s="36" t="s">
        <v>8681</v>
      </c>
      <c r="X230" s="36" t="s">
        <v>8481</v>
      </c>
      <c r="Y230" s="36" t="s">
        <v>8391</v>
      </c>
      <c r="Z230" s="36" t="s">
        <v>692</v>
      </c>
      <c r="AA230" s="36" t="s">
        <v>675</v>
      </c>
      <c r="AB230" s="37">
        <v>4.4000000000000004</v>
      </c>
      <c r="AC230" s="38">
        <v>10000</v>
      </c>
      <c r="AD230" s="36" t="s">
        <v>249</v>
      </c>
      <c r="AE230" s="39">
        <v>43962</v>
      </c>
      <c r="AF230" s="39">
        <v>44188</v>
      </c>
      <c r="AG230" s="36" t="s">
        <v>8665</v>
      </c>
      <c r="AH230" s="36" t="s">
        <v>137</v>
      </c>
      <c r="AI230" s="37">
        <v>0.55979999999999996</v>
      </c>
      <c r="AJ230" s="36" t="s">
        <v>677</v>
      </c>
      <c r="AK230" s="36" t="s">
        <v>682</v>
      </c>
      <c r="AN230" s="36" t="s">
        <v>1481</v>
      </c>
      <c r="AO230" s="36" t="s">
        <v>1482</v>
      </c>
      <c r="AP230" s="36" t="s">
        <v>1483</v>
      </c>
      <c r="AQ230" s="36" t="s">
        <v>1050</v>
      </c>
      <c r="AR230" s="36" t="s">
        <v>881</v>
      </c>
      <c r="AS230" s="36" t="s">
        <v>692</v>
      </c>
      <c r="AT230" s="36" t="s">
        <v>809</v>
      </c>
      <c r="AU230" s="37">
        <v>4.4000000000000004</v>
      </c>
      <c r="AV230" s="38">
        <v>10000</v>
      </c>
      <c r="AW230" s="36" t="s">
        <v>1411</v>
      </c>
      <c r="AX230" s="39">
        <v>43962</v>
      </c>
      <c r="AY230" s="39">
        <v>44188</v>
      </c>
      <c r="AZ230" s="36" t="s">
        <v>1425</v>
      </c>
      <c r="BA230" s="36" t="s">
        <v>1407</v>
      </c>
      <c r="BB230" s="37">
        <v>0.55979999999999996</v>
      </c>
      <c r="BC230" s="36" t="s">
        <v>823</v>
      </c>
      <c r="BD230" s="36" t="s">
        <v>682</v>
      </c>
    </row>
    <row r="231" spans="2:56">
      <c r="B231" s="36" t="s">
        <v>9764</v>
      </c>
      <c r="C231" s="36" t="s">
        <v>5059</v>
      </c>
      <c r="D231" s="36" t="s">
        <v>2870</v>
      </c>
      <c r="E231" s="36" t="s">
        <v>4879</v>
      </c>
      <c r="F231" s="36" t="s">
        <v>679</v>
      </c>
      <c r="G231" s="36" t="s">
        <v>674</v>
      </c>
      <c r="H231" s="36" t="s">
        <v>675</v>
      </c>
      <c r="I231" s="37">
        <v>3.6</v>
      </c>
      <c r="J231" s="38">
        <v>10000</v>
      </c>
      <c r="K231" s="36" t="s">
        <v>4910</v>
      </c>
      <c r="L231" s="39">
        <v>42164</v>
      </c>
      <c r="M231" s="39">
        <v>42270</v>
      </c>
      <c r="N231" s="36" t="s">
        <v>4915</v>
      </c>
      <c r="O231" s="36" t="s">
        <v>4934</v>
      </c>
      <c r="P231" s="37">
        <v>0.28449999999999998</v>
      </c>
      <c r="Q231" s="36" t="s">
        <v>677</v>
      </c>
      <c r="R231" s="36" t="s">
        <v>682</v>
      </c>
      <c r="S231" s="47"/>
      <c r="U231" s="36" t="s">
        <v>1484</v>
      </c>
      <c r="V231" s="36" t="s">
        <v>1485</v>
      </c>
      <c r="W231" s="36" t="s">
        <v>1486</v>
      </c>
      <c r="X231" s="36" t="s">
        <v>671</v>
      </c>
      <c r="Y231" s="36" t="s">
        <v>8376</v>
      </c>
      <c r="Z231" s="36" t="s">
        <v>674</v>
      </c>
      <c r="AA231" s="36" t="s">
        <v>8580</v>
      </c>
      <c r="AB231" s="37">
        <v>3.4</v>
      </c>
      <c r="AC231" s="38">
        <v>10000</v>
      </c>
      <c r="AD231" s="36" t="s">
        <v>139</v>
      </c>
      <c r="AE231" s="39">
        <v>43979</v>
      </c>
      <c r="AF231" s="39">
        <v>44034</v>
      </c>
      <c r="AG231" s="36" t="s">
        <v>138</v>
      </c>
      <c r="AH231" s="36" t="s">
        <v>8682</v>
      </c>
      <c r="AI231" s="37">
        <v>0.44500000000000001</v>
      </c>
      <c r="AJ231" s="36" t="s">
        <v>677</v>
      </c>
      <c r="AK231" s="36" t="s">
        <v>682</v>
      </c>
      <c r="AN231" s="36" t="s">
        <v>1484</v>
      </c>
      <c r="AO231" s="36" t="s">
        <v>1485</v>
      </c>
      <c r="AP231" s="36" t="s">
        <v>1486</v>
      </c>
      <c r="AQ231" s="36" t="s">
        <v>827</v>
      </c>
      <c r="AR231" s="36" t="s">
        <v>679</v>
      </c>
      <c r="AS231" s="36" t="s">
        <v>789</v>
      </c>
      <c r="AT231" s="36" t="s">
        <v>78</v>
      </c>
      <c r="AU231" s="37">
        <v>3.4</v>
      </c>
      <c r="AV231" s="38">
        <v>10000</v>
      </c>
      <c r="AW231" s="36" t="s">
        <v>1487</v>
      </c>
      <c r="AX231" s="39">
        <v>43979</v>
      </c>
      <c r="AY231" s="39">
        <v>44034</v>
      </c>
      <c r="AZ231" s="36" t="s">
        <v>1488</v>
      </c>
      <c r="BA231" s="36" t="s">
        <v>1489</v>
      </c>
      <c r="BB231" s="37">
        <v>0.44500000000000001</v>
      </c>
      <c r="BC231" s="36" t="s">
        <v>677</v>
      </c>
      <c r="BD231" s="36" t="s">
        <v>682</v>
      </c>
    </row>
    <row r="232" spans="2:56">
      <c r="B232" s="36" t="s">
        <v>5060</v>
      </c>
      <c r="C232" s="36" t="s">
        <v>2871</v>
      </c>
      <c r="D232" s="36" t="s">
        <v>2872</v>
      </c>
      <c r="E232" s="36" t="s">
        <v>4879</v>
      </c>
      <c r="F232" s="36" t="s">
        <v>679</v>
      </c>
      <c r="G232" s="36" t="s">
        <v>692</v>
      </c>
      <c r="H232" s="36" t="s">
        <v>675</v>
      </c>
      <c r="I232" s="37">
        <v>3.6</v>
      </c>
      <c r="J232" s="38">
        <v>10000</v>
      </c>
      <c r="K232" s="36" t="s">
        <v>4910</v>
      </c>
      <c r="L232" s="39">
        <v>42164</v>
      </c>
      <c r="M232" s="39">
        <v>42270</v>
      </c>
      <c r="N232" s="36" t="s">
        <v>4915</v>
      </c>
      <c r="O232" s="36" t="s">
        <v>4934</v>
      </c>
      <c r="P232" s="37">
        <v>0.38740000000000002</v>
      </c>
      <c r="Q232" s="36" t="s">
        <v>677</v>
      </c>
      <c r="R232" s="36" t="s">
        <v>682</v>
      </c>
      <c r="S232" s="47"/>
      <c r="U232" s="36" t="s">
        <v>1490</v>
      </c>
      <c r="V232" s="36" t="s">
        <v>1491</v>
      </c>
      <c r="W232" s="36" t="s">
        <v>257</v>
      </c>
      <c r="X232" s="36" t="s">
        <v>8553</v>
      </c>
      <c r="Y232" s="36" t="s">
        <v>8391</v>
      </c>
      <c r="Z232" s="36" t="s">
        <v>674</v>
      </c>
      <c r="AA232" s="36" t="s">
        <v>675</v>
      </c>
      <c r="AB232" s="37">
        <v>3.5</v>
      </c>
      <c r="AC232" s="38">
        <v>10000</v>
      </c>
      <c r="AD232" s="36" t="s">
        <v>139</v>
      </c>
      <c r="AE232" s="39">
        <v>43979</v>
      </c>
      <c r="AF232" s="39">
        <v>44034</v>
      </c>
      <c r="AG232" s="36" t="s">
        <v>138</v>
      </c>
      <c r="AH232" s="36" t="s">
        <v>1489</v>
      </c>
      <c r="AI232" s="37">
        <v>0.35399999999999998</v>
      </c>
      <c r="AJ232" s="36" t="s">
        <v>677</v>
      </c>
      <c r="AK232" s="36" t="s">
        <v>682</v>
      </c>
      <c r="AN232" s="36" t="s">
        <v>1490</v>
      </c>
      <c r="AO232" s="36" t="s">
        <v>1491</v>
      </c>
      <c r="AP232" s="36" t="s">
        <v>257</v>
      </c>
      <c r="AQ232" s="36" t="s">
        <v>673</v>
      </c>
      <c r="AR232" s="36" t="s">
        <v>679</v>
      </c>
      <c r="AS232" s="36" t="s">
        <v>812</v>
      </c>
      <c r="AT232" s="36" t="s">
        <v>790</v>
      </c>
      <c r="AU232" s="37">
        <v>3.5</v>
      </c>
      <c r="AV232" s="38">
        <v>10000</v>
      </c>
      <c r="AW232" s="36" t="s">
        <v>1487</v>
      </c>
      <c r="AX232" s="39">
        <v>43979</v>
      </c>
      <c r="AY232" s="39">
        <v>44034</v>
      </c>
      <c r="AZ232" s="36" t="s">
        <v>1488</v>
      </c>
      <c r="BA232" s="36" t="s">
        <v>187</v>
      </c>
      <c r="BB232" s="37">
        <v>0.35399999999999998</v>
      </c>
      <c r="BC232" s="36" t="s">
        <v>793</v>
      </c>
      <c r="BD232" s="36" t="s">
        <v>79</v>
      </c>
    </row>
    <row r="233" spans="2:56">
      <c r="B233" s="36" t="s">
        <v>5061</v>
      </c>
      <c r="C233" s="36" t="s">
        <v>2873</v>
      </c>
      <c r="D233" s="36" t="s">
        <v>2874</v>
      </c>
      <c r="E233" s="36" t="s">
        <v>4879</v>
      </c>
      <c r="F233" s="36" t="s">
        <v>679</v>
      </c>
      <c r="G233" s="36" t="s">
        <v>674</v>
      </c>
      <c r="H233" s="36" t="s">
        <v>675</v>
      </c>
      <c r="I233" s="37">
        <v>3.6</v>
      </c>
      <c r="J233" s="38">
        <v>10000</v>
      </c>
      <c r="K233" s="36" t="s">
        <v>380</v>
      </c>
      <c r="L233" s="39">
        <v>42164</v>
      </c>
      <c r="M233" s="39">
        <v>42361</v>
      </c>
      <c r="N233" s="36" t="s">
        <v>5025</v>
      </c>
      <c r="O233" s="36" t="s">
        <v>5044</v>
      </c>
      <c r="P233" s="37">
        <v>0.39050000000000001</v>
      </c>
      <c r="Q233" s="36" t="s">
        <v>677</v>
      </c>
      <c r="R233" s="36" t="s">
        <v>682</v>
      </c>
      <c r="S233" s="47"/>
      <c r="U233" s="36" t="s">
        <v>1492</v>
      </c>
      <c r="V233" s="36" t="s">
        <v>1493</v>
      </c>
      <c r="W233" s="36" t="s">
        <v>1494</v>
      </c>
      <c r="X233" s="36" t="s">
        <v>8357</v>
      </c>
      <c r="Y233" s="36" t="s">
        <v>8376</v>
      </c>
      <c r="Z233" s="36" t="s">
        <v>674</v>
      </c>
      <c r="AA233" s="36" t="s">
        <v>675</v>
      </c>
      <c r="AB233" s="37">
        <v>3.6</v>
      </c>
      <c r="AC233" s="38">
        <v>10000</v>
      </c>
      <c r="AD233" s="36" t="s">
        <v>139</v>
      </c>
      <c r="AE233" s="39">
        <v>43979</v>
      </c>
      <c r="AF233" s="39">
        <v>44034</v>
      </c>
      <c r="AG233" s="36" t="s">
        <v>138</v>
      </c>
      <c r="AH233" s="36" t="s">
        <v>1489</v>
      </c>
      <c r="AI233" s="37">
        <v>0.26129999999999998</v>
      </c>
      <c r="AJ233" s="36" t="s">
        <v>677</v>
      </c>
      <c r="AK233" s="36" t="s">
        <v>682</v>
      </c>
      <c r="AN233" s="36" t="s">
        <v>1492</v>
      </c>
      <c r="AO233" s="36" t="s">
        <v>1493</v>
      </c>
      <c r="AP233" s="36" t="s">
        <v>1494</v>
      </c>
      <c r="AQ233" s="36" t="s">
        <v>1050</v>
      </c>
      <c r="AR233" s="36" t="s">
        <v>881</v>
      </c>
      <c r="AS233" s="36" t="s">
        <v>674</v>
      </c>
      <c r="AT233" s="36" t="s">
        <v>809</v>
      </c>
      <c r="AU233" s="37">
        <v>3.6</v>
      </c>
      <c r="AV233" s="38">
        <v>10000</v>
      </c>
      <c r="AW233" s="36" t="s">
        <v>1495</v>
      </c>
      <c r="AX233" s="39">
        <v>43979</v>
      </c>
      <c r="AY233" s="39">
        <v>44034</v>
      </c>
      <c r="AZ233" s="36" t="s">
        <v>1496</v>
      </c>
      <c r="BA233" s="36" t="s">
        <v>1497</v>
      </c>
      <c r="BB233" s="37">
        <v>0.26129999999999998</v>
      </c>
      <c r="BC233" s="36" t="s">
        <v>798</v>
      </c>
      <c r="BD233" s="36" t="s">
        <v>810</v>
      </c>
    </row>
    <row r="234" spans="2:56">
      <c r="B234" s="36" t="s">
        <v>5062</v>
      </c>
      <c r="C234" s="36" t="s">
        <v>2875</v>
      </c>
      <c r="D234" s="36" t="s">
        <v>9765</v>
      </c>
      <c r="E234" s="36" t="s">
        <v>4879</v>
      </c>
      <c r="F234" s="36" t="s">
        <v>679</v>
      </c>
      <c r="G234" s="36" t="s">
        <v>692</v>
      </c>
      <c r="H234" s="36" t="s">
        <v>675</v>
      </c>
      <c r="I234" s="37">
        <v>3.6</v>
      </c>
      <c r="J234" s="38">
        <v>10000</v>
      </c>
      <c r="K234" s="36" t="s">
        <v>380</v>
      </c>
      <c r="L234" s="39">
        <v>42164</v>
      </c>
      <c r="M234" s="39">
        <v>42361</v>
      </c>
      <c r="N234" s="36" t="s">
        <v>5025</v>
      </c>
      <c r="O234" s="36" t="s">
        <v>5044</v>
      </c>
      <c r="P234" s="37">
        <v>0.44940000000000002</v>
      </c>
      <c r="Q234" s="36" t="s">
        <v>9548</v>
      </c>
      <c r="R234" s="36" t="s">
        <v>682</v>
      </c>
      <c r="S234" s="47"/>
      <c r="U234" s="36" t="s">
        <v>1498</v>
      </c>
      <c r="V234" s="36" t="s">
        <v>8683</v>
      </c>
      <c r="W234" s="36" t="s">
        <v>258</v>
      </c>
      <c r="X234" s="36" t="s">
        <v>671</v>
      </c>
      <c r="Y234" s="36" t="s">
        <v>8458</v>
      </c>
      <c r="Z234" s="36" t="s">
        <v>8684</v>
      </c>
      <c r="AA234" s="36" t="s">
        <v>675</v>
      </c>
      <c r="AB234" s="37">
        <v>3.7</v>
      </c>
      <c r="AC234" s="38">
        <v>10000</v>
      </c>
      <c r="AD234" s="36" t="s">
        <v>139</v>
      </c>
      <c r="AE234" s="39">
        <v>43979</v>
      </c>
      <c r="AF234" s="39">
        <v>44034</v>
      </c>
      <c r="AG234" s="36" t="s">
        <v>138</v>
      </c>
      <c r="AH234" s="36" t="s">
        <v>1489</v>
      </c>
      <c r="AI234" s="37">
        <v>0.1618</v>
      </c>
      <c r="AJ234" s="36" t="s">
        <v>677</v>
      </c>
      <c r="AK234" s="36" t="s">
        <v>682</v>
      </c>
      <c r="AN234" s="36" t="s">
        <v>1498</v>
      </c>
      <c r="AO234" s="36" t="s">
        <v>1499</v>
      </c>
      <c r="AP234" s="36" t="s">
        <v>258</v>
      </c>
      <c r="AQ234" s="36" t="s">
        <v>827</v>
      </c>
      <c r="AR234" s="36" t="s">
        <v>679</v>
      </c>
      <c r="AS234" s="36" t="s">
        <v>789</v>
      </c>
      <c r="AT234" s="36" t="s">
        <v>78</v>
      </c>
      <c r="AU234" s="37">
        <v>3.7</v>
      </c>
      <c r="AV234" s="38">
        <v>10000</v>
      </c>
      <c r="AW234" s="36" t="s">
        <v>1487</v>
      </c>
      <c r="AX234" s="39">
        <v>43979</v>
      </c>
      <c r="AY234" s="39">
        <v>44034</v>
      </c>
      <c r="AZ234" s="36" t="s">
        <v>1500</v>
      </c>
      <c r="BA234" s="36" t="s">
        <v>1501</v>
      </c>
      <c r="BB234" s="37">
        <v>0.1618</v>
      </c>
      <c r="BC234" s="36" t="s">
        <v>677</v>
      </c>
      <c r="BD234" s="36" t="s">
        <v>810</v>
      </c>
    </row>
    <row r="235" spans="2:56">
      <c r="B235" s="36" t="s">
        <v>9766</v>
      </c>
      <c r="C235" s="36" t="s">
        <v>9767</v>
      </c>
      <c r="D235" s="36" t="s">
        <v>5063</v>
      </c>
      <c r="E235" s="36" t="s">
        <v>4879</v>
      </c>
      <c r="F235" s="36" t="s">
        <v>679</v>
      </c>
      <c r="G235" s="36" t="s">
        <v>674</v>
      </c>
      <c r="H235" s="36" t="s">
        <v>675</v>
      </c>
      <c r="I235" s="37">
        <v>2.9</v>
      </c>
      <c r="J235" s="38">
        <v>10000</v>
      </c>
      <c r="K235" s="36" t="s">
        <v>5046</v>
      </c>
      <c r="L235" s="39">
        <v>42174</v>
      </c>
      <c r="M235" s="39">
        <v>42207</v>
      </c>
      <c r="N235" s="36" t="s">
        <v>9768</v>
      </c>
      <c r="O235" s="36" t="s">
        <v>83</v>
      </c>
      <c r="P235" s="37">
        <v>0.29110000000000003</v>
      </c>
      <c r="Q235" s="36" t="s">
        <v>677</v>
      </c>
      <c r="R235" s="36" t="s">
        <v>9492</v>
      </c>
      <c r="S235" s="47"/>
      <c r="U235" s="36" t="s">
        <v>8685</v>
      </c>
      <c r="V235" s="36" t="s">
        <v>1502</v>
      </c>
      <c r="W235" s="36" t="s">
        <v>8686</v>
      </c>
      <c r="X235" s="36" t="s">
        <v>671</v>
      </c>
      <c r="Y235" s="36" t="s">
        <v>679</v>
      </c>
      <c r="Z235" s="36" t="s">
        <v>674</v>
      </c>
      <c r="AA235" s="36" t="s">
        <v>675</v>
      </c>
      <c r="AB235" s="37">
        <v>3.8</v>
      </c>
      <c r="AC235" s="38">
        <v>10000</v>
      </c>
      <c r="AD235" s="36" t="s">
        <v>139</v>
      </c>
      <c r="AE235" s="39">
        <v>43979</v>
      </c>
      <c r="AF235" s="39">
        <v>44034</v>
      </c>
      <c r="AG235" s="36" t="s">
        <v>138</v>
      </c>
      <c r="AH235" s="36" t="s">
        <v>8687</v>
      </c>
      <c r="AI235" s="37">
        <v>0.1138</v>
      </c>
      <c r="AJ235" s="36" t="s">
        <v>8528</v>
      </c>
      <c r="AK235" s="36" t="s">
        <v>682</v>
      </c>
      <c r="AN235" s="36" t="s">
        <v>259</v>
      </c>
      <c r="AO235" s="36" t="s">
        <v>1502</v>
      </c>
      <c r="AP235" s="36" t="s">
        <v>1503</v>
      </c>
      <c r="AQ235" s="36" t="s">
        <v>788</v>
      </c>
      <c r="AR235" s="36" t="s">
        <v>679</v>
      </c>
      <c r="AS235" s="36" t="s">
        <v>80</v>
      </c>
      <c r="AT235" s="36" t="s">
        <v>78</v>
      </c>
      <c r="AU235" s="37">
        <v>3.8</v>
      </c>
      <c r="AV235" s="38">
        <v>10000</v>
      </c>
      <c r="AW235" s="36" t="s">
        <v>1504</v>
      </c>
      <c r="AX235" s="39">
        <v>43979</v>
      </c>
      <c r="AY235" s="39">
        <v>44034</v>
      </c>
      <c r="AZ235" s="36" t="s">
        <v>1488</v>
      </c>
      <c r="BA235" s="36" t="s">
        <v>1501</v>
      </c>
      <c r="BB235" s="37">
        <v>0.1138</v>
      </c>
      <c r="BC235" s="36" t="s">
        <v>201</v>
      </c>
      <c r="BD235" s="36" t="s">
        <v>682</v>
      </c>
    </row>
    <row r="236" spans="2:56">
      <c r="B236" s="36" t="s">
        <v>5064</v>
      </c>
      <c r="C236" s="36" t="s">
        <v>9769</v>
      </c>
      <c r="D236" s="36" t="s">
        <v>9770</v>
      </c>
      <c r="E236" s="36" t="s">
        <v>4879</v>
      </c>
      <c r="F236" s="36" t="s">
        <v>679</v>
      </c>
      <c r="G236" s="36" t="s">
        <v>692</v>
      </c>
      <c r="H236" s="36" t="s">
        <v>675</v>
      </c>
      <c r="I236" s="37">
        <v>2.9</v>
      </c>
      <c r="J236" s="38">
        <v>10000</v>
      </c>
      <c r="K236" s="36" t="s">
        <v>5046</v>
      </c>
      <c r="L236" s="39">
        <v>42174</v>
      </c>
      <c r="M236" s="39">
        <v>42207</v>
      </c>
      <c r="N236" s="36" t="s">
        <v>84</v>
      </c>
      <c r="O236" s="36" t="s">
        <v>83</v>
      </c>
      <c r="P236" s="37">
        <v>0.1069</v>
      </c>
      <c r="Q236" s="36" t="s">
        <v>677</v>
      </c>
      <c r="R236" s="36" t="s">
        <v>682</v>
      </c>
      <c r="S236" s="47"/>
      <c r="U236" s="36" t="s">
        <v>1505</v>
      </c>
      <c r="V236" s="36" t="s">
        <v>1506</v>
      </c>
      <c r="W236" s="36" t="s">
        <v>1507</v>
      </c>
      <c r="X236" s="36" t="s">
        <v>671</v>
      </c>
      <c r="Y236" s="36" t="s">
        <v>679</v>
      </c>
      <c r="Z236" s="36" t="s">
        <v>8388</v>
      </c>
      <c r="AA236" s="36" t="s">
        <v>8389</v>
      </c>
      <c r="AB236" s="37">
        <v>3.9</v>
      </c>
      <c r="AC236" s="38">
        <v>10000</v>
      </c>
      <c r="AD236" s="36" t="s">
        <v>139</v>
      </c>
      <c r="AE236" s="39">
        <v>43979</v>
      </c>
      <c r="AF236" s="39">
        <v>44034</v>
      </c>
      <c r="AG236" s="36" t="s">
        <v>138</v>
      </c>
      <c r="AH236" s="36" t="s">
        <v>1489</v>
      </c>
      <c r="AI236" s="37">
        <v>6.7900000000000002E-2</v>
      </c>
      <c r="AJ236" s="36" t="s">
        <v>677</v>
      </c>
      <c r="AK236" s="36" t="s">
        <v>682</v>
      </c>
      <c r="AN236" s="36" t="s">
        <v>1505</v>
      </c>
      <c r="AO236" s="36" t="s">
        <v>1506</v>
      </c>
      <c r="AP236" s="36" t="s">
        <v>1507</v>
      </c>
      <c r="AQ236" s="36" t="s">
        <v>788</v>
      </c>
      <c r="AR236" s="36" t="s">
        <v>679</v>
      </c>
      <c r="AS236" s="36" t="s">
        <v>789</v>
      </c>
      <c r="AT236" s="36" t="s">
        <v>675</v>
      </c>
      <c r="AU236" s="37">
        <v>3.9</v>
      </c>
      <c r="AV236" s="38">
        <v>10000</v>
      </c>
      <c r="AW236" s="36" t="s">
        <v>1504</v>
      </c>
      <c r="AX236" s="39">
        <v>43979</v>
      </c>
      <c r="AY236" s="39">
        <v>44034</v>
      </c>
      <c r="AZ236" s="36" t="s">
        <v>1488</v>
      </c>
      <c r="BA236" s="36" t="s">
        <v>1501</v>
      </c>
      <c r="BB236" s="37">
        <v>6.7900000000000002E-2</v>
      </c>
      <c r="BC236" s="36" t="s">
        <v>677</v>
      </c>
      <c r="BD236" s="36" t="s">
        <v>810</v>
      </c>
    </row>
    <row r="237" spans="2:56">
      <c r="B237" s="36" t="s">
        <v>2876</v>
      </c>
      <c r="C237" s="36" t="s">
        <v>2877</v>
      </c>
      <c r="D237" s="36" t="s">
        <v>9771</v>
      </c>
      <c r="E237" s="36" t="s">
        <v>4879</v>
      </c>
      <c r="F237" s="36" t="s">
        <v>679</v>
      </c>
      <c r="G237" s="36" t="s">
        <v>674</v>
      </c>
      <c r="H237" s="36" t="s">
        <v>675</v>
      </c>
      <c r="I237" s="37">
        <v>2.75</v>
      </c>
      <c r="J237" s="38">
        <v>10000</v>
      </c>
      <c r="K237" s="36" t="s">
        <v>5046</v>
      </c>
      <c r="L237" s="39">
        <v>42178</v>
      </c>
      <c r="M237" s="39">
        <v>42207</v>
      </c>
      <c r="N237" s="36" t="s">
        <v>9768</v>
      </c>
      <c r="O237" s="36" t="s">
        <v>83</v>
      </c>
      <c r="P237" s="37">
        <v>0.28689999999999999</v>
      </c>
      <c r="Q237" s="36" t="s">
        <v>677</v>
      </c>
      <c r="R237" s="36" t="s">
        <v>682</v>
      </c>
      <c r="S237" s="47"/>
      <c r="U237" s="36" t="s">
        <v>1508</v>
      </c>
      <c r="V237" s="36" t="s">
        <v>1509</v>
      </c>
      <c r="W237" s="36" t="s">
        <v>1510</v>
      </c>
      <c r="X237" s="36" t="s">
        <v>671</v>
      </c>
      <c r="Y237" s="36" t="s">
        <v>679</v>
      </c>
      <c r="Z237" s="36" t="s">
        <v>674</v>
      </c>
      <c r="AA237" s="36" t="s">
        <v>8588</v>
      </c>
      <c r="AB237" s="37">
        <v>4</v>
      </c>
      <c r="AC237" s="38">
        <v>10000</v>
      </c>
      <c r="AD237" s="36" t="s">
        <v>8688</v>
      </c>
      <c r="AE237" s="39">
        <v>43979</v>
      </c>
      <c r="AF237" s="39">
        <v>44034</v>
      </c>
      <c r="AG237" s="36" t="s">
        <v>138</v>
      </c>
      <c r="AH237" s="36" t="s">
        <v>1489</v>
      </c>
      <c r="AI237" s="37">
        <v>3.8399999999999997E-2</v>
      </c>
      <c r="AJ237" s="36" t="s">
        <v>677</v>
      </c>
      <c r="AK237" s="36" t="s">
        <v>682</v>
      </c>
      <c r="AN237" s="36" t="s">
        <v>1508</v>
      </c>
      <c r="AO237" s="36" t="s">
        <v>1509</v>
      </c>
      <c r="AP237" s="36" t="s">
        <v>1510</v>
      </c>
      <c r="AQ237" s="36" t="s">
        <v>827</v>
      </c>
      <c r="AR237" s="36" t="s">
        <v>77</v>
      </c>
      <c r="AS237" s="36" t="s">
        <v>812</v>
      </c>
      <c r="AT237" s="36" t="s">
        <v>855</v>
      </c>
      <c r="AU237" s="37">
        <v>4</v>
      </c>
      <c r="AV237" s="38">
        <v>10000</v>
      </c>
      <c r="AW237" s="36" t="s">
        <v>1511</v>
      </c>
      <c r="AX237" s="39">
        <v>43979</v>
      </c>
      <c r="AY237" s="39">
        <v>44034</v>
      </c>
      <c r="AZ237" s="36" t="s">
        <v>1488</v>
      </c>
      <c r="BA237" s="36" t="s">
        <v>187</v>
      </c>
      <c r="BB237" s="37">
        <v>3.8399999999999997E-2</v>
      </c>
      <c r="BC237" s="36" t="s">
        <v>677</v>
      </c>
      <c r="BD237" s="36" t="s">
        <v>682</v>
      </c>
    </row>
    <row r="238" spans="2:56">
      <c r="B238" s="36" t="s">
        <v>9772</v>
      </c>
      <c r="C238" s="36" t="s">
        <v>2878</v>
      </c>
      <c r="D238" s="36" t="s">
        <v>9773</v>
      </c>
      <c r="E238" s="36" t="s">
        <v>4879</v>
      </c>
      <c r="F238" s="36" t="s">
        <v>679</v>
      </c>
      <c r="G238" s="36" t="s">
        <v>674</v>
      </c>
      <c r="H238" s="36" t="s">
        <v>675</v>
      </c>
      <c r="I238" s="37">
        <v>2.8</v>
      </c>
      <c r="J238" s="38">
        <v>10000</v>
      </c>
      <c r="K238" s="36" t="s">
        <v>5046</v>
      </c>
      <c r="L238" s="39">
        <v>42178</v>
      </c>
      <c r="M238" s="39">
        <v>42207</v>
      </c>
      <c r="N238" s="36" t="s">
        <v>84</v>
      </c>
      <c r="O238" s="36" t="s">
        <v>83</v>
      </c>
      <c r="P238" s="37">
        <v>0.25979999999999998</v>
      </c>
      <c r="Q238" s="36" t="s">
        <v>677</v>
      </c>
      <c r="R238" s="36" t="s">
        <v>682</v>
      </c>
      <c r="S238" s="47"/>
      <c r="U238" s="36" t="s">
        <v>1512</v>
      </c>
      <c r="V238" s="36" t="s">
        <v>1513</v>
      </c>
      <c r="W238" s="36" t="s">
        <v>1514</v>
      </c>
      <c r="X238" s="36" t="s">
        <v>671</v>
      </c>
      <c r="Y238" s="36" t="s">
        <v>8518</v>
      </c>
      <c r="Z238" s="36" t="s">
        <v>674</v>
      </c>
      <c r="AA238" s="36" t="s">
        <v>675</v>
      </c>
      <c r="AB238" s="37">
        <v>4.0999999999999996</v>
      </c>
      <c r="AC238" s="38">
        <v>10000</v>
      </c>
      <c r="AD238" s="36" t="s">
        <v>8688</v>
      </c>
      <c r="AE238" s="39">
        <v>43979</v>
      </c>
      <c r="AF238" s="39">
        <v>44034</v>
      </c>
      <c r="AG238" s="36" t="s">
        <v>138</v>
      </c>
      <c r="AH238" s="36" t="s">
        <v>8689</v>
      </c>
      <c r="AI238" s="37">
        <v>2.1499999999999998E-2</v>
      </c>
      <c r="AJ238" s="36" t="s">
        <v>677</v>
      </c>
      <c r="AK238" s="36" t="s">
        <v>8433</v>
      </c>
      <c r="AN238" s="36" t="s">
        <v>1512</v>
      </c>
      <c r="AO238" s="36" t="s">
        <v>1513</v>
      </c>
      <c r="AP238" s="36" t="s">
        <v>1514</v>
      </c>
      <c r="AQ238" s="36" t="s">
        <v>673</v>
      </c>
      <c r="AR238" s="36" t="s">
        <v>881</v>
      </c>
      <c r="AS238" s="36" t="s">
        <v>789</v>
      </c>
      <c r="AT238" s="36" t="s">
        <v>809</v>
      </c>
      <c r="AU238" s="37">
        <v>4.0999999999999996</v>
      </c>
      <c r="AV238" s="38">
        <v>10000</v>
      </c>
      <c r="AW238" s="36" t="s">
        <v>1495</v>
      </c>
      <c r="AX238" s="39">
        <v>43979</v>
      </c>
      <c r="AY238" s="39">
        <v>44034</v>
      </c>
      <c r="AZ238" s="36" t="s">
        <v>138</v>
      </c>
      <c r="BA238" s="36" t="s">
        <v>1501</v>
      </c>
      <c r="BB238" s="37">
        <v>2.1499999999999998E-2</v>
      </c>
      <c r="BC238" s="36" t="s">
        <v>793</v>
      </c>
      <c r="BD238" s="36" t="s">
        <v>799</v>
      </c>
    </row>
    <row r="239" spans="2:56">
      <c r="B239" s="36" t="s">
        <v>9774</v>
      </c>
      <c r="C239" s="36" t="s">
        <v>2879</v>
      </c>
      <c r="D239" s="36" t="s">
        <v>9775</v>
      </c>
      <c r="E239" s="36" t="s">
        <v>4879</v>
      </c>
      <c r="F239" s="36" t="s">
        <v>679</v>
      </c>
      <c r="G239" s="36" t="s">
        <v>674</v>
      </c>
      <c r="H239" s="36" t="s">
        <v>675</v>
      </c>
      <c r="I239" s="37">
        <v>2.85</v>
      </c>
      <c r="J239" s="38">
        <v>10000</v>
      </c>
      <c r="K239" s="36" t="s">
        <v>5046</v>
      </c>
      <c r="L239" s="39">
        <v>42178</v>
      </c>
      <c r="M239" s="39">
        <v>42207</v>
      </c>
      <c r="N239" s="36" t="s">
        <v>84</v>
      </c>
      <c r="O239" s="36" t="s">
        <v>83</v>
      </c>
      <c r="P239" s="37">
        <v>0.23469999999999999</v>
      </c>
      <c r="Q239" s="36" t="s">
        <v>677</v>
      </c>
      <c r="R239" s="36" t="s">
        <v>682</v>
      </c>
      <c r="S239" s="47"/>
      <c r="U239" s="36" t="s">
        <v>1515</v>
      </c>
      <c r="V239" s="36" t="s">
        <v>8690</v>
      </c>
      <c r="W239" s="36" t="s">
        <v>1517</v>
      </c>
      <c r="X239" s="36" t="s">
        <v>8547</v>
      </c>
      <c r="Y239" s="36" t="s">
        <v>679</v>
      </c>
      <c r="Z239" s="36" t="s">
        <v>674</v>
      </c>
      <c r="AA239" s="36" t="s">
        <v>8369</v>
      </c>
      <c r="AB239" s="37">
        <v>4.2</v>
      </c>
      <c r="AC239" s="38">
        <v>10000</v>
      </c>
      <c r="AD239" s="36" t="s">
        <v>8691</v>
      </c>
      <c r="AE239" s="39">
        <v>43979</v>
      </c>
      <c r="AF239" s="39">
        <v>44034</v>
      </c>
      <c r="AG239" s="36" t="s">
        <v>138</v>
      </c>
      <c r="AH239" s="36" t="s">
        <v>1489</v>
      </c>
      <c r="AI239" s="37">
        <v>1.38E-2</v>
      </c>
      <c r="AJ239" s="36" t="s">
        <v>8382</v>
      </c>
      <c r="AK239" s="36" t="s">
        <v>682</v>
      </c>
      <c r="AN239" s="36" t="s">
        <v>1515</v>
      </c>
      <c r="AO239" s="36" t="s">
        <v>1516</v>
      </c>
      <c r="AP239" s="36" t="s">
        <v>1517</v>
      </c>
      <c r="AQ239" s="36" t="s">
        <v>827</v>
      </c>
      <c r="AR239" s="36" t="s">
        <v>811</v>
      </c>
      <c r="AS239" s="36" t="s">
        <v>789</v>
      </c>
      <c r="AT239" s="36" t="s">
        <v>675</v>
      </c>
      <c r="AU239" s="37">
        <v>4.2</v>
      </c>
      <c r="AV239" s="38">
        <v>10000</v>
      </c>
      <c r="AW239" s="36" t="s">
        <v>1504</v>
      </c>
      <c r="AX239" s="39">
        <v>43979</v>
      </c>
      <c r="AY239" s="39">
        <v>44034</v>
      </c>
      <c r="AZ239" s="36" t="s">
        <v>1488</v>
      </c>
      <c r="BA239" s="36" t="s">
        <v>1501</v>
      </c>
      <c r="BB239" s="37">
        <v>1.38E-2</v>
      </c>
      <c r="BC239" s="36" t="s">
        <v>793</v>
      </c>
      <c r="BD239" s="36" t="s">
        <v>810</v>
      </c>
    </row>
    <row r="240" spans="2:56">
      <c r="B240" s="36" t="s">
        <v>5065</v>
      </c>
      <c r="C240" s="36" t="s">
        <v>5066</v>
      </c>
      <c r="D240" s="36" t="s">
        <v>9776</v>
      </c>
      <c r="E240" s="36" t="s">
        <v>4879</v>
      </c>
      <c r="F240" s="36" t="s">
        <v>679</v>
      </c>
      <c r="G240" s="36" t="s">
        <v>692</v>
      </c>
      <c r="H240" s="36" t="s">
        <v>675</v>
      </c>
      <c r="I240" s="37">
        <v>2.75</v>
      </c>
      <c r="J240" s="38">
        <v>10000</v>
      </c>
      <c r="K240" s="36" t="s">
        <v>5046</v>
      </c>
      <c r="L240" s="39">
        <v>42178</v>
      </c>
      <c r="M240" s="39">
        <v>42207</v>
      </c>
      <c r="N240" s="36" t="s">
        <v>84</v>
      </c>
      <c r="O240" s="36" t="s">
        <v>83</v>
      </c>
      <c r="P240" s="37">
        <v>0.10589999999999999</v>
      </c>
      <c r="Q240" s="36" t="s">
        <v>677</v>
      </c>
      <c r="R240" s="36" t="s">
        <v>682</v>
      </c>
      <c r="S240" s="47"/>
      <c r="U240" s="36" t="s">
        <v>260</v>
      </c>
      <c r="V240" s="36" t="s">
        <v>1518</v>
      </c>
      <c r="W240" s="36" t="s">
        <v>8692</v>
      </c>
      <c r="X240" s="36" t="s">
        <v>8547</v>
      </c>
      <c r="Y240" s="36" t="s">
        <v>679</v>
      </c>
      <c r="Z240" s="36" t="s">
        <v>8380</v>
      </c>
      <c r="AA240" s="36" t="s">
        <v>675</v>
      </c>
      <c r="AB240" s="37">
        <v>3.4</v>
      </c>
      <c r="AC240" s="38">
        <v>10000</v>
      </c>
      <c r="AD240" s="36" t="s">
        <v>139</v>
      </c>
      <c r="AE240" s="39">
        <v>43979</v>
      </c>
      <c r="AF240" s="39">
        <v>44034</v>
      </c>
      <c r="AG240" s="36" t="s">
        <v>138</v>
      </c>
      <c r="AH240" s="36" t="s">
        <v>1489</v>
      </c>
      <c r="AI240" s="37">
        <v>2.1100000000000001E-2</v>
      </c>
      <c r="AJ240" s="36" t="s">
        <v>677</v>
      </c>
      <c r="AK240" s="36" t="s">
        <v>682</v>
      </c>
      <c r="AN240" s="36" t="s">
        <v>260</v>
      </c>
      <c r="AO240" s="36" t="s">
        <v>1518</v>
      </c>
      <c r="AP240" s="36" t="s">
        <v>1519</v>
      </c>
      <c r="AQ240" s="36" t="s">
        <v>827</v>
      </c>
      <c r="AR240" s="36" t="s">
        <v>679</v>
      </c>
      <c r="AS240" s="36" t="s">
        <v>822</v>
      </c>
      <c r="AT240" s="36" t="s">
        <v>675</v>
      </c>
      <c r="AU240" s="37">
        <v>3.4</v>
      </c>
      <c r="AV240" s="38">
        <v>10000</v>
      </c>
      <c r="AW240" s="36" t="s">
        <v>1487</v>
      </c>
      <c r="AX240" s="39">
        <v>43979</v>
      </c>
      <c r="AY240" s="39">
        <v>44034</v>
      </c>
      <c r="AZ240" s="36" t="s">
        <v>1496</v>
      </c>
      <c r="BA240" s="36" t="s">
        <v>1497</v>
      </c>
      <c r="BB240" s="37">
        <v>2.1100000000000001E-2</v>
      </c>
      <c r="BC240" s="36" t="s">
        <v>201</v>
      </c>
      <c r="BD240" s="36" t="s">
        <v>799</v>
      </c>
    </row>
    <row r="241" spans="2:56">
      <c r="B241" s="36" t="s">
        <v>5067</v>
      </c>
      <c r="C241" s="36" t="s">
        <v>9777</v>
      </c>
      <c r="D241" s="36" t="s">
        <v>9778</v>
      </c>
      <c r="E241" s="36" t="s">
        <v>4879</v>
      </c>
      <c r="F241" s="36" t="s">
        <v>679</v>
      </c>
      <c r="G241" s="36" t="s">
        <v>692</v>
      </c>
      <c r="H241" s="36" t="s">
        <v>675</v>
      </c>
      <c r="I241" s="37">
        <v>2.8</v>
      </c>
      <c r="J241" s="38">
        <v>10000</v>
      </c>
      <c r="K241" s="36" t="s">
        <v>5046</v>
      </c>
      <c r="L241" s="39">
        <v>42178</v>
      </c>
      <c r="M241" s="39">
        <v>42207</v>
      </c>
      <c r="N241" s="36" t="s">
        <v>84</v>
      </c>
      <c r="O241" s="36" t="s">
        <v>83</v>
      </c>
      <c r="P241" s="37">
        <v>0.12709999999999999</v>
      </c>
      <c r="Q241" s="36" t="s">
        <v>677</v>
      </c>
      <c r="R241" s="36" t="s">
        <v>682</v>
      </c>
      <c r="S241" s="47"/>
      <c r="U241" s="36" t="s">
        <v>8693</v>
      </c>
      <c r="V241" s="36" t="s">
        <v>1521</v>
      </c>
      <c r="W241" s="36" t="s">
        <v>8694</v>
      </c>
      <c r="X241" s="36" t="s">
        <v>671</v>
      </c>
      <c r="Y241" s="36" t="s">
        <v>679</v>
      </c>
      <c r="Z241" s="36" t="s">
        <v>692</v>
      </c>
      <c r="AA241" s="36" t="s">
        <v>675</v>
      </c>
      <c r="AB241" s="37">
        <v>3.5</v>
      </c>
      <c r="AC241" s="38">
        <v>10000</v>
      </c>
      <c r="AD241" s="36" t="s">
        <v>139</v>
      </c>
      <c r="AE241" s="39">
        <v>43979</v>
      </c>
      <c r="AF241" s="39">
        <v>44034</v>
      </c>
      <c r="AG241" s="36" t="s">
        <v>8695</v>
      </c>
      <c r="AH241" s="36" t="s">
        <v>8689</v>
      </c>
      <c r="AI241" s="37">
        <v>3.0200000000000001E-2</v>
      </c>
      <c r="AJ241" s="36" t="s">
        <v>677</v>
      </c>
      <c r="AK241" s="36" t="s">
        <v>682</v>
      </c>
      <c r="AN241" s="36" t="s">
        <v>1520</v>
      </c>
      <c r="AO241" s="36" t="s">
        <v>1521</v>
      </c>
      <c r="AP241" s="36" t="s">
        <v>1522</v>
      </c>
      <c r="AQ241" s="36" t="s">
        <v>827</v>
      </c>
      <c r="AR241" s="36" t="s">
        <v>679</v>
      </c>
      <c r="AS241" s="36" t="s">
        <v>692</v>
      </c>
      <c r="AT241" s="36" t="s">
        <v>855</v>
      </c>
      <c r="AU241" s="37">
        <v>3.5</v>
      </c>
      <c r="AV241" s="38">
        <v>10000</v>
      </c>
      <c r="AW241" s="36" t="s">
        <v>139</v>
      </c>
      <c r="AX241" s="39">
        <v>43979</v>
      </c>
      <c r="AY241" s="39">
        <v>44034</v>
      </c>
      <c r="AZ241" s="36" t="s">
        <v>1488</v>
      </c>
      <c r="BA241" s="36" t="s">
        <v>1489</v>
      </c>
      <c r="BB241" s="37">
        <v>3.0200000000000001E-2</v>
      </c>
      <c r="BC241" s="36" t="s">
        <v>793</v>
      </c>
      <c r="BD241" s="36" t="s">
        <v>807</v>
      </c>
    </row>
    <row r="242" spans="2:56">
      <c r="B242" s="36" t="s">
        <v>9779</v>
      </c>
      <c r="C242" s="36" t="s">
        <v>2880</v>
      </c>
      <c r="D242" s="36" t="s">
        <v>2881</v>
      </c>
      <c r="E242" s="36" t="s">
        <v>4879</v>
      </c>
      <c r="F242" s="36" t="s">
        <v>679</v>
      </c>
      <c r="G242" s="36" t="s">
        <v>692</v>
      </c>
      <c r="H242" s="36" t="s">
        <v>675</v>
      </c>
      <c r="I242" s="37">
        <v>2.85</v>
      </c>
      <c r="J242" s="38">
        <v>10000</v>
      </c>
      <c r="K242" s="36" t="s">
        <v>5046</v>
      </c>
      <c r="L242" s="39">
        <v>42178</v>
      </c>
      <c r="M242" s="39">
        <v>42207</v>
      </c>
      <c r="N242" s="36" t="s">
        <v>84</v>
      </c>
      <c r="O242" s="36" t="s">
        <v>83</v>
      </c>
      <c r="P242" s="37">
        <v>0.1507</v>
      </c>
      <c r="Q242" s="36" t="s">
        <v>677</v>
      </c>
      <c r="R242" s="36" t="s">
        <v>682</v>
      </c>
      <c r="S242" s="47"/>
      <c r="U242" s="36" t="s">
        <v>1523</v>
      </c>
      <c r="V242" s="36" t="s">
        <v>8696</v>
      </c>
      <c r="W242" s="36" t="s">
        <v>1525</v>
      </c>
      <c r="X242" s="36" t="s">
        <v>671</v>
      </c>
      <c r="Y242" s="36" t="s">
        <v>679</v>
      </c>
      <c r="Z242" s="36" t="s">
        <v>8380</v>
      </c>
      <c r="AA242" s="36" t="s">
        <v>675</v>
      </c>
      <c r="AB242" s="37">
        <v>3.6</v>
      </c>
      <c r="AC242" s="38">
        <v>10000</v>
      </c>
      <c r="AD242" s="36" t="s">
        <v>8697</v>
      </c>
      <c r="AE242" s="39">
        <v>43979</v>
      </c>
      <c r="AF242" s="39">
        <v>44034</v>
      </c>
      <c r="AG242" s="36" t="s">
        <v>138</v>
      </c>
      <c r="AH242" s="36" t="s">
        <v>1489</v>
      </c>
      <c r="AI242" s="37">
        <v>4.4999999999999998E-2</v>
      </c>
      <c r="AJ242" s="36" t="s">
        <v>677</v>
      </c>
      <c r="AK242" s="36" t="s">
        <v>8433</v>
      </c>
      <c r="AN242" s="36" t="s">
        <v>1523</v>
      </c>
      <c r="AO242" s="36" t="s">
        <v>1524</v>
      </c>
      <c r="AP242" s="36" t="s">
        <v>1525</v>
      </c>
      <c r="AQ242" s="36" t="s">
        <v>195</v>
      </c>
      <c r="AR242" s="36" t="s">
        <v>804</v>
      </c>
      <c r="AS242" s="36" t="s">
        <v>205</v>
      </c>
      <c r="AT242" s="36" t="s">
        <v>855</v>
      </c>
      <c r="AU242" s="37">
        <v>3.6</v>
      </c>
      <c r="AV242" s="38">
        <v>10000</v>
      </c>
      <c r="AW242" s="36" t="s">
        <v>1511</v>
      </c>
      <c r="AX242" s="39">
        <v>43979</v>
      </c>
      <c r="AY242" s="39">
        <v>44034</v>
      </c>
      <c r="AZ242" s="36" t="s">
        <v>1488</v>
      </c>
      <c r="BA242" s="36" t="s">
        <v>1526</v>
      </c>
      <c r="BB242" s="37">
        <v>4.4999999999999998E-2</v>
      </c>
      <c r="BC242" s="36" t="s">
        <v>793</v>
      </c>
      <c r="BD242" s="36" t="s">
        <v>79</v>
      </c>
    </row>
    <row r="243" spans="2:56">
      <c r="B243" s="36" t="s">
        <v>2882</v>
      </c>
      <c r="C243" s="36" t="s">
        <v>5068</v>
      </c>
      <c r="D243" s="36" t="s">
        <v>9780</v>
      </c>
      <c r="E243" s="36" t="s">
        <v>4879</v>
      </c>
      <c r="F243" s="36" t="s">
        <v>679</v>
      </c>
      <c r="G243" s="36" t="s">
        <v>674</v>
      </c>
      <c r="H243" s="36" t="s">
        <v>675</v>
      </c>
      <c r="I243" s="37">
        <v>2.75</v>
      </c>
      <c r="J243" s="38">
        <v>10000</v>
      </c>
      <c r="K243" s="36" t="s">
        <v>380</v>
      </c>
      <c r="L243" s="39">
        <v>42178</v>
      </c>
      <c r="M243" s="39">
        <v>42361</v>
      </c>
      <c r="N243" s="36" t="s">
        <v>5025</v>
      </c>
      <c r="O243" s="36" t="s">
        <v>5044</v>
      </c>
      <c r="P243" s="37">
        <v>0.46779999999999999</v>
      </c>
      <c r="Q243" s="36" t="s">
        <v>677</v>
      </c>
      <c r="R243" s="36" t="s">
        <v>682</v>
      </c>
      <c r="S243" s="47"/>
      <c r="U243" s="36" t="s">
        <v>1527</v>
      </c>
      <c r="V243" s="36" t="s">
        <v>1528</v>
      </c>
      <c r="W243" s="36" t="s">
        <v>1529</v>
      </c>
      <c r="X243" s="36" t="s">
        <v>671</v>
      </c>
      <c r="Y243" s="36" t="s">
        <v>8391</v>
      </c>
      <c r="Z243" s="36" t="s">
        <v>692</v>
      </c>
      <c r="AA243" s="36" t="s">
        <v>675</v>
      </c>
      <c r="AB243" s="37">
        <v>3.7</v>
      </c>
      <c r="AC243" s="38">
        <v>10000</v>
      </c>
      <c r="AD243" s="36" t="s">
        <v>139</v>
      </c>
      <c r="AE243" s="39">
        <v>43979</v>
      </c>
      <c r="AF243" s="39">
        <v>44034</v>
      </c>
      <c r="AG243" s="36" t="s">
        <v>138</v>
      </c>
      <c r="AH243" s="36" t="s">
        <v>1489</v>
      </c>
      <c r="AI243" s="37">
        <v>6.7500000000000004E-2</v>
      </c>
      <c r="AJ243" s="36" t="s">
        <v>677</v>
      </c>
      <c r="AK243" s="36" t="s">
        <v>682</v>
      </c>
      <c r="AN243" s="36" t="s">
        <v>1527</v>
      </c>
      <c r="AO243" s="36" t="s">
        <v>1528</v>
      </c>
      <c r="AP243" s="36" t="s">
        <v>1529</v>
      </c>
      <c r="AQ243" s="36" t="s">
        <v>673</v>
      </c>
      <c r="AR243" s="36" t="s">
        <v>881</v>
      </c>
      <c r="AS243" s="36" t="s">
        <v>830</v>
      </c>
      <c r="AT243" s="36" t="s">
        <v>809</v>
      </c>
      <c r="AU243" s="37">
        <v>3.7</v>
      </c>
      <c r="AV243" s="38">
        <v>10000</v>
      </c>
      <c r="AW243" s="36" t="s">
        <v>1495</v>
      </c>
      <c r="AX243" s="39">
        <v>43979</v>
      </c>
      <c r="AY243" s="39">
        <v>44034</v>
      </c>
      <c r="AZ243" s="36" t="s">
        <v>1500</v>
      </c>
      <c r="BA243" s="36" t="s">
        <v>1489</v>
      </c>
      <c r="BB243" s="37">
        <v>6.7500000000000004E-2</v>
      </c>
      <c r="BC243" s="36" t="s">
        <v>798</v>
      </c>
      <c r="BD243" s="36" t="s">
        <v>810</v>
      </c>
    </row>
    <row r="244" spans="2:56">
      <c r="B244" s="36" t="s">
        <v>9781</v>
      </c>
      <c r="C244" s="36" t="s">
        <v>2883</v>
      </c>
      <c r="D244" s="36" t="s">
        <v>2884</v>
      </c>
      <c r="E244" s="36" t="s">
        <v>4879</v>
      </c>
      <c r="F244" s="36" t="s">
        <v>679</v>
      </c>
      <c r="G244" s="36" t="s">
        <v>674</v>
      </c>
      <c r="H244" s="36" t="s">
        <v>675</v>
      </c>
      <c r="I244" s="37">
        <v>2.8</v>
      </c>
      <c r="J244" s="38">
        <v>10000</v>
      </c>
      <c r="K244" s="36" t="s">
        <v>380</v>
      </c>
      <c r="L244" s="39">
        <v>42178</v>
      </c>
      <c r="M244" s="39">
        <v>42361</v>
      </c>
      <c r="N244" s="36" t="s">
        <v>5025</v>
      </c>
      <c r="O244" s="36" t="s">
        <v>5044</v>
      </c>
      <c r="P244" s="37">
        <v>0.44340000000000002</v>
      </c>
      <c r="Q244" s="36" t="s">
        <v>677</v>
      </c>
      <c r="R244" s="36" t="s">
        <v>682</v>
      </c>
      <c r="S244" s="47"/>
      <c r="U244" s="36" t="s">
        <v>1530</v>
      </c>
      <c r="V244" s="36" t="s">
        <v>1531</v>
      </c>
      <c r="W244" s="36" t="s">
        <v>1532</v>
      </c>
      <c r="X244" s="36" t="s">
        <v>8357</v>
      </c>
      <c r="Y244" s="36" t="s">
        <v>679</v>
      </c>
      <c r="Z244" s="36" t="s">
        <v>8380</v>
      </c>
      <c r="AA244" s="36" t="s">
        <v>675</v>
      </c>
      <c r="AB244" s="37">
        <v>3.8</v>
      </c>
      <c r="AC244" s="38">
        <v>10000</v>
      </c>
      <c r="AD244" s="36" t="s">
        <v>8698</v>
      </c>
      <c r="AE244" s="39">
        <v>43979</v>
      </c>
      <c r="AF244" s="39">
        <v>44034</v>
      </c>
      <c r="AG244" s="36" t="s">
        <v>8699</v>
      </c>
      <c r="AH244" s="36" t="s">
        <v>1489</v>
      </c>
      <c r="AI244" s="37">
        <v>0.10489999999999999</v>
      </c>
      <c r="AJ244" s="36" t="s">
        <v>677</v>
      </c>
      <c r="AK244" s="36" t="s">
        <v>682</v>
      </c>
      <c r="AN244" s="36" t="s">
        <v>1530</v>
      </c>
      <c r="AO244" s="36" t="s">
        <v>1531</v>
      </c>
      <c r="AP244" s="36" t="s">
        <v>1532</v>
      </c>
      <c r="AQ244" s="36" t="s">
        <v>673</v>
      </c>
      <c r="AR244" s="36" t="s">
        <v>804</v>
      </c>
      <c r="AS244" s="36" t="s">
        <v>698</v>
      </c>
      <c r="AT244" s="36" t="s">
        <v>675</v>
      </c>
      <c r="AU244" s="37">
        <v>3.8</v>
      </c>
      <c r="AV244" s="38">
        <v>10000</v>
      </c>
      <c r="AW244" s="36" t="s">
        <v>1487</v>
      </c>
      <c r="AX244" s="39">
        <v>43979</v>
      </c>
      <c r="AY244" s="39">
        <v>44034</v>
      </c>
      <c r="AZ244" s="36" t="s">
        <v>1500</v>
      </c>
      <c r="BA244" s="36" t="s">
        <v>1489</v>
      </c>
      <c r="BB244" s="37">
        <v>0.10489999999999999</v>
      </c>
      <c r="BC244" s="36" t="s">
        <v>677</v>
      </c>
      <c r="BD244" s="36" t="s">
        <v>807</v>
      </c>
    </row>
    <row r="245" spans="2:56">
      <c r="B245" s="36" t="s">
        <v>2885</v>
      </c>
      <c r="C245" s="36" t="s">
        <v>2886</v>
      </c>
      <c r="D245" s="36" t="s">
        <v>9782</v>
      </c>
      <c r="E245" s="36" t="s">
        <v>4879</v>
      </c>
      <c r="F245" s="36" t="s">
        <v>679</v>
      </c>
      <c r="G245" s="36" t="s">
        <v>692</v>
      </c>
      <c r="H245" s="36" t="s">
        <v>675</v>
      </c>
      <c r="I245" s="37">
        <v>2.75</v>
      </c>
      <c r="J245" s="38">
        <v>10000</v>
      </c>
      <c r="K245" s="36" t="s">
        <v>380</v>
      </c>
      <c r="L245" s="39">
        <v>42178</v>
      </c>
      <c r="M245" s="39">
        <v>42361</v>
      </c>
      <c r="N245" s="36" t="s">
        <v>5025</v>
      </c>
      <c r="O245" s="36" t="s">
        <v>5044</v>
      </c>
      <c r="P245" s="37">
        <v>0.21129999999999999</v>
      </c>
      <c r="Q245" s="36" t="s">
        <v>677</v>
      </c>
      <c r="R245" s="36" t="s">
        <v>682</v>
      </c>
      <c r="S245" s="47"/>
      <c r="U245" s="36" t="s">
        <v>8700</v>
      </c>
      <c r="V245" s="36" t="s">
        <v>8701</v>
      </c>
      <c r="W245" s="36" t="s">
        <v>1535</v>
      </c>
      <c r="X245" s="36" t="s">
        <v>671</v>
      </c>
      <c r="Y245" s="36" t="s">
        <v>679</v>
      </c>
      <c r="Z245" s="36" t="s">
        <v>692</v>
      </c>
      <c r="AA245" s="36" t="s">
        <v>8389</v>
      </c>
      <c r="AB245" s="37">
        <v>3.9</v>
      </c>
      <c r="AC245" s="38">
        <v>10000</v>
      </c>
      <c r="AD245" s="36" t="s">
        <v>139</v>
      </c>
      <c r="AE245" s="39">
        <v>43979</v>
      </c>
      <c r="AF245" s="39">
        <v>44034</v>
      </c>
      <c r="AG245" s="36" t="s">
        <v>138</v>
      </c>
      <c r="AH245" s="36" t="s">
        <v>1489</v>
      </c>
      <c r="AI245" s="37">
        <v>0.1598</v>
      </c>
      <c r="AJ245" s="36" t="s">
        <v>677</v>
      </c>
      <c r="AK245" s="36" t="s">
        <v>682</v>
      </c>
      <c r="AN245" s="36" t="s">
        <v>1533</v>
      </c>
      <c r="AO245" s="36" t="s">
        <v>1534</v>
      </c>
      <c r="AP245" s="36" t="s">
        <v>1535</v>
      </c>
      <c r="AQ245" s="36" t="s">
        <v>788</v>
      </c>
      <c r="AR245" s="36" t="s">
        <v>811</v>
      </c>
      <c r="AS245" s="36" t="s">
        <v>205</v>
      </c>
      <c r="AT245" s="36" t="s">
        <v>809</v>
      </c>
      <c r="AU245" s="37">
        <v>3.9</v>
      </c>
      <c r="AV245" s="38">
        <v>10000</v>
      </c>
      <c r="AW245" s="36" t="s">
        <v>1487</v>
      </c>
      <c r="AX245" s="39">
        <v>43979</v>
      </c>
      <c r="AY245" s="39">
        <v>44034</v>
      </c>
      <c r="AZ245" s="36" t="s">
        <v>1488</v>
      </c>
      <c r="BA245" s="36" t="s">
        <v>1489</v>
      </c>
      <c r="BB245" s="37">
        <v>0.1598</v>
      </c>
      <c r="BC245" s="36" t="s">
        <v>677</v>
      </c>
      <c r="BD245" s="36" t="s">
        <v>682</v>
      </c>
    </row>
    <row r="246" spans="2:56">
      <c r="B246" s="36" t="s">
        <v>2887</v>
      </c>
      <c r="C246" s="36" t="s">
        <v>5069</v>
      </c>
      <c r="D246" s="36" t="s">
        <v>5070</v>
      </c>
      <c r="E246" s="36" t="s">
        <v>4879</v>
      </c>
      <c r="F246" s="36" t="s">
        <v>679</v>
      </c>
      <c r="G246" s="36" t="s">
        <v>692</v>
      </c>
      <c r="H246" s="36" t="s">
        <v>675</v>
      </c>
      <c r="I246" s="37">
        <v>2.8</v>
      </c>
      <c r="J246" s="38">
        <v>10000</v>
      </c>
      <c r="K246" s="36" t="s">
        <v>380</v>
      </c>
      <c r="L246" s="39">
        <v>42178</v>
      </c>
      <c r="M246" s="39">
        <v>42361</v>
      </c>
      <c r="N246" s="36" t="s">
        <v>5025</v>
      </c>
      <c r="O246" s="36" t="s">
        <v>5044</v>
      </c>
      <c r="P246" s="37">
        <v>0.2344</v>
      </c>
      <c r="Q246" s="36" t="s">
        <v>677</v>
      </c>
      <c r="R246" s="36" t="s">
        <v>682</v>
      </c>
      <c r="S246" s="47"/>
      <c r="U246" s="36" t="s">
        <v>1536</v>
      </c>
      <c r="V246" s="36" t="s">
        <v>8702</v>
      </c>
      <c r="W246" s="36" t="s">
        <v>1537</v>
      </c>
      <c r="X246" s="36" t="s">
        <v>8575</v>
      </c>
      <c r="Y246" s="36" t="s">
        <v>679</v>
      </c>
      <c r="Z246" s="36" t="s">
        <v>692</v>
      </c>
      <c r="AA246" s="36" t="s">
        <v>675</v>
      </c>
      <c r="AB246" s="37">
        <v>4</v>
      </c>
      <c r="AC246" s="38">
        <v>10000</v>
      </c>
      <c r="AD246" s="36" t="s">
        <v>8688</v>
      </c>
      <c r="AE246" s="39">
        <v>43979</v>
      </c>
      <c r="AF246" s="39">
        <v>44034</v>
      </c>
      <c r="AG246" s="36" t="s">
        <v>8703</v>
      </c>
      <c r="AH246" s="36" t="s">
        <v>1489</v>
      </c>
      <c r="AI246" s="37">
        <v>0.2329</v>
      </c>
      <c r="AJ246" s="36" t="s">
        <v>677</v>
      </c>
      <c r="AK246" s="36" t="s">
        <v>682</v>
      </c>
      <c r="AN246" s="36" t="s">
        <v>1536</v>
      </c>
      <c r="AO246" s="36" t="s">
        <v>261</v>
      </c>
      <c r="AP246" s="36" t="s">
        <v>1537</v>
      </c>
      <c r="AQ246" s="36" t="s">
        <v>827</v>
      </c>
      <c r="AR246" s="36" t="s">
        <v>881</v>
      </c>
      <c r="AS246" s="36" t="s">
        <v>822</v>
      </c>
      <c r="AT246" s="36" t="s">
        <v>675</v>
      </c>
      <c r="AU246" s="37">
        <v>4</v>
      </c>
      <c r="AV246" s="38">
        <v>10000</v>
      </c>
      <c r="AW246" s="36" t="s">
        <v>1504</v>
      </c>
      <c r="AX246" s="39">
        <v>43979</v>
      </c>
      <c r="AY246" s="39">
        <v>44034</v>
      </c>
      <c r="AZ246" s="36" t="s">
        <v>1488</v>
      </c>
      <c r="BA246" s="36" t="s">
        <v>187</v>
      </c>
      <c r="BB246" s="37">
        <v>0.2329</v>
      </c>
      <c r="BC246" s="36" t="s">
        <v>201</v>
      </c>
      <c r="BD246" s="36" t="s">
        <v>810</v>
      </c>
    </row>
    <row r="247" spans="2:56">
      <c r="B247" s="36" t="s">
        <v>9783</v>
      </c>
      <c r="C247" s="36" t="s">
        <v>5071</v>
      </c>
      <c r="D247" s="36" t="s">
        <v>9784</v>
      </c>
      <c r="E247" s="36" t="s">
        <v>4879</v>
      </c>
      <c r="F247" s="36" t="s">
        <v>679</v>
      </c>
      <c r="G247" s="36" t="s">
        <v>674</v>
      </c>
      <c r="H247" s="36" t="s">
        <v>675</v>
      </c>
      <c r="I247" s="37">
        <v>2.9</v>
      </c>
      <c r="J247" s="38">
        <v>10000</v>
      </c>
      <c r="K247" s="36" t="s">
        <v>5089</v>
      </c>
      <c r="L247" s="39">
        <v>42180</v>
      </c>
      <c r="M247" s="39">
        <v>42242</v>
      </c>
      <c r="N247" s="36" t="s">
        <v>2888</v>
      </c>
      <c r="O247" s="36" t="s">
        <v>5072</v>
      </c>
      <c r="P247" s="37">
        <v>0.34520000000000001</v>
      </c>
      <c r="Q247" s="36" t="s">
        <v>677</v>
      </c>
      <c r="R247" s="36" t="s">
        <v>682</v>
      </c>
      <c r="S247" s="47"/>
      <c r="U247" s="36" t="s">
        <v>8704</v>
      </c>
      <c r="V247" s="36" t="s">
        <v>1538</v>
      </c>
      <c r="W247" s="36" t="s">
        <v>8705</v>
      </c>
      <c r="X247" s="36" t="s">
        <v>671</v>
      </c>
      <c r="Y247" s="36" t="s">
        <v>8391</v>
      </c>
      <c r="Z247" s="36" t="s">
        <v>692</v>
      </c>
      <c r="AA247" s="36" t="s">
        <v>675</v>
      </c>
      <c r="AB247" s="37">
        <v>4.0999999999999996</v>
      </c>
      <c r="AC247" s="38">
        <v>10000</v>
      </c>
      <c r="AD247" s="36" t="s">
        <v>139</v>
      </c>
      <c r="AE247" s="39">
        <v>43979</v>
      </c>
      <c r="AF247" s="39">
        <v>44034</v>
      </c>
      <c r="AG247" s="36" t="s">
        <v>138</v>
      </c>
      <c r="AH247" s="36" t="s">
        <v>1489</v>
      </c>
      <c r="AI247" s="37">
        <v>0.31900000000000001</v>
      </c>
      <c r="AJ247" s="36" t="s">
        <v>677</v>
      </c>
      <c r="AK247" s="36" t="s">
        <v>682</v>
      </c>
      <c r="AN247" s="36" t="s">
        <v>262</v>
      </c>
      <c r="AO247" s="36" t="s">
        <v>1538</v>
      </c>
      <c r="AP247" s="36" t="s">
        <v>263</v>
      </c>
      <c r="AQ247" s="36" t="s">
        <v>673</v>
      </c>
      <c r="AR247" s="36" t="s">
        <v>679</v>
      </c>
      <c r="AS247" s="36" t="s">
        <v>830</v>
      </c>
      <c r="AT247" s="36" t="s">
        <v>790</v>
      </c>
      <c r="AU247" s="37">
        <v>4.0999999999999996</v>
      </c>
      <c r="AV247" s="38">
        <v>10000</v>
      </c>
      <c r="AW247" s="36" t="s">
        <v>1487</v>
      </c>
      <c r="AX247" s="39">
        <v>43979</v>
      </c>
      <c r="AY247" s="39">
        <v>44034</v>
      </c>
      <c r="AZ247" s="36" t="s">
        <v>1488</v>
      </c>
      <c r="BA247" s="36" t="s">
        <v>187</v>
      </c>
      <c r="BB247" s="37">
        <v>0.31900000000000001</v>
      </c>
      <c r="BC247" s="36" t="s">
        <v>793</v>
      </c>
      <c r="BD247" s="36" t="s">
        <v>79</v>
      </c>
    </row>
    <row r="248" spans="2:56">
      <c r="B248" s="36" t="s">
        <v>9785</v>
      </c>
      <c r="C248" s="36" t="s">
        <v>9786</v>
      </c>
      <c r="D248" s="36" t="s">
        <v>2889</v>
      </c>
      <c r="E248" s="36" t="s">
        <v>4879</v>
      </c>
      <c r="F248" s="36" t="s">
        <v>679</v>
      </c>
      <c r="G248" s="36" t="s">
        <v>674</v>
      </c>
      <c r="H248" s="36" t="s">
        <v>675</v>
      </c>
      <c r="I248" s="37">
        <v>2.95</v>
      </c>
      <c r="J248" s="38">
        <v>10000</v>
      </c>
      <c r="K248" s="36" t="s">
        <v>5089</v>
      </c>
      <c r="L248" s="39">
        <v>42180</v>
      </c>
      <c r="M248" s="39">
        <v>42242</v>
      </c>
      <c r="N248" s="36" t="s">
        <v>2888</v>
      </c>
      <c r="O248" s="36" t="s">
        <v>5072</v>
      </c>
      <c r="P248" s="37">
        <v>0.32619999999999999</v>
      </c>
      <c r="Q248" s="36" t="s">
        <v>677</v>
      </c>
      <c r="R248" s="36" t="s">
        <v>682</v>
      </c>
      <c r="S248" s="47"/>
      <c r="U248" s="36" t="s">
        <v>1539</v>
      </c>
      <c r="V248" s="36" t="s">
        <v>1540</v>
      </c>
      <c r="W248" s="36" t="s">
        <v>1541</v>
      </c>
      <c r="X248" s="36" t="s">
        <v>8547</v>
      </c>
      <c r="Y248" s="36" t="s">
        <v>8518</v>
      </c>
      <c r="Z248" s="36" t="s">
        <v>692</v>
      </c>
      <c r="AA248" s="36" t="s">
        <v>8389</v>
      </c>
      <c r="AB248" s="37">
        <v>4.2</v>
      </c>
      <c r="AC248" s="38">
        <v>10000</v>
      </c>
      <c r="AD248" s="36" t="s">
        <v>139</v>
      </c>
      <c r="AE248" s="39">
        <v>43979</v>
      </c>
      <c r="AF248" s="39">
        <v>44034</v>
      </c>
      <c r="AG248" s="36" t="s">
        <v>138</v>
      </c>
      <c r="AH248" s="36" t="s">
        <v>1489</v>
      </c>
      <c r="AI248" s="37">
        <v>0.4123</v>
      </c>
      <c r="AJ248" s="36" t="s">
        <v>677</v>
      </c>
      <c r="AK248" s="36" t="s">
        <v>682</v>
      </c>
      <c r="AN248" s="36" t="s">
        <v>1539</v>
      </c>
      <c r="AO248" s="36" t="s">
        <v>1540</v>
      </c>
      <c r="AP248" s="36" t="s">
        <v>1541</v>
      </c>
      <c r="AQ248" s="36" t="s">
        <v>1050</v>
      </c>
      <c r="AR248" s="36" t="s">
        <v>881</v>
      </c>
      <c r="AS248" s="36" t="s">
        <v>692</v>
      </c>
      <c r="AT248" s="36" t="s">
        <v>809</v>
      </c>
      <c r="AU248" s="37">
        <v>4.2</v>
      </c>
      <c r="AV248" s="38">
        <v>10000</v>
      </c>
      <c r="AW248" s="36" t="s">
        <v>1495</v>
      </c>
      <c r="AX248" s="39">
        <v>43979</v>
      </c>
      <c r="AY248" s="39">
        <v>44034</v>
      </c>
      <c r="AZ248" s="36" t="s">
        <v>1496</v>
      </c>
      <c r="BA248" s="36" t="s">
        <v>1497</v>
      </c>
      <c r="BB248" s="37">
        <v>0.4123</v>
      </c>
      <c r="BC248" s="36" t="s">
        <v>823</v>
      </c>
      <c r="BD248" s="36" t="s">
        <v>682</v>
      </c>
    </row>
    <row r="249" spans="2:56">
      <c r="B249" s="36" t="s">
        <v>9787</v>
      </c>
      <c r="C249" s="36" t="s">
        <v>9788</v>
      </c>
      <c r="D249" s="36" t="s">
        <v>9789</v>
      </c>
      <c r="E249" s="36" t="s">
        <v>4879</v>
      </c>
      <c r="F249" s="36" t="s">
        <v>679</v>
      </c>
      <c r="G249" s="36" t="s">
        <v>674</v>
      </c>
      <c r="H249" s="36" t="s">
        <v>675</v>
      </c>
      <c r="I249" s="37">
        <v>3</v>
      </c>
      <c r="J249" s="38">
        <v>10000</v>
      </c>
      <c r="K249" s="36" t="s">
        <v>5089</v>
      </c>
      <c r="L249" s="39">
        <v>42180</v>
      </c>
      <c r="M249" s="39">
        <v>42242</v>
      </c>
      <c r="N249" s="36" t="s">
        <v>2888</v>
      </c>
      <c r="O249" s="36" t="s">
        <v>5072</v>
      </c>
      <c r="P249" s="37">
        <v>0.29799999999999999</v>
      </c>
      <c r="Q249" s="36" t="s">
        <v>677</v>
      </c>
      <c r="R249" s="36" t="s">
        <v>682</v>
      </c>
      <c r="S249" s="47"/>
      <c r="U249" s="36" t="s">
        <v>1542</v>
      </c>
      <c r="V249" s="36" t="s">
        <v>8706</v>
      </c>
      <c r="W249" s="36" t="s">
        <v>1544</v>
      </c>
      <c r="X249" s="36" t="s">
        <v>671</v>
      </c>
      <c r="Y249" s="36" t="s">
        <v>679</v>
      </c>
      <c r="Z249" s="36" t="s">
        <v>8374</v>
      </c>
      <c r="AA249" s="36" t="s">
        <v>8389</v>
      </c>
      <c r="AB249" s="37">
        <v>4.3</v>
      </c>
      <c r="AC249" s="38">
        <v>10000</v>
      </c>
      <c r="AD249" s="36" t="s">
        <v>139</v>
      </c>
      <c r="AE249" s="39">
        <v>43980</v>
      </c>
      <c r="AF249" s="39">
        <v>44034</v>
      </c>
      <c r="AG249" s="36" t="s">
        <v>8707</v>
      </c>
      <c r="AH249" s="36" t="s">
        <v>8689</v>
      </c>
      <c r="AI249" s="37">
        <v>4.4999999999999997E-3</v>
      </c>
      <c r="AJ249" s="36" t="s">
        <v>8382</v>
      </c>
      <c r="AK249" s="36" t="s">
        <v>682</v>
      </c>
      <c r="AN249" s="36" t="s">
        <v>1542</v>
      </c>
      <c r="AO249" s="36" t="s">
        <v>1543</v>
      </c>
      <c r="AP249" s="36" t="s">
        <v>1544</v>
      </c>
      <c r="AQ249" s="36" t="s">
        <v>808</v>
      </c>
      <c r="AR249" s="36" t="s">
        <v>811</v>
      </c>
      <c r="AS249" s="36" t="s">
        <v>80</v>
      </c>
      <c r="AT249" s="36" t="s">
        <v>675</v>
      </c>
      <c r="AU249" s="37">
        <v>4.3</v>
      </c>
      <c r="AV249" s="38">
        <v>10000</v>
      </c>
      <c r="AW249" s="36" t="s">
        <v>1495</v>
      </c>
      <c r="AX249" s="39">
        <v>43980</v>
      </c>
      <c r="AY249" s="39">
        <v>44034</v>
      </c>
      <c r="AZ249" s="36" t="s">
        <v>1500</v>
      </c>
      <c r="BA249" s="36" t="s">
        <v>1497</v>
      </c>
      <c r="BB249" s="37">
        <v>4.4999999999999997E-3</v>
      </c>
      <c r="BC249" s="36" t="s">
        <v>823</v>
      </c>
      <c r="BD249" s="36" t="s">
        <v>682</v>
      </c>
    </row>
    <row r="250" spans="2:56">
      <c r="B250" s="36" t="s">
        <v>9790</v>
      </c>
      <c r="C250" s="36" t="s">
        <v>2890</v>
      </c>
      <c r="D250" s="36" t="s">
        <v>9791</v>
      </c>
      <c r="E250" s="36" t="s">
        <v>4879</v>
      </c>
      <c r="F250" s="36" t="s">
        <v>679</v>
      </c>
      <c r="G250" s="36" t="s">
        <v>674</v>
      </c>
      <c r="H250" s="36" t="s">
        <v>675</v>
      </c>
      <c r="I250" s="37">
        <v>3.1</v>
      </c>
      <c r="J250" s="38">
        <v>10000</v>
      </c>
      <c r="K250" s="36" t="s">
        <v>5089</v>
      </c>
      <c r="L250" s="39">
        <v>42180</v>
      </c>
      <c r="M250" s="39">
        <v>42242</v>
      </c>
      <c r="N250" s="36" t="s">
        <v>2888</v>
      </c>
      <c r="O250" s="36" t="s">
        <v>5072</v>
      </c>
      <c r="P250" s="37">
        <v>0.25240000000000001</v>
      </c>
      <c r="Q250" s="36" t="s">
        <v>677</v>
      </c>
      <c r="R250" s="36" t="s">
        <v>682</v>
      </c>
      <c r="S250" s="47"/>
      <c r="U250" s="36" t="s">
        <v>1545</v>
      </c>
      <c r="V250" s="36" t="s">
        <v>8708</v>
      </c>
      <c r="W250" s="36" t="s">
        <v>264</v>
      </c>
      <c r="X250" s="36" t="s">
        <v>671</v>
      </c>
      <c r="Y250" s="36" t="s">
        <v>679</v>
      </c>
      <c r="Z250" s="36" t="s">
        <v>8380</v>
      </c>
      <c r="AA250" s="36" t="s">
        <v>675</v>
      </c>
      <c r="AB250" s="37">
        <v>4.3</v>
      </c>
      <c r="AC250" s="38">
        <v>10000</v>
      </c>
      <c r="AD250" s="36" t="s">
        <v>8697</v>
      </c>
      <c r="AE250" s="39">
        <v>43980</v>
      </c>
      <c r="AF250" s="39">
        <v>44034</v>
      </c>
      <c r="AG250" s="36" t="s">
        <v>138</v>
      </c>
      <c r="AH250" s="36" t="s">
        <v>1489</v>
      </c>
      <c r="AI250" s="37">
        <v>0.47439999999999999</v>
      </c>
      <c r="AJ250" s="36" t="s">
        <v>677</v>
      </c>
      <c r="AK250" s="36" t="s">
        <v>8433</v>
      </c>
      <c r="AN250" s="36" t="s">
        <v>1545</v>
      </c>
      <c r="AO250" s="36" t="s">
        <v>1546</v>
      </c>
      <c r="AP250" s="36" t="s">
        <v>264</v>
      </c>
      <c r="AQ250" s="36" t="s">
        <v>195</v>
      </c>
      <c r="AR250" s="36" t="s">
        <v>811</v>
      </c>
      <c r="AS250" s="36" t="s">
        <v>698</v>
      </c>
      <c r="AT250" s="36" t="s">
        <v>809</v>
      </c>
      <c r="AU250" s="37">
        <v>4.3</v>
      </c>
      <c r="AV250" s="38">
        <v>10000</v>
      </c>
      <c r="AW250" s="36" t="s">
        <v>1487</v>
      </c>
      <c r="AX250" s="39">
        <v>43980</v>
      </c>
      <c r="AY250" s="39">
        <v>44034</v>
      </c>
      <c r="AZ250" s="36" t="s">
        <v>1496</v>
      </c>
      <c r="BA250" s="36" t="s">
        <v>1501</v>
      </c>
      <c r="BB250" s="37">
        <v>0.47439999999999999</v>
      </c>
      <c r="BC250" s="36" t="s">
        <v>201</v>
      </c>
      <c r="BD250" s="36" t="s">
        <v>682</v>
      </c>
    </row>
    <row r="251" spans="2:56">
      <c r="B251" s="36" t="s">
        <v>5073</v>
      </c>
      <c r="C251" s="36" t="s">
        <v>9792</v>
      </c>
      <c r="D251" s="36" t="s">
        <v>9793</v>
      </c>
      <c r="E251" s="36" t="s">
        <v>4879</v>
      </c>
      <c r="F251" s="36" t="s">
        <v>679</v>
      </c>
      <c r="G251" s="36" t="s">
        <v>674</v>
      </c>
      <c r="H251" s="36" t="s">
        <v>675</v>
      </c>
      <c r="I251" s="37">
        <v>3.2</v>
      </c>
      <c r="J251" s="38">
        <v>10000</v>
      </c>
      <c r="K251" s="36" t="s">
        <v>5089</v>
      </c>
      <c r="L251" s="39">
        <v>42180</v>
      </c>
      <c r="M251" s="39">
        <v>42242</v>
      </c>
      <c r="N251" s="36" t="s">
        <v>2888</v>
      </c>
      <c r="O251" s="36" t="s">
        <v>5072</v>
      </c>
      <c r="P251" s="37">
        <v>0.21890000000000001</v>
      </c>
      <c r="Q251" s="36" t="s">
        <v>677</v>
      </c>
      <c r="R251" s="36" t="s">
        <v>682</v>
      </c>
      <c r="S251" s="47"/>
      <c r="U251" s="36" t="s">
        <v>1547</v>
      </c>
      <c r="V251" s="36" t="s">
        <v>1548</v>
      </c>
      <c r="W251" s="36" t="s">
        <v>8709</v>
      </c>
      <c r="X251" s="36" t="s">
        <v>671</v>
      </c>
      <c r="Y251" s="36" t="s">
        <v>679</v>
      </c>
      <c r="Z251" s="36" t="s">
        <v>674</v>
      </c>
      <c r="AA251" s="36" t="s">
        <v>675</v>
      </c>
      <c r="AB251" s="37">
        <v>4.4000000000000004</v>
      </c>
      <c r="AC251" s="38">
        <v>10000</v>
      </c>
      <c r="AD251" s="36" t="s">
        <v>8688</v>
      </c>
      <c r="AE251" s="39">
        <v>43984</v>
      </c>
      <c r="AF251" s="39">
        <v>44034</v>
      </c>
      <c r="AG251" s="36" t="s">
        <v>138</v>
      </c>
      <c r="AH251" s="36" t="s">
        <v>1489</v>
      </c>
      <c r="AI251" s="37">
        <v>4.5999999999999999E-3</v>
      </c>
      <c r="AJ251" s="36" t="s">
        <v>677</v>
      </c>
      <c r="AK251" s="36" t="s">
        <v>682</v>
      </c>
      <c r="AN251" s="36" t="s">
        <v>1547</v>
      </c>
      <c r="AO251" s="36" t="s">
        <v>1548</v>
      </c>
      <c r="AP251" s="36" t="s">
        <v>1549</v>
      </c>
      <c r="AQ251" s="36" t="s">
        <v>1050</v>
      </c>
      <c r="AR251" s="36" t="s">
        <v>811</v>
      </c>
      <c r="AS251" s="36" t="s">
        <v>812</v>
      </c>
      <c r="AT251" s="36" t="s">
        <v>809</v>
      </c>
      <c r="AU251" s="37">
        <v>4.4000000000000004</v>
      </c>
      <c r="AV251" s="38">
        <v>10000</v>
      </c>
      <c r="AW251" s="36" t="s">
        <v>1487</v>
      </c>
      <c r="AX251" s="39">
        <v>43984</v>
      </c>
      <c r="AY251" s="39">
        <v>44034</v>
      </c>
      <c r="AZ251" s="36" t="s">
        <v>1550</v>
      </c>
      <c r="BA251" s="36" t="s">
        <v>1551</v>
      </c>
      <c r="BB251" s="37">
        <v>4.5999999999999999E-3</v>
      </c>
      <c r="BC251" s="36" t="s">
        <v>677</v>
      </c>
      <c r="BD251" s="36" t="s">
        <v>799</v>
      </c>
    </row>
    <row r="252" spans="2:56">
      <c r="B252" s="36" t="s">
        <v>5074</v>
      </c>
      <c r="C252" s="36" t="s">
        <v>5075</v>
      </c>
      <c r="D252" s="36" t="s">
        <v>2891</v>
      </c>
      <c r="E252" s="36" t="s">
        <v>4879</v>
      </c>
      <c r="F252" s="36" t="s">
        <v>679</v>
      </c>
      <c r="G252" s="36" t="s">
        <v>692</v>
      </c>
      <c r="H252" s="36" t="s">
        <v>675</v>
      </c>
      <c r="I252" s="37">
        <v>2.9</v>
      </c>
      <c r="J252" s="38">
        <v>10000</v>
      </c>
      <c r="K252" s="36" t="s">
        <v>5089</v>
      </c>
      <c r="L252" s="39">
        <v>42180</v>
      </c>
      <c r="M252" s="39">
        <v>42242</v>
      </c>
      <c r="N252" s="36" t="s">
        <v>2888</v>
      </c>
      <c r="O252" s="36" t="s">
        <v>5072</v>
      </c>
      <c r="P252" s="37">
        <v>0.16020000000000001</v>
      </c>
      <c r="Q252" s="36" t="s">
        <v>677</v>
      </c>
      <c r="R252" s="36" t="s">
        <v>682</v>
      </c>
      <c r="S252" s="47"/>
      <c r="U252" s="36" t="s">
        <v>8710</v>
      </c>
      <c r="V252" s="36" t="s">
        <v>1553</v>
      </c>
      <c r="W252" s="36" t="s">
        <v>1554</v>
      </c>
      <c r="X252" s="36" t="s">
        <v>671</v>
      </c>
      <c r="Y252" s="36" t="s">
        <v>679</v>
      </c>
      <c r="Z252" s="36" t="s">
        <v>692</v>
      </c>
      <c r="AA252" s="36" t="s">
        <v>675</v>
      </c>
      <c r="AB252" s="37">
        <v>4.4000000000000004</v>
      </c>
      <c r="AC252" s="38">
        <v>10000</v>
      </c>
      <c r="AD252" s="36" t="s">
        <v>139</v>
      </c>
      <c r="AE252" s="39">
        <v>43984</v>
      </c>
      <c r="AF252" s="39">
        <v>44034</v>
      </c>
      <c r="AG252" s="36" t="s">
        <v>138</v>
      </c>
      <c r="AH252" s="36" t="s">
        <v>1489</v>
      </c>
      <c r="AI252" s="37">
        <v>0.45629999999999998</v>
      </c>
      <c r="AJ252" s="36" t="s">
        <v>8390</v>
      </c>
      <c r="AK252" s="36" t="s">
        <v>8365</v>
      </c>
      <c r="AN252" s="36" t="s">
        <v>1552</v>
      </c>
      <c r="AO252" s="36" t="s">
        <v>1553</v>
      </c>
      <c r="AP252" s="36" t="s">
        <v>1554</v>
      </c>
      <c r="AQ252" s="36" t="s">
        <v>195</v>
      </c>
      <c r="AR252" s="36" t="s">
        <v>811</v>
      </c>
      <c r="AS252" s="36" t="s">
        <v>692</v>
      </c>
      <c r="AT252" s="36" t="s">
        <v>78</v>
      </c>
      <c r="AU252" s="37">
        <v>4.4000000000000004</v>
      </c>
      <c r="AV252" s="38">
        <v>10000</v>
      </c>
      <c r="AW252" s="36" t="s">
        <v>1511</v>
      </c>
      <c r="AX252" s="39">
        <v>43984</v>
      </c>
      <c r="AY252" s="39">
        <v>44034</v>
      </c>
      <c r="AZ252" s="36" t="s">
        <v>1500</v>
      </c>
      <c r="BA252" s="36" t="s">
        <v>1497</v>
      </c>
      <c r="BB252" s="37">
        <v>0.45629999999999998</v>
      </c>
      <c r="BC252" s="36" t="s">
        <v>201</v>
      </c>
      <c r="BD252" s="36" t="s">
        <v>682</v>
      </c>
    </row>
    <row r="253" spans="2:56">
      <c r="B253" s="36" t="s">
        <v>5076</v>
      </c>
      <c r="C253" s="36" t="s">
        <v>5077</v>
      </c>
      <c r="D253" s="36" t="s">
        <v>2892</v>
      </c>
      <c r="E253" s="36" t="s">
        <v>4879</v>
      </c>
      <c r="F253" s="36" t="s">
        <v>679</v>
      </c>
      <c r="G253" s="36" t="s">
        <v>692</v>
      </c>
      <c r="H253" s="36" t="s">
        <v>675</v>
      </c>
      <c r="I253" s="37">
        <v>2.95</v>
      </c>
      <c r="J253" s="38">
        <v>10000</v>
      </c>
      <c r="K253" s="36" t="s">
        <v>5089</v>
      </c>
      <c r="L253" s="39">
        <v>42180</v>
      </c>
      <c r="M253" s="39">
        <v>42242</v>
      </c>
      <c r="N253" s="36" t="s">
        <v>2888</v>
      </c>
      <c r="O253" s="36" t="s">
        <v>5072</v>
      </c>
      <c r="P253" s="37">
        <v>0.17879999999999999</v>
      </c>
      <c r="Q253" s="36" t="s">
        <v>677</v>
      </c>
      <c r="R253" s="36" t="s">
        <v>682</v>
      </c>
      <c r="S253" s="47"/>
      <c r="U253" s="36" t="s">
        <v>8711</v>
      </c>
      <c r="V253" s="36" t="s">
        <v>1556</v>
      </c>
      <c r="W253" s="36" t="s">
        <v>8712</v>
      </c>
      <c r="X253" s="36" t="s">
        <v>671</v>
      </c>
      <c r="Y253" s="36" t="s">
        <v>679</v>
      </c>
      <c r="Z253" s="36" t="s">
        <v>674</v>
      </c>
      <c r="AA253" s="36" t="s">
        <v>8406</v>
      </c>
      <c r="AB253" s="37">
        <v>4.5</v>
      </c>
      <c r="AC253" s="38">
        <v>10000</v>
      </c>
      <c r="AD253" s="36" t="s">
        <v>139</v>
      </c>
      <c r="AE253" s="39">
        <v>44001</v>
      </c>
      <c r="AF253" s="39">
        <v>44034</v>
      </c>
      <c r="AG253" s="36" t="s">
        <v>138</v>
      </c>
      <c r="AH253" s="36" t="s">
        <v>1489</v>
      </c>
      <c r="AI253" s="37">
        <v>1.5E-3</v>
      </c>
      <c r="AJ253" s="36" t="s">
        <v>677</v>
      </c>
      <c r="AK253" s="36" t="s">
        <v>682</v>
      </c>
      <c r="AN253" s="36" t="s">
        <v>1555</v>
      </c>
      <c r="AO253" s="36" t="s">
        <v>1556</v>
      </c>
      <c r="AP253" s="36" t="s">
        <v>1557</v>
      </c>
      <c r="AQ253" s="36" t="s">
        <v>827</v>
      </c>
      <c r="AR253" s="36" t="s">
        <v>881</v>
      </c>
      <c r="AS253" s="36" t="s">
        <v>80</v>
      </c>
      <c r="AT253" s="36" t="s">
        <v>675</v>
      </c>
      <c r="AU253" s="37">
        <v>4.5</v>
      </c>
      <c r="AV253" s="38">
        <v>10000</v>
      </c>
      <c r="AW253" s="36" t="s">
        <v>1487</v>
      </c>
      <c r="AX253" s="39">
        <v>44001</v>
      </c>
      <c r="AY253" s="39">
        <v>44034</v>
      </c>
      <c r="AZ253" s="36" t="s">
        <v>1500</v>
      </c>
      <c r="BA253" s="36" t="s">
        <v>1497</v>
      </c>
      <c r="BB253" s="37">
        <v>1.5E-3</v>
      </c>
      <c r="BC253" s="36" t="s">
        <v>798</v>
      </c>
      <c r="BD253" s="36" t="s">
        <v>807</v>
      </c>
    </row>
    <row r="254" spans="2:56">
      <c r="B254" s="36" t="s">
        <v>5078</v>
      </c>
      <c r="C254" s="36" t="s">
        <v>9794</v>
      </c>
      <c r="D254" s="36" t="s">
        <v>2893</v>
      </c>
      <c r="E254" s="36" t="s">
        <v>4879</v>
      </c>
      <c r="F254" s="36" t="s">
        <v>679</v>
      </c>
      <c r="G254" s="36" t="s">
        <v>692</v>
      </c>
      <c r="H254" s="36" t="s">
        <v>675</v>
      </c>
      <c r="I254" s="37">
        <v>3</v>
      </c>
      <c r="J254" s="38">
        <v>10000</v>
      </c>
      <c r="K254" s="36" t="s">
        <v>5089</v>
      </c>
      <c r="L254" s="39">
        <v>42180</v>
      </c>
      <c r="M254" s="39">
        <v>42242</v>
      </c>
      <c r="N254" s="36" t="s">
        <v>2888</v>
      </c>
      <c r="O254" s="36" t="s">
        <v>5072</v>
      </c>
      <c r="P254" s="37">
        <v>0.21329999999999999</v>
      </c>
      <c r="Q254" s="36" t="s">
        <v>677</v>
      </c>
      <c r="R254" s="36" t="s">
        <v>682</v>
      </c>
      <c r="S254" s="47"/>
      <c r="U254" s="36" t="s">
        <v>1558</v>
      </c>
      <c r="V254" s="36" t="s">
        <v>1559</v>
      </c>
      <c r="W254" s="36" t="s">
        <v>8713</v>
      </c>
      <c r="X254" s="36" t="s">
        <v>8575</v>
      </c>
      <c r="Y254" s="36" t="s">
        <v>679</v>
      </c>
      <c r="Z254" s="36" t="s">
        <v>692</v>
      </c>
      <c r="AA254" s="36" t="s">
        <v>675</v>
      </c>
      <c r="AB254" s="37">
        <v>4.5</v>
      </c>
      <c r="AC254" s="38">
        <v>10000</v>
      </c>
      <c r="AD254" s="36" t="s">
        <v>139</v>
      </c>
      <c r="AE254" s="39">
        <v>44001</v>
      </c>
      <c r="AF254" s="39">
        <v>44034</v>
      </c>
      <c r="AG254" s="36" t="s">
        <v>138</v>
      </c>
      <c r="AH254" s="36" t="s">
        <v>1489</v>
      </c>
      <c r="AI254" s="37">
        <v>0.4667</v>
      </c>
      <c r="AJ254" s="36" t="s">
        <v>677</v>
      </c>
      <c r="AK254" s="36" t="s">
        <v>682</v>
      </c>
      <c r="AN254" s="36" t="s">
        <v>1558</v>
      </c>
      <c r="AO254" s="36" t="s">
        <v>1559</v>
      </c>
      <c r="AP254" s="36" t="s">
        <v>265</v>
      </c>
      <c r="AQ254" s="36" t="s">
        <v>827</v>
      </c>
      <c r="AR254" s="36" t="s">
        <v>811</v>
      </c>
      <c r="AS254" s="36" t="s">
        <v>692</v>
      </c>
      <c r="AT254" s="36" t="s">
        <v>790</v>
      </c>
      <c r="AU254" s="37">
        <v>4.5</v>
      </c>
      <c r="AV254" s="38">
        <v>10000</v>
      </c>
      <c r="AW254" s="36" t="s">
        <v>1487</v>
      </c>
      <c r="AX254" s="39">
        <v>44001</v>
      </c>
      <c r="AY254" s="39">
        <v>44034</v>
      </c>
      <c r="AZ254" s="36" t="s">
        <v>1500</v>
      </c>
      <c r="BA254" s="36" t="s">
        <v>1501</v>
      </c>
      <c r="BB254" s="37">
        <v>0.4667</v>
      </c>
      <c r="BC254" s="36" t="s">
        <v>798</v>
      </c>
      <c r="BD254" s="36" t="s">
        <v>682</v>
      </c>
    </row>
    <row r="255" spans="2:56">
      <c r="B255" s="36" t="s">
        <v>9795</v>
      </c>
      <c r="C255" s="36" t="s">
        <v>9796</v>
      </c>
      <c r="D255" s="36" t="s">
        <v>9797</v>
      </c>
      <c r="E255" s="36" t="s">
        <v>9456</v>
      </c>
      <c r="F255" s="36" t="s">
        <v>679</v>
      </c>
      <c r="G255" s="36" t="s">
        <v>692</v>
      </c>
      <c r="H255" s="36" t="s">
        <v>675</v>
      </c>
      <c r="I255" s="37">
        <v>3.1</v>
      </c>
      <c r="J255" s="38">
        <v>10000</v>
      </c>
      <c r="K255" s="36" t="s">
        <v>5089</v>
      </c>
      <c r="L255" s="39">
        <v>42180</v>
      </c>
      <c r="M255" s="39">
        <v>42242</v>
      </c>
      <c r="N255" s="36" t="s">
        <v>2888</v>
      </c>
      <c r="O255" s="36" t="s">
        <v>5072</v>
      </c>
      <c r="P255" s="37">
        <v>0.26519999999999999</v>
      </c>
      <c r="Q255" s="36" t="s">
        <v>677</v>
      </c>
      <c r="R255" s="36" t="s">
        <v>682</v>
      </c>
      <c r="S255" s="47"/>
      <c r="U255" s="36" t="s">
        <v>1560</v>
      </c>
      <c r="V255" s="36" t="s">
        <v>1561</v>
      </c>
      <c r="W255" s="36" t="s">
        <v>1562</v>
      </c>
      <c r="X255" s="36" t="s">
        <v>671</v>
      </c>
      <c r="Y255" s="36" t="s">
        <v>679</v>
      </c>
      <c r="Z255" s="36" t="s">
        <v>674</v>
      </c>
      <c r="AA255" s="36" t="s">
        <v>675</v>
      </c>
      <c r="AB255" s="37">
        <v>4.5</v>
      </c>
      <c r="AC255" s="38">
        <v>10000</v>
      </c>
      <c r="AD255" s="36" t="s">
        <v>249</v>
      </c>
      <c r="AE255" s="39">
        <v>44001</v>
      </c>
      <c r="AF255" s="39">
        <v>44188</v>
      </c>
      <c r="AG255" s="36" t="s">
        <v>8665</v>
      </c>
      <c r="AH255" s="36" t="s">
        <v>137</v>
      </c>
      <c r="AI255" s="37">
        <v>4.1200000000000001E-2</v>
      </c>
      <c r="AJ255" s="36" t="s">
        <v>8445</v>
      </c>
      <c r="AK255" s="36" t="s">
        <v>682</v>
      </c>
      <c r="AN255" s="36" t="s">
        <v>1560</v>
      </c>
      <c r="AO255" s="36" t="s">
        <v>1561</v>
      </c>
      <c r="AP255" s="36" t="s">
        <v>1562</v>
      </c>
      <c r="AQ255" s="36" t="s">
        <v>195</v>
      </c>
      <c r="AR255" s="36" t="s">
        <v>811</v>
      </c>
      <c r="AS255" s="36" t="s">
        <v>789</v>
      </c>
      <c r="AT255" s="36" t="s">
        <v>675</v>
      </c>
      <c r="AU255" s="37">
        <v>4.5</v>
      </c>
      <c r="AV255" s="38">
        <v>10000</v>
      </c>
      <c r="AW255" s="36" t="s">
        <v>1405</v>
      </c>
      <c r="AX255" s="39">
        <v>44001</v>
      </c>
      <c r="AY255" s="39">
        <v>44188</v>
      </c>
      <c r="AZ255" s="36" t="s">
        <v>192</v>
      </c>
      <c r="BA255" s="36" t="s">
        <v>1417</v>
      </c>
      <c r="BB255" s="37">
        <v>4.1200000000000001E-2</v>
      </c>
      <c r="BC255" s="36" t="s">
        <v>677</v>
      </c>
      <c r="BD255" s="36" t="s">
        <v>810</v>
      </c>
    </row>
    <row r="256" spans="2:56">
      <c r="B256" s="36" t="s">
        <v>2894</v>
      </c>
      <c r="C256" s="36" t="s">
        <v>9798</v>
      </c>
      <c r="D256" s="36" t="s">
        <v>9799</v>
      </c>
      <c r="E256" s="36" t="s">
        <v>4879</v>
      </c>
      <c r="F256" s="36" t="s">
        <v>679</v>
      </c>
      <c r="G256" s="36" t="s">
        <v>692</v>
      </c>
      <c r="H256" s="36" t="s">
        <v>675</v>
      </c>
      <c r="I256" s="37">
        <v>3.2</v>
      </c>
      <c r="J256" s="38">
        <v>10000</v>
      </c>
      <c r="K256" s="36" t="s">
        <v>5089</v>
      </c>
      <c r="L256" s="39">
        <v>42180</v>
      </c>
      <c r="M256" s="39">
        <v>42242</v>
      </c>
      <c r="N256" s="36" t="s">
        <v>9800</v>
      </c>
      <c r="O256" s="36" t="s">
        <v>5072</v>
      </c>
      <c r="P256" s="37">
        <v>0.32500000000000001</v>
      </c>
      <c r="Q256" s="36" t="s">
        <v>677</v>
      </c>
      <c r="R256" s="36" t="s">
        <v>682</v>
      </c>
      <c r="S256" s="47"/>
      <c r="U256" s="36" t="s">
        <v>8714</v>
      </c>
      <c r="V256" s="36" t="s">
        <v>1563</v>
      </c>
      <c r="W256" s="36" t="s">
        <v>1564</v>
      </c>
      <c r="X256" s="36" t="s">
        <v>671</v>
      </c>
      <c r="Y256" s="36" t="s">
        <v>679</v>
      </c>
      <c r="Z256" s="36" t="s">
        <v>692</v>
      </c>
      <c r="AA256" s="36" t="s">
        <v>675</v>
      </c>
      <c r="AB256" s="37">
        <v>4.5</v>
      </c>
      <c r="AC256" s="38">
        <v>10000</v>
      </c>
      <c r="AD256" s="36" t="s">
        <v>8658</v>
      </c>
      <c r="AE256" s="39">
        <v>44001</v>
      </c>
      <c r="AF256" s="39">
        <v>44188</v>
      </c>
      <c r="AG256" s="36" t="s">
        <v>1406</v>
      </c>
      <c r="AH256" s="36" t="s">
        <v>137</v>
      </c>
      <c r="AI256" s="37">
        <v>0.59130000000000005</v>
      </c>
      <c r="AJ256" s="36" t="s">
        <v>677</v>
      </c>
      <c r="AK256" s="36" t="s">
        <v>682</v>
      </c>
      <c r="AN256" s="36" t="s">
        <v>266</v>
      </c>
      <c r="AO256" s="36" t="s">
        <v>1563</v>
      </c>
      <c r="AP256" s="36" t="s">
        <v>1564</v>
      </c>
      <c r="AQ256" s="36" t="s">
        <v>673</v>
      </c>
      <c r="AR256" s="36" t="s">
        <v>679</v>
      </c>
      <c r="AS256" s="36" t="s">
        <v>698</v>
      </c>
      <c r="AT256" s="36" t="s">
        <v>78</v>
      </c>
      <c r="AU256" s="37">
        <v>4.5</v>
      </c>
      <c r="AV256" s="38">
        <v>10000</v>
      </c>
      <c r="AW256" s="36" t="s">
        <v>1411</v>
      </c>
      <c r="AX256" s="39">
        <v>44001</v>
      </c>
      <c r="AY256" s="39">
        <v>44188</v>
      </c>
      <c r="AZ256" s="36" t="s">
        <v>1425</v>
      </c>
      <c r="BA256" s="36" t="s">
        <v>1434</v>
      </c>
      <c r="BB256" s="37">
        <v>0.59130000000000005</v>
      </c>
      <c r="BC256" s="36" t="s">
        <v>677</v>
      </c>
      <c r="BD256" s="36" t="s">
        <v>79</v>
      </c>
    </row>
    <row r="257" spans="2:56">
      <c r="B257" s="36" t="s">
        <v>2895</v>
      </c>
      <c r="C257" s="36" t="s">
        <v>9801</v>
      </c>
      <c r="D257" s="36" t="s">
        <v>5079</v>
      </c>
      <c r="E257" s="36" t="s">
        <v>4879</v>
      </c>
      <c r="F257" s="36" t="s">
        <v>679</v>
      </c>
      <c r="G257" s="36" t="s">
        <v>674</v>
      </c>
      <c r="H257" s="36" t="s">
        <v>675</v>
      </c>
      <c r="I257" s="37">
        <v>2.8</v>
      </c>
      <c r="J257" s="38">
        <v>10000</v>
      </c>
      <c r="K257" s="36" t="s">
        <v>5089</v>
      </c>
      <c r="L257" s="39">
        <v>42181</v>
      </c>
      <c r="M257" s="39">
        <v>42242</v>
      </c>
      <c r="N257" s="36" t="s">
        <v>2888</v>
      </c>
      <c r="O257" s="36" t="s">
        <v>5072</v>
      </c>
      <c r="P257" s="37">
        <v>0.31950000000000001</v>
      </c>
      <c r="Q257" s="36" t="s">
        <v>677</v>
      </c>
      <c r="R257" s="36" t="s">
        <v>682</v>
      </c>
      <c r="S257" s="47"/>
      <c r="U257" s="36" t="s">
        <v>267</v>
      </c>
      <c r="V257" s="36" t="s">
        <v>1565</v>
      </c>
      <c r="W257" s="36" t="s">
        <v>1566</v>
      </c>
      <c r="X257" s="36" t="s">
        <v>671</v>
      </c>
      <c r="Y257" s="36" t="s">
        <v>679</v>
      </c>
      <c r="Z257" s="36" t="s">
        <v>8435</v>
      </c>
      <c r="AA257" s="36" t="s">
        <v>8455</v>
      </c>
      <c r="AB257" s="37">
        <v>4.5999999999999996</v>
      </c>
      <c r="AC257" s="38">
        <v>10000</v>
      </c>
      <c r="AD257" s="36" t="s">
        <v>8715</v>
      </c>
      <c r="AE257" s="39">
        <v>44011</v>
      </c>
      <c r="AF257" s="39">
        <v>44034</v>
      </c>
      <c r="AG257" s="36" t="s">
        <v>138</v>
      </c>
      <c r="AH257" s="36" t="s">
        <v>1489</v>
      </c>
      <c r="AI257" s="37">
        <v>1.9E-3</v>
      </c>
      <c r="AJ257" s="36" t="s">
        <v>677</v>
      </c>
      <c r="AK257" s="36" t="s">
        <v>682</v>
      </c>
      <c r="AN257" s="36" t="s">
        <v>267</v>
      </c>
      <c r="AO257" s="36" t="s">
        <v>1565</v>
      </c>
      <c r="AP257" s="36" t="s">
        <v>1566</v>
      </c>
      <c r="AQ257" s="36" t="s">
        <v>673</v>
      </c>
      <c r="AR257" s="36" t="s">
        <v>77</v>
      </c>
      <c r="AS257" s="36" t="s">
        <v>674</v>
      </c>
      <c r="AT257" s="36" t="s">
        <v>790</v>
      </c>
      <c r="AU257" s="37">
        <v>4.5999999999999996</v>
      </c>
      <c r="AV257" s="38">
        <v>10000</v>
      </c>
      <c r="AW257" s="36" t="s">
        <v>1487</v>
      </c>
      <c r="AX257" s="39">
        <v>44011</v>
      </c>
      <c r="AY257" s="39">
        <v>44034</v>
      </c>
      <c r="AZ257" s="36" t="s">
        <v>1488</v>
      </c>
      <c r="BA257" s="36" t="s">
        <v>1551</v>
      </c>
      <c r="BB257" s="37">
        <v>1.9E-3</v>
      </c>
      <c r="BC257" s="36" t="s">
        <v>677</v>
      </c>
      <c r="BD257" s="36" t="s">
        <v>810</v>
      </c>
    </row>
    <row r="258" spans="2:56">
      <c r="B258" s="36" t="s">
        <v>5080</v>
      </c>
      <c r="C258" s="36" t="s">
        <v>9802</v>
      </c>
      <c r="D258" s="36" t="s">
        <v>9803</v>
      </c>
      <c r="E258" s="36" t="s">
        <v>4879</v>
      </c>
      <c r="F258" s="36" t="s">
        <v>679</v>
      </c>
      <c r="G258" s="36" t="s">
        <v>674</v>
      </c>
      <c r="H258" s="36" t="s">
        <v>675</v>
      </c>
      <c r="I258" s="37">
        <v>2.85</v>
      </c>
      <c r="J258" s="38">
        <v>10000</v>
      </c>
      <c r="K258" s="36" t="s">
        <v>5089</v>
      </c>
      <c r="L258" s="39">
        <v>42181</v>
      </c>
      <c r="M258" s="39">
        <v>42242</v>
      </c>
      <c r="N258" s="36" t="s">
        <v>2888</v>
      </c>
      <c r="O258" s="36" t="s">
        <v>5072</v>
      </c>
      <c r="P258" s="37">
        <v>0.29320000000000002</v>
      </c>
      <c r="Q258" s="36" t="s">
        <v>677</v>
      </c>
      <c r="R258" s="36" t="s">
        <v>682</v>
      </c>
      <c r="S258" s="47"/>
      <c r="U258" s="36" t="s">
        <v>1567</v>
      </c>
      <c r="V258" s="36" t="s">
        <v>8716</v>
      </c>
      <c r="W258" s="36" t="s">
        <v>4631</v>
      </c>
      <c r="X258" s="36" t="s">
        <v>671</v>
      </c>
      <c r="Y258" s="36" t="s">
        <v>679</v>
      </c>
      <c r="Z258" s="36" t="s">
        <v>692</v>
      </c>
      <c r="AA258" s="36" t="s">
        <v>675</v>
      </c>
      <c r="AB258" s="37">
        <v>4.5999999999999996</v>
      </c>
      <c r="AC258" s="38">
        <v>10000</v>
      </c>
      <c r="AD258" s="36" t="s">
        <v>139</v>
      </c>
      <c r="AE258" s="39">
        <v>44011</v>
      </c>
      <c r="AF258" s="39">
        <v>44034</v>
      </c>
      <c r="AG258" s="36" t="s">
        <v>138</v>
      </c>
      <c r="AH258" s="36" t="s">
        <v>8717</v>
      </c>
      <c r="AI258" s="37">
        <v>0.4572</v>
      </c>
      <c r="AJ258" s="36" t="s">
        <v>677</v>
      </c>
      <c r="AK258" s="36" t="s">
        <v>8433</v>
      </c>
      <c r="AN258" s="36" t="s">
        <v>1567</v>
      </c>
      <c r="AO258" s="36" t="s">
        <v>1568</v>
      </c>
      <c r="AP258" s="36" t="s">
        <v>1569</v>
      </c>
      <c r="AQ258" s="36" t="s">
        <v>673</v>
      </c>
      <c r="AR258" s="36" t="s">
        <v>679</v>
      </c>
      <c r="AS258" s="36" t="s">
        <v>698</v>
      </c>
      <c r="AT258" s="36" t="s">
        <v>809</v>
      </c>
      <c r="AU258" s="37">
        <v>4.5999999999999996</v>
      </c>
      <c r="AV258" s="38">
        <v>10000</v>
      </c>
      <c r="AW258" s="36" t="s">
        <v>1511</v>
      </c>
      <c r="AX258" s="39">
        <v>44011</v>
      </c>
      <c r="AY258" s="39">
        <v>44034</v>
      </c>
      <c r="AZ258" s="36" t="s">
        <v>1488</v>
      </c>
      <c r="BA258" s="36" t="s">
        <v>1489</v>
      </c>
      <c r="BB258" s="37">
        <v>0.4572</v>
      </c>
      <c r="BC258" s="36" t="s">
        <v>201</v>
      </c>
      <c r="BD258" s="36" t="s">
        <v>799</v>
      </c>
    </row>
    <row r="259" spans="2:56">
      <c r="B259" s="36" t="s">
        <v>9804</v>
      </c>
      <c r="C259" s="36" t="s">
        <v>9805</v>
      </c>
      <c r="D259" s="36" t="s">
        <v>5081</v>
      </c>
      <c r="E259" s="36" t="s">
        <v>4879</v>
      </c>
      <c r="F259" s="36" t="s">
        <v>679</v>
      </c>
      <c r="G259" s="36" t="s">
        <v>692</v>
      </c>
      <c r="H259" s="36" t="s">
        <v>675</v>
      </c>
      <c r="I259" s="37">
        <v>2.8</v>
      </c>
      <c r="J259" s="38">
        <v>10000</v>
      </c>
      <c r="K259" s="36" t="s">
        <v>5089</v>
      </c>
      <c r="L259" s="39">
        <v>42181</v>
      </c>
      <c r="M259" s="39">
        <v>42242</v>
      </c>
      <c r="N259" s="36" t="s">
        <v>2888</v>
      </c>
      <c r="O259" s="36" t="s">
        <v>5072</v>
      </c>
      <c r="P259" s="37">
        <v>0.1462</v>
      </c>
      <c r="Q259" s="36" t="s">
        <v>677</v>
      </c>
      <c r="R259" s="36" t="s">
        <v>682</v>
      </c>
      <c r="S259" s="47"/>
      <c r="U259" s="36" t="s">
        <v>1570</v>
      </c>
      <c r="V259" s="36" t="s">
        <v>1571</v>
      </c>
      <c r="W259" s="36" t="s">
        <v>8718</v>
      </c>
      <c r="X259" s="36" t="s">
        <v>671</v>
      </c>
      <c r="Y259" s="36" t="s">
        <v>679</v>
      </c>
      <c r="Z259" s="36" t="s">
        <v>674</v>
      </c>
      <c r="AA259" s="36" t="s">
        <v>8588</v>
      </c>
      <c r="AB259" s="37">
        <v>4.5999999999999996</v>
      </c>
      <c r="AC259" s="38">
        <v>10000</v>
      </c>
      <c r="AD259" s="36" t="s">
        <v>249</v>
      </c>
      <c r="AE259" s="39">
        <v>44011</v>
      </c>
      <c r="AF259" s="39">
        <v>44188</v>
      </c>
      <c r="AG259" s="36" t="s">
        <v>1406</v>
      </c>
      <c r="AH259" s="36" t="s">
        <v>8719</v>
      </c>
      <c r="AI259" s="37">
        <v>6.2899999999999998E-2</v>
      </c>
      <c r="AJ259" s="36" t="s">
        <v>8382</v>
      </c>
      <c r="AK259" s="36" t="s">
        <v>682</v>
      </c>
      <c r="AN259" s="36" t="s">
        <v>1570</v>
      </c>
      <c r="AO259" s="36" t="s">
        <v>1571</v>
      </c>
      <c r="AP259" s="36" t="s">
        <v>1572</v>
      </c>
      <c r="AQ259" s="36" t="s">
        <v>195</v>
      </c>
      <c r="AR259" s="36" t="s">
        <v>679</v>
      </c>
      <c r="AS259" s="36" t="s">
        <v>812</v>
      </c>
      <c r="AT259" s="36" t="s">
        <v>855</v>
      </c>
      <c r="AU259" s="37">
        <v>4.5999999999999996</v>
      </c>
      <c r="AV259" s="38">
        <v>10000</v>
      </c>
      <c r="AW259" s="36" t="s">
        <v>1405</v>
      </c>
      <c r="AX259" s="39">
        <v>44011</v>
      </c>
      <c r="AY259" s="39">
        <v>44188</v>
      </c>
      <c r="AZ259" s="36" t="s">
        <v>1416</v>
      </c>
      <c r="BA259" s="36" t="s">
        <v>1472</v>
      </c>
      <c r="BB259" s="37">
        <v>6.2899999999999998E-2</v>
      </c>
      <c r="BC259" s="36" t="s">
        <v>793</v>
      </c>
      <c r="BD259" s="36" t="s">
        <v>79</v>
      </c>
    </row>
    <row r="260" spans="2:56">
      <c r="B260" s="36" t="s">
        <v>5082</v>
      </c>
      <c r="C260" s="36" t="s">
        <v>2896</v>
      </c>
      <c r="D260" s="36" t="s">
        <v>9806</v>
      </c>
      <c r="E260" s="36" t="s">
        <v>4879</v>
      </c>
      <c r="F260" s="36" t="s">
        <v>679</v>
      </c>
      <c r="G260" s="36" t="s">
        <v>692</v>
      </c>
      <c r="H260" s="36" t="s">
        <v>675</v>
      </c>
      <c r="I260" s="37">
        <v>2.85</v>
      </c>
      <c r="J260" s="38">
        <v>10000</v>
      </c>
      <c r="K260" s="36" t="s">
        <v>5089</v>
      </c>
      <c r="L260" s="39">
        <v>42181</v>
      </c>
      <c r="M260" s="39">
        <v>42242</v>
      </c>
      <c r="N260" s="36" t="s">
        <v>2888</v>
      </c>
      <c r="O260" s="36" t="s">
        <v>5072</v>
      </c>
      <c r="P260" s="37">
        <v>0.1686</v>
      </c>
      <c r="Q260" s="36" t="s">
        <v>677</v>
      </c>
      <c r="R260" s="36" t="s">
        <v>682</v>
      </c>
      <c r="S260" s="47"/>
      <c r="U260" s="36" t="s">
        <v>1573</v>
      </c>
      <c r="V260" s="36" t="s">
        <v>1574</v>
      </c>
      <c r="W260" s="36" t="s">
        <v>8720</v>
      </c>
      <c r="X260" s="36" t="s">
        <v>671</v>
      </c>
      <c r="Y260" s="36" t="s">
        <v>8573</v>
      </c>
      <c r="Z260" s="36" t="s">
        <v>692</v>
      </c>
      <c r="AA260" s="36" t="s">
        <v>675</v>
      </c>
      <c r="AB260" s="37">
        <v>4.5999999999999996</v>
      </c>
      <c r="AC260" s="38">
        <v>10000</v>
      </c>
      <c r="AD260" s="36" t="s">
        <v>249</v>
      </c>
      <c r="AE260" s="39">
        <v>44011</v>
      </c>
      <c r="AF260" s="39">
        <v>44188</v>
      </c>
      <c r="AG260" s="36" t="s">
        <v>8659</v>
      </c>
      <c r="AH260" s="36" t="s">
        <v>8721</v>
      </c>
      <c r="AI260" s="37">
        <v>0.55620000000000003</v>
      </c>
      <c r="AJ260" s="36" t="s">
        <v>677</v>
      </c>
      <c r="AK260" s="36" t="s">
        <v>682</v>
      </c>
      <c r="AN260" s="36" t="s">
        <v>1573</v>
      </c>
      <c r="AO260" s="36" t="s">
        <v>1574</v>
      </c>
      <c r="AP260" s="36" t="s">
        <v>1575</v>
      </c>
      <c r="AQ260" s="36" t="s">
        <v>827</v>
      </c>
      <c r="AR260" s="36" t="s">
        <v>77</v>
      </c>
      <c r="AS260" s="36" t="s">
        <v>692</v>
      </c>
      <c r="AT260" s="36" t="s">
        <v>809</v>
      </c>
      <c r="AU260" s="37">
        <v>4.5999999999999996</v>
      </c>
      <c r="AV260" s="38">
        <v>10000</v>
      </c>
      <c r="AW260" s="36" t="s">
        <v>1415</v>
      </c>
      <c r="AX260" s="39">
        <v>44011</v>
      </c>
      <c r="AY260" s="39">
        <v>44188</v>
      </c>
      <c r="AZ260" s="36" t="s">
        <v>1406</v>
      </c>
      <c r="BA260" s="36" t="s">
        <v>137</v>
      </c>
      <c r="BB260" s="37">
        <v>0.55620000000000003</v>
      </c>
      <c r="BC260" s="36" t="s">
        <v>814</v>
      </c>
      <c r="BD260" s="36" t="s">
        <v>799</v>
      </c>
    </row>
    <row r="261" spans="2:56">
      <c r="B261" s="36" t="s">
        <v>9807</v>
      </c>
      <c r="C261" s="36" t="s">
        <v>9808</v>
      </c>
      <c r="D261" s="36" t="s">
        <v>9809</v>
      </c>
      <c r="E261" s="36" t="s">
        <v>4879</v>
      </c>
      <c r="F261" s="36" t="s">
        <v>679</v>
      </c>
      <c r="G261" s="36" t="s">
        <v>9487</v>
      </c>
      <c r="H261" s="36" t="s">
        <v>675</v>
      </c>
      <c r="I261" s="37">
        <v>2.6</v>
      </c>
      <c r="J261" s="38">
        <v>10000</v>
      </c>
      <c r="K261" s="36" t="s">
        <v>5046</v>
      </c>
      <c r="L261" s="39">
        <v>42184</v>
      </c>
      <c r="M261" s="39">
        <v>42207</v>
      </c>
      <c r="N261" s="36" t="s">
        <v>9768</v>
      </c>
      <c r="O261" s="36" t="s">
        <v>83</v>
      </c>
      <c r="P261" s="37">
        <v>0.24179999999999999</v>
      </c>
      <c r="Q261" s="36" t="s">
        <v>677</v>
      </c>
      <c r="R261" s="36" t="s">
        <v>682</v>
      </c>
      <c r="S261" s="47"/>
      <c r="U261" s="36" t="s">
        <v>1576</v>
      </c>
      <c r="V261" s="36" t="s">
        <v>1577</v>
      </c>
      <c r="W261" s="36" t="s">
        <v>1578</v>
      </c>
      <c r="X261" s="36" t="s">
        <v>8479</v>
      </c>
      <c r="Y261" s="36" t="s">
        <v>679</v>
      </c>
      <c r="Z261" s="36" t="s">
        <v>8374</v>
      </c>
      <c r="AA261" s="36" t="s">
        <v>675</v>
      </c>
      <c r="AB261" s="37">
        <v>3.8</v>
      </c>
      <c r="AC261" s="38">
        <v>10000</v>
      </c>
      <c r="AD261" s="36" t="s">
        <v>1579</v>
      </c>
      <c r="AE261" s="39">
        <v>44011</v>
      </c>
      <c r="AF261" s="39">
        <v>44069</v>
      </c>
      <c r="AG261" s="36" t="s">
        <v>8722</v>
      </c>
      <c r="AH261" s="36" t="s">
        <v>268</v>
      </c>
      <c r="AI261" s="37">
        <v>0.37119999999999997</v>
      </c>
      <c r="AJ261" s="36" t="s">
        <v>677</v>
      </c>
      <c r="AK261" s="36" t="s">
        <v>682</v>
      </c>
      <c r="AN261" s="36" t="s">
        <v>1576</v>
      </c>
      <c r="AO261" s="36" t="s">
        <v>1577</v>
      </c>
      <c r="AP261" s="36" t="s">
        <v>1578</v>
      </c>
      <c r="AQ261" s="36" t="s">
        <v>195</v>
      </c>
      <c r="AR261" s="36" t="s">
        <v>679</v>
      </c>
      <c r="AS261" s="36" t="s">
        <v>789</v>
      </c>
      <c r="AT261" s="36" t="s">
        <v>790</v>
      </c>
      <c r="AU261" s="37">
        <v>3.8</v>
      </c>
      <c r="AV261" s="38">
        <v>10000</v>
      </c>
      <c r="AW261" s="36" t="s">
        <v>1579</v>
      </c>
      <c r="AX261" s="39">
        <v>44011</v>
      </c>
      <c r="AY261" s="39">
        <v>44069</v>
      </c>
      <c r="AZ261" s="36" t="s">
        <v>1580</v>
      </c>
      <c r="BA261" s="36" t="s">
        <v>1581</v>
      </c>
      <c r="BB261" s="37">
        <v>0.37119999999999997</v>
      </c>
      <c r="BC261" s="36" t="s">
        <v>677</v>
      </c>
      <c r="BD261" s="36" t="s">
        <v>807</v>
      </c>
    </row>
    <row r="262" spans="2:56">
      <c r="B262" s="36" t="s">
        <v>9810</v>
      </c>
      <c r="C262" s="36" t="s">
        <v>2897</v>
      </c>
      <c r="D262" s="36" t="s">
        <v>9811</v>
      </c>
      <c r="E262" s="36" t="s">
        <v>4879</v>
      </c>
      <c r="F262" s="36" t="s">
        <v>679</v>
      </c>
      <c r="G262" s="36" t="s">
        <v>674</v>
      </c>
      <c r="H262" s="36" t="s">
        <v>675</v>
      </c>
      <c r="I262" s="37">
        <v>2.65</v>
      </c>
      <c r="J262" s="38">
        <v>10000</v>
      </c>
      <c r="K262" s="36" t="s">
        <v>5046</v>
      </c>
      <c r="L262" s="39">
        <v>42184</v>
      </c>
      <c r="M262" s="39">
        <v>42207</v>
      </c>
      <c r="N262" s="36" t="s">
        <v>84</v>
      </c>
      <c r="O262" s="36" t="s">
        <v>83</v>
      </c>
      <c r="P262" s="37">
        <v>0.21579999999999999</v>
      </c>
      <c r="Q262" s="36" t="s">
        <v>677</v>
      </c>
      <c r="R262" s="36" t="s">
        <v>682</v>
      </c>
      <c r="S262" s="47"/>
      <c r="U262" s="36" t="s">
        <v>1582</v>
      </c>
      <c r="V262" s="36" t="s">
        <v>1583</v>
      </c>
      <c r="W262" s="36" t="s">
        <v>1584</v>
      </c>
      <c r="X262" s="36" t="s">
        <v>8547</v>
      </c>
      <c r="Y262" s="36" t="s">
        <v>8518</v>
      </c>
      <c r="Z262" s="36" t="s">
        <v>674</v>
      </c>
      <c r="AA262" s="36" t="s">
        <v>8389</v>
      </c>
      <c r="AB262" s="37">
        <v>3.9</v>
      </c>
      <c r="AC262" s="38">
        <v>10000</v>
      </c>
      <c r="AD262" s="36" t="s">
        <v>1579</v>
      </c>
      <c r="AE262" s="39">
        <v>44011</v>
      </c>
      <c r="AF262" s="39">
        <v>44069</v>
      </c>
      <c r="AG262" s="36" t="s">
        <v>140</v>
      </c>
      <c r="AH262" s="36" t="s">
        <v>268</v>
      </c>
      <c r="AI262" s="37">
        <v>0.28389999999999999</v>
      </c>
      <c r="AJ262" s="36" t="s">
        <v>677</v>
      </c>
      <c r="AK262" s="36" t="s">
        <v>682</v>
      </c>
      <c r="AN262" s="36" t="s">
        <v>1582</v>
      </c>
      <c r="AO262" s="36" t="s">
        <v>1583</v>
      </c>
      <c r="AP262" s="36" t="s">
        <v>1584</v>
      </c>
      <c r="AQ262" s="36" t="s">
        <v>808</v>
      </c>
      <c r="AR262" s="36" t="s">
        <v>77</v>
      </c>
      <c r="AS262" s="36" t="s">
        <v>812</v>
      </c>
      <c r="AT262" s="36" t="s">
        <v>675</v>
      </c>
      <c r="AU262" s="37">
        <v>3.9</v>
      </c>
      <c r="AV262" s="38">
        <v>10000</v>
      </c>
      <c r="AW262" s="36" t="s">
        <v>1585</v>
      </c>
      <c r="AX262" s="39">
        <v>44011</v>
      </c>
      <c r="AY262" s="39">
        <v>44069</v>
      </c>
      <c r="AZ262" s="36" t="s">
        <v>1586</v>
      </c>
      <c r="BA262" s="36" t="s">
        <v>1587</v>
      </c>
      <c r="BB262" s="37">
        <v>0.28389999999999999</v>
      </c>
      <c r="BC262" s="36" t="s">
        <v>677</v>
      </c>
      <c r="BD262" s="36" t="s">
        <v>682</v>
      </c>
    </row>
    <row r="263" spans="2:56">
      <c r="B263" s="36" t="s">
        <v>9812</v>
      </c>
      <c r="C263" s="36" t="s">
        <v>9813</v>
      </c>
      <c r="D263" s="36" t="s">
        <v>2898</v>
      </c>
      <c r="E263" s="36" t="s">
        <v>4879</v>
      </c>
      <c r="F263" s="36" t="s">
        <v>679</v>
      </c>
      <c r="G263" s="36" t="s">
        <v>674</v>
      </c>
      <c r="H263" s="36" t="s">
        <v>675</v>
      </c>
      <c r="I263" s="37">
        <v>2.7</v>
      </c>
      <c r="J263" s="38">
        <v>10000</v>
      </c>
      <c r="K263" s="36" t="s">
        <v>5046</v>
      </c>
      <c r="L263" s="39">
        <v>42184</v>
      </c>
      <c r="M263" s="39">
        <v>42207</v>
      </c>
      <c r="N263" s="36" t="s">
        <v>84</v>
      </c>
      <c r="O263" s="36" t="s">
        <v>83</v>
      </c>
      <c r="P263" s="37">
        <v>0.192</v>
      </c>
      <c r="Q263" s="36" t="s">
        <v>677</v>
      </c>
      <c r="R263" s="36" t="s">
        <v>682</v>
      </c>
      <c r="S263" s="47"/>
      <c r="U263" s="36" t="s">
        <v>4632</v>
      </c>
      <c r="V263" s="36" t="s">
        <v>8723</v>
      </c>
      <c r="W263" s="36" t="s">
        <v>1589</v>
      </c>
      <c r="X263" s="36" t="s">
        <v>671</v>
      </c>
      <c r="Y263" s="36" t="s">
        <v>679</v>
      </c>
      <c r="Z263" s="36" t="s">
        <v>8374</v>
      </c>
      <c r="AA263" s="36" t="s">
        <v>8389</v>
      </c>
      <c r="AB263" s="37">
        <v>4</v>
      </c>
      <c r="AC263" s="38">
        <v>10000</v>
      </c>
      <c r="AD263" s="36" t="s">
        <v>1579</v>
      </c>
      <c r="AE263" s="39">
        <v>44011</v>
      </c>
      <c r="AF263" s="39">
        <v>44069</v>
      </c>
      <c r="AG263" s="36" t="s">
        <v>8724</v>
      </c>
      <c r="AH263" s="36" t="s">
        <v>8725</v>
      </c>
      <c r="AI263" s="37">
        <v>0.19919999999999999</v>
      </c>
      <c r="AJ263" s="36" t="s">
        <v>8382</v>
      </c>
      <c r="AK263" s="36" t="s">
        <v>682</v>
      </c>
      <c r="AN263" s="36" t="s">
        <v>1588</v>
      </c>
      <c r="AO263" s="36" t="s">
        <v>269</v>
      </c>
      <c r="AP263" s="36" t="s">
        <v>1589</v>
      </c>
      <c r="AQ263" s="36" t="s">
        <v>827</v>
      </c>
      <c r="AR263" s="36" t="s">
        <v>881</v>
      </c>
      <c r="AS263" s="36" t="s">
        <v>847</v>
      </c>
      <c r="AT263" s="36" t="s">
        <v>675</v>
      </c>
      <c r="AU263" s="37">
        <v>4</v>
      </c>
      <c r="AV263" s="38">
        <v>10000</v>
      </c>
      <c r="AW263" s="36" t="s">
        <v>1590</v>
      </c>
      <c r="AX263" s="39">
        <v>44011</v>
      </c>
      <c r="AY263" s="39">
        <v>44069</v>
      </c>
      <c r="AZ263" s="36" t="s">
        <v>1591</v>
      </c>
      <c r="BA263" s="36" t="s">
        <v>268</v>
      </c>
      <c r="BB263" s="37">
        <v>0.19919999999999999</v>
      </c>
      <c r="BC263" s="36" t="s">
        <v>798</v>
      </c>
      <c r="BD263" s="36" t="s">
        <v>682</v>
      </c>
    </row>
    <row r="264" spans="2:56">
      <c r="B264" s="36" t="s">
        <v>5083</v>
      </c>
      <c r="C264" s="36" t="s">
        <v>5084</v>
      </c>
      <c r="D264" s="36" t="s">
        <v>5085</v>
      </c>
      <c r="E264" s="36" t="s">
        <v>4879</v>
      </c>
      <c r="F264" s="36" t="s">
        <v>679</v>
      </c>
      <c r="G264" s="36" t="s">
        <v>692</v>
      </c>
      <c r="H264" s="36" t="s">
        <v>675</v>
      </c>
      <c r="I264" s="37">
        <v>2.6</v>
      </c>
      <c r="J264" s="38">
        <v>10000</v>
      </c>
      <c r="K264" s="36" t="s">
        <v>5046</v>
      </c>
      <c r="L264" s="39">
        <v>42184</v>
      </c>
      <c r="M264" s="39">
        <v>42207</v>
      </c>
      <c r="N264" s="36" t="s">
        <v>84</v>
      </c>
      <c r="O264" s="36" t="s">
        <v>83</v>
      </c>
      <c r="P264" s="37">
        <v>0.1128</v>
      </c>
      <c r="Q264" s="36" t="s">
        <v>677</v>
      </c>
      <c r="R264" s="36" t="s">
        <v>682</v>
      </c>
      <c r="S264" s="47"/>
      <c r="U264" s="36" t="s">
        <v>1592</v>
      </c>
      <c r="V264" s="36" t="s">
        <v>8726</v>
      </c>
      <c r="W264" s="36" t="s">
        <v>1594</v>
      </c>
      <c r="X264" s="36" t="s">
        <v>671</v>
      </c>
      <c r="Y264" s="36" t="s">
        <v>679</v>
      </c>
      <c r="Z264" s="36" t="s">
        <v>8374</v>
      </c>
      <c r="AA264" s="36" t="s">
        <v>675</v>
      </c>
      <c r="AB264" s="37">
        <v>4.0999999999999996</v>
      </c>
      <c r="AC264" s="38">
        <v>10000</v>
      </c>
      <c r="AD264" s="36" t="s">
        <v>8727</v>
      </c>
      <c r="AE264" s="39">
        <v>44011</v>
      </c>
      <c r="AF264" s="39">
        <v>44069</v>
      </c>
      <c r="AG264" s="36" t="s">
        <v>140</v>
      </c>
      <c r="AH264" s="36" t="s">
        <v>268</v>
      </c>
      <c r="AI264" s="37">
        <v>0.1477</v>
      </c>
      <c r="AJ264" s="36" t="s">
        <v>677</v>
      </c>
      <c r="AK264" s="36" t="s">
        <v>8433</v>
      </c>
      <c r="AN264" s="36" t="s">
        <v>1592</v>
      </c>
      <c r="AO264" s="36" t="s">
        <v>1593</v>
      </c>
      <c r="AP264" s="36" t="s">
        <v>1594</v>
      </c>
      <c r="AQ264" s="36" t="s">
        <v>673</v>
      </c>
      <c r="AR264" s="36" t="s">
        <v>881</v>
      </c>
      <c r="AS264" s="36" t="s">
        <v>80</v>
      </c>
      <c r="AT264" s="36" t="s">
        <v>809</v>
      </c>
      <c r="AU264" s="37">
        <v>4.0999999999999996</v>
      </c>
      <c r="AV264" s="38">
        <v>10000</v>
      </c>
      <c r="AW264" s="36" t="s">
        <v>1585</v>
      </c>
      <c r="AX264" s="39">
        <v>44011</v>
      </c>
      <c r="AY264" s="39">
        <v>44069</v>
      </c>
      <c r="AZ264" s="36" t="s">
        <v>1595</v>
      </c>
      <c r="BA264" s="36" t="s">
        <v>1596</v>
      </c>
      <c r="BB264" s="37">
        <v>0.1477</v>
      </c>
      <c r="BC264" s="36" t="s">
        <v>677</v>
      </c>
      <c r="BD264" s="36" t="s">
        <v>807</v>
      </c>
    </row>
    <row r="265" spans="2:56">
      <c r="B265" s="36" t="s">
        <v>9814</v>
      </c>
      <c r="C265" s="36" t="s">
        <v>5086</v>
      </c>
      <c r="D265" s="36" t="s">
        <v>2899</v>
      </c>
      <c r="E265" s="36" t="s">
        <v>4879</v>
      </c>
      <c r="F265" s="36" t="s">
        <v>679</v>
      </c>
      <c r="G265" s="36" t="s">
        <v>692</v>
      </c>
      <c r="H265" s="36" t="s">
        <v>675</v>
      </c>
      <c r="I265" s="37">
        <v>2.65</v>
      </c>
      <c r="J265" s="38">
        <v>10000</v>
      </c>
      <c r="K265" s="36" t="s">
        <v>5046</v>
      </c>
      <c r="L265" s="39">
        <v>42184</v>
      </c>
      <c r="M265" s="39">
        <v>42207</v>
      </c>
      <c r="N265" s="36" t="s">
        <v>84</v>
      </c>
      <c r="O265" s="36" t="s">
        <v>83</v>
      </c>
      <c r="P265" s="37">
        <v>0.13569999999999999</v>
      </c>
      <c r="Q265" s="36" t="s">
        <v>677</v>
      </c>
      <c r="R265" s="36" t="s">
        <v>682</v>
      </c>
      <c r="S265" s="47"/>
      <c r="U265" s="36" t="s">
        <v>1597</v>
      </c>
      <c r="V265" s="36" t="s">
        <v>270</v>
      </c>
      <c r="W265" s="36" t="s">
        <v>8728</v>
      </c>
      <c r="X265" s="36" t="s">
        <v>671</v>
      </c>
      <c r="Y265" s="36" t="s">
        <v>679</v>
      </c>
      <c r="Z265" s="36" t="s">
        <v>674</v>
      </c>
      <c r="AA265" s="36" t="s">
        <v>675</v>
      </c>
      <c r="AB265" s="37">
        <v>4.2</v>
      </c>
      <c r="AC265" s="38">
        <v>10000</v>
      </c>
      <c r="AD265" s="36" t="s">
        <v>1579</v>
      </c>
      <c r="AE265" s="39">
        <v>44011</v>
      </c>
      <c r="AF265" s="39">
        <v>44069</v>
      </c>
      <c r="AG265" s="36" t="s">
        <v>140</v>
      </c>
      <c r="AH265" s="36" t="s">
        <v>268</v>
      </c>
      <c r="AI265" s="37">
        <v>9.6799999999999997E-2</v>
      </c>
      <c r="AJ265" s="36" t="s">
        <v>677</v>
      </c>
      <c r="AK265" s="36" t="s">
        <v>682</v>
      </c>
      <c r="AN265" s="36" t="s">
        <v>1597</v>
      </c>
      <c r="AO265" s="36" t="s">
        <v>270</v>
      </c>
      <c r="AP265" s="36" t="s">
        <v>271</v>
      </c>
      <c r="AQ265" s="36" t="s">
        <v>827</v>
      </c>
      <c r="AR265" s="36" t="s">
        <v>77</v>
      </c>
      <c r="AS265" s="36" t="s">
        <v>674</v>
      </c>
      <c r="AT265" s="36" t="s">
        <v>78</v>
      </c>
      <c r="AU265" s="37">
        <v>4.2</v>
      </c>
      <c r="AV265" s="38">
        <v>10000</v>
      </c>
      <c r="AW265" s="36" t="s">
        <v>1579</v>
      </c>
      <c r="AX265" s="39">
        <v>44011</v>
      </c>
      <c r="AY265" s="39">
        <v>44069</v>
      </c>
      <c r="AZ265" s="36" t="s">
        <v>1580</v>
      </c>
      <c r="BA265" s="36" t="s">
        <v>1598</v>
      </c>
      <c r="BB265" s="37">
        <v>9.6799999999999997E-2</v>
      </c>
      <c r="BC265" s="36" t="s">
        <v>823</v>
      </c>
      <c r="BD265" s="36" t="s">
        <v>682</v>
      </c>
    </row>
    <row r="266" spans="2:56">
      <c r="B266" s="36" t="s">
        <v>5087</v>
      </c>
      <c r="C266" s="36" t="s">
        <v>9815</v>
      </c>
      <c r="D266" s="36" t="s">
        <v>9816</v>
      </c>
      <c r="E266" s="36" t="s">
        <v>4879</v>
      </c>
      <c r="F266" s="36" t="s">
        <v>9453</v>
      </c>
      <c r="G266" s="36" t="s">
        <v>692</v>
      </c>
      <c r="H266" s="36" t="s">
        <v>675</v>
      </c>
      <c r="I266" s="37">
        <v>2.7</v>
      </c>
      <c r="J266" s="38">
        <v>10000</v>
      </c>
      <c r="K266" s="36" t="s">
        <v>5046</v>
      </c>
      <c r="L266" s="39">
        <v>42184</v>
      </c>
      <c r="M266" s="39">
        <v>42207</v>
      </c>
      <c r="N266" s="36" t="s">
        <v>84</v>
      </c>
      <c r="O266" s="36" t="s">
        <v>83</v>
      </c>
      <c r="P266" s="37">
        <v>0.16120000000000001</v>
      </c>
      <c r="Q266" s="36" t="s">
        <v>677</v>
      </c>
      <c r="R266" s="36" t="s">
        <v>682</v>
      </c>
      <c r="S266" s="47"/>
      <c r="U266" s="36" t="s">
        <v>8729</v>
      </c>
      <c r="V266" s="36" t="s">
        <v>737</v>
      </c>
      <c r="W266" s="36" t="s">
        <v>8730</v>
      </c>
      <c r="X266" s="36" t="s">
        <v>671</v>
      </c>
      <c r="Y266" s="36" t="s">
        <v>8391</v>
      </c>
      <c r="Z266" s="36" t="s">
        <v>674</v>
      </c>
      <c r="AA266" s="36" t="s">
        <v>675</v>
      </c>
      <c r="AB266" s="37">
        <v>4.3</v>
      </c>
      <c r="AC266" s="38">
        <v>10000</v>
      </c>
      <c r="AD266" s="36" t="s">
        <v>1579</v>
      </c>
      <c r="AE266" s="39">
        <v>44011</v>
      </c>
      <c r="AF266" s="39">
        <v>44069</v>
      </c>
      <c r="AG266" s="36" t="s">
        <v>140</v>
      </c>
      <c r="AH266" s="36" t="s">
        <v>268</v>
      </c>
      <c r="AI266" s="37">
        <v>6.3E-2</v>
      </c>
      <c r="AJ266" s="36" t="s">
        <v>677</v>
      </c>
      <c r="AK266" s="36" t="s">
        <v>8566</v>
      </c>
      <c r="AN266" s="36" t="s">
        <v>1599</v>
      </c>
      <c r="AO266" s="36" t="s">
        <v>737</v>
      </c>
      <c r="AP266" s="36" t="s">
        <v>1600</v>
      </c>
      <c r="AQ266" s="36" t="s">
        <v>195</v>
      </c>
      <c r="AR266" s="36" t="s">
        <v>679</v>
      </c>
      <c r="AS266" s="36" t="s">
        <v>812</v>
      </c>
      <c r="AT266" s="36" t="s">
        <v>809</v>
      </c>
      <c r="AU266" s="37">
        <v>4.3</v>
      </c>
      <c r="AV266" s="38">
        <v>10000</v>
      </c>
      <c r="AW266" s="36" t="s">
        <v>1601</v>
      </c>
      <c r="AX266" s="39">
        <v>44011</v>
      </c>
      <c r="AY266" s="39">
        <v>44069</v>
      </c>
      <c r="AZ266" s="36" t="s">
        <v>1591</v>
      </c>
      <c r="BA266" s="36" t="s">
        <v>1602</v>
      </c>
      <c r="BB266" s="37">
        <v>6.3E-2</v>
      </c>
      <c r="BC266" s="36" t="s">
        <v>677</v>
      </c>
      <c r="BD266" s="36" t="s">
        <v>799</v>
      </c>
    </row>
    <row r="267" spans="2:56">
      <c r="B267" s="36" t="s">
        <v>9817</v>
      </c>
      <c r="C267" s="36" t="s">
        <v>2900</v>
      </c>
      <c r="D267" s="36" t="s">
        <v>2901</v>
      </c>
      <c r="E267" s="36" t="s">
        <v>4879</v>
      </c>
      <c r="F267" s="36" t="s">
        <v>679</v>
      </c>
      <c r="G267" s="36" t="s">
        <v>674</v>
      </c>
      <c r="H267" s="36" t="s">
        <v>675</v>
      </c>
      <c r="I267" s="37">
        <v>2.6</v>
      </c>
      <c r="J267" s="38">
        <v>10000</v>
      </c>
      <c r="K267" s="36" t="s">
        <v>5089</v>
      </c>
      <c r="L267" s="39">
        <v>42184</v>
      </c>
      <c r="M267" s="39">
        <v>42242</v>
      </c>
      <c r="N267" s="36" t="s">
        <v>2888</v>
      </c>
      <c r="O267" s="36" t="s">
        <v>5072</v>
      </c>
      <c r="P267" s="37">
        <v>0.31209999999999999</v>
      </c>
      <c r="Q267" s="36" t="s">
        <v>677</v>
      </c>
      <c r="R267" s="36" t="s">
        <v>682</v>
      </c>
      <c r="S267" s="47"/>
      <c r="U267" s="36" t="s">
        <v>1603</v>
      </c>
      <c r="V267" s="36" t="s">
        <v>8731</v>
      </c>
      <c r="W267" s="36" t="s">
        <v>1604</v>
      </c>
      <c r="X267" s="36" t="s">
        <v>8357</v>
      </c>
      <c r="Y267" s="36" t="s">
        <v>8391</v>
      </c>
      <c r="Z267" s="36" t="s">
        <v>674</v>
      </c>
      <c r="AA267" s="36" t="s">
        <v>8406</v>
      </c>
      <c r="AB267" s="37">
        <v>4.4000000000000004</v>
      </c>
      <c r="AC267" s="38">
        <v>10000</v>
      </c>
      <c r="AD267" s="36" t="s">
        <v>8732</v>
      </c>
      <c r="AE267" s="39">
        <v>44011</v>
      </c>
      <c r="AF267" s="39">
        <v>44069</v>
      </c>
      <c r="AG267" s="36" t="s">
        <v>8733</v>
      </c>
      <c r="AH267" s="36" t="s">
        <v>268</v>
      </c>
      <c r="AI267" s="37">
        <v>4.07E-2</v>
      </c>
      <c r="AJ267" s="36" t="s">
        <v>8382</v>
      </c>
      <c r="AK267" s="36" t="s">
        <v>682</v>
      </c>
      <c r="AN267" s="36" t="s">
        <v>1603</v>
      </c>
      <c r="AO267" s="36" t="s">
        <v>272</v>
      </c>
      <c r="AP267" s="36" t="s">
        <v>1604</v>
      </c>
      <c r="AQ267" s="36" t="s">
        <v>827</v>
      </c>
      <c r="AR267" s="36" t="s">
        <v>679</v>
      </c>
      <c r="AS267" s="36" t="s">
        <v>789</v>
      </c>
      <c r="AT267" s="36" t="s">
        <v>78</v>
      </c>
      <c r="AU267" s="37">
        <v>4.4000000000000004</v>
      </c>
      <c r="AV267" s="38">
        <v>10000</v>
      </c>
      <c r="AW267" s="36" t="s">
        <v>1585</v>
      </c>
      <c r="AX267" s="39">
        <v>44011</v>
      </c>
      <c r="AY267" s="39">
        <v>44069</v>
      </c>
      <c r="AZ267" s="36" t="s">
        <v>1580</v>
      </c>
      <c r="BA267" s="36" t="s">
        <v>1587</v>
      </c>
      <c r="BB267" s="37">
        <v>4.07E-2</v>
      </c>
      <c r="BC267" s="36" t="s">
        <v>201</v>
      </c>
      <c r="BD267" s="36" t="s">
        <v>682</v>
      </c>
    </row>
    <row r="268" spans="2:56">
      <c r="B268" s="36" t="s">
        <v>9818</v>
      </c>
      <c r="C268" s="36" t="s">
        <v>9819</v>
      </c>
      <c r="D268" s="36" t="s">
        <v>9820</v>
      </c>
      <c r="E268" s="36" t="s">
        <v>4879</v>
      </c>
      <c r="F268" s="36" t="s">
        <v>679</v>
      </c>
      <c r="G268" s="36" t="s">
        <v>674</v>
      </c>
      <c r="H268" s="36" t="s">
        <v>675</v>
      </c>
      <c r="I268" s="37">
        <v>2.65</v>
      </c>
      <c r="J268" s="38">
        <v>10000</v>
      </c>
      <c r="K268" s="36" t="s">
        <v>5089</v>
      </c>
      <c r="L268" s="39">
        <v>42184</v>
      </c>
      <c r="M268" s="39">
        <v>42242</v>
      </c>
      <c r="N268" s="36" t="s">
        <v>2888</v>
      </c>
      <c r="O268" s="36" t="s">
        <v>5072</v>
      </c>
      <c r="P268" s="37">
        <v>0.2873</v>
      </c>
      <c r="Q268" s="36" t="s">
        <v>677</v>
      </c>
      <c r="R268" s="36" t="s">
        <v>682</v>
      </c>
      <c r="S268" s="47"/>
      <c r="U268" s="36" t="s">
        <v>1605</v>
      </c>
      <c r="V268" s="36" t="s">
        <v>1606</v>
      </c>
      <c r="W268" s="36" t="s">
        <v>4633</v>
      </c>
      <c r="X268" s="36" t="s">
        <v>8357</v>
      </c>
      <c r="Y268" s="36" t="s">
        <v>679</v>
      </c>
      <c r="Z268" s="36" t="s">
        <v>8435</v>
      </c>
      <c r="AA268" s="36" t="s">
        <v>675</v>
      </c>
      <c r="AB268" s="37">
        <v>4.5</v>
      </c>
      <c r="AC268" s="38">
        <v>10000</v>
      </c>
      <c r="AD268" s="36" t="s">
        <v>1579</v>
      </c>
      <c r="AE268" s="39">
        <v>44011</v>
      </c>
      <c r="AF268" s="39">
        <v>44069</v>
      </c>
      <c r="AG268" s="36" t="s">
        <v>140</v>
      </c>
      <c r="AH268" s="36" t="s">
        <v>8734</v>
      </c>
      <c r="AI268" s="37">
        <v>2.5499999999999998E-2</v>
      </c>
      <c r="AJ268" s="36" t="s">
        <v>677</v>
      </c>
      <c r="AK268" s="36" t="s">
        <v>682</v>
      </c>
      <c r="AN268" s="36" t="s">
        <v>1605</v>
      </c>
      <c r="AO268" s="36" t="s">
        <v>1606</v>
      </c>
      <c r="AP268" s="36" t="s">
        <v>1607</v>
      </c>
      <c r="AQ268" s="36" t="s">
        <v>827</v>
      </c>
      <c r="AR268" s="36" t="s">
        <v>77</v>
      </c>
      <c r="AS268" s="36" t="s">
        <v>812</v>
      </c>
      <c r="AT268" s="36" t="s">
        <v>790</v>
      </c>
      <c r="AU268" s="37">
        <v>4.5</v>
      </c>
      <c r="AV268" s="38">
        <v>10000</v>
      </c>
      <c r="AW268" s="36" t="s">
        <v>1590</v>
      </c>
      <c r="AX268" s="39">
        <v>44011</v>
      </c>
      <c r="AY268" s="39">
        <v>44069</v>
      </c>
      <c r="AZ268" s="36" t="s">
        <v>1580</v>
      </c>
      <c r="BA268" s="36" t="s">
        <v>268</v>
      </c>
      <c r="BB268" s="37">
        <v>2.5499999999999998E-2</v>
      </c>
      <c r="BC268" s="36" t="s">
        <v>201</v>
      </c>
      <c r="BD268" s="36" t="s">
        <v>807</v>
      </c>
    </row>
    <row r="269" spans="2:56">
      <c r="B269" s="36" t="s">
        <v>9821</v>
      </c>
      <c r="C269" s="36" t="s">
        <v>9822</v>
      </c>
      <c r="D269" s="36" t="s">
        <v>9823</v>
      </c>
      <c r="E269" s="36" t="s">
        <v>4879</v>
      </c>
      <c r="F269" s="36" t="s">
        <v>679</v>
      </c>
      <c r="G269" s="36" t="s">
        <v>674</v>
      </c>
      <c r="H269" s="36" t="s">
        <v>675</v>
      </c>
      <c r="I269" s="37">
        <v>2.7</v>
      </c>
      <c r="J269" s="38">
        <v>10000</v>
      </c>
      <c r="K269" s="36" t="s">
        <v>5089</v>
      </c>
      <c r="L269" s="39">
        <v>42184</v>
      </c>
      <c r="M269" s="39">
        <v>42242</v>
      </c>
      <c r="N269" s="36" t="s">
        <v>2888</v>
      </c>
      <c r="O269" s="36" t="s">
        <v>5072</v>
      </c>
      <c r="P269" s="37">
        <v>0.2641</v>
      </c>
      <c r="Q269" s="36" t="s">
        <v>677</v>
      </c>
      <c r="R269" s="36" t="s">
        <v>682</v>
      </c>
      <c r="S269" s="47"/>
      <c r="U269" s="36" t="s">
        <v>4634</v>
      </c>
      <c r="V269" s="36" t="s">
        <v>1609</v>
      </c>
      <c r="W269" s="36" t="s">
        <v>273</v>
      </c>
      <c r="X269" s="36" t="s">
        <v>671</v>
      </c>
      <c r="Y269" s="36" t="s">
        <v>679</v>
      </c>
      <c r="Z269" s="36" t="s">
        <v>8374</v>
      </c>
      <c r="AA269" s="36" t="s">
        <v>675</v>
      </c>
      <c r="AB269" s="37">
        <v>4.5999999999999996</v>
      </c>
      <c r="AC269" s="38">
        <v>10000</v>
      </c>
      <c r="AD269" s="36" t="s">
        <v>1579</v>
      </c>
      <c r="AE269" s="39">
        <v>44011</v>
      </c>
      <c r="AF269" s="39">
        <v>44069</v>
      </c>
      <c r="AG269" s="36" t="s">
        <v>140</v>
      </c>
      <c r="AH269" s="36" t="s">
        <v>268</v>
      </c>
      <c r="AI269" s="37">
        <v>1.49E-2</v>
      </c>
      <c r="AJ269" s="36" t="s">
        <v>677</v>
      </c>
      <c r="AK269" s="36" t="s">
        <v>8393</v>
      </c>
      <c r="AN269" s="36" t="s">
        <v>1608</v>
      </c>
      <c r="AO269" s="36" t="s">
        <v>1609</v>
      </c>
      <c r="AP269" s="36" t="s">
        <v>273</v>
      </c>
      <c r="AQ269" s="36" t="s">
        <v>673</v>
      </c>
      <c r="AR269" s="36" t="s">
        <v>804</v>
      </c>
      <c r="AS269" s="36" t="s">
        <v>674</v>
      </c>
      <c r="AT269" s="36" t="s">
        <v>809</v>
      </c>
      <c r="AU269" s="37">
        <v>4.5999999999999996</v>
      </c>
      <c r="AV269" s="38">
        <v>10000</v>
      </c>
      <c r="AW269" s="36" t="s">
        <v>1590</v>
      </c>
      <c r="AX269" s="39">
        <v>44011</v>
      </c>
      <c r="AY269" s="39">
        <v>44069</v>
      </c>
      <c r="AZ269" s="36" t="s">
        <v>1580</v>
      </c>
      <c r="BA269" s="36" t="s">
        <v>1587</v>
      </c>
      <c r="BB269" s="37">
        <v>1.49E-2</v>
      </c>
      <c r="BC269" s="36" t="s">
        <v>677</v>
      </c>
      <c r="BD269" s="36" t="s">
        <v>807</v>
      </c>
    </row>
    <row r="270" spans="2:56">
      <c r="B270" s="36" t="s">
        <v>5088</v>
      </c>
      <c r="C270" s="36" t="s">
        <v>9824</v>
      </c>
      <c r="D270" s="36" t="s">
        <v>2902</v>
      </c>
      <c r="E270" s="36" t="s">
        <v>4879</v>
      </c>
      <c r="F270" s="36" t="s">
        <v>679</v>
      </c>
      <c r="G270" s="36" t="s">
        <v>674</v>
      </c>
      <c r="H270" s="36" t="s">
        <v>675</v>
      </c>
      <c r="I270" s="37">
        <v>2.75</v>
      </c>
      <c r="J270" s="38">
        <v>10000</v>
      </c>
      <c r="K270" s="36" t="s">
        <v>5089</v>
      </c>
      <c r="L270" s="39">
        <v>42184</v>
      </c>
      <c r="M270" s="39">
        <v>42242</v>
      </c>
      <c r="N270" s="36" t="s">
        <v>2888</v>
      </c>
      <c r="O270" s="36" t="s">
        <v>5072</v>
      </c>
      <c r="P270" s="37">
        <v>0.24229999999999999</v>
      </c>
      <c r="Q270" s="36" t="s">
        <v>677</v>
      </c>
      <c r="R270" s="36" t="s">
        <v>682</v>
      </c>
      <c r="S270" s="47"/>
      <c r="U270" s="36" t="s">
        <v>1610</v>
      </c>
      <c r="V270" s="36" t="s">
        <v>8735</v>
      </c>
      <c r="W270" s="36" t="s">
        <v>1612</v>
      </c>
      <c r="X270" s="36" t="s">
        <v>671</v>
      </c>
      <c r="Y270" s="36" t="s">
        <v>679</v>
      </c>
      <c r="Z270" s="36" t="s">
        <v>692</v>
      </c>
      <c r="AA270" s="36" t="s">
        <v>675</v>
      </c>
      <c r="AB270" s="37">
        <v>3.8</v>
      </c>
      <c r="AC270" s="38">
        <v>10000</v>
      </c>
      <c r="AD270" s="36" t="s">
        <v>1579</v>
      </c>
      <c r="AE270" s="39">
        <v>44011</v>
      </c>
      <c r="AF270" s="39">
        <v>44069</v>
      </c>
      <c r="AG270" s="36" t="s">
        <v>8724</v>
      </c>
      <c r="AH270" s="36" t="s">
        <v>8736</v>
      </c>
      <c r="AI270" s="37">
        <v>4.0500000000000001E-2</v>
      </c>
      <c r="AJ270" s="36" t="s">
        <v>8432</v>
      </c>
      <c r="AK270" s="36" t="s">
        <v>8386</v>
      </c>
      <c r="AN270" s="36" t="s">
        <v>1610</v>
      </c>
      <c r="AO270" s="36" t="s">
        <v>1611</v>
      </c>
      <c r="AP270" s="36" t="s">
        <v>1612</v>
      </c>
      <c r="AQ270" s="36" t="s">
        <v>827</v>
      </c>
      <c r="AR270" s="36" t="s">
        <v>804</v>
      </c>
      <c r="AS270" s="36" t="s">
        <v>830</v>
      </c>
      <c r="AT270" s="36" t="s">
        <v>78</v>
      </c>
      <c r="AU270" s="37">
        <v>3.8</v>
      </c>
      <c r="AV270" s="38">
        <v>10000</v>
      </c>
      <c r="AW270" s="36" t="s">
        <v>1613</v>
      </c>
      <c r="AX270" s="39">
        <v>44011</v>
      </c>
      <c r="AY270" s="39">
        <v>44069</v>
      </c>
      <c r="AZ270" s="36" t="s">
        <v>1580</v>
      </c>
      <c r="BA270" s="36" t="s">
        <v>268</v>
      </c>
      <c r="BB270" s="37">
        <v>4.0500000000000001E-2</v>
      </c>
      <c r="BC270" s="36" t="s">
        <v>823</v>
      </c>
      <c r="BD270" s="36" t="s">
        <v>682</v>
      </c>
    </row>
    <row r="271" spans="2:56">
      <c r="B271" s="36" t="s">
        <v>2903</v>
      </c>
      <c r="C271" s="36" t="s">
        <v>9825</v>
      </c>
      <c r="D271" s="36" t="s">
        <v>5090</v>
      </c>
      <c r="E271" s="36" t="s">
        <v>9456</v>
      </c>
      <c r="F271" s="36" t="s">
        <v>679</v>
      </c>
      <c r="G271" s="36" t="s">
        <v>692</v>
      </c>
      <c r="H271" s="36" t="s">
        <v>675</v>
      </c>
      <c r="I271" s="37">
        <v>2.6</v>
      </c>
      <c r="J271" s="38">
        <v>10000</v>
      </c>
      <c r="K271" s="36" t="s">
        <v>5089</v>
      </c>
      <c r="L271" s="39">
        <v>42184</v>
      </c>
      <c r="M271" s="39">
        <v>42242</v>
      </c>
      <c r="N271" s="36" t="s">
        <v>2888</v>
      </c>
      <c r="O271" s="36" t="s">
        <v>5072</v>
      </c>
      <c r="P271" s="37">
        <v>0.15509999999999999</v>
      </c>
      <c r="Q271" s="36" t="s">
        <v>677</v>
      </c>
      <c r="R271" s="36" t="s">
        <v>682</v>
      </c>
      <c r="S271" s="47"/>
      <c r="U271" s="36" t="s">
        <v>1614</v>
      </c>
      <c r="V271" s="36" t="s">
        <v>1615</v>
      </c>
      <c r="W271" s="36" t="s">
        <v>1616</v>
      </c>
      <c r="X271" s="36" t="s">
        <v>8357</v>
      </c>
      <c r="Y271" s="36" t="s">
        <v>679</v>
      </c>
      <c r="Z271" s="36" t="s">
        <v>692</v>
      </c>
      <c r="AA271" s="36" t="s">
        <v>675</v>
      </c>
      <c r="AB271" s="37">
        <v>3.9</v>
      </c>
      <c r="AC271" s="38">
        <v>10000</v>
      </c>
      <c r="AD271" s="36" t="s">
        <v>1579</v>
      </c>
      <c r="AE271" s="39">
        <v>44011</v>
      </c>
      <c r="AF271" s="39">
        <v>44069</v>
      </c>
      <c r="AG271" s="36" t="s">
        <v>140</v>
      </c>
      <c r="AH271" s="36" t="s">
        <v>268</v>
      </c>
      <c r="AI271" s="37">
        <v>5.7700000000000001E-2</v>
      </c>
      <c r="AJ271" s="36" t="s">
        <v>677</v>
      </c>
      <c r="AK271" s="36" t="s">
        <v>682</v>
      </c>
      <c r="AN271" s="36" t="s">
        <v>1614</v>
      </c>
      <c r="AO271" s="36" t="s">
        <v>1615</v>
      </c>
      <c r="AP271" s="36" t="s">
        <v>1616</v>
      </c>
      <c r="AQ271" s="36" t="s">
        <v>788</v>
      </c>
      <c r="AR271" s="36" t="s">
        <v>804</v>
      </c>
      <c r="AS271" s="36" t="s">
        <v>830</v>
      </c>
      <c r="AT271" s="36" t="s">
        <v>871</v>
      </c>
      <c r="AU271" s="37">
        <v>3.9</v>
      </c>
      <c r="AV271" s="38">
        <v>10000</v>
      </c>
      <c r="AW271" s="36" t="s">
        <v>1590</v>
      </c>
      <c r="AX271" s="39">
        <v>44011</v>
      </c>
      <c r="AY271" s="39">
        <v>44069</v>
      </c>
      <c r="AZ271" s="36" t="s">
        <v>140</v>
      </c>
      <c r="BA271" s="36" t="s">
        <v>1581</v>
      </c>
      <c r="BB271" s="37">
        <v>5.7700000000000001E-2</v>
      </c>
      <c r="BC271" s="36" t="s">
        <v>823</v>
      </c>
      <c r="BD271" s="36" t="s">
        <v>974</v>
      </c>
    </row>
    <row r="272" spans="2:56">
      <c r="B272" s="36" t="s">
        <v>2904</v>
      </c>
      <c r="C272" s="36" t="s">
        <v>5091</v>
      </c>
      <c r="D272" s="36" t="s">
        <v>2905</v>
      </c>
      <c r="E272" s="36" t="s">
        <v>4879</v>
      </c>
      <c r="F272" s="36" t="s">
        <v>679</v>
      </c>
      <c r="G272" s="36" t="s">
        <v>692</v>
      </c>
      <c r="H272" s="36" t="s">
        <v>675</v>
      </c>
      <c r="I272" s="37">
        <v>2.65</v>
      </c>
      <c r="J272" s="38">
        <v>10000</v>
      </c>
      <c r="K272" s="36" t="s">
        <v>5089</v>
      </c>
      <c r="L272" s="39">
        <v>42184</v>
      </c>
      <c r="M272" s="39">
        <v>42242</v>
      </c>
      <c r="N272" s="36" t="s">
        <v>2888</v>
      </c>
      <c r="O272" s="36" t="s">
        <v>5072</v>
      </c>
      <c r="P272" s="37">
        <v>0.17879999999999999</v>
      </c>
      <c r="Q272" s="36" t="s">
        <v>677</v>
      </c>
      <c r="R272" s="36" t="s">
        <v>682</v>
      </c>
      <c r="S272" s="47"/>
      <c r="U272" s="36" t="s">
        <v>8737</v>
      </c>
      <c r="V272" s="36" t="s">
        <v>8738</v>
      </c>
      <c r="W272" s="36" t="s">
        <v>1618</v>
      </c>
      <c r="X272" s="36" t="s">
        <v>671</v>
      </c>
      <c r="Y272" s="36" t="s">
        <v>679</v>
      </c>
      <c r="Z272" s="36" t="s">
        <v>8378</v>
      </c>
      <c r="AA272" s="36" t="s">
        <v>675</v>
      </c>
      <c r="AB272" s="37">
        <v>4</v>
      </c>
      <c r="AC272" s="38">
        <v>10000</v>
      </c>
      <c r="AD272" s="36" t="s">
        <v>1579</v>
      </c>
      <c r="AE272" s="39">
        <v>44011</v>
      </c>
      <c r="AF272" s="39">
        <v>44069</v>
      </c>
      <c r="AG272" s="36" t="s">
        <v>140</v>
      </c>
      <c r="AH272" s="36" t="s">
        <v>8739</v>
      </c>
      <c r="AI272" s="37">
        <v>8.1299999999999997E-2</v>
      </c>
      <c r="AJ272" s="36" t="s">
        <v>677</v>
      </c>
      <c r="AK272" s="36" t="s">
        <v>682</v>
      </c>
      <c r="AN272" s="36" t="s">
        <v>1617</v>
      </c>
      <c r="AO272" s="36" t="s">
        <v>738</v>
      </c>
      <c r="AP272" s="36" t="s">
        <v>1618</v>
      </c>
      <c r="AQ272" s="36" t="s">
        <v>808</v>
      </c>
      <c r="AR272" s="36" t="s">
        <v>679</v>
      </c>
      <c r="AS272" s="36" t="s">
        <v>822</v>
      </c>
      <c r="AT272" s="36" t="s">
        <v>78</v>
      </c>
      <c r="AU272" s="37">
        <v>4</v>
      </c>
      <c r="AV272" s="38">
        <v>10000</v>
      </c>
      <c r="AW272" s="36" t="s">
        <v>1601</v>
      </c>
      <c r="AX272" s="39">
        <v>44011</v>
      </c>
      <c r="AY272" s="39">
        <v>44069</v>
      </c>
      <c r="AZ272" s="36" t="s">
        <v>1591</v>
      </c>
      <c r="BA272" s="36" t="s">
        <v>1598</v>
      </c>
      <c r="BB272" s="37">
        <v>8.1299999999999997E-2</v>
      </c>
      <c r="BC272" s="36" t="s">
        <v>798</v>
      </c>
      <c r="BD272" s="36" t="s">
        <v>682</v>
      </c>
    </row>
    <row r="273" spans="2:56">
      <c r="B273" s="36" t="s">
        <v>9826</v>
      </c>
      <c r="C273" s="36" t="s">
        <v>5092</v>
      </c>
      <c r="D273" s="36" t="s">
        <v>5093</v>
      </c>
      <c r="E273" s="36" t="s">
        <v>4879</v>
      </c>
      <c r="F273" s="36" t="s">
        <v>679</v>
      </c>
      <c r="G273" s="36" t="s">
        <v>692</v>
      </c>
      <c r="H273" s="36" t="s">
        <v>9446</v>
      </c>
      <c r="I273" s="37">
        <v>2.7</v>
      </c>
      <c r="J273" s="38">
        <v>10000</v>
      </c>
      <c r="K273" s="36" t="s">
        <v>5089</v>
      </c>
      <c r="L273" s="39">
        <v>42184</v>
      </c>
      <c r="M273" s="39">
        <v>42242</v>
      </c>
      <c r="N273" s="36" t="s">
        <v>2888</v>
      </c>
      <c r="O273" s="36" t="s">
        <v>5072</v>
      </c>
      <c r="P273" s="37">
        <v>0.20449999999999999</v>
      </c>
      <c r="Q273" s="36" t="s">
        <v>677</v>
      </c>
      <c r="R273" s="36" t="s">
        <v>682</v>
      </c>
      <c r="S273" s="47"/>
      <c r="U273" s="36" t="s">
        <v>8740</v>
      </c>
      <c r="V273" s="36" t="s">
        <v>8741</v>
      </c>
      <c r="W273" s="36" t="s">
        <v>1620</v>
      </c>
      <c r="X273" s="36" t="s">
        <v>671</v>
      </c>
      <c r="Y273" s="36" t="s">
        <v>679</v>
      </c>
      <c r="Z273" s="36" t="s">
        <v>692</v>
      </c>
      <c r="AA273" s="36" t="s">
        <v>8406</v>
      </c>
      <c r="AB273" s="37">
        <v>4.0999999999999996</v>
      </c>
      <c r="AC273" s="38">
        <v>10000</v>
      </c>
      <c r="AD273" s="36" t="s">
        <v>1579</v>
      </c>
      <c r="AE273" s="39">
        <v>44011</v>
      </c>
      <c r="AF273" s="39">
        <v>44069</v>
      </c>
      <c r="AG273" s="36" t="s">
        <v>8742</v>
      </c>
      <c r="AH273" s="36" t="s">
        <v>268</v>
      </c>
      <c r="AI273" s="37">
        <v>0.11749999999999999</v>
      </c>
      <c r="AJ273" s="36" t="s">
        <v>677</v>
      </c>
      <c r="AK273" s="36" t="s">
        <v>682</v>
      </c>
      <c r="AN273" s="36" t="s">
        <v>274</v>
      </c>
      <c r="AO273" s="36" t="s">
        <v>1619</v>
      </c>
      <c r="AP273" s="36" t="s">
        <v>1620</v>
      </c>
      <c r="AQ273" s="36" t="s">
        <v>827</v>
      </c>
      <c r="AR273" s="36" t="s">
        <v>679</v>
      </c>
      <c r="AS273" s="36" t="s">
        <v>692</v>
      </c>
      <c r="AT273" s="36" t="s">
        <v>675</v>
      </c>
      <c r="AU273" s="37">
        <v>4.0999999999999996</v>
      </c>
      <c r="AV273" s="38">
        <v>10000</v>
      </c>
      <c r="AW273" s="36" t="s">
        <v>1585</v>
      </c>
      <c r="AX273" s="39">
        <v>44011</v>
      </c>
      <c r="AY273" s="39">
        <v>44069</v>
      </c>
      <c r="AZ273" s="36" t="s">
        <v>1580</v>
      </c>
      <c r="BA273" s="36" t="s">
        <v>1596</v>
      </c>
      <c r="BB273" s="37">
        <v>0.11749999999999999</v>
      </c>
      <c r="BC273" s="36" t="s">
        <v>677</v>
      </c>
      <c r="BD273" s="36" t="s">
        <v>682</v>
      </c>
    </row>
    <row r="274" spans="2:56">
      <c r="B274" s="36" t="s">
        <v>2906</v>
      </c>
      <c r="C274" s="36" t="s">
        <v>5094</v>
      </c>
      <c r="D274" s="36" t="s">
        <v>5095</v>
      </c>
      <c r="E274" s="36" t="s">
        <v>4879</v>
      </c>
      <c r="F274" s="36" t="s">
        <v>679</v>
      </c>
      <c r="G274" s="36" t="s">
        <v>692</v>
      </c>
      <c r="H274" s="36" t="s">
        <v>675</v>
      </c>
      <c r="I274" s="37">
        <v>2.75</v>
      </c>
      <c r="J274" s="38">
        <v>10000</v>
      </c>
      <c r="K274" s="36" t="s">
        <v>5089</v>
      </c>
      <c r="L274" s="39">
        <v>42184</v>
      </c>
      <c r="M274" s="39">
        <v>42242</v>
      </c>
      <c r="N274" s="36" t="s">
        <v>2888</v>
      </c>
      <c r="O274" s="36" t="s">
        <v>5072</v>
      </c>
      <c r="P274" s="37">
        <v>0.2321</v>
      </c>
      <c r="Q274" s="36" t="s">
        <v>677</v>
      </c>
      <c r="R274" s="36" t="s">
        <v>682</v>
      </c>
      <c r="S274" s="47"/>
      <c r="U274" s="36" t="s">
        <v>1621</v>
      </c>
      <c r="V274" s="36" t="s">
        <v>1622</v>
      </c>
      <c r="W274" s="36" t="s">
        <v>8743</v>
      </c>
      <c r="X274" s="36" t="s">
        <v>671</v>
      </c>
      <c r="Y274" s="36" t="s">
        <v>8376</v>
      </c>
      <c r="Z274" s="36" t="s">
        <v>692</v>
      </c>
      <c r="AA274" s="36" t="s">
        <v>675</v>
      </c>
      <c r="AB274" s="37">
        <v>4.2</v>
      </c>
      <c r="AC274" s="38">
        <v>10000</v>
      </c>
      <c r="AD274" s="36" t="s">
        <v>8727</v>
      </c>
      <c r="AE274" s="39">
        <v>44011</v>
      </c>
      <c r="AF274" s="39">
        <v>44069</v>
      </c>
      <c r="AG274" s="36" t="s">
        <v>140</v>
      </c>
      <c r="AH274" s="36" t="s">
        <v>8725</v>
      </c>
      <c r="AI274" s="37">
        <v>0.1696</v>
      </c>
      <c r="AJ274" s="36" t="s">
        <v>677</v>
      </c>
      <c r="AK274" s="36" t="s">
        <v>682</v>
      </c>
      <c r="AN274" s="36" t="s">
        <v>1621</v>
      </c>
      <c r="AO274" s="36" t="s">
        <v>1622</v>
      </c>
      <c r="AP274" s="36" t="s">
        <v>1623</v>
      </c>
      <c r="AQ274" s="36" t="s">
        <v>673</v>
      </c>
      <c r="AR274" s="36" t="s">
        <v>811</v>
      </c>
      <c r="AS274" s="36" t="s">
        <v>692</v>
      </c>
      <c r="AT274" s="36" t="s">
        <v>675</v>
      </c>
      <c r="AU274" s="37">
        <v>4.2</v>
      </c>
      <c r="AV274" s="38">
        <v>10000</v>
      </c>
      <c r="AW274" s="36" t="s">
        <v>1613</v>
      </c>
      <c r="AX274" s="39">
        <v>44011</v>
      </c>
      <c r="AY274" s="39">
        <v>44069</v>
      </c>
      <c r="AZ274" s="36" t="s">
        <v>1591</v>
      </c>
      <c r="BA274" s="36" t="s">
        <v>268</v>
      </c>
      <c r="BB274" s="37">
        <v>0.1696</v>
      </c>
      <c r="BC274" s="36" t="s">
        <v>798</v>
      </c>
      <c r="BD274" s="36" t="s">
        <v>810</v>
      </c>
    </row>
    <row r="275" spans="2:56">
      <c r="B275" s="36" t="s">
        <v>5096</v>
      </c>
      <c r="C275" s="36" t="s">
        <v>2907</v>
      </c>
      <c r="D275" s="36" t="s">
        <v>2908</v>
      </c>
      <c r="E275" s="36" t="s">
        <v>4879</v>
      </c>
      <c r="F275" s="36" t="s">
        <v>679</v>
      </c>
      <c r="G275" s="36" t="s">
        <v>674</v>
      </c>
      <c r="H275" s="36" t="s">
        <v>675</v>
      </c>
      <c r="I275" s="37">
        <v>2.6</v>
      </c>
      <c r="J275" s="38">
        <v>10000</v>
      </c>
      <c r="K275" s="36" t="s">
        <v>9827</v>
      </c>
      <c r="L275" s="39">
        <v>42184</v>
      </c>
      <c r="M275" s="39">
        <v>42361</v>
      </c>
      <c r="N275" s="36" t="s">
        <v>5025</v>
      </c>
      <c r="O275" s="36" t="s">
        <v>5044</v>
      </c>
      <c r="P275" s="37">
        <v>0.43030000000000002</v>
      </c>
      <c r="Q275" s="36" t="s">
        <v>677</v>
      </c>
      <c r="R275" s="36" t="s">
        <v>682</v>
      </c>
      <c r="S275" s="47"/>
      <c r="U275" s="36" t="s">
        <v>8744</v>
      </c>
      <c r="V275" s="36" t="s">
        <v>8745</v>
      </c>
      <c r="W275" s="36" t="s">
        <v>275</v>
      </c>
      <c r="X275" s="36" t="s">
        <v>671</v>
      </c>
      <c r="Y275" s="36" t="s">
        <v>679</v>
      </c>
      <c r="Z275" s="36" t="s">
        <v>692</v>
      </c>
      <c r="AA275" s="36" t="s">
        <v>675</v>
      </c>
      <c r="AB275" s="37">
        <v>4.3</v>
      </c>
      <c r="AC275" s="38">
        <v>10000</v>
      </c>
      <c r="AD275" s="36" t="s">
        <v>1579</v>
      </c>
      <c r="AE275" s="39">
        <v>44011</v>
      </c>
      <c r="AF275" s="39">
        <v>44069</v>
      </c>
      <c r="AG275" s="36" t="s">
        <v>140</v>
      </c>
      <c r="AH275" s="36" t="s">
        <v>268</v>
      </c>
      <c r="AI275" s="37">
        <v>0.23599999999999999</v>
      </c>
      <c r="AJ275" s="36" t="s">
        <v>677</v>
      </c>
      <c r="AK275" s="36" t="s">
        <v>682</v>
      </c>
      <c r="AN275" s="36" t="s">
        <v>1624</v>
      </c>
      <c r="AO275" s="36" t="s">
        <v>1625</v>
      </c>
      <c r="AP275" s="36" t="s">
        <v>275</v>
      </c>
      <c r="AQ275" s="36" t="s">
        <v>827</v>
      </c>
      <c r="AR275" s="36" t="s">
        <v>679</v>
      </c>
      <c r="AS275" s="36" t="s">
        <v>698</v>
      </c>
      <c r="AT275" s="36" t="s">
        <v>78</v>
      </c>
      <c r="AU275" s="37">
        <v>4.3</v>
      </c>
      <c r="AV275" s="38">
        <v>10000</v>
      </c>
      <c r="AW275" s="36" t="s">
        <v>1579</v>
      </c>
      <c r="AX275" s="39">
        <v>44011</v>
      </c>
      <c r="AY275" s="39">
        <v>44069</v>
      </c>
      <c r="AZ275" s="36" t="s">
        <v>1580</v>
      </c>
      <c r="BA275" s="36" t="s">
        <v>1602</v>
      </c>
      <c r="BB275" s="37">
        <v>0.23599999999999999</v>
      </c>
      <c r="BC275" s="36" t="s">
        <v>677</v>
      </c>
      <c r="BD275" s="36" t="s">
        <v>810</v>
      </c>
    </row>
    <row r="276" spans="2:56">
      <c r="B276" s="36" t="s">
        <v>2909</v>
      </c>
      <c r="C276" s="36" t="s">
        <v>9828</v>
      </c>
      <c r="D276" s="36" t="s">
        <v>2910</v>
      </c>
      <c r="E276" s="36" t="s">
        <v>4879</v>
      </c>
      <c r="F276" s="36" t="s">
        <v>679</v>
      </c>
      <c r="G276" s="36" t="s">
        <v>674</v>
      </c>
      <c r="H276" s="36" t="s">
        <v>675</v>
      </c>
      <c r="I276" s="37">
        <v>2.65</v>
      </c>
      <c r="J276" s="38">
        <v>10000</v>
      </c>
      <c r="K276" s="36" t="s">
        <v>380</v>
      </c>
      <c r="L276" s="39">
        <v>42184</v>
      </c>
      <c r="M276" s="39">
        <v>42361</v>
      </c>
      <c r="N276" s="36" t="s">
        <v>5025</v>
      </c>
      <c r="O276" s="36" t="s">
        <v>5044</v>
      </c>
      <c r="P276" s="37">
        <v>0.40679999999999999</v>
      </c>
      <c r="Q276" s="36" t="s">
        <v>677</v>
      </c>
      <c r="R276" s="36" t="s">
        <v>682</v>
      </c>
      <c r="S276" s="47"/>
      <c r="U276" s="36" t="s">
        <v>4635</v>
      </c>
      <c r="V276" s="36" t="s">
        <v>1626</v>
      </c>
      <c r="W276" s="36" t="s">
        <v>8746</v>
      </c>
      <c r="X276" s="36" t="s">
        <v>671</v>
      </c>
      <c r="Y276" s="36" t="s">
        <v>8391</v>
      </c>
      <c r="Z276" s="36" t="s">
        <v>692</v>
      </c>
      <c r="AA276" s="36" t="s">
        <v>8389</v>
      </c>
      <c r="AB276" s="37">
        <v>4.4000000000000004</v>
      </c>
      <c r="AC276" s="38">
        <v>10000</v>
      </c>
      <c r="AD276" s="36" t="s">
        <v>1579</v>
      </c>
      <c r="AE276" s="39">
        <v>44011</v>
      </c>
      <c r="AF276" s="39">
        <v>44069</v>
      </c>
      <c r="AG276" s="36" t="s">
        <v>140</v>
      </c>
      <c r="AH276" s="36" t="s">
        <v>268</v>
      </c>
      <c r="AI276" s="37">
        <v>0.31709999999999999</v>
      </c>
      <c r="AJ276" s="36" t="s">
        <v>677</v>
      </c>
      <c r="AK276" s="36" t="s">
        <v>8381</v>
      </c>
      <c r="AN276" s="36" t="s">
        <v>739</v>
      </c>
      <c r="AO276" s="36" t="s">
        <v>1626</v>
      </c>
      <c r="AP276" s="36" t="s">
        <v>1627</v>
      </c>
      <c r="AQ276" s="36" t="s">
        <v>788</v>
      </c>
      <c r="AR276" s="36" t="s">
        <v>679</v>
      </c>
      <c r="AS276" s="36" t="s">
        <v>205</v>
      </c>
      <c r="AT276" s="36" t="s">
        <v>78</v>
      </c>
      <c r="AU276" s="37">
        <v>4.4000000000000004</v>
      </c>
      <c r="AV276" s="38">
        <v>10000</v>
      </c>
      <c r="AW276" s="36" t="s">
        <v>1590</v>
      </c>
      <c r="AX276" s="39">
        <v>44011</v>
      </c>
      <c r="AY276" s="39">
        <v>44069</v>
      </c>
      <c r="AZ276" s="36" t="s">
        <v>1591</v>
      </c>
      <c r="BA276" s="36" t="s">
        <v>1602</v>
      </c>
      <c r="BB276" s="37">
        <v>0.31709999999999999</v>
      </c>
      <c r="BC276" s="36" t="s">
        <v>201</v>
      </c>
      <c r="BD276" s="36" t="s">
        <v>682</v>
      </c>
    </row>
    <row r="277" spans="2:56">
      <c r="B277" s="36" t="s">
        <v>2911</v>
      </c>
      <c r="C277" s="36" t="s">
        <v>9829</v>
      </c>
      <c r="D277" s="36" t="s">
        <v>5097</v>
      </c>
      <c r="E277" s="36" t="s">
        <v>4879</v>
      </c>
      <c r="F277" s="36" t="s">
        <v>679</v>
      </c>
      <c r="G277" s="36" t="s">
        <v>674</v>
      </c>
      <c r="H277" s="36" t="s">
        <v>675</v>
      </c>
      <c r="I277" s="37">
        <v>2.7</v>
      </c>
      <c r="J277" s="38">
        <v>10000</v>
      </c>
      <c r="K277" s="36" t="s">
        <v>380</v>
      </c>
      <c r="L277" s="39">
        <v>42184</v>
      </c>
      <c r="M277" s="39">
        <v>42361</v>
      </c>
      <c r="N277" s="36" t="s">
        <v>5025</v>
      </c>
      <c r="O277" s="36" t="s">
        <v>5044</v>
      </c>
      <c r="P277" s="37">
        <v>0.38429999999999997</v>
      </c>
      <c r="Q277" s="36" t="s">
        <v>677</v>
      </c>
      <c r="R277" s="36" t="s">
        <v>682</v>
      </c>
      <c r="S277" s="47"/>
      <c r="U277" s="36" t="s">
        <v>1628</v>
      </c>
      <c r="V277" s="36" t="s">
        <v>8747</v>
      </c>
      <c r="W277" s="36" t="s">
        <v>8748</v>
      </c>
      <c r="X277" s="36" t="s">
        <v>671</v>
      </c>
      <c r="Y277" s="36" t="s">
        <v>679</v>
      </c>
      <c r="Z277" s="36" t="s">
        <v>692</v>
      </c>
      <c r="AA277" s="36" t="s">
        <v>675</v>
      </c>
      <c r="AB277" s="37">
        <v>4.5</v>
      </c>
      <c r="AC277" s="38">
        <v>10000</v>
      </c>
      <c r="AD277" s="36" t="s">
        <v>1579</v>
      </c>
      <c r="AE277" s="39">
        <v>44011</v>
      </c>
      <c r="AF277" s="39">
        <v>44069</v>
      </c>
      <c r="AG277" s="36" t="s">
        <v>140</v>
      </c>
      <c r="AH277" s="36" t="s">
        <v>268</v>
      </c>
      <c r="AI277" s="37">
        <v>0.41070000000000001</v>
      </c>
      <c r="AJ277" s="36" t="s">
        <v>677</v>
      </c>
      <c r="AK277" s="36" t="s">
        <v>8381</v>
      </c>
      <c r="AN277" s="36" t="s">
        <v>1628</v>
      </c>
      <c r="AO277" s="36" t="s">
        <v>1629</v>
      </c>
      <c r="AP277" s="36" t="s">
        <v>1630</v>
      </c>
      <c r="AQ277" s="36" t="s">
        <v>788</v>
      </c>
      <c r="AR277" s="36" t="s">
        <v>679</v>
      </c>
      <c r="AS277" s="36" t="s">
        <v>698</v>
      </c>
      <c r="AT277" s="36" t="s">
        <v>675</v>
      </c>
      <c r="AU277" s="37">
        <v>4.5</v>
      </c>
      <c r="AV277" s="38">
        <v>10000</v>
      </c>
      <c r="AW277" s="36" t="s">
        <v>1590</v>
      </c>
      <c r="AX277" s="39">
        <v>44011</v>
      </c>
      <c r="AY277" s="39">
        <v>44069</v>
      </c>
      <c r="AZ277" s="36" t="s">
        <v>1591</v>
      </c>
      <c r="BA277" s="36" t="s">
        <v>1602</v>
      </c>
      <c r="BB277" s="37">
        <v>0.41070000000000001</v>
      </c>
      <c r="BC277" s="36" t="s">
        <v>677</v>
      </c>
      <c r="BD277" s="36" t="s">
        <v>810</v>
      </c>
    </row>
    <row r="278" spans="2:56">
      <c r="B278" s="36" t="s">
        <v>9830</v>
      </c>
      <c r="C278" s="36" t="s">
        <v>5098</v>
      </c>
      <c r="D278" s="36" t="s">
        <v>5099</v>
      </c>
      <c r="E278" s="36" t="s">
        <v>4879</v>
      </c>
      <c r="F278" s="36" t="s">
        <v>679</v>
      </c>
      <c r="G278" s="36" t="s">
        <v>692</v>
      </c>
      <c r="H278" s="36" t="s">
        <v>675</v>
      </c>
      <c r="I278" s="37">
        <v>2.6</v>
      </c>
      <c r="J278" s="38">
        <v>10000</v>
      </c>
      <c r="K278" s="36" t="s">
        <v>380</v>
      </c>
      <c r="L278" s="39">
        <v>42184</v>
      </c>
      <c r="M278" s="39">
        <v>42361</v>
      </c>
      <c r="N278" s="36" t="s">
        <v>5025</v>
      </c>
      <c r="O278" s="36" t="s">
        <v>5044</v>
      </c>
      <c r="P278" s="37">
        <v>0.24610000000000001</v>
      </c>
      <c r="Q278" s="36" t="s">
        <v>677</v>
      </c>
      <c r="R278" s="36" t="s">
        <v>682</v>
      </c>
      <c r="S278" s="47"/>
      <c r="U278" s="36" t="s">
        <v>1631</v>
      </c>
      <c r="V278" s="36" t="s">
        <v>1632</v>
      </c>
      <c r="W278" s="36" t="s">
        <v>276</v>
      </c>
      <c r="X278" s="36" t="s">
        <v>671</v>
      </c>
      <c r="Y278" s="36" t="s">
        <v>8376</v>
      </c>
      <c r="Z278" s="36" t="s">
        <v>692</v>
      </c>
      <c r="AA278" s="36" t="s">
        <v>675</v>
      </c>
      <c r="AB278" s="37">
        <v>4.5999999999999996</v>
      </c>
      <c r="AC278" s="38">
        <v>10000</v>
      </c>
      <c r="AD278" s="36" t="s">
        <v>1579</v>
      </c>
      <c r="AE278" s="39">
        <v>44011</v>
      </c>
      <c r="AF278" s="39">
        <v>44069</v>
      </c>
      <c r="AG278" s="36" t="s">
        <v>140</v>
      </c>
      <c r="AH278" s="36" t="s">
        <v>268</v>
      </c>
      <c r="AI278" s="37">
        <v>0.49480000000000002</v>
      </c>
      <c r="AJ278" s="36" t="s">
        <v>8382</v>
      </c>
      <c r="AK278" s="36" t="s">
        <v>682</v>
      </c>
      <c r="AN278" s="36" t="s">
        <v>1631</v>
      </c>
      <c r="AO278" s="36" t="s">
        <v>1632</v>
      </c>
      <c r="AP278" s="36" t="s">
        <v>276</v>
      </c>
      <c r="AQ278" s="36" t="s">
        <v>808</v>
      </c>
      <c r="AR278" s="36" t="s">
        <v>679</v>
      </c>
      <c r="AS278" s="36" t="s">
        <v>205</v>
      </c>
      <c r="AT278" s="36" t="s">
        <v>790</v>
      </c>
      <c r="AU278" s="37">
        <v>4.5999999999999996</v>
      </c>
      <c r="AV278" s="38">
        <v>10000</v>
      </c>
      <c r="AW278" s="36" t="s">
        <v>1579</v>
      </c>
      <c r="AX278" s="39">
        <v>44011</v>
      </c>
      <c r="AY278" s="39">
        <v>44069</v>
      </c>
      <c r="AZ278" s="36" t="s">
        <v>1591</v>
      </c>
      <c r="BA278" s="36" t="s">
        <v>268</v>
      </c>
      <c r="BB278" s="37">
        <v>0.49480000000000002</v>
      </c>
      <c r="BC278" s="36" t="s">
        <v>677</v>
      </c>
      <c r="BD278" s="36" t="s">
        <v>682</v>
      </c>
    </row>
    <row r="279" spans="2:56">
      <c r="B279" s="36" t="s">
        <v>9831</v>
      </c>
      <c r="C279" s="36" t="s">
        <v>9832</v>
      </c>
      <c r="D279" s="36" t="s">
        <v>5100</v>
      </c>
      <c r="E279" s="36" t="s">
        <v>4879</v>
      </c>
      <c r="F279" s="36" t="s">
        <v>679</v>
      </c>
      <c r="G279" s="36" t="s">
        <v>692</v>
      </c>
      <c r="H279" s="36" t="s">
        <v>675</v>
      </c>
      <c r="I279" s="37">
        <v>2.65</v>
      </c>
      <c r="J279" s="38">
        <v>10000</v>
      </c>
      <c r="K279" s="36" t="s">
        <v>380</v>
      </c>
      <c r="L279" s="39">
        <v>42184</v>
      </c>
      <c r="M279" s="39">
        <v>42361</v>
      </c>
      <c r="N279" s="36" t="s">
        <v>5025</v>
      </c>
      <c r="O279" s="36" t="s">
        <v>5044</v>
      </c>
      <c r="P279" s="37">
        <v>0.27079999999999999</v>
      </c>
      <c r="Q279" s="36" t="s">
        <v>677</v>
      </c>
      <c r="R279" s="36" t="s">
        <v>682</v>
      </c>
      <c r="S279" s="47"/>
      <c r="U279" s="36" t="s">
        <v>1633</v>
      </c>
      <c r="V279" s="36" t="s">
        <v>8749</v>
      </c>
      <c r="W279" s="36" t="s">
        <v>1635</v>
      </c>
      <c r="X279" s="36" t="s">
        <v>671</v>
      </c>
      <c r="Y279" s="36" t="s">
        <v>679</v>
      </c>
      <c r="Z279" s="36" t="s">
        <v>674</v>
      </c>
      <c r="AA279" s="36" t="s">
        <v>8588</v>
      </c>
      <c r="AB279" s="37">
        <v>3.7</v>
      </c>
      <c r="AC279" s="38">
        <v>10000</v>
      </c>
      <c r="AD279" s="36" t="s">
        <v>1579</v>
      </c>
      <c r="AE279" s="39">
        <v>44012</v>
      </c>
      <c r="AF279" s="39">
        <v>44069</v>
      </c>
      <c r="AG279" s="36" t="s">
        <v>140</v>
      </c>
      <c r="AH279" s="36" t="s">
        <v>268</v>
      </c>
      <c r="AI279" s="37">
        <v>0.42799999999999999</v>
      </c>
      <c r="AJ279" s="36" t="s">
        <v>677</v>
      </c>
      <c r="AK279" s="36" t="s">
        <v>682</v>
      </c>
      <c r="AN279" s="36" t="s">
        <v>1633</v>
      </c>
      <c r="AO279" s="36" t="s">
        <v>1634</v>
      </c>
      <c r="AP279" s="36" t="s">
        <v>1635</v>
      </c>
      <c r="AQ279" s="36" t="s">
        <v>788</v>
      </c>
      <c r="AR279" s="36" t="s">
        <v>77</v>
      </c>
      <c r="AS279" s="36" t="s">
        <v>1636</v>
      </c>
      <c r="AT279" s="36" t="s">
        <v>790</v>
      </c>
      <c r="AU279" s="37">
        <v>3.7</v>
      </c>
      <c r="AV279" s="38">
        <v>10000</v>
      </c>
      <c r="AW279" s="36" t="s">
        <v>1601</v>
      </c>
      <c r="AX279" s="39">
        <v>44012</v>
      </c>
      <c r="AY279" s="39">
        <v>44069</v>
      </c>
      <c r="AZ279" s="36" t="s">
        <v>1586</v>
      </c>
      <c r="BA279" s="36" t="s">
        <v>268</v>
      </c>
      <c r="BB279" s="37">
        <v>0.42799999999999999</v>
      </c>
      <c r="BC279" s="36" t="s">
        <v>677</v>
      </c>
      <c r="BD279" s="36" t="s">
        <v>799</v>
      </c>
    </row>
    <row r="280" spans="2:56">
      <c r="B280" s="36" t="s">
        <v>9833</v>
      </c>
      <c r="C280" s="36" t="s">
        <v>5101</v>
      </c>
      <c r="D280" s="36" t="s">
        <v>9834</v>
      </c>
      <c r="E280" s="36" t="s">
        <v>4879</v>
      </c>
      <c r="F280" s="36" t="s">
        <v>679</v>
      </c>
      <c r="G280" s="36" t="s">
        <v>692</v>
      </c>
      <c r="H280" s="36" t="s">
        <v>675</v>
      </c>
      <c r="I280" s="37">
        <v>2.7</v>
      </c>
      <c r="J280" s="38">
        <v>10000</v>
      </c>
      <c r="K280" s="36" t="s">
        <v>380</v>
      </c>
      <c r="L280" s="39">
        <v>42184</v>
      </c>
      <c r="M280" s="39">
        <v>42361</v>
      </c>
      <c r="N280" s="36" t="s">
        <v>5025</v>
      </c>
      <c r="O280" s="36" t="s">
        <v>5044</v>
      </c>
      <c r="P280" s="37">
        <v>0.29680000000000001</v>
      </c>
      <c r="Q280" s="36" t="s">
        <v>677</v>
      </c>
      <c r="R280" s="36" t="s">
        <v>682</v>
      </c>
      <c r="S280" s="47"/>
      <c r="U280" s="36" t="s">
        <v>1637</v>
      </c>
      <c r="V280" s="36" t="s">
        <v>1638</v>
      </c>
      <c r="W280" s="36" t="s">
        <v>1639</v>
      </c>
      <c r="X280" s="36" t="s">
        <v>671</v>
      </c>
      <c r="Y280" s="36" t="s">
        <v>679</v>
      </c>
      <c r="Z280" s="36" t="s">
        <v>692</v>
      </c>
      <c r="AA280" s="36" t="s">
        <v>8389</v>
      </c>
      <c r="AB280" s="37">
        <v>3.7</v>
      </c>
      <c r="AC280" s="38">
        <v>10000</v>
      </c>
      <c r="AD280" s="36" t="s">
        <v>1579</v>
      </c>
      <c r="AE280" s="39">
        <v>44012</v>
      </c>
      <c r="AF280" s="39">
        <v>44069</v>
      </c>
      <c r="AG280" s="36" t="s">
        <v>140</v>
      </c>
      <c r="AH280" s="36" t="s">
        <v>268</v>
      </c>
      <c r="AI280" s="37">
        <v>1.6199999999999999E-2</v>
      </c>
      <c r="AJ280" s="36" t="s">
        <v>677</v>
      </c>
      <c r="AK280" s="36" t="s">
        <v>682</v>
      </c>
      <c r="AN280" s="36" t="s">
        <v>1637</v>
      </c>
      <c r="AO280" s="36" t="s">
        <v>1638</v>
      </c>
      <c r="AP280" s="36" t="s">
        <v>1639</v>
      </c>
      <c r="AQ280" s="36" t="s">
        <v>1050</v>
      </c>
      <c r="AR280" s="36" t="s">
        <v>811</v>
      </c>
      <c r="AS280" s="36" t="s">
        <v>830</v>
      </c>
      <c r="AT280" s="36" t="s">
        <v>809</v>
      </c>
      <c r="AU280" s="37">
        <v>3.7</v>
      </c>
      <c r="AV280" s="38">
        <v>10000</v>
      </c>
      <c r="AW280" s="36" t="s">
        <v>1579</v>
      </c>
      <c r="AX280" s="39">
        <v>44012</v>
      </c>
      <c r="AY280" s="39">
        <v>44069</v>
      </c>
      <c r="AZ280" s="36" t="s">
        <v>140</v>
      </c>
      <c r="BA280" s="36" t="s">
        <v>1602</v>
      </c>
      <c r="BB280" s="37">
        <v>1.6199999999999999E-2</v>
      </c>
      <c r="BC280" s="36" t="s">
        <v>823</v>
      </c>
      <c r="BD280" s="36" t="s">
        <v>810</v>
      </c>
    </row>
    <row r="281" spans="2:56">
      <c r="B281" s="36" t="s">
        <v>9835</v>
      </c>
      <c r="C281" s="36" t="s">
        <v>2912</v>
      </c>
      <c r="D281" s="36" t="s">
        <v>9836</v>
      </c>
      <c r="E281" s="36" t="s">
        <v>4879</v>
      </c>
      <c r="F281" s="36" t="s">
        <v>679</v>
      </c>
      <c r="G281" s="36" t="s">
        <v>674</v>
      </c>
      <c r="H281" s="36" t="s">
        <v>675</v>
      </c>
      <c r="I281" s="37">
        <v>2.5499999999999998</v>
      </c>
      <c r="J281" s="38">
        <v>10000</v>
      </c>
      <c r="K281" s="36" t="s">
        <v>5046</v>
      </c>
      <c r="L281" s="39">
        <v>42185</v>
      </c>
      <c r="M281" s="39">
        <v>42207</v>
      </c>
      <c r="N281" s="36" t="s">
        <v>84</v>
      </c>
      <c r="O281" s="36" t="s">
        <v>9757</v>
      </c>
      <c r="P281" s="37">
        <v>0.27379999999999999</v>
      </c>
      <c r="Q281" s="36" t="s">
        <v>677</v>
      </c>
      <c r="R281" s="36" t="s">
        <v>682</v>
      </c>
      <c r="S281" s="47"/>
      <c r="U281" s="36" t="s">
        <v>8750</v>
      </c>
      <c r="V281" s="36" t="s">
        <v>1641</v>
      </c>
      <c r="W281" s="36" t="s">
        <v>1642</v>
      </c>
      <c r="X281" s="36" t="s">
        <v>671</v>
      </c>
      <c r="Y281" s="36" t="s">
        <v>679</v>
      </c>
      <c r="Z281" s="36" t="s">
        <v>674</v>
      </c>
      <c r="AA281" s="36" t="s">
        <v>8389</v>
      </c>
      <c r="AB281" s="37">
        <v>4.7</v>
      </c>
      <c r="AC281" s="38">
        <v>10000</v>
      </c>
      <c r="AD281" s="36" t="s">
        <v>139</v>
      </c>
      <c r="AE281" s="39">
        <v>44014</v>
      </c>
      <c r="AF281" s="39">
        <v>44034</v>
      </c>
      <c r="AG281" s="36" t="s">
        <v>8699</v>
      </c>
      <c r="AH281" s="36" t="s">
        <v>1489</v>
      </c>
      <c r="AI281" s="37">
        <v>1.1999999999999999E-3</v>
      </c>
      <c r="AJ281" s="36" t="s">
        <v>677</v>
      </c>
      <c r="AK281" s="36" t="s">
        <v>682</v>
      </c>
      <c r="AN281" s="36" t="s">
        <v>1640</v>
      </c>
      <c r="AO281" s="36" t="s">
        <v>1641</v>
      </c>
      <c r="AP281" s="36" t="s">
        <v>1642</v>
      </c>
      <c r="AQ281" s="36" t="s">
        <v>827</v>
      </c>
      <c r="AR281" s="36" t="s">
        <v>679</v>
      </c>
      <c r="AS281" s="36" t="s">
        <v>847</v>
      </c>
      <c r="AT281" s="36" t="s">
        <v>675</v>
      </c>
      <c r="AU281" s="37">
        <v>4.7</v>
      </c>
      <c r="AV281" s="38">
        <v>10000</v>
      </c>
      <c r="AW281" s="36" t="s">
        <v>1487</v>
      </c>
      <c r="AX281" s="39">
        <v>44014</v>
      </c>
      <c r="AY281" s="39">
        <v>44034</v>
      </c>
      <c r="AZ281" s="36" t="s">
        <v>1496</v>
      </c>
      <c r="BA281" s="36" t="s">
        <v>1497</v>
      </c>
      <c r="BB281" s="37">
        <v>1.1999999999999999E-3</v>
      </c>
      <c r="BC281" s="36" t="s">
        <v>201</v>
      </c>
      <c r="BD281" s="36" t="s">
        <v>799</v>
      </c>
    </row>
    <row r="282" spans="2:56">
      <c r="B282" s="36" t="s">
        <v>5102</v>
      </c>
      <c r="C282" s="36" t="s">
        <v>5103</v>
      </c>
      <c r="D282" s="36" t="s">
        <v>9837</v>
      </c>
      <c r="E282" s="36" t="s">
        <v>4879</v>
      </c>
      <c r="F282" s="36" t="s">
        <v>679</v>
      </c>
      <c r="G282" s="36" t="s">
        <v>692</v>
      </c>
      <c r="H282" s="36" t="s">
        <v>675</v>
      </c>
      <c r="I282" s="37">
        <v>2.5499999999999998</v>
      </c>
      <c r="J282" s="38">
        <v>10000</v>
      </c>
      <c r="K282" s="36" t="s">
        <v>5046</v>
      </c>
      <c r="L282" s="39">
        <v>42185</v>
      </c>
      <c r="M282" s="39">
        <v>42207</v>
      </c>
      <c r="N282" s="36" t="s">
        <v>9768</v>
      </c>
      <c r="O282" s="36" t="s">
        <v>83</v>
      </c>
      <c r="P282" s="37">
        <v>0.14299999999999999</v>
      </c>
      <c r="Q282" s="36" t="s">
        <v>677</v>
      </c>
      <c r="R282" s="36" t="s">
        <v>9492</v>
      </c>
      <c r="S282" s="47"/>
      <c r="U282" s="36" t="s">
        <v>1643</v>
      </c>
      <c r="V282" s="36" t="s">
        <v>8751</v>
      </c>
      <c r="W282" s="36" t="s">
        <v>1645</v>
      </c>
      <c r="X282" s="36" t="s">
        <v>671</v>
      </c>
      <c r="Y282" s="36" t="s">
        <v>679</v>
      </c>
      <c r="Z282" s="36" t="s">
        <v>692</v>
      </c>
      <c r="AA282" s="36" t="s">
        <v>675</v>
      </c>
      <c r="AB282" s="37">
        <v>4.7</v>
      </c>
      <c r="AC282" s="38">
        <v>10000</v>
      </c>
      <c r="AD282" s="36" t="s">
        <v>139</v>
      </c>
      <c r="AE282" s="39">
        <v>44014</v>
      </c>
      <c r="AF282" s="39">
        <v>44034</v>
      </c>
      <c r="AG282" s="36" t="s">
        <v>8695</v>
      </c>
      <c r="AH282" s="36" t="s">
        <v>8689</v>
      </c>
      <c r="AI282" s="37">
        <v>0.43890000000000001</v>
      </c>
      <c r="AJ282" s="36" t="s">
        <v>677</v>
      </c>
      <c r="AK282" s="36" t="s">
        <v>682</v>
      </c>
      <c r="AN282" s="36" t="s">
        <v>1643</v>
      </c>
      <c r="AO282" s="36" t="s">
        <v>1644</v>
      </c>
      <c r="AP282" s="36" t="s">
        <v>1645</v>
      </c>
      <c r="AQ282" s="36" t="s">
        <v>827</v>
      </c>
      <c r="AR282" s="36" t="s">
        <v>679</v>
      </c>
      <c r="AS282" s="36" t="s">
        <v>822</v>
      </c>
      <c r="AT282" s="36" t="s">
        <v>790</v>
      </c>
      <c r="AU282" s="37">
        <v>4.7</v>
      </c>
      <c r="AV282" s="38">
        <v>10000</v>
      </c>
      <c r="AW282" s="36" t="s">
        <v>139</v>
      </c>
      <c r="AX282" s="39">
        <v>44014</v>
      </c>
      <c r="AY282" s="39">
        <v>44034</v>
      </c>
      <c r="AZ282" s="36" t="s">
        <v>1496</v>
      </c>
      <c r="BA282" s="36" t="s">
        <v>1489</v>
      </c>
      <c r="BB282" s="37">
        <v>0.43890000000000001</v>
      </c>
      <c r="BC282" s="36" t="s">
        <v>798</v>
      </c>
      <c r="BD282" s="36" t="s">
        <v>682</v>
      </c>
    </row>
    <row r="283" spans="2:56">
      <c r="B283" s="36" t="s">
        <v>9838</v>
      </c>
      <c r="C283" s="36" t="s">
        <v>9839</v>
      </c>
      <c r="D283" s="36" t="s">
        <v>9840</v>
      </c>
      <c r="E283" s="36" t="s">
        <v>4879</v>
      </c>
      <c r="F283" s="36" t="s">
        <v>679</v>
      </c>
      <c r="G283" s="36" t="s">
        <v>674</v>
      </c>
      <c r="H283" s="36" t="s">
        <v>675</v>
      </c>
      <c r="I283" s="37">
        <v>2.5499999999999998</v>
      </c>
      <c r="J283" s="38">
        <v>10000</v>
      </c>
      <c r="K283" s="36" t="s">
        <v>5089</v>
      </c>
      <c r="L283" s="39">
        <v>42185</v>
      </c>
      <c r="M283" s="39">
        <v>42242</v>
      </c>
      <c r="N283" s="36" t="s">
        <v>2888</v>
      </c>
      <c r="O283" s="36" t="s">
        <v>5072</v>
      </c>
      <c r="P283" s="37">
        <v>0.34499999999999997</v>
      </c>
      <c r="Q283" s="36" t="s">
        <v>677</v>
      </c>
      <c r="R283" s="36" t="s">
        <v>682</v>
      </c>
      <c r="S283" s="47"/>
      <c r="U283" s="36" t="s">
        <v>1646</v>
      </c>
      <c r="V283" s="36" t="s">
        <v>1647</v>
      </c>
      <c r="W283" s="36" t="s">
        <v>1648</v>
      </c>
      <c r="X283" s="36" t="s">
        <v>8368</v>
      </c>
      <c r="Y283" s="36" t="s">
        <v>679</v>
      </c>
      <c r="Z283" s="36" t="s">
        <v>674</v>
      </c>
      <c r="AA283" s="36" t="s">
        <v>675</v>
      </c>
      <c r="AB283" s="37">
        <v>4.7</v>
      </c>
      <c r="AC283" s="38">
        <v>10000</v>
      </c>
      <c r="AD283" s="36" t="s">
        <v>8732</v>
      </c>
      <c r="AE283" s="39">
        <v>44014</v>
      </c>
      <c r="AF283" s="39">
        <v>44069</v>
      </c>
      <c r="AG283" s="36" t="s">
        <v>8752</v>
      </c>
      <c r="AH283" s="36" t="s">
        <v>268</v>
      </c>
      <c r="AI283" s="37">
        <v>0.01</v>
      </c>
      <c r="AJ283" s="36" t="s">
        <v>8382</v>
      </c>
      <c r="AK283" s="36" t="s">
        <v>682</v>
      </c>
      <c r="AN283" s="36" t="s">
        <v>1646</v>
      </c>
      <c r="AO283" s="36" t="s">
        <v>1647</v>
      </c>
      <c r="AP283" s="36" t="s">
        <v>1648</v>
      </c>
      <c r="AQ283" s="36" t="s">
        <v>673</v>
      </c>
      <c r="AR283" s="36" t="s">
        <v>804</v>
      </c>
      <c r="AS283" s="36" t="s">
        <v>847</v>
      </c>
      <c r="AT283" s="36" t="s">
        <v>78</v>
      </c>
      <c r="AU283" s="37">
        <v>4.7</v>
      </c>
      <c r="AV283" s="38">
        <v>10000</v>
      </c>
      <c r="AW283" s="36" t="s">
        <v>1579</v>
      </c>
      <c r="AX283" s="39">
        <v>44014</v>
      </c>
      <c r="AY283" s="39">
        <v>44069</v>
      </c>
      <c r="AZ283" s="36" t="s">
        <v>1580</v>
      </c>
      <c r="BA283" s="36" t="s">
        <v>1602</v>
      </c>
      <c r="BB283" s="37">
        <v>0.01</v>
      </c>
      <c r="BC283" s="36" t="s">
        <v>798</v>
      </c>
      <c r="BD283" s="36" t="s">
        <v>799</v>
      </c>
    </row>
    <row r="284" spans="2:56">
      <c r="B284" s="36" t="s">
        <v>9841</v>
      </c>
      <c r="C284" s="36" t="s">
        <v>2913</v>
      </c>
      <c r="D284" s="36" t="s">
        <v>5104</v>
      </c>
      <c r="E284" s="36" t="s">
        <v>4879</v>
      </c>
      <c r="F284" s="36" t="s">
        <v>679</v>
      </c>
      <c r="G284" s="36" t="s">
        <v>692</v>
      </c>
      <c r="H284" s="36" t="s">
        <v>675</v>
      </c>
      <c r="I284" s="37">
        <v>2.5499999999999998</v>
      </c>
      <c r="J284" s="38">
        <v>10000</v>
      </c>
      <c r="K284" s="36" t="s">
        <v>5089</v>
      </c>
      <c r="L284" s="39">
        <v>42185</v>
      </c>
      <c r="M284" s="39">
        <v>42242</v>
      </c>
      <c r="N284" s="36" t="s">
        <v>2888</v>
      </c>
      <c r="O284" s="36" t="s">
        <v>5072</v>
      </c>
      <c r="P284" s="37">
        <v>0.17430000000000001</v>
      </c>
      <c r="Q284" s="36" t="s">
        <v>677</v>
      </c>
      <c r="R284" s="36" t="s">
        <v>682</v>
      </c>
      <c r="S284" s="47"/>
      <c r="U284" s="36" t="s">
        <v>1649</v>
      </c>
      <c r="V284" s="36" t="s">
        <v>1650</v>
      </c>
      <c r="W284" s="36" t="s">
        <v>8753</v>
      </c>
      <c r="X284" s="36" t="s">
        <v>671</v>
      </c>
      <c r="Y284" s="36" t="s">
        <v>8391</v>
      </c>
      <c r="Z284" s="36" t="s">
        <v>692</v>
      </c>
      <c r="AA284" s="36" t="s">
        <v>675</v>
      </c>
      <c r="AB284" s="37">
        <v>4.7</v>
      </c>
      <c r="AC284" s="38">
        <v>10000</v>
      </c>
      <c r="AD284" s="36" t="s">
        <v>1579</v>
      </c>
      <c r="AE284" s="39">
        <v>44014</v>
      </c>
      <c r="AF284" s="39">
        <v>44069</v>
      </c>
      <c r="AG284" s="36" t="s">
        <v>8733</v>
      </c>
      <c r="AH284" s="36" t="s">
        <v>268</v>
      </c>
      <c r="AI284" s="37">
        <v>0.46729999999999999</v>
      </c>
      <c r="AJ284" s="36" t="s">
        <v>677</v>
      </c>
      <c r="AK284" s="36" t="s">
        <v>682</v>
      </c>
      <c r="AN284" s="36" t="s">
        <v>1649</v>
      </c>
      <c r="AO284" s="36" t="s">
        <v>1650</v>
      </c>
      <c r="AP284" s="36" t="s">
        <v>1651</v>
      </c>
      <c r="AQ284" s="36" t="s">
        <v>195</v>
      </c>
      <c r="AR284" s="36" t="s">
        <v>804</v>
      </c>
      <c r="AS284" s="36" t="s">
        <v>830</v>
      </c>
      <c r="AT284" s="36" t="s">
        <v>675</v>
      </c>
      <c r="AU284" s="37">
        <v>4.7</v>
      </c>
      <c r="AV284" s="38">
        <v>10000</v>
      </c>
      <c r="AW284" s="36" t="s">
        <v>1585</v>
      </c>
      <c r="AX284" s="39">
        <v>44014</v>
      </c>
      <c r="AY284" s="39">
        <v>44069</v>
      </c>
      <c r="AZ284" s="36" t="s">
        <v>1586</v>
      </c>
      <c r="BA284" s="36" t="s">
        <v>1587</v>
      </c>
      <c r="BB284" s="37">
        <v>0.46729999999999999</v>
      </c>
      <c r="BC284" s="36" t="s">
        <v>677</v>
      </c>
      <c r="BD284" s="36" t="s">
        <v>807</v>
      </c>
    </row>
    <row r="285" spans="2:56">
      <c r="B285" s="36" t="s">
        <v>9842</v>
      </c>
      <c r="C285" s="36" t="s">
        <v>9843</v>
      </c>
      <c r="D285" s="36" t="s">
        <v>9844</v>
      </c>
      <c r="E285" s="36" t="s">
        <v>4879</v>
      </c>
      <c r="F285" s="36" t="s">
        <v>679</v>
      </c>
      <c r="G285" s="36" t="s">
        <v>674</v>
      </c>
      <c r="H285" s="36" t="s">
        <v>675</v>
      </c>
      <c r="I285" s="37">
        <v>2.5499999999999998</v>
      </c>
      <c r="J285" s="38">
        <v>10000</v>
      </c>
      <c r="K285" s="36" t="s">
        <v>380</v>
      </c>
      <c r="L285" s="39">
        <v>42185</v>
      </c>
      <c r="M285" s="39">
        <v>42361</v>
      </c>
      <c r="N285" s="36" t="s">
        <v>5025</v>
      </c>
      <c r="O285" s="36" t="s">
        <v>5044</v>
      </c>
      <c r="P285" s="37">
        <v>0.44269999999999998</v>
      </c>
      <c r="Q285" s="36" t="s">
        <v>677</v>
      </c>
      <c r="R285" s="36" t="s">
        <v>682</v>
      </c>
      <c r="S285" s="47"/>
      <c r="U285" s="36" t="s">
        <v>1652</v>
      </c>
      <c r="V285" s="36" t="s">
        <v>740</v>
      </c>
      <c r="W285" s="36" t="s">
        <v>1653</v>
      </c>
      <c r="X285" s="36" t="s">
        <v>671</v>
      </c>
      <c r="Y285" s="36" t="s">
        <v>8518</v>
      </c>
      <c r="Z285" s="36" t="s">
        <v>674</v>
      </c>
      <c r="AA285" s="36" t="s">
        <v>675</v>
      </c>
      <c r="AB285" s="37">
        <v>4.7</v>
      </c>
      <c r="AC285" s="38">
        <v>10000</v>
      </c>
      <c r="AD285" s="36" t="s">
        <v>8524</v>
      </c>
      <c r="AE285" s="39">
        <v>44014</v>
      </c>
      <c r="AF285" s="39">
        <v>44097</v>
      </c>
      <c r="AG285" s="36" t="s">
        <v>141</v>
      </c>
      <c r="AH285" s="36" t="s">
        <v>8555</v>
      </c>
      <c r="AI285" s="37">
        <v>2.1999999999999999E-2</v>
      </c>
      <c r="AJ285" s="36" t="s">
        <v>677</v>
      </c>
      <c r="AK285" s="36" t="s">
        <v>8433</v>
      </c>
      <c r="AN285" s="36" t="s">
        <v>1652</v>
      </c>
      <c r="AO285" s="36" t="s">
        <v>740</v>
      </c>
      <c r="AP285" s="36" t="s">
        <v>1653</v>
      </c>
      <c r="AQ285" s="36" t="s">
        <v>827</v>
      </c>
      <c r="AR285" s="36" t="s">
        <v>881</v>
      </c>
      <c r="AS285" s="36" t="s">
        <v>847</v>
      </c>
      <c r="AT285" s="36" t="s">
        <v>675</v>
      </c>
      <c r="AU285" s="37">
        <v>4.7</v>
      </c>
      <c r="AV285" s="38">
        <v>10000</v>
      </c>
      <c r="AW285" s="36" t="s">
        <v>1280</v>
      </c>
      <c r="AX285" s="39">
        <v>44014</v>
      </c>
      <c r="AY285" s="39">
        <v>44097</v>
      </c>
      <c r="AZ285" s="36" t="s">
        <v>1074</v>
      </c>
      <c r="BA285" s="36" t="s">
        <v>229</v>
      </c>
      <c r="BB285" s="37">
        <v>2.1999999999999999E-2</v>
      </c>
      <c r="BC285" s="36" t="s">
        <v>201</v>
      </c>
      <c r="BD285" s="36" t="s">
        <v>810</v>
      </c>
    </row>
    <row r="286" spans="2:56">
      <c r="B286" s="36" t="s">
        <v>2914</v>
      </c>
      <c r="C286" s="36" t="s">
        <v>5105</v>
      </c>
      <c r="D286" s="36" t="s">
        <v>9845</v>
      </c>
      <c r="E286" s="36" t="s">
        <v>4879</v>
      </c>
      <c r="F286" s="36" t="s">
        <v>679</v>
      </c>
      <c r="G286" s="36" t="s">
        <v>692</v>
      </c>
      <c r="H286" s="36" t="s">
        <v>675</v>
      </c>
      <c r="I286" s="37">
        <v>2.5499999999999998</v>
      </c>
      <c r="J286" s="38">
        <v>10000</v>
      </c>
      <c r="K286" s="36" t="s">
        <v>380</v>
      </c>
      <c r="L286" s="39">
        <v>42185</v>
      </c>
      <c r="M286" s="39">
        <v>42361</v>
      </c>
      <c r="N286" s="36" t="s">
        <v>5025</v>
      </c>
      <c r="O286" s="36" t="s">
        <v>5044</v>
      </c>
      <c r="P286" s="37">
        <v>0.2326</v>
      </c>
      <c r="Q286" s="36" t="s">
        <v>677</v>
      </c>
      <c r="R286" s="36" t="s">
        <v>682</v>
      </c>
      <c r="S286" s="47"/>
      <c r="U286" s="36" t="s">
        <v>741</v>
      </c>
      <c r="V286" s="36" t="s">
        <v>8754</v>
      </c>
      <c r="W286" s="36" t="s">
        <v>277</v>
      </c>
      <c r="X286" s="36" t="s">
        <v>8547</v>
      </c>
      <c r="Y286" s="36" t="s">
        <v>679</v>
      </c>
      <c r="Z286" s="36" t="s">
        <v>692</v>
      </c>
      <c r="AA286" s="36" t="s">
        <v>8369</v>
      </c>
      <c r="AB286" s="37">
        <v>4.7</v>
      </c>
      <c r="AC286" s="38">
        <v>10000</v>
      </c>
      <c r="AD286" s="36" t="s">
        <v>8755</v>
      </c>
      <c r="AE286" s="39">
        <v>44014</v>
      </c>
      <c r="AF286" s="39">
        <v>44097</v>
      </c>
      <c r="AG286" s="36" t="s">
        <v>141</v>
      </c>
      <c r="AH286" s="36" t="s">
        <v>1075</v>
      </c>
      <c r="AI286" s="37">
        <v>0.4914</v>
      </c>
      <c r="AJ286" s="36" t="s">
        <v>677</v>
      </c>
      <c r="AK286" s="36" t="s">
        <v>682</v>
      </c>
      <c r="AN286" s="36" t="s">
        <v>741</v>
      </c>
      <c r="AO286" s="36" t="s">
        <v>1654</v>
      </c>
      <c r="AP286" s="36" t="s">
        <v>277</v>
      </c>
      <c r="AQ286" s="36" t="s">
        <v>673</v>
      </c>
      <c r="AR286" s="36" t="s">
        <v>679</v>
      </c>
      <c r="AS286" s="36" t="s">
        <v>830</v>
      </c>
      <c r="AT286" s="36" t="s">
        <v>790</v>
      </c>
      <c r="AU286" s="37">
        <v>4.7</v>
      </c>
      <c r="AV286" s="38">
        <v>10000</v>
      </c>
      <c r="AW286" s="36" t="s">
        <v>1100</v>
      </c>
      <c r="AX286" s="39">
        <v>44014</v>
      </c>
      <c r="AY286" s="39">
        <v>44097</v>
      </c>
      <c r="AZ286" s="36" t="s">
        <v>1074</v>
      </c>
      <c r="BA286" s="36" t="s">
        <v>229</v>
      </c>
      <c r="BB286" s="37">
        <v>0.4914</v>
      </c>
      <c r="BC286" s="36" t="s">
        <v>793</v>
      </c>
      <c r="BD286" s="36" t="s">
        <v>79</v>
      </c>
    </row>
    <row r="287" spans="2:56">
      <c r="B287" s="36" t="s">
        <v>9846</v>
      </c>
      <c r="C287" s="36" t="s">
        <v>9847</v>
      </c>
      <c r="D287" s="36" t="s">
        <v>2915</v>
      </c>
      <c r="E287" s="36" t="s">
        <v>4879</v>
      </c>
      <c r="F287" s="36" t="s">
        <v>679</v>
      </c>
      <c r="G287" s="36" t="s">
        <v>674</v>
      </c>
      <c r="H287" s="36" t="s">
        <v>675</v>
      </c>
      <c r="I287" s="37">
        <v>2.5</v>
      </c>
      <c r="J287" s="38">
        <v>10000</v>
      </c>
      <c r="K287" s="36" t="s">
        <v>5046</v>
      </c>
      <c r="L287" s="39">
        <v>42191</v>
      </c>
      <c r="M287" s="39">
        <v>42207</v>
      </c>
      <c r="N287" s="36" t="s">
        <v>84</v>
      </c>
      <c r="O287" s="36" t="s">
        <v>83</v>
      </c>
      <c r="P287" s="37">
        <v>0.21659999999999999</v>
      </c>
      <c r="Q287" s="36" t="s">
        <v>677</v>
      </c>
      <c r="R287" s="36" t="s">
        <v>682</v>
      </c>
      <c r="S287" s="47"/>
      <c r="U287" s="36" t="s">
        <v>8756</v>
      </c>
      <c r="V287" s="36" t="s">
        <v>1656</v>
      </c>
      <c r="W287" s="36" t="s">
        <v>8757</v>
      </c>
      <c r="X287" s="36" t="s">
        <v>671</v>
      </c>
      <c r="Y287" s="36" t="s">
        <v>8391</v>
      </c>
      <c r="Z287" s="36" t="s">
        <v>674</v>
      </c>
      <c r="AA287" s="36" t="s">
        <v>675</v>
      </c>
      <c r="AB287" s="37">
        <v>4.7</v>
      </c>
      <c r="AC287" s="38">
        <v>10000</v>
      </c>
      <c r="AD287" s="36" t="s">
        <v>249</v>
      </c>
      <c r="AE287" s="39">
        <v>44014</v>
      </c>
      <c r="AF287" s="39">
        <v>44188</v>
      </c>
      <c r="AG287" s="36" t="s">
        <v>1406</v>
      </c>
      <c r="AH287" s="36" t="s">
        <v>137</v>
      </c>
      <c r="AI287" s="37">
        <v>5.7700000000000001E-2</v>
      </c>
      <c r="AJ287" s="36" t="s">
        <v>677</v>
      </c>
      <c r="AK287" s="36" t="s">
        <v>8566</v>
      </c>
      <c r="AN287" s="36" t="s">
        <v>1655</v>
      </c>
      <c r="AO287" s="36" t="s">
        <v>1656</v>
      </c>
      <c r="AP287" s="36" t="s">
        <v>1657</v>
      </c>
      <c r="AQ287" s="36" t="s">
        <v>1050</v>
      </c>
      <c r="AR287" s="36" t="s">
        <v>881</v>
      </c>
      <c r="AS287" s="36" t="s">
        <v>674</v>
      </c>
      <c r="AT287" s="36" t="s">
        <v>809</v>
      </c>
      <c r="AU287" s="37">
        <v>4.7</v>
      </c>
      <c r="AV287" s="38">
        <v>10000</v>
      </c>
      <c r="AW287" s="36" t="s">
        <v>1411</v>
      </c>
      <c r="AX287" s="39">
        <v>44014</v>
      </c>
      <c r="AY287" s="39">
        <v>44188</v>
      </c>
      <c r="AZ287" s="36" t="s">
        <v>1425</v>
      </c>
      <c r="BA287" s="36" t="s">
        <v>1407</v>
      </c>
      <c r="BB287" s="37">
        <v>5.7700000000000001E-2</v>
      </c>
      <c r="BC287" s="36" t="s">
        <v>823</v>
      </c>
      <c r="BD287" s="36" t="s">
        <v>682</v>
      </c>
    </row>
    <row r="288" spans="2:56">
      <c r="B288" s="36" t="s">
        <v>9848</v>
      </c>
      <c r="C288" s="36" t="s">
        <v>9849</v>
      </c>
      <c r="D288" s="36" t="s">
        <v>2916</v>
      </c>
      <c r="E288" s="36" t="s">
        <v>4879</v>
      </c>
      <c r="F288" s="36" t="s">
        <v>679</v>
      </c>
      <c r="G288" s="36" t="s">
        <v>692</v>
      </c>
      <c r="H288" s="36" t="s">
        <v>675</v>
      </c>
      <c r="I288" s="37">
        <v>2.5</v>
      </c>
      <c r="J288" s="38">
        <v>10000</v>
      </c>
      <c r="K288" s="36" t="s">
        <v>5046</v>
      </c>
      <c r="L288" s="39">
        <v>42191</v>
      </c>
      <c r="M288" s="39">
        <v>42207</v>
      </c>
      <c r="N288" s="36" t="s">
        <v>84</v>
      </c>
      <c r="O288" s="36" t="s">
        <v>83</v>
      </c>
      <c r="P288" s="37">
        <v>9.7199999999999995E-2</v>
      </c>
      <c r="Q288" s="36" t="s">
        <v>677</v>
      </c>
      <c r="R288" s="36" t="s">
        <v>682</v>
      </c>
      <c r="S288" s="47"/>
      <c r="U288" s="36" t="s">
        <v>1658</v>
      </c>
      <c r="V288" s="36" t="s">
        <v>8758</v>
      </c>
      <c r="W288" s="36" t="s">
        <v>1660</v>
      </c>
      <c r="X288" s="36" t="s">
        <v>8357</v>
      </c>
      <c r="Y288" s="36" t="s">
        <v>8391</v>
      </c>
      <c r="Z288" s="36" t="s">
        <v>692</v>
      </c>
      <c r="AA288" s="36" t="s">
        <v>8406</v>
      </c>
      <c r="AB288" s="37">
        <v>4.7</v>
      </c>
      <c r="AC288" s="38">
        <v>10000</v>
      </c>
      <c r="AD288" s="36" t="s">
        <v>8678</v>
      </c>
      <c r="AE288" s="39">
        <v>44014</v>
      </c>
      <c r="AF288" s="39">
        <v>44188</v>
      </c>
      <c r="AG288" s="36" t="s">
        <v>8659</v>
      </c>
      <c r="AH288" s="36" t="s">
        <v>137</v>
      </c>
      <c r="AI288" s="37">
        <v>0.54700000000000004</v>
      </c>
      <c r="AJ288" s="36" t="s">
        <v>8382</v>
      </c>
      <c r="AK288" s="36" t="s">
        <v>682</v>
      </c>
      <c r="AN288" s="36" t="s">
        <v>1658</v>
      </c>
      <c r="AO288" s="36" t="s">
        <v>1659</v>
      </c>
      <c r="AP288" s="36" t="s">
        <v>1660</v>
      </c>
      <c r="AQ288" s="36" t="s">
        <v>808</v>
      </c>
      <c r="AR288" s="36" t="s">
        <v>811</v>
      </c>
      <c r="AS288" s="36" t="s">
        <v>205</v>
      </c>
      <c r="AT288" s="36" t="s">
        <v>675</v>
      </c>
      <c r="AU288" s="37">
        <v>4.7</v>
      </c>
      <c r="AV288" s="38">
        <v>10000</v>
      </c>
      <c r="AW288" s="36" t="s">
        <v>1411</v>
      </c>
      <c r="AX288" s="39">
        <v>44014</v>
      </c>
      <c r="AY288" s="39">
        <v>44188</v>
      </c>
      <c r="AZ288" s="36" t="s">
        <v>1421</v>
      </c>
      <c r="BA288" s="36" t="s">
        <v>1407</v>
      </c>
      <c r="BB288" s="37">
        <v>0.54700000000000004</v>
      </c>
      <c r="BC288" s="36" t="s">
        <v>823</v>
      </c>
      <c r="BD288" s="36" t="s">
        <v>682</v>
      </c>
    </row>
    <row r="289" spans="2:56">
      <c r="B289" s="36" t="s">
        <v>9850</v>
      </c>
      <c r="C289" s="36" t="s">
        <v>9851</v>
      </c>
      <c r="D289" s="36" t="s">
        <v>9852</v>
      </c>
      <c r="E289" s="36" t="s">
        <v>4879</v>
      </c>
      <c r="F289" s="36" t="s">
        <v>679</v>
      </c>
      <c r="G289" s="36" t="s">
        <v>674</v>
      </c>
      <c r="H289" s="36" t="s">
        <v>675</v>
      </c>
      <c r="I289" s="37">
        <v>2.5</v>
      </c>
      <c r="J289" s="38">
        <v>10000</v>
      </c>
      <c r="K289" s="36" t="s">
        <v>5089</v>
      </c>
      <c r="L289" s="39">
        <v>42191</v>
      </c>
      <c r="M289" s="39">
        <v>42242</v>
      </c>
      <c r="N289" s="36" t="s">
        <v>2888</v>
      </c>
      <c r="O289" s="36" t="s">
        <v>5072</v>
      </c>
      <c r="P289" s="37">
        <v>0.32079999999999997</v>
      </c>
      <c r="Q289" s="36" t="s">
        <v>677</v>
      </c>
      <c r="R289" s="36" t="s">
        <v>682</v>
      </c>
      <c r="S289" s="47"/>
      <c r="U289" s="36" t="s">
        <v>1661</v>
      </c>
      <c r="V289" s="36" t="s">
        <v>1662</v>
      </c>
      <c r="W289" s="36" t="s">
        <v>1663</v>
      </c>
      <c r="X289" s="36" t="s">
        <v>8357</v>
      </c>
      <c r="Y289" s="36" t="s">
        <v>679</v>
      </c>
      <c r="Z289" s="36" t="s">
        <v>8435</v>
      </c>
      <c r="AA289" s="36" t="s">
        <v>675</v>
      </c>
      <c r="AB289" s="37">
        <v>4.8</v>
      </c>
      <c r="AC289" s="38">
        <v>10000</v>
      </c>
      <c r="AD289" s="36" t="s">
        <v>139</v>
      </c>
      <c r="AE289" s="39">
        <v>44015</v>
      </c>
      <c r="AF289" s="39">
        <v>44034</v>
      </c>
      <c r="AG289" s="36" t="s">
        <v>138</v>
      </c>
      <c r="AH289" s="36" t="s">
        <v>8717</v>
      </c>
      <c r="AI289" s="37">
        <v>4.8999999999999998E-3</v>
      </c>
      <c r="AJ289" s="36" t="s">
        <v>677</v>
      </c>
      <c r="AK289" s="36" t="s">
        <v>682</v>
      </c>
      <c r="AN289" s="36" t="s">
        <v>1661</v>
      </c>
      <c r="AO289" s="36" t="s">
        <v>1662</v>
      </c>
      <c r="AP289" s="36" t="s">
        <v>1663</v>
      </c>
      <c r="AQ289" s="36" t="s">
        <v>788</v>
      </c>
      <c r="AR289" s="36" t="s">
        <v>679</v>
      </c>
      <c r="AS289" s="36" t="s">
        <v>80</v>
      </c>
      <c r="AT289" s="36" t="s">
        <v>78</v>
      </c>
      <c r="AU289" s="37">
        <v>4.8</v>
      </c>
      <c r="AV289" s="38">
        <v>10000</v>
      </c>
      <c r="AW289" s="36" t="s">
        <v>1504</v>
      </c>
      <c r="AX289" s="39">
        <v>44015</v>
      </c>
      <c r="AY289" s="39">
        <v>44034</v>
      </c>
      <c r="AZ289" s="36" t="s">
        <v>1488</v>
      </c>
      <c r="BA289" s="36" t="s">
        <v>1501</v>
      </c>
      <c r="BB289" s="37">
        <v>4.8999999999999998E-3</v>
      </c>
      <c r="BC289" s="36" t="s">
        <v>201</v>
      </c>
      <c r="BD289" s="36" t="s">
        <v>682</v>
      </c>
    </row>
    <row r="290" spans="2:56">
      <c r="B290" s="36" t="s">
        <v>5106</v>
      </c>
      <c r="C290" s="36" t="s">
        <v>9853</v>
      </c>
      <c r="D290" s="36" t="s">
        <v>5107</v>
      </c>
      <c r="E290" s="36" t="s">
        <v>4879</v>
      </c>
      <c r="F290" s="36" t="s">
        <v>679</v>
      </c>
      <c r="G290" s="36" t="s">
        <v>692</v>
      </c>
      <c r="H290" s="36" t="s">
        <v>675</v>
      </c>
      <c r="I290" s="37">
        <v>2.5</v>
      </c>
      <c r="J290" s="38">
        <v>10000</v>
      </c>
      <c r="K290" s="36" t="s">
        <v>5089</v>
      </c>
      <c r="L290" s="39">
        <v>42191</v>
      </c>
      <c r="M290" s="39">
        <v>42242</v>
      </c>
      <c r="N290" s="36" t="s">
        <v>2888</v>
      </c>
      <c r="O290" s="36" t="s">
        <v>5072</v>
      </c>
      <c r="P290" s="37">
        <v>0.17699999999999999</v>
      </c>
      <c r="Q290" s="36" t="s">
        <v>677</v>
      </c>
      <c r="R290" s="36" t="s">
        <v>682</v>
      </c>
      <c r="S290" s="47"/>
      <c r="U290" s="36" t="s">
        <v>1664</v>
      </c>
      <c r="V290" s="36" t="s">
        <v>1665</v>
      </c>
      <c r="W290" s="36" t="s">
        <v>1666</v>
      </c>
      <c r="X290" s="36" t="s">
        <v>671</v>
      </c>
      <c r="Y290" s="36" t="s">
        <v>679</v>
      </c>
      <c r="Z290" s="36" t="s">
        <v>8380</v>
      </c>
      <c r="AA290" s="36" t="s">
        <v>675</v>
      </c>
      <c r="AB290" s="37">
        <v>4.8</v>
      </c>
      <c r="AC290" s="38">
        <v>10000</v>
      </c>
      <c r="AD290" s="36" t="s">
        <v>139</v>
      </c>
      <c r="AE290" s="39">
        <v>44015</v>
      </c>
      <c r="AF290" s="39">
        <v>44034</v>
      </c>
      <c r="AG290" s="36" t="s">
        <v>138</v>
      </c>
      <c r="AH290" s="36" t="s">
        <v>1489</v>
      </c>
      <c r="AI290" s="37">
        <v>0.44080000000000003</v>
      </c>
      <c r="AJ290" s="36" t="s">
        <v>677</v>
      </c>
      <c r="AK290" s="36" t="s">
        <v>8393</v>
      </c>
      <c r="AN290" s="36" t="s">
        <v>1664</v>
      </c>
      <c r="AO290" s="36" t="s">
        <v>1665</v>
      </c>
      <c r="AP290" s="36" t="s">
        <v>1666</v>
      </c>
      <c r="AQ290" s="36" t="s">
        <v>788</v>
      </c>
      <c r="AR290" s="36" t="s">
        <v>679</v>
      </c>
      <c r="AS290" s="36" t="s">
        <v>698</v>
      </c>
      <c r="AT290" s="36" t="s">
        <v>675</v>
      </c>
      <c r="AU290" s="37">
        <v>4.8</v>
      </c>
      <c r="AV290" s="38">
        <v>10000</v>
      </c>
      <c r="AW290" s="36" t="s">
        <v>1504</v>
      </c>
      <c r="AX290" s="39">
        <v>44015</v>
      </c>
      <c r="AY290" s="39">
        <v>44034</v>
      </c>
      <c r="AZ290" s="36" t="s">
        <v>1488</v>
      </c>
      <c r="BA290" s="36" t="s">
        <v>1501</v>
      </c>
      <c r="BB290" s="37">
        <v>0.44080000000000003</v>
      </c>
      <c r="BC290" s="36" t="s">
        <v>677</v>
      </c>
      <c r="BD290" s="36" t="s">
        <v>810</v>
      </c>
    </row>
    <row r="291" spans="2:56">
      <c r="B291" s="36" t="s">
        <v>2917</v>
      </c>
      <c r="C291" s="36" t="s">
        <v>2918</v>
      </c>
      <c r="D291" s="36" t="s">
        <v>2919</v>
      </c>
      <c r="E291" s="36" t="s">
        <v>4879</v>
      </c>
      <c r="F291" s="36" t="s">
        <v>679</v>
      </c>
      <c r="G291" s="36" t="s">
        <v>674</v>
      </c>
      <c r="H291" s="36" t="s">
        <v>675</v>
      </c>
      <c r="I291" s="37">
        <v>2.5</v>
      </c>
      <c r="J291" s="38">
        <v>10000</v>
      </c>
      <c r="K291" s="36" t="s">
        <v>380</v>
      </c>
      <c r="L291" s="39">
        <v>42191</v>
      </c>
      <c r="M291" s="39">
        <v>42361</v>
      </c>
      <c r="N291" s="36" t="s">
        <v>5025</v>
      </c>
      <c r="O291" s="36" t="s">
        <v>5044</v>
      </c>
      <c r="P291" s="37">
        <v>0.43149999999999999</v>
      </c>
      <c r="Q291" s="36" t="s">
        <v>677</v>
      </c>
      <c r="R291" s="36" t="s">
        <v>682</v>
      </c>
      <c r="S291" s="47"/>
      <c r="U291" s="36" t="s">
        <v>1667</v>
      </c>
      <c r="V291" s="36" t="s">
        <v>8759</v>
      </c>
      <c r="W291" s="36" t="s">
        <v>1669</v>
      </c>
      <c r="X291" s="36" t="s">
        <v>671</v>
      </c>
      <c r="Y291" s="36" t="s">
        <v>679</v>
      </c>
      <c r="Z291" s="36" t="s">
        <v>674</v>
      </c>
      <c r="AA291" s="36" t="s">
        <v>675</v>
      </c>
      <c r="AB291" s="37">
        <v>4.8</v>
      </c>
      <c r="AC291" s="38">
        <v>10000</v>
      </c>
      <c r="AD291" s="36" t="s">
        <v>1579</v>
      </c>
      <c r="AE291" s="39">
        <v>44015</v>
      </c>
      <c r="AF291" s="39">
        <v>44069</v>
      </c>
      <c r="AG291" s="36" t="s">
        <v>8724</v>
      </c>
      <c r="AH291" s="36" t="s">
        <v>8736</v>
      </c>
      <c r="AI291" s="37">
        <v>2.4500000000000001E-2</v>
      </c>
      <c r="AJ291" s="36" t="s">
        <v>8432</v>
      </c>
      <c r="AK291" s="36" t="s">
        <v>8386</v>
      </c>
      <c r="AN291" s="36" t="s">
        <v>1667</v>
      </c>
      <c r="AO291" s="36" t="s">
        <v>1668</v>
      </c>
      <c r="AP291" s="36" t="s">
        <v>1669</v>
      </c>
      <c r="AQ291" s="36" t="s">
        <v>827</v>
      </c>
      <c r="AR291" s="36" t="s">
        <v>77</v>
      </c>
      <c r="AS291" s="36" t="s">
        <v>812</v>
      </c>
      <c r="AT291" s="36" t="s">
        <v>855</v>
      </c>
      <c r="AU291" s="37">
        <v>4.8</v>
      </c>
      <c r="AV291" s="38">
        <v>10000</v>
      </c>
      <c r="AW291" s="36" t="s">
        <v>1585</v>
      </c>
      <c r="AX291" s="39">
        <v>44015</v>
      </c>
      <c r="AY291" s="39">
        <v>44069</v>
      </c>
      <c r="AZ291" s="36" t="s">
        <v>1580</v>
      </c>
      <c r="BA291" s="36" t="s">
        <v>268</v>
      </c>
      <c r="BB291" s="37">
        <v>2.4500000000000001E-2</v>
      </c>
      <c r="BC291" s="36" t="s">
        <v>677</v>
      </c>
      <c r="BD291" s="36" t="s">
        <v>799</v>
      </c>
    </row>
    <row r="292" spans="2:56">
      <c r="B292" s="36" t="s">
        <v>9854</v>
      </c>
      <c r="C292" s="36" t="s">
        <v>9855</v>
      </c>
      <c r="D292" s="36" t="s">
        <v>9856</v>
      </c>
      <c r="E292" s="36" t="s">
        <v>4879</v>
      </c>
      <c r="F292" s="36" t="s">
        <v>679</v>
      </c>
      <c r="G292" s="36" t="s">
        <v>692</v>
      </c>
      <c r="H292" s="36" t="s">
        <v>675</v>
      </c>
      <c r="I292" s="37">
        <v>2.5</v>
      </c>
      <c r="J292" s="38">
        <v>10000</v>
      </c>
      <c r="K292" s="36" t="s">
        <v>380</v>
      </c>
      <c r="L292" s="39">
        <v>42191</v>
      </c>
      <c r="M292" s="39">
        <v>42361</v>
      </c>
      <c r="N292" s="36" t="s">
        <v>5025</v>
      </c>
      <c r="O292" s="36" t="s">
        <v>5044</v>
      </c>
      <c r="P292" s="37">
        <v>0.23710000000000001</v>
      </c>
      <c r="Q292" s="36" t="s">
        <v>677</v>
      </c>
      <c r="R292" s="36" t="s">
        <v>682</v>
      </c>
      <c r="S292" s="47"/>
      <c r="U292" s="36" t="s">
        <v>1670</v>
      </c>
      <c r="V292" s="36" t="s">
        <v>1671</v>
      </c>
      <c r="W292" s="36" t="s">
        <v>1672</v>
      </c>
      <c r="X292" s="36" t="s">
        <v>8357</v>
      </c>
      <c r="Y292" s="36" t="s">
        <v>679</v>
      </c>
      <c r="Z292" s="36" t="s">
        <v>692</v>
      </c>
      <c r="AA292" s="36" t="s">
        <v>675</v>
      </c>
      <c r="AB292" s="37">
        <v>4.8</v>
      </c>
      <c r="AC292" s="38">
        <v>10000</v>
      </c>
      <c r="AD292" s="36" t="s">
        <v>1579</v>
      </c>
      <c r="AE292" s="39">
        <v>44015</v>
      </c>
      <c r="AF292" s="39">
        <v>44069</v>
      </c>
      <c r="AG292" s="36" t="s">
        <v>140</v>
      </c>
      <c r="AH292" s="36" t="s">
        <v>268</v>
      </c>
      <c r="AI292" s="37">
        <v>0.46639999999999998</v>
      </c>
      <c r="AJ292" s="36" t="s">
        <v>677</v>
      </c>
      <c r="AK292" s="36" t="s">
        <v>682</v>
      </c>
      <c r="AN292" s="36" t="s">
        <v>1670</v>
      </c>
      <c r="AO292" s="36" t="s">
        <v>1671</v>
      </c>
      <c r="AP292" s="36" t="s">
        <v>1672</v>
      </c>
      <c r="AQ292" s="36" t="s">
        <v>1050</v>
      </c>
      <c r="AR292" s="36" t="s">
        <v>881</v>
      </c>
      <c r="AS292" s="36" t="s">
        <v>205</v>
      </c>
      <c r="AT292" s="36" t="s">
        <v>871</v>
      </c>
      <c r="AU292" s="37">
        <v>4.8</v>
      </c>
      <c r="AV292" s="38">
        <v>10000</v>
      </c>
      <c r="AW292" s="36" t="s">
        <v>1585</v>
      </c>
      <c r="AX292" s="39">
        <v>44015</v>
      </c>
      <c r="AY292" s="39">
        <v>44069</v>
      </c>
      <c r="AZ292" s="36" t="s">
        <v>1673</v>
      </c>
      <c r="BA292" s="36" t="s">
        <v>1587</v>
      </c>
      <c r="BB292" s="37">
        <v>0.46639999999999998</v>
      </c>
      <c r="BC292" s="36" t="s">
        <v>201</v>
      </c>
      <c r="BD292" s="36" t="s">
        <v>682</v>
      </c>
    </row>
    <row r="293" spans="2:56">
      <c r="B293" s="36" t="s">
        <v>5108</v>
      </c>
      <c r="C293" s="36" t="s">
        <v>9857</v>
      </c>
      <c r="D293" s="36" t="s">
        <v>5109</v>
      </c>
      <c r="E293" s="36" t="s">
        <v>4879</v>
      </c>
      <c r="F293" s="36" t="s">
        <v>679</v>
      </c>
      <c r="G293" s="36" t="s">
        <v>674</v>
      </c>
      <c r="H293" s="36" t="s">
        <v>675</v>
      </c>
      <c r="I293" s="37">
        <v>2.65</v>
      </c>
      <c r="J293" s="38">
        <v>10000</v>
      </c>
      <c r="K293" s="36" t="s">
        <v>5110</v>
      </c>
      <c r="L293" s="39">
        <v>42208</v>
      </c>
      <c r="M293" s="39">
        <v>42452</v>
      </c>
      <c r="N293" s="36" t="s">
        <v>5111</v>
      </c>
      <c r="O293" s="36" t="s">
        <v>5114</v>
      </c>
      <c r="P293" s="37">
        <v>0.3296</v>
      </c>
      <c r="Q293" s="36" t="s">
        <v>677</v>
      </c>
      <c r="R293" s="36" t="s">
        <v>682</v>
      </c>
      <c r="S293" s="47"/>
      <c r="U293" s="36" t="s">
        <v>8760</v>
      </c>
      <c r="V293" s="36" t="s">
        <v>8761</v>
      </c>
      <c r="W293" s="36" t="s">
        <v>1676</v>
      </c>
      <c r="X293" s="36" t="s">
        <v>671</v>
      </c>
      <c r="Y293" s="36" t="s">
        <v>679</v>
      </c>
      <c r="Z293" s="36" t="s">
        <v>8388</v>
      </c>
      <c r="AA293" s="36" t="s">
        <v>675</v>
      </c>
      <c r="AB293" s="37">
        <v>4.8</v>
      </c>
      <c r="AC293" s="38">
        <v>10000</v>
      </c>
      <c r="AD293" s="36" t="s">
        <v>228</v>
      </c>
      <c r="AE293" s="39">
        <v>44015</v>
      </c>
      <c r="AF293" s="39">
        <v>44097</v>
      </c>
      <c r="AG293" s="36" t="s">
        <v>141</v>
      </c>
      <c r="AH293" s="36" t="s">
        <v>8762</v>
      </c>
      <c r="AI293" s="37">
        <v>4.24E-2</v>
      </c>
      <c r="AJ293" s="36" t="s">
        <v>677</v>
      </c>
      <c r="AK293" s="36" t="s">
        <v>682</v>
      </c>
      <c r="AN293" s="36" t="s">
        <v>1674</v>
      </c>
      <c r="AO293" s="36" t="s">
        <v>1675</v>
      </c>
      <c r="AP293" s="36" t="s">
        <v>1676</v>
      </c>
      <c r="AQ293" s="36" t="s">
        <v>195</v>
      </c>
      <c r="AR293" s="36" t="s">
        <v>870</v>
      </c>
      <c r="AS293" s="36" t="s">
        <v>812</v>
      </c>
      <c r="AT293" s="36" t="s">
        <v>809</v>
      </c>
      <c r="AU293" s="37">
        <v>4.8</v>
      </c>
      <c r="AV293" s="38">
        <v>10000</v>
      </c>
      <c r="AW293" s="36" t="s">
        <v>1109</v>
      </c>
      <c r="AX293" s="39">
        <v>44015</v>
      </c>
      <c r="AY293" s="39">
        <v>44097</v>
      </c>
      <c r="AZ293" s="36" t="s">
        <v>1079</v>
      </c>
      <c r="BA293" s="36" t="s">
        <v>229</v>
      </c>
      <c r="BB293" s="37">
        <v>4.24E-2</v>
      </c>
      <c r="BC293" s="36" t="s">
        <v>677</v>
      </c>
      <c r="BD293" s="36" t="s">
        <v>810</v>
      </c>
    </row>
    <row r="294" spans="2:56">
      <c r="B294" s="36" t="s">
        <v>9858</v>
      </c>
      <c r="C294" s="36" t="s">
        <v>9859</v>
      </c>
      <c r="D294" s="36" t="s">
        <v>2920</v>
      </c>
      <c r="E294" s="36" t="s">
        <v>4879</v>
      </c>
      <c r="F294" s="36" t="s">
        <v>679</v>
      </c>
      <c r="G294" s="36" t="s">
        <v>674</v>
      </c>
      <c r="H294" s="36" t="s">
        <v>675</v>
      </c>
      <c r="I294" s="37">
        <v>2.7</v>
      </c>
      <c r="J294" s="38">
        <v>10000</v>
      </c>
      <c r="K294" s="36" t="s">
        <v>5110</v>
      </c>
      <c r="L294" s="39">
        <v>42208</v>
      </c>
      <c r="M294" s="39">
        <v>42452</v>
      </c>
      <c r="N294" s="36" t="s">
        <v>5111</v>
      </c>
      <c r="O294" s="36" t="s">
        <v>5114</v>
      </c>
      <c r="P294" s="37">
        <v>0.31240000000000001</v>
      </c>
      <c r="Q294" s="36" t="s">
        <v>677</v>
      </c>
      <c r="R294" s="36" t="s">
        <v>682</v>
      </c>
      <c r="S294" s="47"/>
      <c r="U294" s="36" t="s">
        <v>1677</v>
      </c>
      <c r="V294" s="36" t="s">
        <v>1678</v>
      </c>
      <c r="W294" s="36" t="s">
        <v>8763</v>
      </c>
      <c r="X294" s="36" t="s">
        <v>671</v>
      </c>
      <c r="Y294" s="36" t="s">
        <v>679</v>
      </c>
      <c r="Z294" s="36" t="s">
        <v>692</v>
      </c>
      <c r="AA294" s="36" t="s">
        <v>675</v>
      </c>
      <c r="AB294" s="37">
        <v>4.8</v>
      </c>
      <c r="AC294" s="38">
        <v>10000</v>
      </c>
      <c r="AD294" s="36" t="s">
        <v>228</v>
      </c>
      <c r="AE294" s="39">
        <v>44015</v>
      </c>
      <c r="AF294" s="39">
        <v>44097</v>
      </c>
      <c r="AG294" s="36" t="s">
        <v>8764</v>
      </c>
      <c r="AH294" s="36" t="s">
        <v>1075</v>
      </c>
      <c r="AI294" s="37">
        <v>0.49330000000000002</v>
      </c>
      <c r="AJ294" s="36" t="s">
        <v>677</v>
      </c>
      <c r="AK294" s="36" t="s">
        <v>682</v>
      </c>
      <c r="AN294" s="36" t="s">
        <v>1677</v>
      </c>
      <c r="AO294" s="36" t="s">
        <v>1678</v>
      </c>
      <c r="AP294" s="36" t="s">
        <v>1679</v>
      </c>
      <c r="AQ294" s="36" t="s">
        <v>1050</v>
      </c>
      <c r="AR294" s="36" t="s">
        <v>804</v>
      </c>
      <c r="AS294" s="36" t="s">
        <v>692</v>
      </c>
      <c r="AT294" s="36" t="s">
        <v>78</v>
      </c>
      <c r="AU294" s="37">
        <v>4.8</v>
      </c>
      <c r="AV294" s="38">
        <v>10000</v>
      </c>
      <c r="AW294" s="36" t="s">
        <v>1100</v>
      </c>
      <c r="AX294" s="39">
        <v>44015</v>
      </c>
      <c r="AY294" s="39">
        <v>44097</v>
      </c>
      <c r="AZ294" s="36" t="s">
        <v>1079</v>
      </c>
      <c r="BA294" s="36" t="s">
        <v>1086</v>
      </c>
      <c r="BB294" s="37">
        <v>0.49330000000000002</v>
      </c>
      <c r="BC294" s="36" t="s">
        <v>793</v>
      </c>
      <c r="BD294" s="36" t="s">
        <v>799</v>
      </c>
    </row>
    <row r="295" spans="2:56">
      <c r="B295" s="36" t="s">
        <v>5112</v>
      </c>
      <c r="C295" s="36" t="s">
        <v>5113</v>
      </c>
      <c r="D295" s="36" t="s">
        <v>2921</v>
      </c>
      <c r="E295" s="36" t="s">
        <v>9456</v>
      </c>
      <c r="F295" s="36" t="s">
        <v>679</v>
      </c>
      <c r="G295" s="36" t="s">
        <v>674</v>
      </c>
      <c r="H295" s="36" t="s">
        <v>675</v>
      </c>
      <c r="I295" s="37">
        <v>2.75</v>
      </c>
      <c r="J295" s="38">
        <v>10000</v>
      </c>
      <c r="K295" s="36" t="s">
        <v>5110</v>
      </c>
      <c r="L295" s="39">
        <v>42208</v>
      </c>
      <c r="M295" s="39">
        <v>42452</v>
      </c>
      <c r="N295" s="36" t="s">
        <v>5111</v>
      </c>
      <c r="O295" s="36" t="s">
        <v>5114</v>
      </c>
      <c r="P295" s="37">
        <v>0.28000000000000003</v>
      </c>
      <c r="Q295" s="36" t="s">
        <v>677</v>
      </c>
      <c r="R295" s="36" t="s">
        <v>682</v>
      </c>
      <c r="S295" s="47"/>
      <c r="U295" s="36" t="s">
        <v>278</v>
      </c>
      <c r="V295" s="36" t="s">
        <v>1680</v>
      </c>
      <c r="W295" s="36" t="s">
        <v>279</v>
      </c>
      <c r="X295" s="36" t="s">
        <v>671</v>
      </c>
      <c r="Y295" s="36" t="s">
        <v>679</v>
      </c>
      <c r="Z295" s="36" t="s">
        <v>674</v>
      </c>
      <c r="AA295" s="36" t="s">
        <v>675</v>
      </c>
      <c r="AB295" s="37">
        <v>4.8</v>
      </c>
      <c r="AC295" s="38">
        <v>10000</v>
      </c>
      <c r="AD295" s="36" t="s">
        <v>249</v>
      </c>
      <c r="AE295" s="39">
        <v>44015</v>
      </c>
      <c r="AF295" s="39">
        <v>44188</v>
      </c>
      <c r="AG295" s="36" t="s">
        <v>8665</v>
      </c>
      <c r="AH295" s="36" t="s">
        <v>137</v>
      </c>
      <c r="AI295" s="37">
        <v>9.2600000000000002E-2</v>
      </c>
      <c r="AJ295" s="36" t="s">
        <v>8445</v>
      </c>
      <c r="AK295" s="36" t="s">
        <v>682</v>
      </c>
      <c r="AN295" s="36" t="s">
        <v>278</v>
      </c>
      <c r="AO295" s="36" t="s">
        <v>1680</v>
      </c>
      <c r="AP295" s="36" t="s">
        <v>279</v>
      </c>
      <c r="AQ295" s="36" t="s">
        <v>673</v>
      </c>
      <c r="AR295" s="36" t="s">
        <v>77</v>
      </c>
      <c r="AS295" s="36" t="s">
        <v>674</v>
      </c>
      <c r="AT295" s="36" t="s">
        <v>675</v>
      </c>
      <c r="AU295" s="37">
        <v>4.8</v>
      </c>
      <c r="AV295" s="38">
        <v>10000</v>
      </c>
      <c r="AW295" s="36" t="s">
        <v>1411</v>
      </c>
      <c r="AX295" s="39">
        <v>44015</v>
      </c>
      <c r="AY295" s="39">
        <v>44188</v>
      </c>
      <c r="AZ295" s="36" t="s">
        <v>1425</v>
      </c>
      <c r="BA295" s="36" t="s">
        <v>1412</v>
      </c>
      <c r="BB295" s="37">
        <v>9.2600000000000002E-2</v>
      </c>
      <c r="BC295" s="36" t="s">
        <v>798</v>
      </c>
      <c r="BD295" s="36" t="s">
        <v>79</v>
      </c>
    </row>
    <row r="296" spans="2:56">
      <c r="B296" s="36" t="s">
        <v>2922</v>
      </c>
      <c r="C296" s="36" t="s">
        <v>2923</v>
      </c>
      <c r="D296" s="36" t="s">
        <v>5115</v>
      </c>
      <c r="E296" s="36" t="s">
        <v>4879</v>
      </c>
      <c r="F296" s="36" t="s">
        <v>679</v>
      </c>
      <c r="G296" s="36" t="s">
        <v>674</v>
      </c>
      <c r="H296" s="36" t="s">
        <v>675</v>
      </c>
      <c r="I296" s="37">
        <v>2.8</v>
      </c>
      <c r="J296" s="38">
        <v>10000</v>
      </c>
      <c r="K296" s="36" t="s">
        <v>5110</v>
      </c>
      <c r="L296" s="39">
        <v>42208</v>
      </c>
      <c r="M296" s="39">
        <v>42452</v>
      </c>
      <c r="N296" s="36" t="s">
        <v>5111</v>
      </c>
      <c r="O296" s="36" t="s">
        <v>5114</v>
      </c>
      <c r="P296" s="37">
        <v>0.27779999999999999</v>
      </c>
      <c r="Q296" s="36" t="s">
        <v>677</v>
      </c>
      <c r="R296" s="36" t="s">
        <v>682</v>
      </c>
      <c r="S296" s="47"/>
      <c r="U296" s="36" t="s">
        <v>8765</v>
      </c>
      <c r="V296" s="36" t="s">
        <v>8766</v>
      </c>
      <c r="W296" s="36" t="s">
        <v>8767</v>
      </c>
      <c r="X296" s="36" t="s">
        <v>671</v>
      </c>
      <c r="Y296" s="36" t="s">
        <v>8391</v>
      </c>
      <c r="Z296" s="36" t="s">
        <v>692</v>
      </c>
      <c r="AA296" s="36" t="s">
        <v>8580</v>
      </c>
      <c r="AB296" s="37">
        <v>4.8</v>
      </c>
      <c r="AC296" s="38">
        <v>10000</v>
      </c>
      <c r="AD296" s="36" t="s">
        <v>249</v>
      </c>
      <c r="AE296" s="39">
        <v>44015</v>
      </c>
      <c r="AF296" s="39">
        <v>44188</v>
      </c>
      <c r="AG296" s="36" t="s">
        <v>1406</v>
      </c>
      <c r="AH296" s="36" t="s">
        <v>8768</v>
      </c>
      <c r="AI296" s="37">
        <v>0.54690000000000005</v>
      </c>
      <c r="AJ296" s="36" t="s">
        <v>677</v>
      </c>
      <c r="AK296" s="36" t="s">
        <v>8381</v>
      </c>
      <c r="AN296" s="36" t="s">
        <v>1681</v>
      </c>
      <c r="AO296" s="36" t="s">
        <v>280</v>
      </c>
      <c r="AP296" s="36" t="s">
        <v>1682</v>
      </c>
      <c r="AQ296" s="36" t="s">
        <v>808</v>
      </c>
      <c r="AR296" s="36" t="s">
        <v>811</v>
      </c>
      <c r="AS296" s="36" t="s">
        <v>896</v>
      </c>
      <c r="AT296" s="36" t="s">
        <v>855</v>
      </c>
      <c r="AU296" s="37">
        <v>4.8</v>
      </c>
      <c r="AV296" s="38">
        <v>10000</v>
      </c>
      <c r="AW296" s="36" t="s">
        <v>1415</v>
      </c>
      <c r="AX296" s="39">
        <v>44015</v>
      </c>
      <c r="AY296" s="39">
        <v>44188</v>
      </c>
      <c r="AZ296" s="36" t="s">
        <v>1416</v>
      </c>
      <c r="BA296" s="36" t="s">
        <v>1407</v>
      </c>
      <c r="BB296" s="37">
        <v>0.54690000000000005</v>
      </c>
      <c r="BC296" s="36" t="s">
        <v>823</v>
      </c>
      <c r="BD296" s="36" t="s">
        <v>799</v>
      </c>
    </row>
    <row r="297" spans="2:56">
      <c r="B297" s="36" t="s">
        <v>5116</v>
      </c>
      <c r="C297" s="36" t="s">
        <v>5117</v>
      </c>
      <c r="D297" s="36" t="s">
        <v>5118</v>
      </c>
      <c r="E297" s="36" t="s">
        <v>4879</v>
      </c>
      <c r="F297" s="36" t="s">
        <v>679</v>
      </c>
      <c r="G297" s="36" t="s">
        <v>674</v>
      </c>
      <c r="H297" s="36" t="s">
        <v>675</v>
      </c>
      <c r="I297" s="37">
        <v>2.85</v>
      </c>
      <c r="J297" s="38">
        <v>10000</v>
      </c>
      <c r="K297" s="36" t="s">
        <v>5110</v>
      </c>
      <c r="L297" s="39">
        <v>42208</v>
      </c>
      <c r="M297" s="39">
        <v>42452</v>
      </c>
      <c r="N297" s="36" t="s">
        <v>5111</v>
      </c>
      <c r="O297" s="36" t="s">
        <v>5114</v>
      </c>
      <c r="P297" s="37">
        <v>0.26450000000000001</v>
      </c>
      <c r="Q297" s="36" t="s">
        <v>677</v>
      </c>
      <c r="R297" s="36" t="s">
        <v>682</v>
      </c>
      <c r="S297" s="47"/>
      <c r="U297" s="36" t="s">
        <v>1683</v>
      </c>
      <c r="V297" s="36" t="s">
        <v>1684</v>
      </c>
      <c r="W297" s="36" t="s">
        <v>8769</v>
      </c>
      <c r="X297" s="36" t="s">
        <v>671</v>
      </c>
      <c r="Y297" s="36" t="s">
        <v>679</v>
      </c>
      <c r="Z297" s="36" t="s">
        <v>8374</v>
      </c>
      <c r="AA297" s="36" t="s">
        <v>675</v>
      </c>
      <c r="AB297" s="37">
        <v>4.9000000000000004</v>
      </c>
      <c r="AC297" s="38">
        <v>10000</v>
      </c>
      <c r="AD297" s="36" t="s">
        <v>139</v>
      </c>
      <c r="AE297" s="39">
        <v>44018</v>
      </c>
      <c r="AF297" s="39">
        <v>44034</v>
      </c>
      <c r="AG297" s="36" t="s">
        <v>8770</v>
      </c>
      <c r="AH297" s="36" t="s">
        <v>1489</v>
      </c>
      <c r="AI297" s="37">
        <v>8.6999999999999994E-3</v>
      </c>
      <c r="AJ297" s="36" t="s">
        <v>677</v>
      </c>
      <c r="AK297" s="36" t="s">
        <v>682</v>
      </c>
      <c r="AN297" s="36" t="s">
        <v>1683</v>
      </c>
      <c r="AO297" s="36" t="s">
        <v>1684</v>
      </c>
      <c r="AP297" s="36" t="s">
        <v>1685</v>
      </c>
      <c r="AQ297" s="36" t="s">
        <v>673</v>
      </c>
      <c r="AR297" s="36" t="s">
        <v>811</v>
      </c>
      <c r="AS297" s="36" t="s">
        <v>812</v>
      </c>
      <c r="AT297" s="36" t="s">
        <v>809</v>
      </c>
      <c r="AU297" s="37">
        <v>4.9000000000000004</v>
      </c>
      <c r="AV297" s="38">
        <v>10000</v>
      </c>
      <c r="AW297" s="36" t="s">
        <v>139</v>
      </c>
      <c r="AX297" s="39">
        <v>44018</v>
      </c>
      <c r="AY297" s="39">
        <v>44034</v>
      </c>
      <c r="AZ297" s="36" t="s">
        <v>1500</v>
      </c>
      <c r="BA297" s="36" t="s">
        <v>1497</v>
      </c>
      <c r="BB297" s="37">
        <v>8.6999999999999994E-3</v>
      </c>
      <c r="BC297" s="36" t="s">
        <v>677</v>
      </c>
      <c r="BD297" s="36" t="s">
        <v>799</v>
      </c>
    </row>
    <row r="298" spans="2:56">
      <c r="B298" s="36" t="s">
        <v>5119</v>
      </c>
      <c r="C298" s="36" t="s">
        <v>2924</v>
      </c>
      <c r="D298" s="36" t="s">
        <v>2925</v>
      </c>
      <c r="E298" s="36" t="s">
        <v>4879</v>
      </c>
      <c r="F298" s="36" t="s">
        <v>679</v>
      </c>
      <c r="G298" s="36" t="s">
        <v>692</v>
      </c>
      <c r="H298" s="36" t="s">
        <v>675</v>
      </c>
      <c r="I298" s="37">
        <v>2.65</v>
      </c>
      <c r="J298" s="38">
        <v>10000</v>
      </c>
      <c r="K298" s="36" t="s">
        <v>5110</v>
      </c>
      <c r="L298" s="39">
        <v>42208</v>
      </c>
      <c r="M298" s="39">
        <v>42452</v>
      </c>
      <c r="N298" s="36" t="s">
        <v>5111</v>
      </c>
      <c r="O298" s="36" t="s">
        <v>5114</v>
      </c>
      <c r="P298" s="37">
        <v>0.3306</v>
      </c>
      <c r="Q298" s="36" t="s">
        <v>677</v>
      </c>
      <c r="R298" s="36" t="s">
        <v>682</v>
      </c>
      <c r="S298" s="47"/>
      <c r="U298" s="36" t="s">
        <v>8771</v>
      </c>
      <c r="V298" s="36" t="s">
        <v>1687</v>
      </c>
      <c r="W298" s="36" t="s">
        <v>1688</v>
      </c>
      <c r="X298" s="36" t="s">
        <v>671</v>
      </c>
      <c r="Y298" s="36" t="s">
        <v>679</v>
      </c>
      <c r="Z298" s="36" t="s">
        <v>692</v>
      </c>
      <c r="AA298" s="36" t="s">
        <v>8369</v>
      </c>
      <c r="AB298" s="37">
        <v>4.9000000000000004</v>
      </c>
      <c r="AC298" s="38">
        <v>10000</v>
      </c>
      <c r="AD298" s="36" t="s">
        <v>8772</v>
      </c>
      <c r="AE298" s="39">
        <v>44018</v>
      </c>
      <c r="AF298" s="39">
        <v>44034</v>
      </c>
      <c r="AG298" s="36" t="s">
        <v>138</v>
      </c>
      <c r="AH298" s="36" t="s">
        <v>8687</v>
      </c>
      <c r="AI298" s="37">
        <v>0.45319999999999999</v>
      </c>
      <c r="AJ298" s="36" t="s">
        <v>677</v>
      </c>
      <c r="AK298" s="36" t="s">
        <v>682</v>
      </c>
      <c r="AN298" s="36" t="s">
        <v>1686</v>
      </c>
      <c r="AO298" s="36" t="s">
        <v>1687</v>
      </c>
      <c r="AP298" s="36" t="s">
        <v>1688</v>
      </c>
      <c r="AQ298" s="36" t="s">
        <v>788</v>
      </c>
      <c r="AR298" s="36" t="s">
        <v>77</v>
      </c>
      <c r="AS298" s="36" t="s">
        <v>205</v>
      </c>
      <c r="AT298" s="36" t="s">
        <v>809</v>
      </c>
      <c r="AU298" s="37">
        <v>4.9000000000000004</v>
      </c>
      <c r="AV298" s="38">
        <v>10000</v>
      </c>
      <c r="AW298" s="36" t="s">
        <v>1511</v>
      </c>
      <c r="AX298" s="39">
        <v>44018</v>
      </c>
      <c r="AY298" s="39">
        <v>44034</v>
      </c>
      <c r="AZ298" s="36" t="s">
        <v>1488</v>
      </c>
      <c r="BA298" s="36" t="s">
        <v>1501</v>
      </c>
      <c r="BB298" s="37">
        <v>0.45319999999999999</v>
      </c>
      <c r="BC298" s="36" t="s">
        <v>823</v>
      </c>
      <c r="BD298" s="36" t="s">
        <v>682</v>
      </c>
    </row>
    <row r="299" spans="2:56">
      <c r="B299" s="36" t="s">
        <v>2926</v>
      </c>
      <c r="C299" s="36" t="s">
        <v>2927</v>
      </c>
      <c r="D299" s="36" t="s">
        <v>9860</v>
      </c>
      <c r="E299" s="36" t="s">
        <v>4879</v>
      </c>
      <c r="F299" s="36" t="s">
        <v>679</v>
      </c>
      <c r="G299" s="36" t="s">
        <v>692</v>
      </c>
      <c r="H299" s="36" t="s">
        <v>675</v>
      </c>
      <c r="I299" s="37">
        <v>2.7</v>
      </c>
      <c r="J299" s="38">
        <v>10000</v>
      </c>
      <c r="K299" s="36" t="s">
        <v>5110</v>
      </c>
      <c r="L299" s="39">
        <v>42208</v>
      </c>
      <c r="M299" s="39">
        <v>42452</v>
      </c>
      <c r="N299" s="36" t="s">
        <v>5111</v>
      </c>
      <c r="O299" s="36" t="s">
        <v>5114</v>
      </c>
      <c r="P299" s="37">
        <v>0.35299999999999998</v>
      </c>
      <c r="Q299" s="36" t="s">
        <v>677</v>
      </c>
      <c r="R299" s="36" t="s">
        <v>682</v>
      </c>
      <c r="S299" s="47"/>
      <c r="U299" s="36" t="s">
        <v>8773</v>
      </c>
      <c r="V299" s="36" t="s">
        <v>1689</v>
      </c>
      <c r="W299" s="36" t="s">
        <v>8774</v>
      </c>
      <c r="X299" s="36" t="s">
        <v>8357</v>
      </c>
      <c r="Y299" s="36" t="s">
        <v>679</v>
      </c>
      <c r="Z299" s="36" t="s">
        <v>8374</v>
      </c>
      <c r="AA299" s="36" t="s">
        <v>675</v>
      </c>
      <c r="AB299" s="37">
        <v>4.9000000000000004</v>
      </c>
      <c r="AC299" s="38">
        <v>10000</v>
      </c>
      <c r="AD299" s="36" t="s">
        <v>8732</v>
      </c>
      <c r="AE299" s="39">
        <v>44018</v>
      </c>
      <c r="AF299" s="39">
        <v>44069</v>
      </c>
      <c r="AG299" s="36" t="s">
        <v>140</v>
      </c>
      <c r="AH299" s="36" t="s">
        <v>268</v>
      </c>
      <c r="AI299" s="37">
        <v>3.5400000000000001E-2</v>
      </c>
      <c r="AJ299" s="36" t="s">
        <v>677</v>
      </c>
      <c r="AK299" s="36" t="s">
        <v>682</v>
      </c>
      <c r="AN299" s="36" t="s">
        <v>281</v>
      </c>
      <c r="AO299" s="36" t="s">
        <v>1689</v>
      </c>
      <c r="AP299" s="36" t="s">
        <v>1690</v>
      </c>
      <c r="AQ299" s="36" t="s">
        <v>673</v>
      </c>
      <c r="AR299" s="36" t="s">
        <v>870</v>
      </c>
      <c r="AS299" s="36" t="s">
        <v>1636</v>
      </c>
      <c r="AT299" s="36" t="s">
        <v>809</v>
      </c>
      <c r="AU299" s="37">
        <v>4.9000000000000004</v>
      </c>
      <c r="AV299" s="38">
        <v>10000</v>
      </c>
      <c r="AW299" s="36" t="s">
        <v>1613</v>
      </c>
      <c r="AX299" s="39">
        <v>44018</v>
      </c>
      <c r="AY299" s="39">
        <v>44069</v>
      </c>
      <c r="AZ299" s="36" t="s">
        <v>1591</v>
      </c>
      <c r="BA299" s="36" t="s">
        <v>1602</v>
      </c>
      <c r="BB299" s="37">
        <v>3.5400000000000001E-2</v>
      </c>
      <c r="BC299" s="36" t="s">
        <v>793</v>
      </c>
      <c r="BD299" s="36" t="s">
        <v>807</v>
      </c>
    </row>
    <row r="300" spans="2:56">
      <c r="B300" s="36" t="s">
        <v>9861</v>
      </c>
      <c r="C300" s="36" t="s">
        <v>5120</v>
      </c>
      <c r="D300" s="36" t="s">
        <v>9862</v>
      </c>
      <c r="E300" s="36" t="s">
        <v>4879</v>
      </c>
      <c r="F300" s="36" t="s">
        <v>679</v>
      </c>
      <c r="G300" s="36" t="s">
        <v>692</v>
      </c>
      <c r="H300" s="36" t="s">
        <v>675</v>
      </c>
      <c r="I300" s="37">
        <v>2.75</v>
      </c>
      <c r="J300" s="38">
        <v>10000</v>
      </c>
      <c r="K300" s="36" t="s">
        <v>5110</v>
      </c>
      <c r="L300" s="39">
        <v>42208</v>
      </c>
      <c r="M300" s="39">
        <v>42452</v>
      </c>
      <c r="N300" s="36" t="s">
        <v>5111</v>
      </c>
      <c r="O300" s="36" t="s">
        <v>5114</v>
      </c>
      <c r="P300" s="37">
        <v>0.38600000000000001</v>
      </c>
      <c r="Q300" s="36" t="s">
        <v>677</v>
      </c>
      <c r="R300" s="36" t="s">
        <v>682</v>
      </c>
      <c r="S300" s="47"/>
      <c r="U300" s="36" t="s">
        <v>1691</v>
      </c>
      <c r="V300" s="36" t="s">
        <v>1692</v>
      </c>
      <c r="W300" s="36" t="s">
        <v>1693</v>
      </c>
      <c r="X300" s="36" t="s">
        <v>671</v>
      </c>
      <c r="Y300" s="36" t="s">
        <v>8376</v>
      </c>
      <c r="Z300" s="36" t="s">
        <v>692</v>
      </c>
      <c r="AA300" s="36" t="s">
        <v>675</v>
      </c>
      <c r="AB300" s="37">
        <v>4.9000000000000004</v>
      </c>
      <c r="AC300" s="38">
        <v>10000</v>
      </c>
      <c r="AD300" s="36" t="s">
        <v>1579</v>
      </c>
      <c r="AE300" s="39">
        <v>44018</v>
      </c>
      <c r="AF300" s="39">
        <v>44069</v>
      </c>
      <c r="AG300" s="36" t="s">
        <v>140</v>
      </c>
      <c r="AH300" s="36" t="s">
        <v>268</v>
      </c>
      <c r="AI300" s="37">
        <v>0.4864</v>
      </c>
      <c r="AJ300" s="36" t="s">
        <v>8382</v>
      </c>
      <c r="AK300" s="36" t="s">
        <v>682</v>
      </c>
      <c r="AN300" s="36" t="s">
        <v>1691</v>
      </c>
      <c r="AO300" s="36" t="s">
        <v>1692</v>
      </c>
      <c r="AP300" s="36" t="s">
        <v>1693</v>
      </c>
      <c r="AQ300" s="36" t="s">
        <v>827</v>
      </c>
      <c r="AR300" s="36" t="s">
        <v>811</v>
      </c>
      <c r="AS300" s="36" t="s">
        <v>205</v>
      </c>
      <c r="AT300" s="36" t="s">
        <v>809</v>
      </c>
      <c r="AU300" s="37">
        <v>4.9000000000000004</v>
      </c>
      <c r="AV300" s="38">
        <v>10000</v>
      </c>
      <c r="AW300" s="36" t="s">
        <v>1579</v>
      </c>
      <c r="AX300" s="39">
        <v>44018</v>
      </c>
      <c r="AY300" s="39">
        <v>44069</v>
      </c>
      <c r="AZ300" s="36" t="s">
        <v>140</v>
      </c>
      <c r="BA300" s="36" t="s">
        <v>1587</v>
      </c>
      <c r="BB300" s="37">
        <v>0.4864</v>
      </c>
      <c r="BC300" s="36" t="s">
        <v>677</v>
      </c>
      <c r="BD300" s="36" t="s">
        <v>799</v>
      </c>
    </row>
    <row r="301" spans="2:56">
      <c r="B301" s="36" t="s">
        <v>9863</v>
      </c>
      <c r="C301" s="36" t="s">
        <v>9864</v>
      </c>
      <c r="D301" s="36" t="s">
        <v>9865</v>
      </c>
      <c r="E301" s="36" t="s">
        <v>4879</v>
      </c>
      <c r="F301" s="36" t="s">
        <v>679</v>
      </c>
      <c r="G301" s="36" t="s">
        <v>692</v>
      </c>
      <c r="H301" s="36" t="s">
        <v>675</v>
      </c>
      <c r="I301" s="37">
        <v>2.8</v>
      </c>
      <c r="J301" s="38">
        <v>10000</v>
      </c>
      <c r="K301" s="36" t="s">
        <v>5110</v>
      </c>
      <c r="L301" s="39">
        <v>42208</v>
      </c>
      <c r="M301" s="39">
        <v>42452</v>
      </c>
      <c r="N301" s="36" t="s">
        <v>5111</v>
      </c>
      <c r="O301" s="36" t="s">
        <v>5114</v>
      </c>
      <c r="P301" s="37">
        <v>0.41660000000000003</v>
      </c>
      <c r="Q301" s="36" t="s">
        <v>677</v>
      </c>
      <c r="R301" s="36" t="s">
        <v>682</v>
      </c>
      <c r="S301" s="47"/>
      <c r="U301" s="36" t="s">
        <v>742</v>
      </c>
      <c r="V301" s="36" t="s">
        <v>1694</v>
      </c>
      <c r="W301" s="36" t="s">
        <v>1695</v>
      </c>
      <c r="X301" s="36" t="s">
        <v>671</v>
      </c>
      <c r="Y301" s="36" t="s">
        <v>679</v>
      </c>
      <c r="Z301" s="36" t="s">
        <v>674</v>
      </c>
      <c r="AA301" s="36" t="s">
        <v>8406</v>
      </c>
      <c r="AB301" s="37">
        <v>4.9000000000000004</v>
      </c>
      <c r="AC301" s="38">
        <v>10000</v>
      </c>
      <c r="AD301" s="36" t="s">
        <v>228</v>
      </c>
      <c r="AE301" s="39">
        <v>44018</v>
      </c>
      <c r="AF301" s="39">
        <v>44097</v>
      </c>
      <c r="AG301" s="36" t="s">
        <v>141</v>
      </c>
      <c r="AH301" s="36" t="s">
        <v>8555</v>
      </c>
      <c r="AI301" s="37">
        <v>5.4399999999999997E-2</v>
      </c>
      <c r="AJ301" s="36" t="s">
        <v>677</v>
      </c>
      <c r="AK301" s="36" t="s">
        <v>8381</v>
      </c>
      <c r="AN301" s="36" t="s">
        <v>742</v>
      </c>
      <c r="AO301" s="36" t="s">
        <v>1694</v>
      </c>
      <c r="AP301" s="36" t="s">
        <v>1695</v>
      </c>
      <c r="AQ301" s="36" t="s">
        <v>673</v>
      </c>
      <c r="AR301" s="36" t="s">
        <v>881</v>
      </c>
      <c r="AS301" s="36" t="s">
        <v>812</v>
      </c>
      <c r="AT301" s="36" t="s">
        <v>675</v>
      </c>
      <c r="AU301" s="37">
        <v>4.9000000000000004</v>
      </c>
      <c r="AV301" s="38">
        <v>10000</v>
      </c>
      <c r="AW301" s="36" t="s">
        <v>1280</v>
      </c>
      <c r="AX301" s="39">
        <v>44018</v>
      </c>
      <c r="AY301" s="39">
        <v>44097</v>
      </c>
      <c r="AZ301" s="36" t="s">
        <v>1696</v>
      </c>
      <c r="BA301" s="36" t="s">
        <v>1096</v>
      </c>
      <c r="BB301" s="37">
        <v>5.4399999999999997E-2</v>
      </c>
      <c r="BC301" s="36" t="s">
        <v>798</v>
      </c>
      <c r="BD301" s="36" t="s">
        <v>79</v>
      </c>
    </row>
    <row r="302" spans="2:56">
      <c r="B302" s="36" t="s">
        <v>9866</v>
      </c>
      <c r="C302" s="36" t="s">
        <v>9867</v>
      </c>
      <c r="D302" s="36" t="s">
        <v>9868</v>
      </c>
      <c r="E302" s="36" t="s">
        <v>4879</v>
      </c>
      <c r="F302" s="36" t="s">
        <v>679</v>
      </c>
      <c r="G302" s="36" t="s">
        <v>692</v>
      </c>
      <c r="H302" s="36" t="s">
        <v>675</v>
      </c>
      <c r="I302" s="37">
        <v>2.85</v>
      </c>
      <c r="J302" s="38">
        <v>10000</v>
      </c>
      <c r="K302" s="36" t="s">
        <v>5110</v>
      </c>
      <c r="L302" s="39">
        <v>42208</v>
      </c>
      <c r="M302" s="39">
        <v>42452</v>
      </c>
      <c r="N302" s="36" t="s">
        <v>5111</v>
      </c>
      <c r="O302" s="36" t="s">
        <v>5114</v>
      </c>
      <c r="P302" s="37">
        <v>0.45679999999999998</v>
      </c>
      <c r="Q302" s="36" t="s">
        <v>677</v>
      </c>
      <c r="R302" s="36" t="s">
        <v>682</v>
      </c>
      <c r="S302" s="47"/>
      <c r="U302" s="36" t="s">
        <v>1697</v>
      </c>
      <c r="V302" s="36" t="s">
        <v>8775</v>
      </c>
      <c r="W302" s="36" t="s">
        <v>1699</v>
      </c>
      <c r="X302" s="36" t="s">
        <v>8479</v>
      </c>
      <c r="Y302" s="36" t="s">
        <v>8518</v>
      </c>
      <c r="Z302" s="36" t="s">
        <v>8519</v>
      </c>
      <c r="AA302" s="36" t="s">
        <v>8419</v>
      </c>
      <c r="AB302" s="37">
        <v>4.9000000000000004</v>
      </c>
      <c r="AC302" s="38">
        <v>10000</v>
      </c>
      <c r="AD302" s="36" t="s">
        <v>8520</v>
      </c>
      <c r="AE302" s="39">
        <v>44018</v>
      </c>
      <c r="AF302" s="39">
        <v>44097</v>
      </c>
      <c r="AG302" s="36" t="s">
        <v>8521</v>
      </c>
      <c r="AH302" s="36" t="s">
        <v>1075</v>
      </c>
      <c r="AI302" s="37">
        <v>0.51670000000000005</v>
      </c>
      <c r="AJ302" s="36" t="s">
        <v>677</v>
      </c>
      <c r="AK302" s="36" t="s">
        <v>682</v>
      </c>
      <c r="AN302" s="36" t="s">
        <v>1697</v>
      </c>
      <c r="AO302" s="36" t="s">
        <v>1698</v>
      </c>
      <c r="AP302" s="36" t="s">
        <v>1699</v>
      </c>
      <c r="AQ302" s="36" t="s">
        <v>808</v>
      </c>
      <c r="AR302" s="36" t="s">
        <v>811</v>
      </c>
      <c r="AS302" s="36" t="s">
        <v>692</v>
      </c>
      <c r="AT302" s="36" t="s">
        <v>790</v>
      </c>
      <c r="AU302" s="37">
        <v>4.9000000000000004</v>
      </c>
      <c r="AV302" s="38">
        <v>10000</v>
      </c>
      <c r="AW302" s="36" t="s">
        <v>1109</v>
      </c>
      <c r="AX302" s="39">
        <v>44018</v>
      </c>
      <c r="AY302" s="39">
        <v>44097</v>
      </c>
      <c r="AZ302" s="36" t="s">
        <v>1696</v>
      </c>
      <c r="BA302" s="36" t="s">
        <v>1075</v>
      </c>
      <c r="BB302" s="37">
        <v>0.51670000000000005</v>
      </c>
      <c r="BC302" s="36" t="s">
        <v>793</v>
      </c>
      <c r="BD302" s="36" t="s">
        <v>799</v>
      </c>
    </row>
    <row r="303" spans="2:56">
      <c r="B303" s="36" t="s">
        <v>2928</v>
      </c>
      <c r="C303" s="36" t="s">
        <v>9869</v>
      </c>
      <c r="D303" s="36" t="s">
        <v>9870</v>
      </c>
      <c r="E303" s="36" t="s">
        <v>4879</v>
      </c>
      <c r="F303" s="36" t="s">
        <v>679</v>
      </c>
      <c r="G303" s="36" t="s">
        <v>674</v>
      </c>
      <c r="H303" s="36" t="s">
        <v>675</v>
      </c>
      <c r="I303" s="37">
        <v>2.9</v>
      </c>
      <c r="J303" s="38">
        <v>10000</v>
      </c>
      <c r="K303" s="36" t="s">
        <v>5110</v>
      </c>
      <c r="L303" s="39">
        <v>42209</v>
      </c>
      <c r="M303" s="39">
        <v>42452</v>
      </c>
      <c r="N303" s="36" t="s">
        <v>5111</v>
      </c>
      <c r="O303" s="36" t="s">
        <v>5114</v>
      </c>
      <c r="P303" s="37">
        <v>0.25840000000000002</v>
      </c>
      <c r="Q303" s="36" t="s">
        <v>677</v>
      </c>
      <c r="R303" s="36" t="s">
        <v>682</v>
      </c>
      <c r="S303" s="47"/>
      <c r="U303" s="36" t="s">
        <v>4636</v>
      </c>
      <c r="V303" s="36" t="s">
        <v>1701</v>
      </c>
      <c r="W303" s="36" t="s">
        <v>1702</v>
      </c>
      <c r="X303" s="36" t="s">
        <v>671</v>
      </c>
      <c r="Y303" s="36" t="s">
        <v>679</v>
      </c>
      <c r="Z303" s="36" t="s">
        <v>674</v>
      </c>
      <c r="AA303" s="36" t="s">
        <v>675</v>
      </c>
      <c r="AB303" s="37">
        <v>4.9000000000000004</v>
      </c>
      <c r="AC303" s="38">
        <v>10000</v>
      </c>
      <c r="AD303" s="36" t="s">
        <v>249</v>
      </c>
      <c r="AE303" s="39">
        <v>44018</v>
      </c>
      <c r="AF303" s="39">
        <v>44188</v>
      </c>
      <c r="AG303" s="36" t="s">
        <v>1406</v>
      </c>
      <c r="AH303" s="36" t="s">
        <v>137</v>
      </c>
      <c r="AI303" s="37">
        <v>0.114</v>
      </c>
      <c r="AJ303" s="36" t="s">
        <v>677</v>
      </c>
      <c r="AK303" s="36" t="s">
        <v>682</v>
      </c>
      <c r="AN303" s="36" t="s">
        <v>1700</v>
      </c>
      <c r="AO303" s="36" t="s">
        <v>1701</v>
      </c>
      <c r="AP303" s="36" t="s">
        <v>1702</v>
      </c>
      <c r="AQ303" s="36" t="s">
        <v>195</v>
      </c>
      <c r="AR303" s="36" t="s">
        <v>679</v>
      </c>
      <c r="AS303" s="36" t="s">
        <v>674</v>
      </c>
      <c r="AT303" s="36" t="s">
        <v>871</v>
      </c>
      <c r="AU303" s="37">
        <v>4.9000000000000004</v>
      </c>
      <c r="AV303" s="38">
        <v>10000</v>
      </c>
      <c r="AW303" s="36" t="s">
        <v>1405</v>
      </c>
      <c r="AX303" s="39">
        <v>44018</v>
      </c>
      <c r="AY303" s="39">
        <v>44188</v>
      </c>
      <c r="AZ303" s="36" t="s">
        <v>1421</v>
      </c>
      <c r="BA303" s="36" t="s">
        <v>137</v>
      </c>
      <c r="BB303" s="37">
        <v>0.114</v>
      </c>
      <c r="BC303" s="36" t="s">
        <v>677</v>
      </c>
      <c r="BD303" s="36" t="s">
        <v>682</v>
      </c>
    </row>
    <row r="304" spans="2:56">
      <c r="B304" s="36" t="s">
        <v>9871</v>
      </c>
      <c r="C304" s="36" t="s">
        <v>5121</v>
      </c>
      <c r="D304" s="36" t="s">
        <v>5122</v>
      </c>
      <c r="E304" s="36" t="s">
        <v>4879</v>
      </c>
      <c r="F304" s="36" t="s">
        <v>679</v>
      </c>
      <c r="G304" s="36" t="s">
        <v>692</v>
      </c>
      <c r="H304" s="36" t="s">
        <v>675</v>
      </c>
      <c r="I304" s="37">
        <v>2.9</v>
      </c>
      <c r="J304" s="38">
        <v>10000</v>
      </c>
      <c r="K304" s="36" t="s">
        <v>5110</v>
      </c>
      <c r="L304" s="39">
        <v>42209</v>
      </c>
      <c r="M304" s="39">
        <v>42452</v>
      </c>
      <c r="N304" s="36" t="s">
        <v>5111</v>
      </c>
      <c r="O304" s="36" t="s">
        <v>5114</v>
      </c>
      <c r="P304" s="37">
        <v>0.41270000000000001</v>
      </c>
      <c r="Q304" s="36" t="s">
        <v>677</v>
      </c>
      <c r="R304" s="36" t="s">
        <v>682</v>
      </c>
      <c r="S304" s="47"/>
      <c r="U304" s="36" t="s">
        <v>8776</v>
      </c>
      <c r="V304" s="36" t="s">
        <v>1704</v>
      </c>
      <c r="W304" s="36" t="s">
        <v>8777</v>
      </c>
      <c r="X304" s="36" t="s">
        <v>671</v>
      </c>
      <c r="Y304" s="36" t="s">
        <v>8391</v>
      </c>
      <c r="Z304" s="36" t="s">
        <v>692</v>
      </c>
      <c r="AA304" s="36" t="s">
        <v>675</v>
      </c>
      <c r="AB304" s="37">
        <v>4.9000000000000004</v>
      </c>
      <c r="AC304" s="38">
        <v>10000</v>
      </c>
      <c r="AD304" s="36" t="s">
        <v>249</v>
      </c>
      <c r="AE304" s="39">
        <v>44018</v>
      </c>
      <c r="AF304" s="39">
        <v>44188</v>
      </c>
      <c r="AG304" s="36" t="s">
        <v>1406</v>
      </c>
      <c r="AH304" s="36" t="s">
        <v>137</v>
      </c>
      <c r="AI304" s="37">
        <v>0.57909999999999995</v>
      </c>
      <c r="AJ304" s="36" t="s">
        <v>677</v>
      </c>
      <c r="AK304" s="36" t="s">
        <v>8566</v>
      </c>
      <c r="AN304" s="36" t="s">
        <v>1703</v>
      </c>
      <c r="AO304" s="36" t="s">
        <v>1704</v>
      </c>
      <c r="AP304" s="36" t="s">
        <v>1705</v>
      </c>
      <c r="AQ304" s="36" t="s">
        <v>195</v>
      </c>
      <c r="AR304" s="36" t="s">
        <v>811</v>
      </c>
      <c r="AS304" s="36" t="s">
        <v>692</v>
      </c>
      <c r="AT304" s="36" t="s">
        <v>809</v>
      </c>
      <c r="AU304" s="37">
        <v>4.9000000000000004</v>
      </c>
      <c r="AV304" s="38">
        <v>10000</v>
      </c>
      <c r="AW304" s="36" t="s">
        <v>1405</v>
      </c>
      <c r="AX304" s="39">
        <v>44018</v>
      </c>
      <c r="AY304" s="39">
        <v>44188</v>
      </c>
      <c r="AZ304" s="36" t="s">
        <v>1421</v>
      </c>
      <c r="BA304" s="36" t="s">
        <v>1412</v>
      </c>
      <c r="BB304" s="37">
        <v>0.57909999999999995</v>
      </c>
      <c r="BC304" s="36" t="s">
        <v>793</v>
      </c>
      <c r="BD304" s="36" t="s">
        <v>79</v>
      </c>
    </row>
    <row r="305" spans="2:56">
      <c r="B305" s="36" t="s">
        <v>5123</v>
      </c>
      <c r="C305" s="36" t="s">
        <v>9872</v>
      </c>
      <c r="D305" s="36" t="s">
        <v>9873</v>
      </c>
      <c r="E305" s="36" t="s">
        <v>4879</v>
      </c>
      <c r="F305" s="36" t="s">
        <v>679</v>
      </c>
      <c r="G305" s="36" t="s">
        <v>674</v>
      </c>
      <c r="H305" s="36" t="s">
        <v>675</v>
      </c>
      <c r="I305" s="37">
        <v>2.4</v>
      </c>
      <c r="J305" s="38">
        <v>10000</v>
      </c>
      <c r="K305" s="36" t="s">
        <v>5089</v>
      </c>
      <c r="L305" s="39">
        <v>42213</v>
      </c>
      <c r="M305" s="39">
        <v>42242</v>
      </c>
      <c r="N305" s="36" t="s">
        <v>2888</v>
      </c>
      <c r="O305" s="36" t="s">
        <v>5072</v>
      </c>
      <c r="P305" s="37">
        <v>0.14230000000000001</v>
      </c>
      <c r="Q305" s="36" t="s">
        <v>677</v>
      </c>
      <c r="R305" s="36" t="s">
        <v>682</v>
      </c>
      <c r="S305" s="47"/>
      <c r="U305" s="36" t="s">
        <v>1706</v>
      </c>
      <c r="V305" s="36" t="s">
        <v>8778</v>
      </c>
      <c r="W305" s="36" t="s">
        <v>1708</v>
      </c>
      <c r="X305" s="36" t="s">
        <v>8357</v>
      </c>
      <c r="Y305" s="36" t="s">
        <v>8391</v>
      </c>
      <c r="Z305" s="36" t="s">
        <v>674</v>
      </c>
      <c r="AA305" s="36" t="s">
        <v>8406</v>
      </c>
      <c r="AB305" s="37">
        <v>5</v>
      </c>
      <c r="AC305" s="38">
        <v>10000</v>
      </c>
      <c r="AD305" s="36" t="s">
        <v>8688</v>
      </c>
      <c r="AE305" s="39">
        <v>44019</v>
      </c>
      <c r="AF305" s="39">
        <v>44034</v>
      </c>
      <c r="AG305" s="36" t="s">
        <v>8699</v>
      </c>
      <c r="AH305" s="36" t="s">
        <v>1489</v>
      </c>
      <c r="AI305" s="37">
        <v>6.8699999999999997E-2</v>
      </c>
      <c r="AJ305" s="36" t="s">
        <v>8382</v>
      </c>
      <c r="AK305" s="36" t="s">
        <v>682</v>
      </c>
      <c r="AN305" s="36" t="s">
        <v>1706</v>
      </c>
      <c r="AO305" s="36" t="s">
        <v>1707</v>
      </c>
      <c r="AP305" s="36" t="s">
        <v>1708</v>
      </c>
      <c r="AQ305" s="36" t="s">
        <v>788</v>
      </c>
      <c r="AR305" s="36" t="s">
        <v>679</v>
      </c>
      <c r="AS305" s="36" t="s">
        <v>847</v>
      </c>
      <c r="AT305" s="36" t="s">
        <v>809</v>
      </c>
      <c r="AU305" s="37">
        <v>5</v>
      </c>
      <c r="AV305" s="38">
        <v>10000</v>
      </c>
      <c r="AW305" s="36" t="s">
        <v>139</v>
      </c>
      <c r="AX305" s="39">
        <v>44019</v>
      </c>
      <c r="AY305" s="39">
        <v>44034</v>
      </c>
      <c r="AZ305" s="36" t="s">
        <v>138</v>
      </c>
      <c r="BA305" s="36" t="s">
        <v>1489</v>
      </c>
      <c r="BB305" s="37">
        <v>6.8699999999999997E-2</v>
      </c>
      <c r="BC305" s="36" t="s">
        <v>823</v>
      </c>
      <c r="BD305" s="36" t="s">
        <v>682</v>
      </c>
    </row>
    <row r="306" spans="2:56">
      <c r="B306" s="36" t="s">
        <v>5124</v>
      </c>
      <c r="C306" s="36" t="s">
        <v>5125</v>
      </c>
      <c r="D306" s="36" t="s">
        <v>9874</v>
      </c>
      <c r="E306" s="36" t="s">
        <v>4879</v>
      </c>
      <c r="F306" s="36" t="s">
        <v>679</v>
      </c>
      <c r="G306" s="36" t="s">
        <v>674</v>
      </c>
      <c r="H306" s="36" t="s">
        <v>675</v>
      </c>
      <c r="I306" s="37">
        <v>2.4500000000000002</v>
      </c>
      <c r="J306" s="38">
        <v>10000</v>
      </c>
      <c r="K306" s="36" t="s">
        <v>5089</v>
      </c>
      <c r="L306" s="39">
        <v>42213</v>
      </c>
      <c r="M306" s="39">
        <v>42242</v>
      </c>
      <c r="N306" s="36" t="s">
        <v>2888</v>
      </c>
      <c r="O306" s="36" t="s">
        <v>5072</v>
      </c>
      <c r="P306" s="37">
        <v>0.111</v>
      </c>
      <c r="Q306" s="36" t="s">
        <v>677</v>
      </c>
      <c r="R306" s="36" t="s">
        <v>682</v>
      </c>
      <c r="S306" s="47"/>
      <c r="U306" s="36" t="s">
        <v>1709</v>
      </c>
      <c r="V306" s="36" t="s">
        <v>1710</v>
      </c>
      <c r="W306" s="36" t="s">
        <v>282</v>
      </c>
      <c r="X306" s="36" t="s">
        <v>671</v>
      </c>
      <c r="Y306" s="36" t="s">
        <v>679</v>
      </c>
      <c r="Z306" s="36" t="s">
        <v>674</v>
      </c>
      <c r="AA306" s="36" t="s">
        <v>675</v>
      </c>
      <c r="AB306" s="37">
        <v>5.25</v>
      </c>
      <c r="AC306" s="38">
        <v>10000</v>
      </c>
      <c r="AD306" s="36" t="s">
        <v>139</v>
      </c>
      <c r="AE306" s="39">
        <v>44019</v>
      </c>
      <c r="AF306" s="39">
        <v>44034</v>
      </c>
      <c r="AG306" s="36" t="s">
        <v>138</v>
      </c>
      <c r="AH306" s="36" t="s">
        <v>1489</v>
      </c>
      <c r="AI306" s="37">
        <v>2.2499999999999999E-2</v>
      </c>
      <c r="AJ306" s="36" t="s">
        <v>677</v>
      </c>
      <c r="AK306" s="36" t="s">
        <v>682</v>
      </c>
      <c r="AN306" s="36" t="s">
        <v>1709</v>
      </c>
      <c r="AO306" s="36" t="s">
        <v>1710</v>
      </c>
      <c r="AP306" s="36" t="s">
        <v>282</v>
      </c>
      <c r="AQ306" s="36" t="s">
        <v>808</v>
      </c>
      <c r="AR306" s="36" t="s">
        <v>804</v>
      </c>
      <c r="AS306" s="36" t="s">
        <v>847</v>
      </c>
      <c r="AT306" s="36" t="s">
        <v>855</v>
      </c>
      <c r="AU306" s="37">
        <v>5.25</v>
      </c>
      <c r="AV306" s="38">
        <v>10000</v>
      </c>
      <c r="AW306" s="36" t="s">
        <v>1487</v>
      </c>
      <c r="AX306" s="39">
        <v>44019</v>
      </c>
      <c r="AY306" s="39">
        <v>44034</v>
      </c>
      <c r="AZ306" s="36" t="s">
        <v>1550</v>
      </c>
      <c r="BA306" s="36" t="s">
        <v>1497</v>
      </c>
      <c r="BB306" s="37">
        <v>2.2499999999999999E-2</v>
      </c>
      <c r="BC306" s="36" t="s">
        <v>201</v>
      </c>
      <c r="BD306" s="36" t="s">
        <v>79</v>
      </c>
    </row>
    <row r="307" spans="2:56">
      <c r="B307" s="36" t="s">
        <v>9875</v>
      </c>
      <c r="C307" s="36" t="s">
        <v>9876</v>
      </c>
      <c r="D307" s="36" t="s">
        <v>9877</v>
      </c>
      <c r="E307" s="36" t="s">
        <v>4879</v>
      </c>
      <c r="F307" s="36" t="s">
        <v>679</v>
      </c>
      <c r="G307" s="36" t="s">
        <v>692</v>
      </c>
      <c r="H307" s="36" t="s">
        <v>675</v>
      </c>
      <c r="I307" s="37">
        <v>2.4</v>
      </c>
      <c r="J307" s="38">
        <v>10000</v>
      </c>
      <c r="K307" s="36" t="s">
        <v>5089</v>
      </c>
      <c r="L307" s="39">
        <v>42213</v>
      </c>
      <c r="M307" s="39">
        <v>42242</v>
      </c>
      <c r="N307" s="36" t="s">
        <v>2888</v>
      </c>
      <c r="O307" s="36" t="s">
        <v>5072</v>
      </c>
      <c r="P307" s="37">
        <v>7.6799999999999993E-2</v>
      </c>
      <c r="Q307" s="36" t="s">
        <v>677</v>
      </c>
      <c r="R307" s="36" t="s">
        <v>9492</v>
      </c>
      <c r="S307" s="47"/>
      <c r="U307" s="36" t="s">
        <v>1711</v>
      </c>
      <c r="V307" s="36" t="s">
        <v>8779</v>
      </c>
      <c r="W307" s="36" t="s">
        <v>1712</v>
      </c>
      <c r="X307" s="36" t="s">
        <v>671</v>
      </c>
      <c r="Y307" s="36" t="s">
        <v>679</v>
      </c>
      <c r="Z307" s="36" t="s">
        <v>8374</v>
      </c>
      <c r="AA307" s="36" t="s">
        <v>675</v>
      </c>
      <c r="AB307" s="37">
        <v>5.5</v>
      </c>
      <c r="AC307" s="38">
        <v>10000</v>
      </c>
      <c r="AD307" s="36" t="s">
        <v>139</v>
      </c>
      <c r="AE307" s="39">
        <v>44019</v>
      </c>
      <c r="AF307" s="39">
        <v>44034</v>
      </c>
      <c r="AG307" s="36" t="s">
        <v>138</v>
      </c>
      <c r="AH307" s="36" t="s">
        <v>1489</v>
      </c>
      <c r="AI307" s="37">
        <v>5.8999999999999999E-3</v>
      </c>
      <c r="AJ307" s="36" t="s">
        <v>677</v>
      </c>
      <c r="AK307" s="36" t="s">
        <v>8393</v>
      </c>
      <c r="AN307" s="36" t="s">
        <v>1711</v>
      </c>
      <c r="AO307" s="36" t="s">
        <v>283</v>
      </c>
      <c r="AP307" s="36" t="s">
        <v>1712</v>
      </c>
      <c r="AQ307" s="36" t="s">
        <v>195</v>
      </c>
      <c r="AR307" s="36" t="s">
        <v>679</v>
      </c>
      <c r="AS307" s="36" t="s">
        <v>674</v>
      </c>
      <c r="AT307" s="36" t="s">
        <v>809</v>
      </c>
      <c r="AU307" s="37">
        <v>5.5</v>
      </c>
      <c r="AV307" s="38">
        <v>10000</v>
      </c>
      <c r="AW307" s="36" t="s">
        <v>1511</v>
      </c>
      <c r="AX307" s="39">
        <v>44019</v>
      </c>
      <c r="AY307" s="39">
        <v>44034</v>
      </c>
      <c r="AZ307" s="36" t="s">
        <v>1500</v>
      </c>
      <c r="BA307" s="36" t="s">
        <v>1497</v>
      </c>
      <c r="BB307" s="37">
        <v>5.8999999999999999E-3</v>
      </c>
      <c r="BC307" s="36" t="s">
        <v>201</v>
      </c>
      <c r="BD307" s="36" t="s">
        <v>807</v>
      </c>
    </row>
    <row r="308" spans="2:56">
      <c r="B308" s="36" t="s">
        <v>5126</v>
      </c>
      <c r="C308" s="36" t="s">
        <v>2929</v>
      </c>
      <c r="D308" s="36" t="s">
        <v>9878</v>
      </c>
      <c r="E308" s="36" t="s">
        <v>4879</v>
      </c>
      <c r="F308" s="36" t="s">
        <v>679</v>
      </c>
      <c r="G308" s="36" t="s">
        <v>692</v>
      </c>
      <c r="H308" s="36" t="s">
        <v>675</v>
      </c>
      <c r="I308" s="37">
        <v>2.4500000000000002</v>
      </c>
      <c r="J308" s="38">
        <v>10000</v>
      </c>
      <c r="K308" s="36" t="s">
        <v>5089</v>
      </c>
      <c r="L308" s="39">
        <v>42213</v>
      </c>
      <c r="M308" s="39">
        <v>42242</v>
      </c>
      <c r="N308" s="36" t="s">
        <v>2888</v>
      </c>
      <c r="O308" s="36" t="s">
        <v>5072</v>
      </c>
      <c r="P308" s="37">
        <v>9.8000000000000004E-2</v>
      </c>
      <c r="Q308" s="36" t="s">
        <v>677</v>
      </c>
      <c r="R308" s="36" t="s">
        <v>682</v>
      </c>
      <c r="S308" s="47"/>
      <c r="U308" s="36" t="s">
        <v>284</v>
      </c>
      <c r="V308" s="36" t="s">
        <v>8780</v>
      </c>
      <c r="W308" s="36" t="s">
        <v>1714</v>
      </c>
      <c r="X308" s="36" t="s">
        <v>671</v>
      </c>
      <c r="Y308" s="36" t="s">
        <v>679</v>
      </c>
      <c r="Z308" s="36" t="s">
        <v>692</v>
      </c>
      <c r="AA308" s="36" t="s">
        <v>675</v>
      </c>
      <c r="AB308" s="37">
        <v>5</v>
      </c>
      <c r="AC308" s="38">
        <v>10000</v>
      </c>
      <c r="AD308" s="36" t="s">
        <v>139</v>
      </c>
      <c r="AE308" s="39">
        <v>44019</v>
      </c>
      <c r="AF308" s="39">
        <v>44034</v>
      </c>
      <c r="AG308" s="36" t="s">
        <v>8707</v>
      </c>
      <c r="AH308" s="36" t="s">
        <v>8781</v>
      </c>
      <c r="AI308" s="37">
        <v>0.26879999999999998</v>
      </c>
      <c r="AJ308" s="36" t="s">
        <v>8382</v>
      </c>
      <c r="AK308" s="36" t="s">
        <v>682</v>
      </c>
      <c r="AN308" s="36" t="s">
        <v>284</v>
      </c>
      <c r="AO308" s="36" t="s">
        <v>1713</v>
      </c>
      <c r="AP308" s="36" t="s">
        <v>1714</v>
      </c>
      <c r="AQ308" s="36" t="s">
        <v>808</v>
      </c>
      <c r="AR308" s="36" t="s">
        <v>870</v>
      </c>
      <c r="AS308" s="36" t="s">
        <v>822</v>
      </c>
      <c r="AT308" s="36" t="s">
        <v>675</v>
      </c>
      <c r="AU308" s="37">
        <v>5</v>
      </c>
      <c r="AV308" s="38">
        <v>10000</v>
      </c>
      <c r="AW308" s="36" t="s">
        <v>1495</v>
      </c>
      <c r="AX308" s="39">
        <v>44019</v>
      </c>
      <c r="AY308" s="39">
        <v>44034</v>
      </c>
      <c r="AZ308" s="36" t="s">
        <v>1488</v>
      </c>
      <c r="BA308" s="36" t="s">
        <v>1489</v>
      </c>
      <c r="BB308" s="37">
        <v>0.26879999999999998</v>
      </c>
      <c r="BC308" s="36" t="s">
        <v>798</v>
      </c>
      <c r="BD308" s="36" t="s">
        <v>810</v>
      </c>
    </row>
    <row r="309" spans="2:56">
      <c r="B309" s="36" t="s">
        <v>2930</v>
      </c>
      <c r="C309" s="36" t="s">
        <v>9879</v>
      </c>
      <c r="D309" s="36" t="s">
        <v>5127</v>
      </c>
      <c r="E309" s="36" t="s">
        <v>4879</v>
      </c>
      <c r="F309" s="36" t="s">
        <v>679</v>
      </c>
      <c r="G309" s="36" t="s">
        <v>674</v>
      </c>
      <c r="H309" s="36" t="s">
        <v>675</v>
      </c>
      <c r="I309" s="37">
        <v>2.4</v>
      </c>
      <c r="J309" s="38">
        <v>10000</v>
      </c>
      <c r="K309" s="36" t="s">
        <v>380</v>
      </c>
      <c r="L309" s="39">
        <v>42213</v>
      </c>
      <c r="M309" s="39">
        <v>42361</v>
      </c>
      <c r="N309" s="36" t="s">
        <v>5025</v>
      </c>
      <c r="O309" s="36" t="s">
        <v>5044</v>
      </c>
      <c r="P309" s="37">
        <v>0.2767</v>
      </c>
      <c r="Q309" s="36" t="s">
        <v>677</v>
      </c>
      <c r="R309" s="36" t="s">
        <v>682</v>
      </c>
      <c r="S309" s="47"/>
      <c r="U309" s="36" t="s">
        <v>8782</v>
      </c>
      <c r="V309" s="36" t="s">
        <v>1716</v>
      </c>
      <c r="W309" s="36" t="s">
        <v>1717</v>
      </c>
      <c r="X309" s="36" t="s">
        <v>8479</v>
      </c>
      <c r="Y309" s="36" t="s">
        <v>679</v>
      </c>
      <c r="Z309" s="36" t="s">
        <v>692</v>
      </c>
      <c r="AA309" s="36" t="s">
        <v>675</v>
      </c>
      <c r="AB309" s="37">
        <v>5.25</v>
      </c>
      <c r="AC309" s="38">
        <v>10000</v>
      </c>
      <c r="AD309" s="36" t="s">
        <v>139</v>
      </c>
      <c r="AE309" s="39">
        <v>44019</v>
      </c>
      <c r="AF309" s="39">
        <v>44034</v>
      </c>
      <c r="AG309" s="36" t="s">
        <v>138</v>
      </c>
      <c r="AH309" s="36" t="s">
        <v>1489</v>
      </c>
      <c r="AI309" s="37">
        <v>0.4763</v>
      </c>
      <c r="AJ309" s="36" t="s">
        <v>8382</v>
      </c>
      <c r="AK309" s="36" t="s">
        <v>682</v>
      </c>
      <c r="AN309" s="36" t="s">
        <v>1715</v>
      </c>
      <c r="AO309" s="36" t="s">
        <v>1716</v>
      </c>
      <c r="AP309" s="36" t="s">
        <v>1717</v>
      </c>
      <c r="AQ309" s="36" t="s">
        <v>808</v>
      </c>
      <c r="AR309" s="36" t="s">
        <v>811</v>
      </c>
      <c r="AS309" s="36" t="s">
        <v>830</v>
      </c>
      <c r="AT309" s="36" t="s">
        <v>78</v>
      </c>
      <c r="AU309" s="37">
        <v>5.25</v>
      </c>
      <c r="AV309" s="38">
        <v>10000</v>
      </c>
      <c r="AW309" s="36" t="s">
        <v>1487</v>
      </c>
      <c r="AX309" s="39">
        <v>44019</v>
      </c>
      <c r="AY309" s="39">
        <v>44034</v>
      </c>
      <c r="AZ309" s="36" t="s">
        <v>1488</v>
      </c>
      <c r="BA309" s="36" t="s">
        <v>1501</v>
      </c>
      <c r="BB309" s="37">
        <v>0.4763</v>
      </c>
      <c r="BC309" s="36" t="s">
        <v>798</v>
      </c>
      <c r="BD309" s="36" t="s">
        <v>810</v>
      </c>
    </row>
    <row r="310" spans="2:56">
      <c r="B310" s="36" t="s">
        <v>2931</v>
      </c>
      <c r="C310" s="36" t="s">
        <v>5128</v>
      </c>
      <c r="D310" s="36" t="s">
        <v>5129</v>
      </c>
      <c r="E310" s="36" t="s">
        <v>4879</v>
      </c>
      <c r="F310" s="36" t="s">
        <v>679</v>
      </c>
      <c r="G310" s="36" t="s">
        <v>674</v>
      </c>
      <c r="H310" s="36" t="s">
        <v>675</v>
      </c>
      <c r="I310" s="37">
        <v>2.4500000000000002</v>
      </c>
      <c r="J310" s="38">
        <v>10000</v>
      </c>
      <c r="K310" s="36" t="s">
        <v>380</v>
      </c>
      <c r="L310" s="39">
        <v>42213</v>
      </c>
      <c r="M310" s="39">
        <v>42361</v>
      </c>
      <c r="N310" s="36" t="s">
        <v>5025</v>
      </c>
      <c r="O310" s="36" t="s">
        <v>5044</v>
      </c>
      <c r="P310" s="37">
        <v>0.25030000000000002</v>
      </c>
      <c r="Q310" s="36" t="s">
        <v>677</v>
      </c>
      <c r="R310" s="36" t="s">
        <v>682</v>
      </c>
      <c r="S310" s="47"/>
      <c r="U310" s="36" t="s">
        <v>8783</v>
      </c>
      <c r="V310" s="36" t="s">
        <v>1719</v>
      </c>
      <c r="W310" s="36" t="s">
        <v>1720</v>
      </c>
      <c r="X310" s="36" t="s">
        <v>671</v>
      </c>
      <c r="Y310" s="36" t="s">
        <v>679</v>
      </c>
      <c r="Z310" s="36" t="s">
        <v>692</v>
      </c>
      <c r="AA310" s="36" t="s">
        <v>675</v>
      </c>
      <c r="AB310" s="37">
        <v>5.5</v>
      </c>
      <c r="AC310" s="38">
        <v>10000</v>
      </c>
      <c r="AD310" s="36" t="s">
        <v>139</v>
      </c>
      <c r="AE310" s="39">
        <v>44019</v>
      </c>
      <c r="AF310" s="39">
        <v>44034</v>
      </c>
      <c r="AG310" s="36" t="s">
        <v>138</v>
      </c>
      <c r="AH310" s="36" t="s">
        <v>1489</v>
      </c>
      <c r="AI310" s="37">
        <v>0.71599999999999997</v>
      </c>
      <c r="AJ310" s="36" t="s">
        <v>677</v>
      </c>
      <c r="AK310" s="36" t="s">
        <v>682</v>
      </c>
      <c r="AN310" s="36" t="s">
        <v>1718</v>
      </c>
      <c r="AO310" s="36" t="s">
        <v>1719</v>
      </c>
      <c r="AP310" s="36" t="s">
        <v>1720</v>
      </c>
      <c r="AQ310" s="36" t="s">
        <v>195</v>
      </c>
      <c r="AR310" s="36" t="s">
        <v>77</v>
      </c>
      <c r="AS310" s="36" t="s">
        <v>830</v>
      </c>
      <c r="AT310" s="36" t="s">
        <v>790</v>
      </c>
      <c r="AU310" s="37">
        <v>5.5</v>
      </c>
      <c r="AV310" s="38">
        <v>10000</v>
      </c>
      <c r="AW310" s="36" t="s">
        <v>1495</v>
      </c>
      <c r="AX310" s="39">
        <v>44019</v>
      </c>
      <c r="AY310" s="39">
        <v>44034</v>
      </c>
      <c r="AZ310" s="36" t="s">
        <v>1500</v>
      </c>
      <c r="BA310" s="36" t="s">
        <v>1489</v>
      </c>
      <c r="BB310" s="37">
        <v>0.71599999999999997</v>
      </c>
      <c r="BC310" s="36" t="s">
        <v>677</v>
      </c>
      <c r="BD310" s="36" t="s">
        <v>79</v>
      </c>
    </row>
    <row r="311" spans="2:56">
      <c r="B311" s="36" t="s">
        <v>9880</v>
      </c>
      <c r="C311" s="36" t="s">
        <v>2932</v>
      </c>
      <c r="D311" s="36" t="s">
        <v>2933</v>
      </c>
      <c r="E311" s="36" t="s">
        <v>4879</v>
      </c>
      <c r="F311" s="36" t="s">
        <v>679</v>
      </c>
      <c r="G311" s="36" t="s">
        <v>692</v>
      </c>
      <c r="H311" s="36" t="s">
        <v>675</v>
      </c>
      <c r="I311" s="37">
        <v>2.4</v>
      </c>
      <c r="J311" s="38">
        <v>10000</v>
      </c>
      <c r="K311" s="36" t="s">
        <v>380</v>
      </c>
      <c r="L311" s="39">
        <v>42213</v>
      </c>
      <c r="M311" s="39">
        <v>42361</v>
      </c>
      <c r="N311" s="36" t="s">
        <v>5025</v>
      </c>
      <c r="O311" s="36" t="s">
        <v>5044</v>
      </c>
      <c r="P311" s="37">
        <v>0.19389999999999999</v>
      </c>
      <c r="Q311" s="36" t="s">
        <v>677</v>
      </c>
      <c r="R311" s="36" t="s">
        <v>682</v>
      </c>
      <c r="S311" s="47"/>
      <c r="U311" s="36" t="s">
        <v>1721</v>
      </c>
      <c r="V311" s="36" t="s">
        <v>1722</v>
      </c>
      <c r="W311" s="36" t="s">
        <v>1723</v>
      </c>
      <c r="X311" s="36" t="s">
        <v>671</v>
      </c>
      <c r="Y311" s="36" t="s">
        <v>679</v>
      </c>
      <c r="Z311" s="36" t="s">
        <v>8435</v>
      </c>
      <c r="AA311" s="36" t="s">
        <v>675</v>
      </c>
      <c r="AB311" s="37">
        <v>5</v>
      </c>
      <c r="AC311" s="38">
        <v>10000</v>
      </c>
      <c r="AD311" s="36" t="s">
        <v>8784</v>
      </c>
      <c r="AE311" s="39">
        <v>44019</v>
      </c>
      <c r="AF311" s="39">
        <v>44069</v>
      </c>
      <c r="AG311" s="36" t="s">
        <v>140</v>
      </c>
      <c r="AH311" s="36" t="s">
        <v>268</v>
      </c>
      <c r="AI311" s="37">
        <v>0.16339999999999999</v>
      </c>
      <c r="AJ311" s="36" t="s">
        <v>677</v>
      </c>
      <c r="AK311" s="36" t="s">
        <v>8381</v>
      </c>
      <c r="AN311" s="36" t="s">
        <v>1721</v>
      </c>
      <c r="AO311" s="36" t="s">
        <v>1722</v>
      </c>
      <c r="AP311" s="36" t="s">
        <v>1723</v>
      </c>
      <c r="AQ311" s="36" t="s">
        <v>808</v>
      </c>
      <c r="AR311" s="36" t="s">
        <v>881</v>
      </c>
      <c r="AS311" s="36" t="s">
        <v>674</v>
      </c>
      <c r="AT311" s="36" t="s">
        <v>790</v>
      </c>
      <c r="AU311" s="37">
        <v>5</v>
      </c>
      <c r="AV311" s="38">
        <v>10000</v>
      </c>
      <c r="AW311" s="36" t="s">
        <v>1579</v>
      </c>
      <c r="AX311" s="39">
        <v>44019</v>
      </c>
      <c r="AY311" s="39">
        <v>44069</v>
      </c>
      <c r="AZ311" s="36" t="s">
        <v>1595</v>
      </c>
      <c r="BA311" s="36" t="s">
        <v>1598</v>
      </c>
      <c r="BB311" s="37">
        <v>0.16339999999999999</v>
      </c>
      <c r="BC311" s="36" t="s">
        <v>677</v>
      </c>
      <c r="BD311" s="36" t="s">
        <v>682</v>
      </c>
    </row>
    <row r="312" spans="2:56">
      <c r="B312" s="36" t="s">
        <v>2934</v>
      </c>
      <c r="C312" s="36" t="s">
        <v>5130</v>
      </c>
      <c r="D312" s="36" t="s">
        <v>9881</v>
      </c>
      <c r="E312" s="36" t="s">
        <v>4879</v>
      </c>
      <c r="F312" s="36" t="s">
        <v>679</v>
      </c>
      <c r="G312" s="36" t="s">
        <v>692</v>
      </c>
      <c r="H312" s="36" t="s">
        <v>675</v>
      </c>
      <c r="I312" s="37">
        <v>2.4500000000000002</v>
      </c>
      <c r="J312" s="38">
        <v>10000</v>
      </c>
      <c r="K312" s="36" t="s">
        <v>380</v>
      </c>
      <c r="L312" s="39">
        <v>42213</v>
      </c>
      <c r="M312" s="39">
        <v>42361</v>
      </c>
      <c r="N312" s="36" t="s">
        <v>5025</v>
      </c>
      <c r="O312" s="36" t="s">
        <v>5044</v>
      </c>
      <c r="P312" s="37">
        <v>0.218</v>
      </c>
      <c r="Q312" s="36" t="s">
        <v>677</v>
      </c>
      <c r="R312" s="36" t="s">
        <v>682</v>
      </c>
      <c r="S312" s="47"/>
      <c r="U312" s="36" t="s">
        <v>8785</v>
      </c>
      <c r="V312" s="36" t="s">
        <v>1725</v>
      </c>
      <c r="W312" s="36" t="s">
        <v>1726</v>
      </c>
      <c r="X312" s="36" t="s">
        <v>8575</v>
      </c>
      <c r="Y312" s="36" t="s">
        <v>679</v>
      </c>
      <c r="Z312" s="36" t="s">
        <v>674</v>
      </c>
      <c r="AA312" s="36" t="s">
        <v>8406</v>
      </c>
      <c r="AB312" s="37">
        <v>5.25</v>
      </c>
      <c r="AC312" s="38">
        <v>10000</v>
      </c>
      <c r="AD312" s="36" t="s">
        <v>1579</v>
      </c>
      <c r="AE312" s="39">
        <v>44019</v>
      </c>
      <c r="AF312" s="39">
        <v>44069</v>
      </c>
      <c r="AG312" s="36" t="s">
        <v>8733</v>
      </c>
      <c r="AH312" s="36" t="s">
        <v>268</v>
      </c>
      <c r="AI312" s="37">
        <v>9.2200000000000004E-2</v>
      </c>
      <c r="AJ312" s="36" t="s">
        <v>677</v>
      </c>
      <c r="AK312" s="36" t="s">
        <v>682</v>
      </c>
      <c r="AN312" s="36" t="s">
        <v>1724</v>
      </c>
      <c r="AO312" s="36" t="s">
        <v>1725</v>
      </c>
      <c r="AP312" s="36" t="s">
        <v>1726</v>
      </c>
      <c r="AQ312" s="36" t="s">
        <v>808</v>
      </c>
      <c r="AR312" s="36" t="s">
        <v>804</v>
      </c>
      <c r="AS312" s="36" t="s">
        <v>80</v>
      </c>
      <c r="AT312" s="36" t="s">
        <v>809</v>
      </c>
      <c r="AU312" s="37">
        <v>5.25</v>
      </c>
      <c r="AV312" s="38">
        <v>10000</v>
      </c>
      <c r="AW312" s="36" t="s">
        <v>1590</v>
      </c>
      <c r="AX312" s="39">
        <v>44019</v>
      </c>
      <c r="AY312" s="39">
        <v>44069</v>
      </c>
      <c r="AZ312" s="36" t="s">
        <v>1586</v>
      </c>
      <c r="BA312" s="36" t="s">
        <v>1602</v>
      </c>
      <c r="BB312" s="37">
        <v>9.2200000000000004E-2</v>
      </c>
      <c r="BC312" s="36" t="s">
        <v>201</v>
      </c>
      <c r="BD312" s="36" t="s">
        <v>682</v>
      </c>
    </row>
    <row r="313" spans="2:56">
      <c r="B313" s="36" t="s">
        <v>2935</v>
      </c>
      <c r="C313" s="36" t="s">
        <v>9882</v>
      </c>
      <c r="D313" s="36" t="s">
        <v>2936</v>
      </c>
      <c r="E313" s="36" t="s">
        <v>4879</v>
      </c>
      <c r="F313" s="36" t="s">
        <v>679</v>
      </c>
      <c r="G313" s="36" t="s">
        <v>674</v>
      </c>
      <c r="H313" s="36" t="s">
        <v>675</v>
      </c>
      <c r="I313" s="37">
        <v>2.4</v>
      </c>
      <c r="J313" s="38">
        <v>10000</v>
      </c>
      <c r="K313" s="36" t="s">
        <v>5110</v>
      </c>
      <c r="L313" s="39">
        <v>42213</v>
      </c>
      <c r="M313" s="39">
        <v>42452</v>
      </c>
      <c r="N313" s="36" t="s">
        <v>5111</v>
      </c>
      <c r="O313" s="36" t="s">
        <v>5114</v>
      </c>
      <c r="P313" s="37">
        <v>0.35680000000000001</v>
      </c>
      <c r="Q313" s="36" t="s">
        <v>677</v>
      </c>
      <c r="R313" s="36" t="s">
        <v>682</v>
      </c>
      <c r="S313" s="47"/>
      <c r="U313" s="36" t="s">
        <v>1727</v>
      </c>
      <c r="V313" s="36" t="s">
        <v>1728</v>
      </c>
      <c r="W313" s="36" t="s">
        <v>1729</v>
      </c>
      <c r="X313" s="36" t="s">
        <v>671</v>
      </c>
      <c r="Y313" s="36" t="s">
        <v>679</v>
      </c>
      <c r="Z313" s="36" t="s">
        <v>674</v>
      </c>
      <c r="AA313" s="36" t="s">
        <v>675</v>
      </c>
      <c r="AB313" s="37">
        <v>5.5</v>
      </c>
      <c r="AC313" s="38">
        <v>10000</v>
      </c>
      <c r="AD313" s="36" t="s">
        <v>1579</v>
      </c>
      <c r="AE313" s="39">
        <v>44019</v>
      </c>
      <c r="AF313" s="39">
        <v>44069</v>
      </c>
      <c r="AG313" s="36" t="s">
        <v>140</v>
      </c>
      <c r="AH313" s="36" t="s">
        <v>268</v>
      </c>
      <c r="AI313" s="37">
        <v>4.8800000000000003E-2</v>
      </c>
      <c r="AJ313" s="36" t="s">
        <v>8459</v>
      </c>
      <c r="AK313" s="36" t="s">
        <v>8381</v>
      </c>
      <c r="AN313" s="36" t="s">
        <v>1727</v>
      </c>
      <c r="AO313" s="36" t="s">
        <v>1728</v>
      </c>
      <c r="AP313" s="36" t="s">
        <v>1729</v>
      </c>
      <c r="AQ313" s="36" t="s">
        <v>808</v>
      </c>
      <c r="AR313" s="36" t="s">
        <v>679</v>
      </c>
      <c r="AS313" s="36" t="s">
        <v>847</v>
      </c>
      <c r="AT313" s="36" t="s">
        <v>790</v>
      </c>
      <c r="AU313" s="37">
        <v>5.5</v>
      </c>
      <c r="AV313" s="38">
        <v>10000</v>
      </c>
      <c r="AW313" s="36" t="s">
        <v>1613</v>
      </c>
      <c r="AX313" s="39">
        <v>44019</v>
      </c>
      <c r="AY313" s="39">
        <v>44069</v>
      </c>
      <c r="AZ313" s="36" t="s">
        <v>1591</v>
      </c>
      <c r="BA313" s="36" t="s">
        <v>268</v>
      </c>
      <c r="BB313" s="37">
        <v>4.8800000000000003E-2</v>
      </c>
      <c r="BC313" s="36" t="s">
        <v>677</v>
      </c>
      <c r="BD313" s="36" t="s">
        <v>807</v>
      </c>
    </row>
    <row r="314" spans="2:56">
      <c r="B314" s="36" t="s">
        <v>2937</v>
      </c>
      <c r="C314" s="36" t="s">
        <v>9883</v>
      </c>
      <c r="D314" s="36" t="s">
        <v>9884</v>
      </c>
      <c r="E314" s="36" t="s">
        <v>4879</v>
      </c>
      <c r="F314" s="36" t="s">
        <v>679</v>
      </c>
      <c r="G314" s="36" t="s">
        <v>9487</v>
      </c>
      <c r="H314" s="36" t="s">
        <v>675</v>
      </c>
      <c r="I314" s="37">
        <v>2.4500000000000002</v>
      </c>
      <c r="J314" s="38">
        <v>10000</v>
      </c>
      <c r="K314" s="36" t="s">
        <v>5110</v>
      </c>
      <c r="L314" s="39">
        <v>42213</v>
      </c>
      <c r="M314" s="39">
        <v>42452</v>
      </c>
      <c r="N314" s="36" t="s">
        <v>9885</v>
      </c>
      <c r="O314" s="36" t="s">
        <v>5114</v>
      </c>
      <c r="P314" s="37">
        <v>0.33169999999999999</v>
      </c>
      <c r="Q314" s="36" t="s">
        <v>677</v>
      </c>
      <c r="R314" s="36" t="s">
        <v>682</v>
      </c>
      <c r="S314" s="47"/>
      <c r="U314" s="36" t="s">
        <v>1730</v>
      </c>
      <c r="V314" s="36" t="s">
        <v>1731</v>
      </c>
      <c r="W314" s="36" t="s">
        <v>1732</v>
      </c>
      <c r="X314" s="36" t="s">
        <v>8479</v>
      </c>
      <c r="Y314" s="36" t="s">
        <v>679</v>
      </c>
      <c r="Z314" s="36" t="s">
        <v>8579</v>
      </c>
      <c r="AA314" s="36" t="s">
        <v>675</v>
      </c>
      <c r="AB314" s="37">
        <v>5</v>
      </c>
      <c r="AC314" s="38">
        <v>10000</v>
      </c>
      <c r="AD314" s="36" t="s">
        <v>1579</v>
      </c>
      <c r="AE314" s="39">
        <v>44019</v>
      </c>
      <c r="AF314" s="39">
        <v>44069</v>
      </c>
      <c r="AG314" s="36" t="s">
        <v>140</v>
      </c>
      <c r="AH314" s="36" t="s">
        <v>8725</v>
      </c>
      <c r="AI314" s="37">
        <v>0.3533</v>
      </c>
      <c r="AJ314" s="36" t="s">
        <v>8528</v>
      </c>
      <c r="AK314" s="36" t="s">
        <v>682</v>
      </c>
      <c r="AN314" s="36" t="s">
        <v>1730</v>
      </c>
      <c r="AO314" s="36" t="s">
        <v>1731</v>
      </c>
      <c r="AP314" s="36" t="s">
        <v>1732</v>
      </c>
      <c r="AQ314" s="36" t="s">
        <v>673</v>
      </c>
      <c r="AR314" s="36" t="s">
        <v>804</v>
      </c>
      <c r="AS314" s="36" t="s">
        <v>830</v>
      </c>
      <c r="AT314" s="36" t="s">
        <v>790</v>
      </c>
      <c r="AU314" s="37">
        <v>5</v>
      </c>
      <c r="AV314" s="38">
        <v>10000</v>
      </c>
      <c r="AW314" s="36" t="s">
        <v>1579</v>
      </c>
      <c r="AX314" s="39">
        <v>44019</v>
      </c>
      <c r="AY314" s="39">
        <v>44069</v>
      </c>
      <c r="AZ314" s="36" t="s">
        <v>1595</v>
      </c>
      <c r="BA314" s="36" t="s">
        <v>1598</v>
      </c>
      <c r="BB314" s="37">
        <v>0.3533</v>
      </c>
      <c r="BC314" s="36" t="s">
        <v>677</v>
      </c>
      <c r="BD314" s="36" t="s">
        <v>807</v>
      </c>
    </row>
    <row r="315" spans="2:56">
      <c r="B315" s="36" t="s">
        <v>5131</v>
      </c>
      <c r="C315" s="36" t="s">
        <v>2938</v>
      </c>
      <c r="D315" s="36" t="s">
        <v>5132</v>
      </c>
      <c r="E315" s="36" t="s">
        <v>4879</v>
      </c>
      <c r="F315" s="36" t="s">
        <v>679</v>
      </c>
      <c r="G315" s="36" t="s">
        <v>674</v>
      </c>
      <c r="H315" s="36" t="s">
        <v>675</v>
      </c>
      <c r="I315" s="37">
        <v>2.5</v>
      </c>
      <c r="J315" s="38">
        <v>10000</v>
      </c>
      <c r="K315" s="36" t="s">
        <v>5110</v>
      </c>
      <c r="L315" s="39">
        <v>42213</v>
      </c>
      <c r="M315" s="39">
        <v>42452</v>
      </c>
      <c r="N315" s="36" t="s">
        <v>5111</v>
      </c>
      <c r="O315" s="36" t="s">
        <v>5114</v>
      </c>
      <c r="P315" s="37">
        <v>0.308</v>
      </c>
      <c r="Q315" s="36" t="s">
        <v>677</v>
      </c>
      <c r="R315" s="36" t="s">
        <v>682</v>
      </c>
      <c r="S315" s="47"/>
      <c r="U315" s="36" t="s">
        <v>8786</v>
      </c>
      <c r="V315" s="36" t="s">
        <v>743</v>
      </c>
      <c r="W315" s="36" t="s">
        <v>1734</v>
      </c>
      <c r="X315" s="36" t="s">
        <v>671</v>
      </c>
      <c r="Y315" s="36" t="s">
        <v>8385</v>
      </c>
      <c r="Z315" s="36" t="s">
        <v>692</v>
      </c>
      <c r="AA315" s="36" t="s">
        <v>8389</v>
      </c>
      <c r="AB315" s="37">
        <v>5.25</v>
      </c>
      <c r="AC315" s="38">
        <v>10000</v>
      </c>
      <c r="AD315" s="36" t="s">
        <v>1579</v>
      </c>
      <c r="AE315" s="39">
        <v>44019</v>
      </c>
      <c r="AF315" s="39">
        <v>44069</v>
      </c>
      <c r="AG315" s="36" t="s">
        <v>140</v>
      </c>
      <c r="AH315" s="36" t="s">
        <v>268</v>
      </c>
      <c r="AI315" s="37">
        <v>0.53200000000000003</v>
      </c>
      <c r="AJ315" s="36" t="s">
        <v>677</v>
      </c>
      <c r="AK315" s="36" t="s">
        <v>682</v>
      </c>
      <c r="AN315" s="36" t="s">
        <v>1733</v>
      </c>
      <c r="AO315" s="36" t="s">
        <v>743</v>
      </c>
      <c r="AP315" s="36" t="s">
        <v>1734</v>
      </c>
      <c r="AQ315" s="36" t="s">
        <v>673</v>
      </c>
      <c r="AR315" s="36" t="s">
        <v>804</v>
      </c>
      <c r="AS315" s="36" t="s">
        <v>692</v>
      </c>
      <c r="AT315" s="36" t="s">
        <v>855</v>
      </c>
      <c r="AU315" s="37">
        <v>5.25</v>
      </c>
      <c r="AV315" s="38">
        <v>10000</v>
      </c>
      <c r="AW315" s="36" t="s">
        <v>1579</v>
      </c>
      <c r="AX315" s="39">
        <v>44019</v>
      </c>
      <c r="AY315" s="39">
        <v>44069</v>
      </c>
      <c r="AZ315" s="36" t="s">
        <v>1580</v>
      </c>
      <c r="BA315" s="36" t="s">
        <v>1587</v>
      </c>
      <c r="BB315" s="37">
        <v>0.53200000000000003</v>
      </c>
      <c r="BC315" s="36" t="s">
        <v>798</v>
      </c>
      <c r="BD315" s="36" t="s">
        <v>79</v>
      </c>
    </row>
    <row r="316" spans="2:56">
      <c r="B316" s="36" t="s">
        <v>9886</v>
      </c>
      <c r="C316" s="36" t="s">
        <v>2939</v>
      </c>
      <c r="D316" s="36" t="s">
        <v>5133</v>
      </c>
      <c r="E316" s="36" t="s">
        <v>4879</v>
      </c>
      <c r="F316" s="36" t="s">
        <v>679</v>
      </c>
      <c r="G316" s="36" t="s">
        <v>674</v>
      </c>
      <c r="H316" s="36" t="s">
        <v>675</v>
      </c>
      <c r="I316" s="37">
        <v>2.5499999999999998</v>
      </c>
      <c r="J316" s="38">
        <v>10000</v>
      </c>
      <c r="K316" s="36" t="s">
        <v>9887</v>
      </c>
      <c r="L316" s="39">
        <v>42213</v>
      </c>
      <c r="M316" s="39">
        <v>42452</v>
      </c>
      <c r="N316" s="36" t="s">
        <v>5111</v>
      </c>
      <c r="O316" s="36" t="s">
        <v>5114</v>
      </c>
      <c r="P316" s="37">
        <v>0.28570000000000001</v>
      </c>
      <c r="Q316" s="36" t="s">
        <v>677</v>
      </c>
      <c r="R316" s="36" t="s">
        <v>682</v>
      </c>
      <c r="S316" s="47"/>
      <c r="U316" s="36" t="s">
        <v>1735</v>
      </c>
      <c r="V316" s="36" t="s">
        <v>4637</v>
      </c>
      <c r="W316" s="36" t="s">
        <v>1737</v>
      </c>
      <c r="X316" s="36" t="s">
        <v>8481</v>
      </c>
      <c r="Y316" s="36" t="s">
        <v>679</v>
      </c>
      <c r="Z316" s="36" t="s">
        <v>8527</v>
      </c>
      <c r="AA316" s="36" t="s">
        <v>8455</v>
      </c>
      <c r="AB316" s="37">
        <v>5.5</v>
      </c>
      <c r="AC316" s="38">
        <v>10000</v>
      </c>
      <c r="AD316" s="36" t="s">
        <v>1579</v>
      </c>
      <c r="AE316" s="39">
        <v>44019</v>
      </c>
      <c r="AF316" s="39">
        <v>44069</v>
      </c>
      <c r="AG316" s="36" t="s">
        <v>8733</v>
      </c>
      <c r="AH316" s="36" t="s">
        <v>268</v>
      </c>
      <c r="AI316" s="37">
        <v>0.73870000000000002</v>
      </c>
      <c r="AJ316" s="36" t="s">
        <v>677</v>
      </c>
      <c r="AK316" s="36" t="s">
        <v>682</v>
      </c>
      <c r="AN316" s="36" t="s">
        <v>1735</v>
      </c>
      <c r="AO316" s="36" t="s">
        <v>1736</v>
      </c>
      <c r="AP316" s="36" t="s">
        <v>1737</v>
      </c>
      <c r="AQ316" s="36" t="s">
        <v>827</v>
      </c>
      <c r="AR316" s="36" t="s">
        <v>804</v>
      </c>
      <c r="AS316" s="36" t="s">
        <v>698</v>
      </c>
      <c r="AT316" s="36" t="s">
        <v>78</v>
      </c>
      <c r="AU316" s="37">
        <v>5.5</v>
      </c>
      <c r="AV316" s="38">
        <v>10000</v>
      </c>
      <c r="AW316" s="36" t="s">
        <v>1613</v>
      </c>
      <c r="AX316" s="39">
        <v>44019</v>
      </c>
      <c r="AY316" s="39">
        <v>44069</v>
      </c>
      <c r="AZ316" s="36" t="s">
        <v>1586</v>
      </c>
      <c r="BA316" s="36" t="s">
        <v>1596</v>
      </c>
      <c r="BB316" s="37">
        <v>0.73870000000000002</v>
      </c>
      <c r="BC316" s="36" t="s">
        <v>677</v>
      </c>
      <c r="BD316" s="36" t="s">
        <v>79</v>
      </c>
    </row>
    <row r="317" spans="2:56">
      <c r="B317" s="36" t="s">
        <v>2940</v>
      </c>
      <c r="C317" s="36" t="s">
        <v>9888</v>
      </c>
      <c r="D317" s="36" t="s">
        <v>5134</v>
      </c>
      <c r="E317" s="36" t="s">
        <v>4879</v>
      </c>
      <c r="F317" s="36" t="s">
        <v>679</v>
      </c>
      <c r="G317" s="36" t="s">
        <v>674</v>
      </c>
      <c r="H317" s="36" t="s">
        <v>675</v>
      </c>
      <c r="I317" s="37">
        <v>2.6</v>
      </c>
      <c r="J317" s="38">
        <v>10000</v>
      </c>
      <c r="K317" s="36" t="s">
        <v>5110</v>
      </c>
      <c r="L317" s="39">
        <v>42213</v>
      </c>
      <c r="M317" s="39">
        <v>42452</v>
      </c>
      <c r="N317" s="36" t="s">
        <v>5111</v>
      </c>
      <c r="O317" s="36" t="s">
        <v>5114</v>
      </c>
      <c r="P317" s="37">
        <v>0.2646</v>
      </c>
      <c r="Q317" s="36" t="s">
        <v>677</v>
      </c>
      <c r="R317" s="36" t="s">
        <v>682</v>
      </c>
      <c r="S317" s="47"/>
      <c r="U317" s="36" t="s">
        <v>285</v>
      </c>
      <c r="V317" s="36" t="s">
        <v>1738</v>
      </c>
      <c r="W317" s="36" t="s">
        <v>8787</v>
      </c>
      <c r="X317" s="36" t="s">
        <v>8575</v>
      </c>
      <c r="Y317" s="36" t="s">
        <v>679</v>
      </c>
      <c r="Z317" s="36" t="s">
        <v>8543</v>
      </c>
      <c r="AA317" s="36" t="s">
        <v>675</v>
      </c>
      <c r="AB317" s="37">
        <v>5</v>
      </c>
      <c r="AC317" s="38">
        <v>10000</v>
      </c>
      <c r="AD317" s="36" t="s">
        <v>228</v>
      </c>
      <c r="AE317" s="39">
        <v>44019</v>
      </c>
      <c r="AF317" s="39">
        <v>44097</v>
      </c>
      <c r="AG317" s="36" t="s">
        <v>141</v>
      </c>
      <c r="AH317" s="36" t="s">
        <v>1075</v>
      </c>
      <c r="AI317" s="37">
        <v>0.1842</v>
      </c>
      <c r="AJ317" s="36" t="s">
        <v>677</v>
      </c>
      <c r="AK317" s="36" t="s">
        <v>8361</v>
      </c>
      <c r="AN317" s="36" t="s">
        <v>285</v>
      </c>
      <c r="AO317" s="36" t="s">
        <v>1738</v>
      </c>
      <c r="AP317" s="36" t="s">
        <v>1739</v>
      </c>
      <c r="AQ317" s="36" t="s">
        <v>195</v>
      </c>
      <c r="AR317" s="36" t="s">
        <v>679</v>
      </c>
      <c r="AS317" s="36" t="s">
        <v>812</v>
      </c>
      <c r="AT317" s="36" t="s">
        <v>675</v>
      </c>
      <c r="AU317" s="37">
        <v>5</v>
      </c>
      <c r="AV317" s="38">
        <v>10000</v>
      </c>
      <c r="AW317" s="36" t="s">
        <v>1740</v>
      </c>
      <c r="AX317" s="39">
        <v>44019</v>
      </c>
      <c r="AY317" s="39">
        <v>44097</v>
      </c>
      <c r="AZ317" s="36" t="s">
        <v>1311</v>
      </c>
      <c r="BA317" s="36" t="s">
        <v>1096</v>
      </c>
      <c r="BB317" s="37">
        <v>0.1842</v>
      </c>
      <c r="BC317" s="36" t="s">
        <v>798</v>
      </c>
      <c r="BD317" s="36" t="s">
        <v>799</v>
      </c>
    </row>
    <row r="318" spans="2:56">
      <c r="B318" s="36" t="s">
        <v>9889</v>
      </c>
      <c r="C318" s="36" t="s">
        <v>5135</v>
      </c>
      <c r="D318" s="36" t="s">
        <v>5136</v>
      </c>
      <c r="E318" s="36" t="s">
        <v>4879</v>
      </c>
      <c r="F318" s="36" t="s">
        <v>679</v>
      </c>
      <c r="G318" s="36" t="s">
        <v>692</v>
      </c>
      <c r="H318" s="36" t="s">
        <v>675</v>
      </c>
      <c r="I318" s="37">
        <v>2.4</v>
      </c>
      <c r="J318" s="38">
        <v>10000</v>
      </c>
      <c r="K318" s="36" t="s">
        <v>5110</v>
      </c>
      <c r="L318" s="39">
        <v>42213</v>
      </c>
      <c r="M318" s="39">
        <v>42452</v>
      </c>
      <c r="N318" s="36" t="s">
        <v>5111</v>
      </c>
      <c r="O318" s="36" t="s">
        <v>5114</v>
      </c>
      <c r="P318" s="37">
        <v>0.22120000000000001</v>
      </c>
      <c r="Q318" s="36" t="s">
        <v>677</v>
      </c>
      <c r="R318" s="36" t="s">
        <v>682</v>
      </c>
      <c r="S318" s="47"/>
      <c r="U318" s="36" t="s">
        <v>8788</v>
      </c>
      <c r="V318" s="36" t="s">
        <v>1742</v>
      </c>
      <c r="W318" s="36" t="s">
        <v>1743</v>
      </c>
      <c r="X318" s="36" t="s">
        <v>671</v>
      </c>
      <c r="Y318" s="36" t="s">
        <v>679</v>
      </c>
      <c r="Z318" s="36" t="s">
        <v>674</v>
      </c>
      <c r="AA318" s="36" t="s">
        <v>675</v>
      </c>
      <c r="AB318" s="37">
        <v>5.25</v>
      </c>
      <c r="AC318" s="38">
        <v>10000</v>
      </c>
      <c r="AD318" s="36" t="s">
        <v>228</v>
      </c>
      <c r="AE318" s="39">
        <v>44019</v>
      </c>
      <c r="AF318" s="39">
        <v>44097</v>
      </c>
      <c r="AG318" s="36" t="s">
        <v>8521</v>
      </c>
      <c r="AH318" s="36" t="s">
        <v>1075</v>
      </c>
      <c r="AI318" s="37">
        <v>0.1094</v>
      </c>
      <c r="AJ318" s="36" t="s">
        <v>8390</v>
      </c>
      <c r="AK318" s="36" t="s">
        <v>682</v>
      </c>
      <c r="AN318" s="36" t="s">
        <v>1741</v>
      </c>
      <c r="AO318" s="36" t="s">
        <v>1742</v>
      </c>
      <c r="AP318" s="36" t="s">
        <v>1743</v>
      </c>
      <c r="AQ318" s="36" t="s">
        <v>673</v>
      </c>
      <c r="AR318" s="36" t="s">
        <v>811</v>
      </c>
      <c r="AS318" s="36" t="s">
        <v>789</v>
      </c>
      <c r="AT318" s="36" t="s">
        <v>790</v>
      </c>
      <c r="AU318" s="37">
        <v>5.25</v>
      </c>
      <c r="AV318" s="38">
        <v>10000</v>
      </c>
      <c r="AW318" s="36" t="s">
        <v>1109</v>
      </c>
      <c r="AX318" s="39">
        <v>44019</v>
      </c>
      <c r="AY318" s="39">
        <v>44097</v>
      </c>
      <c r="AZ318" s="36" t="s">
        <v>141</v>
      </c>
      <c r="BA318" s="36" t="s">
        <v>1096</v>
      </c>
      <c r="BB318" s="37">
        <v>0.1094</v>
      </c>
      <c r="BC318" s="36" t="s">
        <v>677</v>
      </c>
      <c r="BD318" s="36" t="s">
        <v>79</v>
      </c>
    </row>
    <row r="319" spans="2:56">
      <c r="B319" s="36" t="s">
        <v>9890</v>
      </c>
      <c r="C319" s="36" t="s">
        <v>9891</v>
      </c>
      <c r="D319" s="36" t="s">
        <v>5137</v>
      </c>
      <c r="E319" s="36" t="s">
        <v>4879</v>
      </c>
      <c r="F319" s="36" t="s">
        <v>679</v>
      </c>
      <c r="G319" s="36" t="s">
        <v>692</v>
      </c>
      <c r="H319" s="36" t="s">
        <v>675</v>
      </c>
      <c r="I319" s="37">
        <v>2.4500000000000002</v>
      </c>
      <c r="J319" s="38">
        <v>10000</v>
      </c>
      <c r="K319" s="36" t="s">
        <v>5110</v>
      </c>
      <c r="L319" s="39">
        <v>42213</v>
      </c>
      <c r="M319" s="39">
        <v>42452</v>
      </c>
      <c r="N319" s="36" t="s">
        <v>5111</v>
      </c>
      <c r="O319" s="36" t="s">
        <v>5114</v>
      </c>
      <c r="P319" s="37">
        <v>0.2452</v>
      </c>
      <c r="Q319" s="36" t="s">
        <v>677</v>
      </c>
      <c r="R319" s="36" t="s">
        <v>682</v>
      </c>
      <c r="S319" s="47"/>
      <c r="U319" s="36" t="s">
        <v>1744</v>
      </c>
      <c r="V319" s="36" t="s">
        <v>1745</v>
      </c>
      <c r="W319" s="36" t="s">
        <v>286</v>
      </c>
      <c r="X319" s="36" t="s">
        <v>671</v>
      </c>
      <c r="Y319" s="36" t="s">
        <v>679</v>
      </c>
      <c r="Z319" s="36" t="s">
        <v>674</v>
      </c>
      <c r="AA319" s="36" t="s">
        <v>8419</v>
      </c>
      <c r="AB319" s="37">
        <v>5.5</v>
      </c>
      <c r="AC319" s="38">
        <v>10000</v>
      </c>
      <c r="AD319" s="36" t="s">
        <v>228</v>
      </c>
      <c r="AE319" s="39">
        <v>44019</v>
      </c>
      <c r="AF319" s="39">
        <v>44097</v>
      </c>
      <c r="AG319" s="36" t="s">
        <v>141</v>
      </c>
      <c r="AH319" s="36" t="s">
        <v>1075</v>
      </c>
      <c r="AI319" s="37">
        <v>6.1499999999999999E-2</v>
      </c>
      <c r="AJ319" s="36" t="s">
        <v>677</v>
      </c>
      <c r="AK319" s="36" t="s">
        <v>8381</v>
      </c>
      <c r="AN319" s="36" t="s">
        <v>1744</v>
      </c>
      <c r="AO319" s="36" t="s">
        <v>1745</v>
      </c>
      <c r="AP319" s="36" t="s">
        <v>286</v>
      </c>
      <c r="AQ319" s="36" t="s">
        <v>673</v>
      </c>
      <c r="AR319" s="36" t="s">
        <v>811</v>
      </c>
      <c r="AS319" s="36" t="s">
        <v>847</v>
      </c>
      <c r="AT319" s="36" t="s">
        <v>790</v>
      </c>
      <c r="AU319" s="37">
        <v>5.5</v>
      </c>
      <c r="AV319" s="38">
        <v>10000</v>
      </c>
      <c r="AW319" s="36" t="s">
        <v>1109</v>
      </c>
      <c r="AX319" s="39">
        <v>44019</v>
      </c>
      <c r="AY319" s="39">
        <v>44097</v>
      </c>
      <c r="AZ319" s="36" t="s">
        <v>1311</v>
      </c>
      <c r="BA319" s="36" t="s">
        <v>1193</v>
      </c>
      <c r="BB319" s="37">
        <v>6.1499999999999999E-2</v>
      </c>
      <c r="BC319" s="36" t="s">
        <v>201</v>
      </c>
      <c r="BD319" s="36" t="s">
        <v>974</v>
      </c>
    </row>
    <row r="320" spans="2:56">
      <c r="B320" s="36" t="s">
        <v>2941</v>
      </c>
      <c r="C320" s="36" t="s">
        <v>5138</v>
      </c>
      <c r="D320" s="36" t="s">
        <v>5139</v>
      </c>
      <c r="E320" s="36" t="s">
        <v>4879</v>
      </c>
      <c r="F320" s="36" t="s">
        <v>679</v>
      </c>
      <c r="G320" s="36" t="s">
        <v>692</v>
      </c>
      <c r="H320" s="36" t="s">
        <v>675</v>
      </c>
      <c r="I320" s="37">
        <v>2.5</v>
      </c>
      <c r="J320" s="38">
        <v>10000</v>
      </c>
      <c r="K320" s="36" t="s">
        <v>5110</v>
      </c>
      <c r="L320" s="39">
        <v>42213</v>
      </c>
      <c r="M320" s="39">
        <v>42452</v>
      </c>
      <c r="N320" s="36" t="s">
        <v>5111</v>
      </c>
      <c r="O320" s="36" t="s">
        <v>5114</v>
      </c>
      <c r="P320" s="37">
        <v>0.27060000000000001</v>
      </c>
      <c r="Q320" s="36" t="s">
        <v>677</v>
      </c>
      <c r="R320" s="36" t="s">
        <v>682</v>
      </c>
      <c r="S320" s="47"/>
      <c r="U320" s="36" t="s">
        <v>1746</v>
      </c>
      <c r="V320" s="36" t="s">
        <v>287</v>
      </c>
      <c r="W320" s="36" t="s">
        <v>1747</v>
      </c>
      <c r="X320" s="36" t="s">
        <v>671</v>
      </c>
      <c r="Y320" s="36" t="s">
        <v>8385</v>
      </c>
      <c r="Z320" s="36" t="s">
        <v>692</v>
      </c>
      <c r="AA320" s="36" t="s">
        <v>675</v>
      </c>
      <c r="AB320" s="37">
        <v>5</v>
      </c>
      <c r="AC320" s="38">
        <v>10000</v>
      </c>
      <c r="AD320" s="36" t="s">
        <v>8524</v>
      </c>
      <c r="AE320" s="39">
        <v>44019</v>
      </c>
      <c r="AF320" s="39">
        <v>44097</v>
      </c>
      <c r="AG320" s="36" t="s">
        <v>141</v>
      </c>
      <c r="AH320" s="36" t="s">
        <v>8555</v>
      </c>
      <c r="AI320" s="37">
        <v>0.38979999999999998</v>
      </c>
      <c r="AJ320" s="36" t="s">
        <v>677</v>
      </c>
      <c r="AK320" s="36" t="s">
        <v>8386</v>
      </c>
      <c r="AN320" s="36" t="s">
        <v>1746</v>
      </c>
      <c r="AO320" s="36" t="s">
        <v>287</v>
      </c>
      <c r="AP320" s="36" t="s">
        <v>1747</v>
      </c>
      <c r="AQ320" s="36" t="s">
        <v>673</v>
      </c>
      <c r="AR320" s="36" t="s">
        <v>811</v>
      </c>
      <c r="AS320" s="36" t="s">
        <v>692</v>
      </c>
      <c r="AT320" s="36" t="s">
        <v>855</v>
      </c>
      <c r="AU320" s="37">
        <v>5</v>
      </c>
      <c r="AV320" s="38">
        <v>10000</v>
      </c>
      <c r="AW320" s="36" t="s">
        <v>228</v>
      </c>
      <c r="AX320" s="39">
        <v>44019</v>
      </c>
      <c r="AY320" s="39">
        <v>44097</v>
      </c>
      <c r="AZ320" s="36" t="s">
        <v>1311</v>
      </c>
      <c r="BA320" s="36" t="s">
        <v>1096</v>
      </c>
      <c r="BB320" s="37">
        <v>0.38979999999999998</v>
      </c>
      <c r="BC320" s="36" t="s">
        <v>798</v>
      </c>
      <c r="BD320" s="36" t="s">
        <v>799</v>
      </c>
    </row>
    <row r="321" spans="2:56">
      <c r="B321" s="36" t="s">
        <v>9892</v>
      </c>
      <c r="C321" s="36" t="s">
        <v>5140</v>
      </c>
      <c r="D321" s="36" t="s">
        <v>9893</v>
      </c>
      <c r="E321" s="36" t="s">
        <v>4879</v>
      </c>
      <c r="F321" s="36" t="s">
        <v>679</v>
      </c>
      <c r="G321" s="36" t="s">
        <v>692</v>
      </c>
      <c r="H321" s="36" t="s">
        <v>675</v>
      </c>
      <c r="I321" s="37">
        <v>2.5499999999999998</v>
      </c>
      <c r="J321" s="38">
        <v>10000</v>
      </c>
      <c r="K321" s="36" t="s">
        <v>5110</v>
      </c>
      <c r="L321" s="39">
        <v>42213</v>
      </c>
      <c r="M321" s="39">
        <v>42452</v>
      </c>
      <c r="N321" s="36" t="s">
        <v>5111</v>
      </c>
      <c r="O321" s="36" t="s">
        <v>5114</v>
      </c>
      <c r="P321" s="37">
        <v>0.29730000000000001</v>
      </c>
      <c r="Q321" s="36" t="s">
        <v>677</v>
      </c>
      <c r="R321" s="36" t="s">
        <v>682</v>
      </c>
      <c r="S321" s="47"/>
      <c r="U321" s="36" t="s">
        <v>1748</v>
      </c>
      <c r="V321" s="36" t="s">
        <v>744</v>
      </c>
      <c r="W321" s="36" t="s">
        <v>8789</v>
      </c>
      <c r="X321" s="36" t="s">
        <v>8394</v>
      </c>
      <c r="Y321" s="36" t="s">
        <v>8573</v>
      </c>
      <c r="Z321" s="36" t="s">
        <v>8585</v>
      </c>
      <c r="AA321" s="36" t="s">
        <v>8389</v>
      </c>
      <c r="AB321" s="37">
        <v>5.25</v>
      </c>
      <c r="AC321" s="38">
        <v>10000</v>
      </c>
      <c r="AD321" s="36" t="s">
        <v>228</v>
      </c>
      <c r="AE321" s="39">
        <v>44019</v>
      </c>
      <c r="AF321" s="39">
        <v>44097</v>
      </c>
      <c r="AG321" s="36" t="s">
        <v>141</v>
      </c>
      <c r="AH321" s="36" t="s">
        <v>1075</v>
      </c>
      <c r="AI321" s="37">
        <v>0.56089999999999995</v>
      </c>
      <c r="AJ321" s="36" t="s">
        <v>8390</v>
      </c>
      <c r="AK321" s="36" t="s">
        <v>682</v>
      </c>
      <c r="AN321" s="36" t="s">
        <v>1748</v>
      </c>
      <c r="AO321" s="36" t="s">
        <v>744</v>
      </c>
      <c r="AP321" s="36" t="s">
        <v>1749</v>
      </c>
      <c r="AQ321" s="36" t="s">
        <v>827</v>
      </c>
      <c r="AR321" s="36" t="s">
        <v>804</v>
      </c>
      <c r="AS321" s="36" t="s">
        <v>692</v>
      </c>
      <c r="AT321" s="36" t="s">
        <v>675</v>
      </c>
      <c r="AU321" s="37">
        <v>5.25</v>
      </c>
      <c r="AV321" s="38">
        <v>10000</v>
      </c>
      <c r="AW321" s="36" t="s">
        <v>1100</v>
      </c>
      <c r="AX321" s="39">
        <v>44019</v>
      </c>
      <c r="AY321" s="39">
        <v>44097</v>
      </c>
      <c r="AZ321" s="36" t="s">
        <v>1696</v>
      </c>
      <c r="BA321" s="36" t="s">
        <v>1075</v>
      </c>
      <c r="BB321" s="37">
        <v>0.56089999999999995</v>
      </c>
      <c r="BC321" s="36" t="s">
        <v>793</v>
      </c>
      <c r="BD321" s="36" t="s">
        <v>682</v>
      </c>
    </row>
    <row r="322" spans="2:56">
      <c r="B322" s="36" t="s">
        <v>2942</v>
      </c>
      <c r="C322" s="36" t="s">
        <v>9894</v>
      </c>
      <c r="D322" s="36" t="s">
        <v>5141</v>
      </c>
      <c r="E322" s="36" t="s">
        <v>4879</v>
      </c>
      <c r="F322" s="36" t="s">
        <v>679</v>
      </c>
      <c r="G322" s="36" t="s">
        <v>692</v>
      </c>
      <c r="H322" s="36" t="s">
        <v>675</v>
      </c>
      <c r="I322" s="37">
        <v>2.6</v>
      </c>
      <c r="J322" s="38">
        <v>10000</v>
      </c>
      <c r="K322" s="36" t="s">
        <v>5110</v>
      </c>
      <c r="L322" s="39">
        <v>42213</v>
      </c>
      <c r="M322" s="39">
        <v>42452</v>
      </c>
      <c r="N322" s="36" t="s">
        <v>5111</v>
      </c>
      <c r="O322" s="36" t="s">
        <v>5114</v>
      </c>
      <c r="P322" s="37">
        <v>0.32519999999999999</v>
      </c>
      <c r="Q322" s="36" t="s">
        <v>677</v>
      </c>
      <c r="R322" s="36" t="s">
        <v>682</v>
      </c>
      <c r="S322" s="47"/>
      <c r="U322" s="36" t="s">
        <v>1750</v>
      </c>
      <c r="V322" s="36" t="s">
        <v>1751</v>
      </c>
      <c r="W322" s="36" t="s">
        <v>1752</v>
      </c>
      <c r="X322" s="36" t="s">
        <v>671</v>
      </c>
      <c r="Y322" s="36" t="s">
        <v>679</v>
      </c>
      <c r="Z322" s="36" t="s">
        <v>8557</v>
      </c>
      <c r="AA322" s="36" t="s">
        <v>675</v>
      </c>
      <c r="AB322" s="37">
        <v>5.5</v>
      </c>
      <c r="AC322" s="38">
        <v>10000</v>
      </c>
      <c r="AD322" s="36" t="s">
        <v>228</v>
      </c>
      <c r="AE322" s="39">
        <v>44019</v>
      </c>
      <c r="AF322" s="39">
        <v>44097</v>
      </c>
      <c r="AG322" s="36" t="s">
        <v>141</v>
      </c>
      <c r="AH322" s="36" t="s">
        <v>8555</v>
      </c>
      <c r="AI322" s="37">
        <v>0.75749999999999995</v>
      </c>
      <c r="AJ322" s="36" t="s">
        <v>677</v>
      </c>
      <c r="AK322" s="36" t="s">
        <v>8393</v>
      </c>
      <c r="AN322" s="36" t="s">
        <v>1750</v>
      </c>
      <c r="AO322" s="36" t="s">
        <v>1751</v>
      </c>
      <c r="AP322" s="36" t="s">
        <v>1752</v>
      </c>
      <c r="AQ322" s="36" t="s">
        <v>195</v>
      </c>
      <c r="AR322" s="36" t="s">
        <v>811</v>
      </c>
      <c r="AS322" s="36" t="s">
        <v>692</v>
      </c>
      <c r="AT322" s="36" t="s">
        <v>790</v>
      </c>
      <c r="AU322" s="37">
        <v>5.5</v>
      </c>
      <c r="AV322" s="38">
        <v>10000</v>
      </c>
      <c r="AW322" s="36" t="s">
        <v>1073</v>
      </c>
      <c r="AX322" s="39">
        <v>44019</v>
      </c>
      <c r="AY322" s="39">
        <v>44097</v>
      </c>
      <c r="AZ322" s="36" t="s">
        <v>1696</v>
      </c>
      <c r="BA322" s="36" t="s">
        <v>1075</v>
      </c>
      <c r="BB322" s="37">
        <v>0.75749999999999995</v>
      </c>
      <c r="BC322" s="36" t="s">
        <v>793</v>
      </c>
      <c r="BD322" s="36" t="s">
        <v>810</v>
      </c>
    </row>
    <row r="323" spans="2:56">
      <c r="B323" s="36" t="s">
        <v>9895</v>
      </c>
      <c r="C323" s="36" t="s">
        <v>2943</v>
      </c>
      <c r="D323" s="36" t="s">
        <v>2944</v>
      </c>
      <c r="E323" s="36" t="s">
        <v>4879</v>
      </c>
      <c r="F323" s="36" t="s">
        <v>679</v>
      </c>
      <c r="G323" s="36" t="s">
        <v>674</v>
      </c>
      <c r="H323" s="36" t="s">
        <v>675</v>
      </c>
      <c r="I323" s="37">
        <v>2.35</v>
      </c>
      <c r="J323" s="38">
        <v>10000</v>
      </c>
      <c r="K323" s="36" t="s">
        <v>5089</v>
      </c>
      <c r="L323" s="39">
        <v>42216</v>
      </c>
      <c r="M323" s="39">
        <v>42242</v>
      </c>
      <c r="N323" s="36" t="s">
        <v>2888</v>
      </c>
      <c r="O323" s="36" t="s">
        <v>5072</v>
      </c>
      <c r="P323" s="37">
        <v>0.14019999999999999</v>
      </c>
      <c r="Q323" s="36" t="s">
        <v>677</v>
      </c>
      <c r="R323" s="36" t="s">
        <v>682</v>
      </c>
      <c r="S323" s="47"/>
      <c r="U323" s="36" t="s">
        <v>745</v>
      </c>
      <c r="V323" s="36" t="s">
        <v>1753</v>
      </c>
      <c r="W323" s="36" t="s">
        <v>8790</v>
      </c>
      <c r="X323" s="36" t="s">
        <v>671</v>
      </c>
      <c r="Y323" s="36" t="s">
        <v>679</v>
      </c>
      <c r="Z323" s="36" t="s">
        <v>674</v>
      </c>
      <c r="AA323" s="36" t="s">
        <v>8419</v>
      </c>
      <c r="AB323" s="37">
        <v>5</v>
      </c>
      <c r="AC323" s="38">
        <v>10000</v>
      </c>
      <c r="AD323" s="36" t="s">
        <v>249</v>
      </c>
      <c r="AE323" s="39">
        <v>44019</v>
      </c>
      <c r="AF323" s="39">
        <v>44188</v>
      </c>
      <c r="AG323" s="36" t="s">
        <v>1406</v>
      </c>
      <c r="AH323" s="36" t="s">
        <v>137</v>
      </c>
      <c r="AI323" s="37">
        <v>0.29160000000000003</v>
      </c>
      <c r="AJ323" s="36" t="s">
        <v>677</v>
      </c>
      <c r="AK323" s="36" t="s">
        <v>8381</v>
      </c>
      <c r="AN323" s="36" t="s">
        <v>745</v>
      </c>
      <c r="AO323" s="36" t="s">
        <v>1753</v>
      </c>
      <c r="AP323" s="36" t="s">
        <v>1754</v>
      </c>
      <c r="AQ323" s="36" t="s">
        <v>788</v>
      </c>
      <c r="AR323" s="36" t="s">
        <v>881</v>
      </c>
      <c r="AS323" s="36" t="s">
        <v>674</v>
      </c>
      <c r="AT323" s="36" t="s">
        <v>855</v>
      </c>
      <c r="AU323" s="37">
        <v>5</v>
      </c>
      <c r="AV323" s="38">
        <v>10000</v>
      </c>
      <c r="AW323" s="36" t="s">
        <v>1411</v>
      </c>
      <c r="AX323" s="39">
        <v>44019</v>
      </c>
      <c r="AY323" s="39">
        <v>44188</v>
      </c>
      <c r="AZ323" s="36" t="s">
        <v>192</v>
      </c>
      <c r="BA323" s="36" t="s">
        <v>137</v>
      </c>
      <c r="BB323" s="37">
        <v>0.29160000000000003</v>
      </c>
      <c r="BC323" s="36" t="s">
        <v>823</v>
      </c>
      <c r="BD323" s="36" t="s">
        <v>79</v>
      </c>
    </row>
    <row r="324" spans="2:56">
      <c r="B324" s="36" t="s">
        <v>9896</v>
      </c>
      <c r="C324" s="36" t="s">
        <v>2945</v>
      </c>
      <c r="D324" s="36" t="s">
        <v>5142</v>
      </c>
      <c r="E324" s="36" t="s">
        <v>9456</v>
      </c>
      <c r="F324" s="36" t="s">
        <v>679</v>
      </c>
      <c r="G324" s="36" t="s">
        <v>692</v>
      </c>
      <c r="H324" s="36" t="s">
        <v>675</v>
      </c>
      <c r="I324" s="37">
        <v>2.35</v>
      </c>
      <c r="J324" s="38">
        <v>10000</v>
      </c>
      <c r="K324" s="36" t="s">
        <v>5089</v>
      </c>
      <c r="L324" s="39">
        <v>42216</v>
      </c>
      <c r="M324" s="39">
        <v>42242</v>
      </c>
      <c r="N324" s="36" t="s">
        <v>2888</v>
      </c>
      <c r="O324" s="36" t="s">
        <v>5072</v>
      </c>
      <c r="P324" s="37">
        <v>9.2899999999999996E-2</v>
      </c>
      <c r="Q324" s="36" t="s">
        <v>677</v>
      </c>
      <c r="R324" s="36" t="s">
        <v>682</v>
      </c>
      <c r="S324" s="47"/>
      <c r="U324" s="36" t="s">
        <v>1755</v>
      </c>
      <c r="V324" s="36" t="s">
        <v>4638</v>
      </c>
      <c r="W324" s="36" t="s">
        <v>1756</v>
      </c>
      <c r="X324" s="36" t="s">
        <v>8553</v>
      </c>
      <c r="Y324" s="36" t="s">
        <v>679</v>
      </c>
      <c r="Z324" s="36" t="s">
        <v>674</v>
      </c>
      <c r="AA324" s="36" t="s">
        <v>675</v>
      </c>
      <c r="AB324" s="37">
        <v>5.25</v>
      </c>
      <c r="AC324" s="38">
        <v>10000</v>
      </c>
      <c r="AD324" s="36" t="s">
        <v>249</v>
      </c>
      <c r="AE324" s="39">
        <v>44019</v>
      </c>
      <c r="AF324" s="39">
        <v>44188</v>
      </c>
      <c r="AG324" s="36" t="s">
        <v>1406</v>
      </c>
      <c r="AH324" s="36" t="s">
        <v>137</v>
      </c>
      <c r="AI324" s="37">
        <v>0.20549999999999999</v>
      </c>
      <c r="AJ324" s="36" t="s">
        <v>677</v>
      </c>
      <c r="AK324" s="36" t="s">
        <v>682</v>
      </c>
      <c r="AN324" s="36" t="s">
        <v>1755</v>
      </c>
      <c r="AO324" s="36" t="s">
        <v>288</v>
      </c>
      <c r="AP324" s="36" t="s">
        <v>1756</v>
      </c>
      <c r="AQ324" s="36" t="s">
        <v>673</v>
      </c>
      <c r="AR324" s="36" t="s">
        <v>811</v>
      </c>
      <c r="AS324" s="36" t="s">
        <v>789</v>
      </c>
      <c r="AT324" s="36" t="s">
        <v>675</v>
      </c>
      <c r="AU324" s="37">
        <v>5.25</v>
      </c>
      <c r="AV324" s="38">
        <v>10000</v>
      </c>
      <c r="AW324" s="36" t="s">
        <v>1411</v>
      </c>
      <c r="AX324" s="39">
        <v>44019</v>
      </c>
      <c r="AY324" s="39">
        <v>44188</v>
      </c>
      <c r="AZ324" s="36" t="s">
        <v>192</v>
      </c>
      <c r="BA324" s="36" t="s">
        <v>1434</v>
      </c>
      <c r="BB324" s="37">
        <v>0.20549999999999999</v>
      </c>
      <c r="BC324" s="36" t="s">
        <v>201</v>
      </c>
      <c r="BD324" s="36" t="s">
        <v>682</v>
      </c>
    </row>
    <row r="325" spans="2:56">
      <c r="B325" s="36" t="s">
        <v>9897</v>
      </c>
      <c r="C325" s="36" t="s">
        <v>9898</v>
      </c>
      <c r="D325" s="36" t="s">
        <v>2946</v>
      </c>
      <c r="E325" s="36" t="s">
        <v>4879</v>
      </c>
      <c r="F325" s="36" t="s">
        <v>679</v>
      </c>
      <c r="G325" s="36" t="s">
        <v>674</v>
      </c>
      <c r="H325" s="36" t="s">
        <v>675</v>
      </c>
      <c r="I325" s="37">
        <v>2.35</v>
      </c>
      <c r="J325" s="38">
        <v>10000</v>
      </c>
      <c r="K325" s="36" t="s">
        <v>380</v>
      </c>
      <c r="L325" s="39">
        <v>42216</v>
      </c>
      <c r="M325" s="39">
        <v>42361</v>
      </c>
      <c r="N325" s="36" t="s">
        <v>5025</v>
      </c>
      <c r="O325" s="36" t="s">
        <v>5044</v>
      </c>
      <c r="P325" s="37">
        <v>0.28199999999999997</v>
      </c>
      <c r="Q325" s="36" t="s">
        <v>677</v>
      </c>
      <c r="R325" s="36" t="s">
        <v>682</v>
      </c>
      <c r="S325" s="47"/>
      <c r="U325" s="36" t="s">
        <v>1757</v>
      </c>
      <c r="V325" s="36" t="s">
        <v>8791</v>
      </c>
      <c r="W325" s="36" t="s">
        <v>1759</v>
      </c>
      <c r="X325" s="36" t="s">
        <v>8357</v>
      </c>
      <c r="Y325" s="36" t="s">
        <v>679</v>
      </c>
      <c r="Z325" s="36" t="s">
        <v>674</v>
      </c>
      <c r="AA325" s="36" t="s">
        <v>675</v>
      </c>
      <c r="AB325" s="37">
        <v>5.5</v>
      </c>
      <c r="AC325" s="38">
        <v>10000</v>
      </c>
      <c r="AD325" s="36" t="s">
        <v>249</v>
      </c>
      <c r="AE325" s="39">
        <v>44019</v>
      </c>
      <c r="AF325" s="39">
        <v>44188</v>
      </c>
      <c r="AG325" s="36" t="s">
        <v>1406</v>
      </c>
      <c r="AH325" s="36" t="s">
        <v>8676</v>
      </c>
      <c r="AI325" s="37">
        <v>0.14130000000000001</v>
      </c>
      <c r="AJ325" s="36" t="s">
        <v>677</v>
      </c>
      <c r="AK325" s="36" t="s">
        <v>682</v>
      </c>
      <c r="AN325" s="36" t="s">
        <v>1757</v>
      </c>
      <c r="AO325" s="36" t="s">
        <v>1758</v>
      </c>
      <c r="AP325" s="36" t="s">
        <v>1759</v>
      </c>
      <c r="AQ325" s="36" t="s">
        <v>808</v>
      </c>
      <c r="AR325" s="36" t="s">
        <v>679</v>
      </c>
      <c r="AS325" s="36" t="s">
        <v>674</v>
      </c>
      <c r="AT325" s="36" t="s">
        <v>809</v>
      </c>
      <c r="AU325" s="37">
        <v>5.5</v>
      </c>
      <c r="AV325" s="38">
        <v>10000</v>
      </c>
      <c r="AW325" s="36" t="s">
        <v>1411</v>
      </c>
      <c r="AX325" s="39">
        <v>44019</v>
      </c>
      <c r="AY325" s="39">
        <v>44188</v>
      </c>
      <c r="AZ325" s="36" t="s">
        <v>192</v>
      </c>
      <c r="BA325" s="36" t="s">
        <v>1407</v>
      </c>
      <c r="BB325" s="37">
        <v>0.14130000000000001</v>
      </c>
      <c r="BC325" s="36" t="s">
        <v>823</v>
      </c>
      <c r="BD325" s="36" t="s">
        <v>682</v>
      </c>
    </row>
    <row r="326" spans="2:56">
      <c r="B326" s="36" t="s">
        <v>2947</v>
      </c>
      <c r="C326" s="36" t="s">
        <v>2948</v>
      </c>
      <c r="D326" s="36" t="s">
        <v>9899</v>
      </c>
      <c r="E326" s="36" t="s">
        <v>4879</v>
      </c>
      <c r="F326" s="36" t="s">
        <v>679</v>
      </c>
      <c r="G326" s="36" t="s">
        <v>692</v>
      </c>
      <c r="H326" s="36" t="s">
        <v>675</v>
      </c>
      <c r="I326" s="37">
        <v>2.35</v>
      </c>
      <c r="J326" s="38">
        <v>10000</v>
      </c>
      <c r="K326" s="36" t="s">
        <v>380</v>
      </c>
      <c r="L326" s="39">
        <v>42216</v>
      </c>
      <c r="M326" s="39">
        <v>42361</v>
      </c>
      <c r="N326" s="36" t="s">
        <v>5025</v>
      </c>
      <c r="O326" s="36" t="s">
        <v>5044</v>
      </c>
      <c r="P326" s="37">
        <v>0.18959999999999999</v>
      </c>
      <c r="Q326" s="36" t="s">
        <v>677</v>
      </c>
      <c r="R326" s="36" t="s">
        <v>9492</v>
      </c>
      <c r="S326" s="47"/>
      <c r="U326" s="36" t="s">
        <v>1760</v>
      </c>
      <c r="V326" s="36" t="s">
        <v>4639</v>
      </c>
      <c r="W326" s="36" t="s">
        <v>1761</v>
      </c>
      <c r="X326" s="36" t="s">
        <v>8357</v>
      </c>
      <c r="Y326" s="36" t="s">
        <v>679</v>
      </c>
      <c r="Z326" s="36" t="s">
        <v>8380</v>
      </c>
      <c r="AA326" s="36" t="s">
        <v>675</v>
      </c>
      <c r="AB326" s="37">
        <v>5</v>
      </c>
      <c r="AC326" s="38">
        <v>10000</v>
      </c>
      <c r="AD326" s="36" t="s">
        <v>249</v>
      </c>
      <c r="AE326" s="39">
        <v>44019</v>
      </c>
      <c r="AF326" s="39">
        <v>44188</v>
      </c>
      <c r="AG326" s="36" t="s">
        <v>1406</v>
      </c>
      <c r="AH326" s="36" t="s">
        <v>137</v>
      </c>
      <c r="AI326" s="37">
        <v>0.4783</v>
      </c>
      <c r="AJ326" s="36" t="s">
        <v>677</v>
      </c>
      <c r="AK326" s="36" t="s">
        <v>8361</v>
      </c>
      <c r="AN326" s="36" t="s">
        <v>1760</v>
      </c>
      <c r="AO326" s="36" t="s">
        <v>289</v>
      </c>
      <c r="AP326" s="36" t="s">
        <v>1761</v>
      </c>
      <c r="AQ326" s="36" t="s">
        <v>673</v>
      </c>
      <c r="AR326" s="36" t="s">
        <v>804</v>
      </c>
      <c r="AS326" s="36" t="s">
        <v>205</v>
      </c>
      <c r="AT326" s="36" t="s">
        <v>675</v>
      </c>
      <c r="AU326" s="37">
        <v>5</v>
      </c>
      <c r="AV326" s="38">
        <v>10000</v>
      </c>
      <c r="AW326" s="36" t="s">
        <v>1415</v>
      </c>
      <c r="AX326" s="39">
        <v>44019</v>
      </c>
      <c r="AY326" s="39">
        <v>44188</v>
      </c>
      <c r="AZ326" s="36" t="s">
        <v>1421</v>
      </c>
      <c r="BA326" s="36" t="s">
        <v>1412</v>
      </c>
      <c r="BB326" s="37">
        <v>0.4783</v>
      </c>
      <c r="BC326" s="36" t="s">
        <v>798</v>
      </c>
      <c r="BD326" s="36" t="s">
        <v>799</v>
      </c>
    </row>
    <row r="327" spans="2:56">
      <c r="B327" s="36" t="s">
        <v>2949</v>
      </c>
      <c r="C327" s="36" t="s">
        <v>9900</v>
      </c>
      <c r="D327" s="36" t="s">
        <v>2950</v>
      </c>
      <c r="E327" s="36" t="s">
        <v>4879</v>
      </c>
      <c r="F327" s="36" t="s">
        <v>679</v>
      </c>
      <c r="G327" s="36" t="s">
        <v>674</v>
      </c>
      <c r="H327" s="36" t="s">
        <v>675</v>
      </c>
      <c r="I327" s="37">
        <v>2.35</v>
      </c>
      <c r="J327" s="38">
        <v>10000</v>
      </c>
      <c r="K327" s="36" t="s">
        <v>5110</v>
      </c>
      <c r="L327" s="39">
        <v>42216</v>
      </c>
      <c r="M327" s="39">
        <v>42452</v>
      </c>
      <c r="N327" s="36" t="s">
        <v>5111</v>
      </c>
      <c r="O327" s="36" t="s">
        <v>5114</v>
      </c>
      <c r="P327" s="37">
        <v>0.38650000000000001</v>
      </c>
      <c r="Q327" s="36" t="s">
        <v>677</v>
      </c>
      <c r="R327" s="36" t="s">
        <v>682</v>
      </c>
      <c r="S327" s="47"/>
      <c r="U327" s="36" t="s">
        <v>746</v>
      </c>
      <c r="V327" s="36" t="s">
        <v>1762</v>
      </c>
      <c r="W327" s="36" t="s">
        <v>1763</v>
      </c>
      <c r="X327" s="36" t="s">
        <v>671</v>
      </c>
      <c r="Y327" s="36" t="s">
        <v>679</v>
      </c>
      <c r="Z327" s="36" t="s">
        <v>8378</v>
      </c>
      <c r="AA327" s="36" t="s">
        <v>8389</v>
      </c>
      <c r="AB327" s="37">
        <v>5.25</v>
      </c>
      <c r="AC327" s="38">
        <v>10000</v>
      </c>
      <c r="AD327" s="36" t="s">
        <v>249</v>
      </c>
      <c r="AE327" s="39">
        <v>44019</v>
      </c>
      <c r="AF327" s="39">
        <v>44188</v>
      </c>
      <c r="AG327" s="36" t="s">
        <v>1406</v>
      </c>
      <c r="AH327" s="36" t="s">
        <v>137</v>
      </c>
      <c r="AI327" s="37">
        <v>0.63700000000000001</v>
      </c>
      <c r="AJ327" s="36" t="s">
        <v>677</v>
      </c>
      <c r="AK327" s="36" t="s">
        <v>682</v>
      </c>
      <c r="AN327" s="36" t="s">
        <v>746</v>
      </c>
      <c r="AO327" s="36" t="s">
        <v>1762</v>
      </c>
      <c r="AP327" s="36" t="s">
        <v>1763</v>
      </c>
      <c r="AQ327" s="36" t="s">
        <v>673</v>
      </c>
      <c r="AR327" s="36" t="s">
        <v>804</v>
      </c>
      <c r="AS327" s="36" t="s">
        <v>205</v>
      </c>
      <c r="AT327" s="36" t="s">
        <v>790</v>
      </c>
      <c r="AU327" s="37">
        <v>5.25</v>
      </c>
      <c r="AV327" s="38">
        <v>10000</v>
      </c>
      <c r="AW327" s="36" t="s">
        <v>1415</v>
      </c>
      <c r="AX327" s="39">
        <v>44019</v>
      </c>
      <c r="AY327" s="39">
        <v>44188</v>
      </c>
      <c r="AZ327" s="36" t="s">
        <v>1425</v>
      </c>
      <c r="BA327" s="36" t="s">
        <v>137</v>
      </c>
      <c r="BB327" s="37">
        <v>0.63700000000000001</v>
      </c>
      <c r="BC327" s="36" t="s">
        <v>677</v>
      </c>
      <c r="BD327" s="36" t="s">
        <v>682</v>
      </c>
    </row>
    <row r="328" spans="2:56">
      <c r="B328" s="36" t="s">
        <v>2951</v>
      </c>
      <c r="C328" s="36" t="s">
        <v>5143</v>
      </c>
      <c r="D328" s="36" t="s">
        <v>9901</v>
      </c>
      <c r="E328" s="36" t="s">
        <v>4879</v>
      </c>
      <c r="F328" s="36" t="s">
        <v>679</v>
      </c>
      <c r="G328" s="36" t="s">
        <v>692</v>
      </c>
      <c r="H328" s="36" t="s">
        <v>675</v>
      </c>
      <c r="I328" s="37">
        <v>2.35</v>
      </c>
      <c r="J328" s="38">
        <v>10000</v>
      </c>
      <c r="K328" s="36" t="s">
        <v>5110</v>
      </c>
      <c r="L328" s="39">
        <v>42216</v>
      </c>
      <c r="M328" s="39">
        <v>42452</v>
      </c>
      <c r="N328" s="36" t="s">
        <v>5111</v>
      </c>
      <c r="O328" s="36" t="s">
        <v>5114</v>
      </c>
      <c r="P328" s="37">
        <v>0.24859999999999999</v>
      </c>
      <c r="Q328" s="36" t="s">
        <v>677</v>
      </c>
      <c r="R328" s="36" t="s">
        <v>682</v>
      </c>
      <c r="S328" s="47"/>
      <c r="U328" s="36" t="s">
        <v>1764</v>
      </c>
      <c r="V328" s="36" t="s">
        <v>1765</v>
      </c>
      <c r="W328" s="36" t="s">
        <v>4640</v>
      </c>
      <c r="X328" s="36" t="s">
        <v>671</v>
      </c>
      <c r="Y328" s="36" t="s">
        <v>8391</v>
      </c>
      <c r="Z328" s="36" t="s">
        <v>8557</v>
      </c>
      <c r="AA328" s="36" t="s">
        <v>675</v>
      </c>
      <c r="AB328" s="37">
        <v>5.5</v>
      </c>
      <c r="AC328" s="38">
        <v>10000</v>
      </c>
      <c r="AD328" s="36" t="s">
        <v>249</v>
      </c>
      <c r="AE328" s="39">
        <v>44019</v>
      </c>
      <c r="AF328" s="39">
        <v>44188</v>
      </c>
      <c r="AG328" s="36" t="s">
        <v>1406</v>
      </c>
      <c r="AH328" s="36" t="s">
        <v>137</v>
      </c>
      <c r="AI328" s="37">
        <v>0.81579999999999997</v>
      </c>
      <c r="AJ328" s="36" t="s">
        <v>677</v>
      </c>
      <c r="AK328" s="36" t="s">
        <v>682</v>
      </c>
      <c r="AN328" s="36" t="s">
        <v>1764</v>
      </c>
      <c r="AO328" s="36" t="s">
        <v>1765</v>
      </c>
      <c r="AP328" s="36" t="s">
        <v>1766</v>
      </c>
      <c r="AQ328" s="36" t="s">
        <v>195</v>
      </c>
      <c r="AR328" s="36" t="s">
        <v>811</v>
      </c>
      <c r="AS328" s="36" t="s">
        <v>698</v>
      </c>
      <c r="AT328" s="36" t="s">
        <v>855</v>
      </c>
      <c r="AU328" s="37">
        <v>5.5</v>
      </c>
      <c r="AV328" s="38">
        <v>10000</v>
      </c>
      <c r="AW328" s="36" t="s">
        <v>1415</v>
      </c>
      <c r="AX328" s="39">
        <v>44019</v>
      </c>
      <c r="AY328" s="39">
        <v>44188</v>
      </c>
      <c r="AZ328" s="36" t="s">
        <v>192</v>
      </c>
      <c r="BA328" s="36" t="s">
        <v>137</v>
      </c>
      <c r="BB328" s="37">
        <v>0.81579999999999997</v>
      </c>
      <c r="BC328" s="36" t="s">
        <v>793</v>
      </c>
      <c r="BD328" s="36" t="s">
        <v>799</v>
      </c>
    </row>
    <row r="329" spans="2:56">
      <c r="B329" s="36" t="s">
        <v>9902</v>
      </c>
      <c r="C329" s="36" t="s">
        <v>9903</v>
      </c>
      <c r="D329" s="36" t="s">
        <v>5144</v>
      </c>
      <c r="E329" s="36" t="s">
        <v>4879</v>
      </c>
      <c r="F329" s="36" t="s">
        <v>679</v>
      </c>
      <c r="G329" s="36" t="s">
        <v>674</v>
      </c>
      <c r="H329" s="36" t="s">
        <v>675</v>
      </c>
      <c r="I329" s="37">
        <v>2.2999999999999998</v>
      </c>
      <c r="J329" s="38">
        <v>10000</v>
      </c>
      <c r="K329" s="36" t="s">
        <v>5089</v>
      </c>
      <c r="L329" s="39">
        <v>42235</v>
      </c>
      <c r="M329" s="39">
        <v>42242</v>
      </c>
      <c r="N329" s="36" t="s">
        <v>2888</v>
      </c>
      <c r="O329" s="36" t="s">
        <v>5072</v>
      </c>
      <c r="P329" s="37">
        <v>0.11940000000000001</v>
      </c>
      <c r="Q329" s="36" t="s">
        <v>677</v>
      </c>
      <c r="R329" s="36" t="s">
        <v>682</v>
      </c>
      <c r="S329" s="47"/>
      <c r="U329" s="36" t="s">
        <v>8792</v>
      </c>
      <c r="V329" s="36" t="s">
        <v>1768</v>
      </c>
      <c r="W329" s="36" t="s">
        <v>1769</v>
      </c>
      <c r="X329" s="36" t="s">
        <v>671</v>
      </c>
      <c r="Y329" s="36" t="s">
        <v>679</v>
      </c>
      <c r="Z329" s="36" t="s">
        <v>674</v>
      </c>
      <c r="AA329" s="36" t="s">
        <v>675</v>
      </c>
      <c r="AB329" s="37">
        <v>5.75</v>
      </c>
      <c r="AC329" s="38">
        <v>10000</v>
      </c>
      <c r="AD329" s="36" t="s">
        <v>139</v>
      </c>
      <c r="AE329" s="39">
        <v>44022</v>
      </c>
      <c r="AF329" s="39">
        <v>44034</v>
      </c>
      <c r="AG329" s="36" t="s">
        <v>138</v>
      </c>
      <c r="AH329" s="36" t="s">
        <v>1489</v>
      </c>
      <c r="AI329" s="37">
        <v>4.0000000000000001E-3</v>
      </c>
      <c r="AJ329" s="36" t="s">
        <v>677</v>
      </c>
      <c r="AK329" s="36" t="s">
        <v>682</v>
      </c>
      <c r="AN329" s="36" t="s">
        <v>1767</v>
      </c>
      <c r="AO329" s="36" t="s">
        <v>1768</v>
      </c>
      <c r="AP329" s="36" t="s">
        <v>1769</v>
      </c>
      <c r="AQ329" s="36" t="s">
        <v>827</v>
      </c>
      <c r="AR329" s="36" t="s">
        <v>679</v>
      </c>
      <c r="AS329" s="36" t="s">
        <v>812</v>
      </c>
      <c r="AT329" s="36" t="s">
        <v>855</v>
      </c>
      <c r="AU329" s="37">
        <v>5.75</v>
      </c>
      <c r="AV329" s="38">
        <v>10000</v>
      </c>
      <c r="AW329" s="36" t="s">
        <v>1487</v>
      </c>
      <c r="AX329" s="39">
        <v>44022</v>
      </c>
      <c r="AY329" s="39">
        <v>44034</v>
      </c>
      <c r="AZ329" s="36" t="s">
        <v>1496</v>
      </c>
      <c r="BA329" s="36" t="s">
        <v>1501</v>
      </c>
      <c r="BB329" s="37">
        <v>4.0000000000000001E-3</v>
      </c>
      <c r="BC329" s="36" t="s">
        <v>793</v>
      </c>
      <c r="BD329" s="36" t="s">
        <v>799</v>
      </c>
    </row>
    <row r="330" spans="2:56">
      <c r="B330" s="36" t="s">
        <v>2952</v>
      </c>
      <c r="C330" s="36" t="s">
        <v>9904</v>
      </c>
      <c r="D330" s="36" t="s">
        <v>9905</v>
      </c>
      <c r="E330" s="36" t="s">
        <v>4879</v>
      </c>
      <c r="F330" s="36" t="s">
        <v>679</v>
      </c>
      <c r="G330" s="36" t="s">
        <v>692</v>
      </c>
      <c r="H330" s="36" t="s">
        <v>675</v>
      </c>
      <c r="I330" s="37">
        <v>2.2999999999999998</v>
      </c>
      <c r="J330" s="38">
        <v>10000</v>
      </c>
      <c r="K330" s="36" t="s">
        <v>9906</v>
      </c>
      <c r="L330" s="39">
        <v>42235</v>
      </c>
      <c r="M330" s="39">
        <v>42242</v>
      </c>
      <c r="N330" s="36" t="s">
        <v>2888</v>
      </c>
      <c r="O330" s="36" t="s">
        <v>5072</v>
      </c>
      <c r="P330" s="37">
        <v>2.8400000000000002E-2</v>
      </c>
      <c r="Q330" s="36" t="s">
        <v>677</v>
      </c>
      <c r="R330" s="36" t="s">
        <v>682</v>
      </c>
      <c r="S330" s="47"/>
      <c r="U330" s="36" t="s">
        <v>1770</v>
      </c>
      <c r="V330" s="36" t="s">
        <v>1771</v>
      </c>
      <c r="W330" s="36" t="s">
        <v>1772</v>
      </c>
      <c r="X330" s="36" t="s">
        <v>8357</v>
      </c>
      <c r="Y330" s="36" t="s">
        <v>679</v>
      </c>
      <c r="Z330" s="36" t="s">
        <v>692</v>
      </c>
      <c r="AA330" s="36" t="s">
        <v>675</v>
      </c>
      <c r="AB330" s="37">
        <v>5.75</v>
      </c>
      <c r="AC330" s="38">
        <v>10000</v>
      </c>
      <c r="AD330" s="36" t="s">
        <v>139</v>
      </c>
      <c r="AE330" s="39">
        <v>44022</v>
      </c>
      <c r="AF330" s="39">
        <v>44034</v>
      </c>
      <c r="AG330" s="36" t="s">
        <v>138</v>
      </c>
      <c r="AH330" s="36" t="s">
        <v>1489</v>
      </c>
      <c r="AI330" s="37">
        <v>0.878</v>
      </c>
      <c r="AJ330" s="36" t="s">
        <v>8432</v>
      </c>
      <c r="AK330" s="36" t="s">
        <v>8433</v>
      </c>
      <c r="AN330" s="36" t="s">
        <v>1770</v>
      </c>
      <c r="AO330" s="36" t="s">
        <v>1771</v>
      </c>
      <c r="AP330" s="36" t="s">
        <v>1772</v>
      </c>
      <c r="AQ330" s="36" t="s">
        <v>827</v>
      </c>
      <c r="AR330" s="36" t="s">
        <v>811</v>
      </c>
      <c r="AS330" s="36" t="s">
        <v>205</v>
      </c>
      <c r="AT330" s="36" t="s">
        <v>809</v>
      </c>
      <c r="AU330" s="37">
        <v>5.75</v>
      </c>
      <c r="AV330" s="38">
        <v>10000</v>
      </c>
      <c r="AW330" s="36" t="s">
        <v>1487</v>
      </c>
      <c r="AX330" s="39">
        <v>44022</v>
      </c>
      <c r="AY330" s="39">
        <v>44034</v>
      </c>
      <c r="AZ330" s="36" t="s">
        <v>138</v>
      </c>
      <c r="BA330" s="36" t="s">
        <v>1489</v>
      </c>
      <c r="BB330" s="37">
        <v>0.878</v>
      </c>
      <c r="BC330" s="36" t="s">
        <v>677</v>
      </c>
      <c r="BD330" s="36" t="s">
        <v>799</v>
      </c>
    </row>
    <row r="331" spans="2:56">
      <c r="B331" s="36" t="s">
        <v>2953</v>
      </c>
      <c r="C331" s="36" t="s">
        <v>9907</v>
      </c>
      <c r="D331" s="36" t="s">
        <v>9908</v>
      </c>
      <c r="E331" s="36" t="s">
        <v>4879</v>
      </c>
      <c r="F331" s="36" t="s">
        <v>679</v>
      </c>
      <c r="G331" s="36" t="s">
        <v>674</v>
      </c>
      <c r="H331" s="36" t="s">
        <v>675</v>
      </c>
      <c r="I331" s="37">
        <v>2.2999999999999998</v>
      </c>
      <c r="J331" s="38">
        <v>10000</v>
      </c>
      <c r="K331" s="36" t="s">
        <v>380</v>
      </c>
      <c r="L331" s="39">
        <v>42235</v>
      </c>
      <c r="M331" s="39">
        <v>42361</v>
      </c>
      <c r="N331" s="36" t="s">
        <v>5025</v>
      </c>
      <c r="O331" s="36" t="s">
        <v>5044</v>
      </c>
      <c r="P331" s="37">
        <v>0.1883</v>
      </c>
      <c r="Q331" s="36" t="s">
        <v>677</v>
      </c>
      <c r="R331" s="36" t="s">
        <v>682</v>
      </c>
      <c r="S331" s="47"/>
      <c r="U331" s="36" t="s">
        <v>290</v>
      </c>
      <c r="V331" s="36" t="s">
        <v>1773</v>
      </c>
      <c r="W331" s="36" t="s">
        <v>8793</v>
      </c>
      <c r="X331" s="36" t="s">
        <v>671</v>
      </c>
      <c r="Y331" s="36" t="s">
        <v>679</v>
      </c>
      <c r="Z331" s="36" t="s">
        <v>8388</v>
      </c>
      <c r="AA331" s="36" t="s">
        <v>8389</v>
      </c>
      <c r="AB331" s="37">
        <v>5.75</v>
      </c>
      <c r="AC331" s="38">
        <v>10000</v>
      </c>
      <c r="AD331" s="36" t="s">
        <v>1579</v>
      </c>
      <c r="AE331" s="39">
        <v>44022</v>
      </c>
      <c r="AF331" s="39">
        <v>44069</v>
      </c>
      <c r="AG331" s="36" t="s">
        <v>140</v>
      </c>
      <c r="AH331" s="36" t="s">
        <v>268</v>
      </c>
      <c r="AI331" s="37">
        <v>0.04</v>
      </c>
      <c r="AJ331" s="36" t="s">
        <v>677</v>
      </c>
      <c r="AK331" s="36" t="s">
        <v>682</v>
      </c>
      <c r="AN331" s="36" t="s">
        <v>290</v>
      </c>
      <c r="AO331" s="36" t="s">
        <v>1773</v>
      </c>
      <c r="AP331" s="36" t="s">
        <v>1774</v>
      </c>
      <c r="AQ331" s="36" t="s">
        <v>673</v>
      </c>
      <c r="AR331" s="36" t="s">
        <v>881</v>
      </c>
      <c r="AS331" s="36" t="s">
        <v>812</v>
      </c>
      <c r="AT331" s="36" t="s">
        <v>675</v>
      </c>
      <c r="AU331" s="37">
        <v>5.75</v>
      </c>
      <c r="AV331" s="38">
        <v>10000</v>
      </c>
      <c r="AW331" s="36" t="s">
        <v>1590</v>
      </c>
      <c r="AX331" s="39">
        <v>44022</v>
      </c>
      <c r="AY331" s="39">
        <v>44069</v>
      </c>
      <c r="AZ331" s="36" t="s">
        <v>1586</v>
      </c>
      <c r="BA331" s="36" t="s">
        <v>1598</v>
      </c>
      <c r="BB331" s="37">
        <v>0.04</v>
      </c>
      <c r="BC331" s="36" t="s">
        <v>798</v>
      </c>
      <c r="BD331" s="36" t="s">
        <v>79</v>
      </c>
    </row>
    <row r="332" spans="2:56">
      <c r="B332" s="36" t="s">
        <v>9909</v>
      </c>
      <c r="C332" s="36" t="s">
        <v>9910</v>
      </c>
      <c r="D332" s="36" t="s">
        <v>5145</v>
      </c>
      <c r="E332" s="36" t="s">
        <v>4879</v>
      </c>
      <c r="F332" s="36" t="s">
        <v>679</v>
      </c>
      <c r="G332" s="36" t="s">
        <v>692</v>
      </c>
      <c r="H332" s="36" t="s">
        <v>675</v>
      </c>
      <c r="I332" s="37">
        <v>2.2999999999999998</v>
      </c>
      <c r="J332" s="38">
        <v>10000</v>
      </c>
      <c r="K332" s="36" t="s">
        <v>380</v>
      </c>
      <c r="L332" s="39">
        <v>42235</v>
      </c>
      <c r="M332" s="39">
        <v>42361</v>
      </c>
      <c r="N332" s="36" t="s">
        <v>5025</v>
      </c>
      <c r="O332" s="36" t="s">
        <v>5044</v>
      </c>
      <c r="P332" s="37">
        <v>0.1711</v>
      </c>
      <c r="Q332" s="36" t="s">
        <v>677</v>
      </c>
      <c r="R332" s="36" t="s">
        <v>682</v>
      </c>
      <c r="S332" s="47"/>
      <c r="U332" s="36" t="s">
        <v>1775</v>
      </c>
      <c r="V332" s="36" t="s">
        <v>8794</v>
      </c>
      <c r="W332" s="36" t="s">
        <v>8795</v>
      </c>
      <c r="X332" s="36" t="s">
        <v>8575</v>
      </c>
      <c r="Y332" s="36" t="s">
        <v>679</v>
      </c>
      <c r="Z332" s="36" t="s">
        <v>692</v>
      </c>
      <c r="AA332" s="36" t="s">
        <v>675</v>
      </c>
      <c r="AB332" s="37">
        <v>5.75</v>
      </c>
      <c r="AC332" s="38">
        <v>10000</v>
      </c>
      <c r="AD332" s="36" t="s">
        <v>1579</v>
      </c>
      <c r="AE332" s="39">
        <v>44022</v>
      </c>
      <c r="AF332" s="39">
        <v>44069</v>
      </c>
      <c r="AG332" s="36" t="s">
        <v>140</v>
      </c>
      <c r="AH332" s="36" t="s">
        <v>268</v>
      </c>
      <c r="AI332" s="37">
        <v>0.89770000000000005</v>
      </c>
      <c r="AJ332" s="36" t="s">
        <v>677</v>
      </c>
      <c r="AK332" s="36" t="s">
        <v>8381</v>
      </c>
      <c r="AN332" s="36" t="s">
        <v>1775</v>
      </c>
      <c r="AO332" s="36" t="s">
        <v>1776</v>
      </c>
      <c r="AP332" s="36" t="s">
        <v>1777</v>
      </c>
      <c r="AQ332" s="36" t="s">
        <v>808</v>
      </c>
      <c r="AR332" s="36" t="s">
        <v>811</v>
      </c>
      <c r="AS332" s="36" t="s">
        <v>692</v>
      </c>
      <c r="AT332" s="36" t="s">
        <v>790</v>
      </c>
      <c r="AU332" s="37">
        <v>5.75</v>
      </c>
      <c r="AV332" s="38">
        <v>10000</v>
      </c>
      <c r="AW332" s="36" t="s">
        <v>1613</v>
      </c>
      <c r="AX332" s="39">
        <v>44022</v>
      </c>
      <c r="AY332" s="39">
        <v>44069</v>
      </c>
      <c r="AZ332" s="36" t="s">
        <v>1586</v>
      </c>
      <c r="BA332" s="36" t="s">
        <v>1602</v>
      </c>
      <c r="BB332" s="37">
        <v>0.89770000000000005</v>
      </c>
      <c r="BC332" s="36" t="s">
        <v>793</v>
      </c>
      <c r="BD332" s="36" t="s">
        <v>799</v>
      </c>
    </row>
    <row r="333" spans="2:56">
      <c r="B333" s="36" t="s">
        <v>9911</v>
      </c>
      <c r="C333" s="36" t="s">
        <v>5146</v>
      </c>
      <c r="D333" s="36" t="s">
        <v>2954</v>
      </c>
      <c r="E333" s="36" t="s">
        <v>4879</v>
      </c>
      <c r="F333" s="36" t="s">
        <v>679</v>
      </c>
      <c r="G333" s="36" t="s">
        <v>674</v>
      </c>
      <c r="H333" s="36" t="s">
        <v>675</v>
      </c>
      <c r="I333" s="37">
        <v>2.2999999999999998</v>
      </c>
      <c r="J333" s="38">
        <v>10000</v>
      </c>
      <c r="K333" s="36" t="s">
        <v>5110</v>
      </c>
      <c r="L333" s="39">
        <v>42235</v>
      </c>
      <c r="M333" s="39">
        <v>42452</v>
      </c>
      <c r="N333" s="36" t="s">
        <v>5111</v>
      </c>
      <c r="O333" s="36" t="s">
        <v>5114</v>
      </c>
      <c r="P333" s="37">
        <v>0.27950000000000003</v>
      </c>
      <c r="Q333" s="36" t="s">
        <v>677</v>
      </c>
      <c r="R333" s="36" t="s">
        <v>682</v>
      </c>
      <c r="S333" s="47"/>
      <c r="U333" s="36" t="s">
        <v>8796</v>
      </c>
      <c r="V333" s="36" t="s">
        <v>1779</v>
      </c>
      <c r="W333" s="36" t="s">
        <v>1780</v>
      </c>
      <c r="X333" s="36" t="s">
        <v>671</v>
      </c>
      <c r="Y333" s="36" t="s">
        <v>679</v>
      </c>
      <c r="Z333" s="36" t="s">
        <v>674</v>
      </c>
      <c r="AA333" s="36" t="s">
        <v>675</v>
      </c>
      <c r="AB333" s="37">
        <v>5.75</v>
      </c>
      <c r="AC333" s="38">
        <v>10000</v>
      </c>
      <c r="AD333" s="36" t="s">
        <v>228</v>
      </c>
      <c r="AE333" s="39">
        <v>44022</v>
      </c>
      <c r="AF333" s="39">
        <v>44097</v>
      </c>
      <c r="AG333" s="36" t="s">
        <v>141</v>
      </c>
      <c r="AH333" s="36" t="s">
        <v>1075</v>
      </c>
      <c r="AI333" s="37">
        <v>5.8299999999999998E-2</v>
      </c>
      <c r="AJ333" s="36" t="s">
        <v>677</v>
      </c>
      <c r="AK333" s="36" t="s">
        <v>682</v>
      </c>
      <c r="AN333" s="36" t="s">
        <v>1778</v>
      </c>
      <c r="AO333" s="36" t="s">
        <v>1779</v>
      </c>
      <c r="AP333" s="36" t="s">
        <v>1780</v>
      </c>
      <c r="AQ333" s="36" t="s">
        <v>195</v>
      </c>
      <c r="AR333" s="36" t="s">
        <v>679</v>
      </c>
      <c r="AS333" s="36" t="s">
        <v>674</v>
      </c>
      <c r="AT333" s="36" t="s">
        <v>871</v>
      </c>
      <c r="AU333" s="37">
        <v>5.75</v>
      </c>
      <c r="AV333" s="38">
        <v>10000</v>
      </c>
      <c r="AW333" s="36" t="s">
        <v>1073</v>
      </c>
      <c r="AX333" s="39">
        <v>44022</v>
      </c>
      <c r="AY333" s="39">
        <v>44097</v>
      </c>
      <c r="AZ333" s="36" t="s">
        <v>1079</v>
      </c>
      <c r="BA333" s="36" t="s">
        <v>229</v>
      </c>
      <c r="BB333" s="37">
        <v>5.8299999999999998E-2</v>
      </c>
      <c r="BC333" s="36" t="s">
        <v>677</v>
      </c>
      <c r="BD333" s="36" t="s">
        <v>682</v>
      </c>
    </row>
    <row r="334" spans="2:56">
      <c r="B334" s="36" t="s">
        <v>9912</v>
      </c>
      <c r="C334" s="36" t="s">
        <v>2955</v>
      </c>
      <c r="D334" s="36" t="s">
        <v>9913</v>
      </c>
      <c r="E334" s="36" t="s">
        <v>4879</v>
      </c>
      <c r="F334" s="36" t="s">
        <v>679</v>
      </c>
      <c r="G334" s="36" t="s">
        <v>692</v>
      </c>
      <c r="H334" s="36" t="s">
        <v>9446</v>
      </c>
      <c r="I334" s="37">
        <v>2.2999999999999998</v>
      </c>
      <c r="J334" s="38">
        <v>10000</v>
      </c>
      <c r="K334" s="36" t="s">
        <v>5110</v>
      </c>
      <c r="L334" s="39">
        <v>42235</v>
      </c>
      <c r="M334" s="39">
        <v>42452</v>
      </c>
      <c r="N334" s="36" t="s">
        <v>5111</v>
      </c>
      <c r="O334" s="36" t="s">
        <v>9914</v>
      </c>
      <c r="P334" s="37">
        <v>0.221</v>
      </c>
      <c r="Q334" s="36" t="s">
        <v>677</v>
      </c>
      <c r="R334" s="36" t="s">
        <v>682</v>
      </c>
      <c r="S334" s="47"/>
      <c r="U334" s="36" t="s">
        <v>8797</v>
      </c>
      <c r="V334" s="36" t="s">
        <v>1782</v>
      </c>
      <c r="W334" s="36" t="s">
        <v>8798</v>
      </c>
      <c r="X334" s="36" t="s">
        <v>671</v>
      </c>
      <c r="Y334" s="36" t="s">
        <v>679</v>
      </c>
      <c r="Z334" s="36" t="s">
        <v>8557</v>
      </c>
      <c r="AA334" s="36" t="s">
        <v>675</v>
      </c>
      <c r="AB334" s="37">
        <v>5.75</v>
      </c>
      <c r="AC334" s="38">
        <v>10000</v>
      </c>
      <c r="AD334" s="36" t="s">
        <v>8524</v>
      </c>
      <c r="AE334" s="39">
        <v>44022</v>
      </c>
      <c r="AF334" s="39">
        <v>44097</v>
      </c>
      <c r="AG334" s="36" t="s">
        <v>141</v>
      </c>
      <c r="AH334" s="36" t="s">
        <v>8555</v>
      </c>
      <c r="AI334" s="37">
        <v>0.92600000000000005</v>
      </c>
      <c r="AJ334" s="36" t="s">
        <v>677</v>
      </c>
      <c r="AK334" s="36" t="s">
        <v>682</v>
      </c>
      <c r="AN334" s="36" t="s">
        <v>1781</v>
      </c>
      <c r="AO334" s="36" t="s">
        <v>1782</v>
      </c>
      <c r="AP334" s="36" t="s">
        <v>1783</v>
      </c>
      <c r="AQ334" s="36" t="s">
        <v>195</v>
      </c>
      <c r="AR334" s="36" t="s">
        <v>811</v>
      </c>
      <c r="AS334" s="36" t="s">
        <v>692</v>
      </c>
      <c r="AT334" s="36" t="s">
        <v>809</v>
      </c>
      <c r="AU334" s="37">
        <v>5.75</v>
      </c>
      <c r="AV334" s="38">
        <v>10000</v>
      </c>
      <c r="AW334" s="36" t="s">
        <v>1073</v>
      </c>
      <c r="AX334" s="39">
        <v>44022</v>
      </c>
      <c r="AY334" s="39">
        <v>44097</v>
      </c>
      <c r="AZ334" s="36" t="s">
        <v>1079</v>
      </c>
      <c r="BA334" s="36" t="s">
        <v>1075</v>
      </c>
      <c r="BB334" s="37">
        <v>0.92600000000000005</v>
      </c>
      <c r="BC334" s="36" t="s">
        <v>793</v>
      </c>
      <c r="BD334" s="36" t="s">
        <v>79</v>
      </c>
    </row>
    <row r="335" spans="2:56">
      <c r="B335" s="36" t="s">
        <v>5147</v>
      </c>
      <c r="C335" s="36" t="s">
        <v>9915</v>
      </c>
      <c r="D335" s="36" t="s">
        <v>9916</v>
      </c>
      <c r="E335" s="36" t="s">
        <v>4879</v>
      </c>
      <c r="F335" s="36" t="s">
        <v>679</v>
      </c>
      <c r="G335" s="36" t="s">
        <v>674</v>
      </c>
      <c r="H335" s="36" t="s">
        <v>675</v>
      </c>
      <c r="I335" s="37">
        <v>2.25</v>
      </c>
      <c r="J335" s="38">
        <v>10000</v>
      </c>
      <c r="K335" s="36" t="s">
        <v>5089</v>
      </c>
      <c r="L335" s="39">
        <v>42237</v>
      </c>
      <c r="M335" s="39">
        <v>42242</v>
      </c>
      <c r="N335" s="36" t="s">
        <v>2888</v>
      </c>
      <c r="O335" s="36" t="s">
        <v>5072</v>
      </c>
      <c r="P335" s="37">
        <v>0.11559999999999999</v>
      </c>
      <c r="Q335" s="36" t="s">
        <v>677</v>
      </c>
      <c r="R335" s="36" t="s">
        <v>682</v>
      </c>
      <c r="S335" s="47"/>
      <c r="U335" s="36" t="s">
        <v>4641</v>
      </c>
      <c r="V335" s="36" t="s">
        <v>8799</v>
      </c>
      <c r="W335" s="36" t="s">
        <v>1786</v>
      </c>
      <c r="X335" s="36" t="s">
        <v>671</v>
      </c>
      <c r="Y335" s="36" t="s">
        <v>8422</v>
      </c>
      <c r="Z335" s="36" t="s">
        <v>8374</v>
      </c>
      <c r="AA335" s="36" t="s">
        <v>675</v>
      </c>
      <c r="AB335" s="37">
        <v>5.75</v>
      </c>
      <c r="AC335" s="38">
        <v>10000</v>
      </c>
      <c r="AD335" s="36" t="s">
        <v>249</v>
      </c>
      <c r="AE335" s="39">
        <v>44022</v>
      </c>
      <c r="AF335" s="39">
        <v>44188</v>
      </c>
      <c r="AG335" s="36" t="s">
        <v>1406</v>
      </c>
      <c r="AH335" s="36" t="s">
        <v>137</v>
      </c>
      <c r="AI335" s="37">
        <v>0.12989999999999999</v>
      </c>
      <c r="AJ335" s="36" t="s">
        <v>677</v>
      </c>
      <c r="AK335" s="36" t="s">
        <v>682</v>
      </c>
      <c r="AN335" s="36" t="s">
        <v>1784</v>
      </c>
      <c r="AO335" s="36" t="s">
        <v>1785</v>
      </c>
      <c r="AP335" s="36" t="s">
        <v>1786</v>
      </c>
      <c r="AQ335" s="36" t="s">
        <v>788</v>
      </c>
      <c r="AR335" s="36" t="s">
        <v>679</v>
      </c>
      <c r="AS335" s="36" t="s">
        <v>847</v>
      </c>
      <c r="AT335" s="36" t="s">
        <v>809</v>
      </c>
      <c r="AU335" s="37">
        <v>5.75</v>
      </c>
      <c r="AV335" s="38">
        <v>10000</v>
      </c>
      <c r="AW335" s="36" t="s">
        <v>249</v>
      </c>
      <c r="AX335" s="39">
        <v>44022</v>
      </c>
      <c r="AY335" s="39">
        <v>44188</v>
      </c>
      <c r="AZ335" s="36" t="s">
        <v>192</v>
      </c>
      <c r="BA335" s="36" t="s">
        <v>1417</v>
      </c>
      <c r="BB335" s="37">
        <v>0.12989999999999999</v>
      </c>
      <c r="BC335" s="36" t="s">
        <v>201</v>
      </c>
      <c r="BD335" s="36" t="s">
        <v>682</v>
      </c>
    </row>
    <row r="336" spans="2:56">
      <c r="B336" s="36" t="s">
        <v>9917</v>
      </c>
      <c r="C336" s="36" t="s">
        <v>9918</v>
      </c>
      <c r="D336" s="36" t="s">
        <v>5148</v>
      </c>
      <c r="E336" s="36" t="s">
        <v>4879</v>
      </c>
      <c r="F336" s="36" t="s">
        <v>679</v>
      </c>
      <c r="G336" s="36" t="s">
        <v>692</v>
      </c>
      <c r="H336" s="36" t="s">
        <v>9446</v>
      </c>
      <c r="I336" s="37">
        <v>2.25</v>
      </c>
      <c r="J336" s="38">
        <v>10000</v>
      </c>
      <c r="K336" s="36" t="s">
        <v>5089</v>
      </c>
      <c r="L336" s="39">
        <v>42237</v>
      </c>
      <c r="M336" s="39">
        <v>42242</v>
      </c>
      <c r="N336" s="36" t="s">
        <v>2888</v>
      </c>
      <c r="O336" s="36" t="s">
        <v>5072</v>
      </c>
      <c r="P336" s="37">
        <v>7.0000000000000001E-3</v>
      </c>
      <c r="Q336" s="36" t="s">
        <v>677</v>
      </c>
      <c r="R336" s="36" t="s">
        <v>682</v>
      </c>
      <c r="S336" s="47"/>
      <c r="U336" s="36" t="s">
        <v>291</v>
      </c>
      <c r="V336" s="36" t="s">
        <v>1787</v>
      </c>
      <c r="W336" s="36" t="s">
        <v>1788</v>
      </c>
      <c r="X336" s="36" t="s">
        <v>8479</v>
      </c>
      <c r="Y336" s="36" t="s">
        <v>679</v>
      </c>
      <c r="Z336" s="36" t="s">
        <v>692</v>
      </c>
      <c r="AA336" s="36" t="s">
        <v>675</v>
      </c>
      <c r="AB336" s="37">
        <v>5.75</v>
      </c>
      <c r="AC336" s="38">
        <v>10000</v>
      </c>
      <c r="AD336" s="36" t="s">
        <v>8800</v>
      </c>
      <c r="AE336" s="39">
        <v>44022</v>
      </c>
      <c r="AF336" s="39">
        <v>44188</v>
      </c>
      <c r="AG336" s="36" t="s">
        <v>1406</v>
      </c>
      <c r="AH336" s="36" t="s">
        <v>137</v>
      </c>
      <c r="AI336" s="37">
        <v>0.9879</v>
      </c>
      <c r="AJ336" s="36" t="s">
        <v>677</v>
      </c>
      <c r="AK336" s="36" t="s">
        <v>8386</v>
      </c>
      <c r="AN336" s="36" t="s">
        <v>291</v>
      </c>
      <c r="AO336" s="36" t="s">
        <v>1787</v>
      </c>
      <c r="AP336" s="36" t="s">
        <v>1788</v>
      </c>
      <c r="AQ336" s="36" t="s">
        <v>808</v>
      </c>
      <c r="AR336" s="36" t="s">
        <v>804</v>
      </c>
      <c r="AS336" s="36" t="s">
        <v>692</v>
      </c>
      <c r="AT336" s="36" t="s">
        <v>809</v>
      </c>
      <c r="AU336" s="37">
        <v>5.75</v>
      </c>
      <c r="AV336" s="38">
        <v>10000</v>
      </c>
      <c r="AW336" s="36" t="s">
        <v>249</v>
      </c>
      <c r="AX336" s="39">
        <v>44022</v>
      </c>
      <c r="AY336" s="39">
        <v>44188</v>
      </c>
      <c r="AZ336" s="36" t="s">
        <v>1406</v>
      </c>
      <c r="BA336" s="36" t="s">
        <v>137</v>
      </c>
      <c r="BB336" s="37">
        <v>0.9879</v>
      </c>
      <c r="BC336" s="36" t="s">
        <v>677</v>
      </c>
      <c r="BD336" s="36" t="s">
        <v>799</v>
      </c>
    </row>
    <row r="337" spans="2:56">
      <c r="B337" s="36" t="s">
        <v>9919</v>
      </c>
      <c r="C337" s="36" t="s">
        <v>9920</v>
      </c>
      <c r="D337" s="36" t="s">
        <v>2956</v>
      </c>
      <c r="E337" s="36" t="s">
        <v>4879</v>
      </c>
      <c r="F337" s="36" t="s">
        <v>679</v>
      </c>
      <c r="G337" s="36" t="s">
        <v>674</v>
      </c>
      <c r="H337" s="36" t="s">
        <v>675</v>
      </c>
      <c r="I337" s="37">
        <v>2.25</v>
      </c>
      <c r="J337" s="38">
        <v>10000</v>
      </c>
      <c r="K337" s="36" t="s">
        <v>380</v>
      </c>
      <c r="L337" s="39">
        <v>42237</v>
      </c>
      <c r="M337" s="39">
        <v>42361</v>
      </c>
      <c r="N337" s="36" t="s">
        <v>5025</v>
      </c>
      <c r="O337" s="36" t="s">
        <v>5044</v>
      </c>
      <c r="P337" s="37">
        <v>0.21579999999999999</v>
      </c>
      <c r="Q337" s="36" t="s">
        <v>677</v>
      </c>
      <c r="R337" s="36" t="s">
        <v>682</v>
      </c>
      <c r="S337" s="47"/>
      <c r="U337" s="36" t="s">
        <v>8801</v>
      </c>
      <c r="V337" s="36" t="s">
        <v>1790</v>
      </c>
      <c r="W337" s="36" t="s">
        <v>8802</v>
      </c>
      <c r="X337" s="36" t="s">
        <v>671</v>
      </c>
      <c r="Y337" s="36" t="s">
        <v>679</v>
      </c>
      <c r="Z337" s="36" t="s">
        <v>674</v>
      </c>
      <c r="AA337" s="36" t="s">
        <v>675</v>
      </c>
      <c r="AB337" s="37">
        <v>4.343</v>
      </c>
      <c r="AC337" s="38">
        <v>10132</v>
      </c>
      <c r="AD337" s="36" t="s">
        <v>8803</v>
      </c>
      <c r="AE337" s="39">
        <v>44035</v>
      </c>
      <c r="AF337" s="39">
        <v>44279</v>
      </c>
      <c r="AG337" s="36" t="s">
        <v>143</v>
      </c>
      <c r="AH337" s="36" t="s">
        <v>1800</v>
      </c>
      <c r="AI337" s="37">
        <v>0.49569999999999997</v>
      </c>
      <c r="AJ337" s="36" t="s">
        <v>677</v>
      </c>
      <c r="AK337" s="36" t="s">
        <v>682</v>
      </c>
      <c r="AN337" s="36" t="s">
        <v>1789</v>
      </c>
      <c r="AO337" s="36" t="s">
        <v>1790</v>
      </c>
      <c r="AP337" s="36" t="s">
        <v>1791</v>
      </c>
      <c r="AQ337" s="36" t="s">
        <v>673</v>
      </c>
      <c r="AR337" s="36" t="s">
        <v>679</v>
      </c>
      <c r="AS337" s="36" t="s">
        <v>812</v>
      </c>
      <c r="AT337" s="36" t="s">
        <v>809</v>
      </c>
      <c r="AU337" s="37">
        <v>4.343</v>
      </c>
      <c r="AV337" s="38">
        <v>10132</v>
      </c>
      <c r="AW337" s="36" t="s">
        <v>1792</v>
      </c>
      <c r="AX337" s="39">
        <v>44035</v>
      </c>
      <c r="AY337" s="39">
        <v>44279</v>
      </c>
      <c r="AZ337" s="36" t="s">
        <v>1793</v>
      </c>
      <c r="BA337" s="36" t="s">
        <v>198</v>
      </c>
      <c r="BB337" s="37">
        <v>0.49569999999999997</v>
      </c>
      <c r="BC337" s="36" t="s">
        <v>677</v>
      </c>
      <c r="BD337" s="36" t="s">
        <v>1794</v>
      </c>
    </row>
    <row r="338" spans="2:56">
      <c r="B338" s="36" t="s">
        <v>9921</v>
      </c>
      <c r="C338" s="36" t="s">
        <v>2957</v>
      </c>
      <c r="D338" s="36" t="s">
        <v>9922</v>
      </c>
      <c r="E338" s="36" t="s">
        <v>4879</v>
      </c>
      <c r="F338" s="36" t="s">
        <v>679</v>
      </c>
      <c r="G338" s="36" t="s">
        <v>692</v>
      </c>
      <c r="H338" s="36" t="s">
        <v>9446</v>
      </c>
      <c r="I338" s="37">
        <v>2.25</v>
      </c>
      <c r="J338" s="38">
        <v>10000</v>
      </c>
      <c r="K338" s="36" t="s">
        <v>380</v>
      </c>
      <c r="L338" s="39">
        <v>42237</v>
      </c>
      <c r="M338" s="39">
        <v>42361</v>
      </c>
      <c r="N338" s="36" t="s">
        <v>5025</v>
      </c>
      <c r="O338" s="36" t="s">
        <v>5044</v>
      </c>
      <c r="P338" s="37">
        <v>0.1721</v>
      </c>
      <c r="Q338" s="36" t="s">
        <v>677</v>
      </c>
      <c r="R338" s="36" t="s">
        <v>682</v>
      </c>
      <c r="S338" s="47"/>
      <c r="U338" s="36" t="s">
        <v>1795</v>
      </c>
      <c r="V338" s="36" t="s">
        <v>1796</v>
      </c>
      <c r="W338" s="36" t="s">
        <v>4642</v>
      </c>
      <c r="X338" s="36" t="s">
        <v>8479</v>
      </c>
      <c r="Y338" s="36" t="s">
        <v>8518</v>
      </c>
      <c r="Z338" s="36" t="s">
        <v>8543</v>
      </c>
      <c r="AA338" s="36" t="s">
        <v>8419</v>
      </c>
      <c r="AB338" s="37">
        <v>4.4409999999999998</v>
      </c>
      <c r="AC338" s="38">
        <v>10132</v>
      </c>
      <c r="AD338" s="36" t="s">
        <v>8804</v>
      </c>
      <c r="AE338" s="39">
        <v>44035</v>
      </c>
      <c r="AF338" s="39">
        <v>44279</v>
      </c>
      <c r="AG338" s="36" t="s">
        <v>8805</v>
      </c>
      <c r="AH338" s="36" t="s">
        <v>1800</v>
      </c>
      <c r="AI338" s="37">
        <v>0.45450000000000002</v>
      </c>
      <c r="AJ338" s="36" t="s">
        <v>677</v>
      </c>
      <c r="AK338" s="36" t="s">
        <v>682</v>
      </c>
      <c r="AN338" s="36" t="s">
        <v>1795</v>
      </c>
      <c r="AO338" s="36" t="s">
        <v>1796</v>
      </c>
      <c r="AP338" s="36" t="s">
        <v>1797</v>
      </c>
      <c r="AQ338" s="36" t="s">
        <v>788</v>
      </c>
      <c r="AR338" s="36" t="s">
        <v>77</v>
      </c>
      <c r="AS338" s="36" t="s">
        <v>80</v>
      </c>
      <c r="AT338" s="36" t="s">
        <v>809</v>
      </c>
      <c r="AU338" s="37">
        <v>4.4409999999999998</v>
      </c>
      <c r="AV338" s="38">
        <v>10132</v>
      </c>
      <c r="AW338" s="36" t="s">
        <v>1798</v>
      </c>
      <c r="AX338" s="39">
        <v>44035</v>
      </c>
      <c r="AY338" s="39">
        <v>44279</v>
      </c>
      <c r="AZ338" s="36" t="s">
        <v>1799</v>
      </c>
      <c r="BA338" s="36" t="s">
        <v>1800</v>
      </c>
      <c r="BB338" s="37">
        <v>0.45450000000000002</v>
      </c>
      <c r="BC338" s="36" t="s">
        <v>798</v>
      </c>
      <c r="BD338" s="36" t="s">
        <v>1794</v>
      </c>
    </row>
    <row r="339" spans="2:56">
      <c r="B339" s="36" t="s">
        <v>387</v>
      </c>
      <c r="C339" s="36" t="s">
        <v>2958</v>
      </c>
      <c r="D339" s="36" t="s">
        <v>9923</v>
      </c>
      <c r="E339" s="36" t="s">
        <v>4879</v>
      </c>
      <c r="F339" s="36" t="s">
        <v>9453</v>
      </c>
      <c r="G339" s="36" t="s">
        <v>674</v>
      </c>
      <c r="H339" s="36" t="s">
        <v>675</v>
      </c>
      <c r="I339" s="37">
        <v>2.25</v>
      </c>
      <c r="J339" s="38">
        <v>10000</v>
      </c>
      <c r="K339" s="36" t="s">
        <v>9887</v>
      </c>
      <c r="L339" s="39">
        <v>42237</v>
      </c>
      <c r="M339" s="39">
        <v>42452</v>
      </c>
      <c r="N339" s="36" t="s">
        <v>5111</v>
      </c>
      <c r="O339" s="36" t="s">
        <v>5114</v>
      </c>
      <c r="P339" s="37">
        <v>0.25819999999999999</v>
      </c>
      <c r="Q339" s="36" t="s">
        <v>677</v>
      </c>
      <c r="R339" s="36" t="s">
        <v>682</v>
      </c>
      <c r="S339" s="47"/>
      <c r="U339" s="36" t="s">
        <v>8806</v>
      </c>
      <c r="V339" s="36" t="s">
        <v>1801</v>
      </c>
      <c r="W339" s="36" t="s">
        <v>8807</v>
      </c>
      <c r="X339" s="36" t="s">
        <v>671</v>
      </c>
      <c r="Y339" s="36" t="s">
        <v>679</v>
      </c>
      <c r="Z339" s="36" t="s">
        <v>674</v>
      </c>
      <c r="AA339" s="36" t="s">
        <v>8389</v>
      </c>
      <c r="AB339" s="37">
        <v>4.54</v>
      </c>
      <c r="AC339" s="38">
        <v>10132</v>
      </c>
      <c r="AD339" s="36" t="s">
        <v>142</v>
      </c>
      <c r="AE339" s="39">
        <v>44035</v>
      </c>
      <c r="AF339" s="39">
        <v>44279</v>
      </c>
      <c r="AG339" s="36" t="s">
        <v>8805</v>
      </c>
      <c r="AH339" s="36" t="s">
        <v>1800</v>
      </c>
      <c r="AI339" s="37">
        <v>0.41249999999999998</v>
      </c>
      <c r="AJ339" s="36" t="s">
        <v>677</v>
      </c>
      <c r="AK339" s="36" t="s">
        <v>682</v>
      </c>
      <c r="AN339" s="36" t="s">
        <v>293</v>
      </c>
      <c r="AO339" s="36" t="s">
        <v>1801</v>
      </c>
      <c r="AP339" s="36" t="s">
        <v>1802</v>
      </c>
      <c r="AQ339" s="36" t="s">
        <v>673</v>
      </c>
      <c r="AR339" s="36" t="s">
        <v>811</v>
      </c>
      <c r="AS339" s="36" t="s">
        <v>847</v>
      </c>
      <c r="AT339" s="36" t="s">
        <v>675</v>
      </c>
      <c r="AU339" s="37">
        <v>4.54</v>
      </c>
      <c r="AV339" s="38">
        <v>10132</v>
      </c>
      <c r="AW339" s="36" t="s">
        <v>1798</v>
      </c>
      <c r="AX339" s="39">
        <v>44035</v>
      </c>
      <c r="AY339" s="39">
        <v>44279</v>
      </c>
      <c r="AZ339" s="36" t="s">
        <v>1803</v>
      </c>
      <c r="BA339" s="36" t="s">
        <v>1804</v>
      </c>
      <c r="BB339" s="37">
        <v>0.41249999999999998</v>
      </c>
      <c r="BC339" s="36" t="s">
        <v>798</v>
      </c>
      <c r="BD339" s="36" t="s">
        <v>1794</v>
      </c>
    </row>
    <row r="340" spans="2:56">
      <c r="B340" s="36" t="s">
        <v>2959</v>
      </c>
      <c r="C340" s="36" t="s">
        <v>9924</v>
      </c>
      <c r="D340" s="36" t="s">
        <v>388</v>
      </c>
      <c r="E340" s="36" t="s">
        <v>4879</v>
      </c>
      <c r="F340" s="36" t="s">
        <v>679</v>
      </c>
      <c r="G340" s="36" t="s">
        <v>9925</v>
      </c>
      <c r="H340" s="36" t="s">
        <v>675</v>
      </c>
      <c r="I340" s="37">
        <v>2.25</v>
      </c>
      <c r="J340" s="38">
        <v>10000</v>
      </c>
      <c r="K340" s="36" t="s">
        <v>5110</v>
      </c>
      <c r="L340" s="39">
        <v>42237</v>
      </c>
      <c r="M340" s="39">
        <v>42452</v>
      </c>
      <c r="N340" s="36" t="s">
        <v>5111</v>
      </c>
      <c r="O340" s="36" t="s">
        <v>5114</v>
      </c>
      <c r="P340" s="37">
        <v>0.2056</v>
      </c>
      <c r="Q340" s="36" t="s">
        <v>677</v>
      </c>
      <c r="R340" s="36" t="s">
        <v>682</v>
      </c>
      <c r="S340" s="47"/>
      <c r="U340" s="36" t="s">
        <v>1805</v>
      </c>
      <c r="V340" s="36" t="s">
        <v>8808</v>
      </c>
      <c r="W340" s="36" t="s">
        <v>4643</v>
      </c>
      <c r="X340" s="36" t="s">
        <v>671</v>
      </c>
      <c r="Y340" s="36" t="s">
        <v>679</v>
      </c>
      <c r="Z340" s="36" t="s">
        <v>8388</v>
      </c>
      <c r="AA340" s="36" t="s">
        <v>675</v>
      </c>
      <c r="AB340" s="37">
        <v>4.6390000000000002</v>
      </c>
      <c r="AC340" s="38">
        <v>10132</v>
      </c>
      <c r="AD340" s="36" t="s">
        <v>142</v>
      </c>
      <c r="AE340" s="39">
        <v>44035</v>
      </c>
      <c r="AF340" s="39">
        <v>44279</v>
      </c>
      <c r="AG340" s="36" t="s">
        <v>8809</v>
      </c>
      <c r="AH340" s="36" t="s">
        <v>1800</v>
      </c>
      <c r="AI340" s="37">
        <v>0.36670000000000003</v>
      </c>
      <c r="AJ340" s="36" t="s">
        <v>677</v>
      </c>
      <c r="AK340" s="36" t="s">
        <v>682</v>
      </c>
      <c r="AN340" s="36" t="s">
        <v>1805</v>
      </c>
      <c r="AO340" s="36" t="s">
        <v>1806</v>
      </c>
      <c r="AP340" s="36" t="s">
        <v>1807</v>
      </c>
      <c r="AQ340" s="36" t="s">
        <v>808</v>
      </c>
      <c r="AR340" s="36" t="s">
        <v>77</v>
      </c>
      <c r="AS340" s="36" t="s">
        <v>812</v>
      </c>
      <c r="AT340" s="36" t="s">
        <v>675</v>
      </c>
      <c r="AU340" s="37">
        <v>4.6390000000000002</v>
      </c>
      <c r="AV340" s="38">
        <v>10132</v>
      </c>
      <c r="AW340" s="36" t="s">
        <v>142</v>
      </c>
      <c r="AX340" s="39">
        <v>44035</v>
      </c>
      <c r="AY340" s="39">
        <v>44279</v>
      </c>
      <c r="AZ340" s="36" t="s">
        <v>1793</v>
      </c>
      <c r="BA340" s="36" t="s">
        <v>1800</v>
      </c>
      <c r="BB340" s="37">
        <v>0.36670000000000003</v>
      </c>
      <c r="BC340" s="36" t="s">
        <v>798</v>
      </c>
      <c r="BD340" s="36" t="s">
        <v>292</v>
      </c>
    </row>
    <row r="341" spans="2:56">
      <c r="B341" s="36" t="s">
        <v>9926</v>
      </c>
      <c r="C341" s="36" t="s">
        <v>2960</v>
      </c>
      <c r="D341" s="36" t="s">
        <v>2961</v>
      </c>
      <c r="E341" s="36" t="s">
        <v>9456</v>
      </c>
      <c r="F341" s="36" t="s">
        <v>679</v>
      </c>
      <c r="G341" s="36" t="s">
        <v>674</v>
      </c>
      <c r="H341" s="36" t="s">
        <v>675</v>
      </c>
      <c r="I341" s="37">
        <v>2.15</v>
      </c>
      <c r="J341" s="38">
        <v>10000</v>
      </c>
      <c r="K341" s="36" t="s">
        <v>5089</v>
      </c>
      <c r="L341" s="39">
        <v>42240</v>
      </c>
      <c r="M341" s="39">
        <v>42242</v>
      </c>
      <c r="N341" s="36" t="s">
        <v>2888</v>
      </c>
      <c r="O341" s="36" t="s">
        <v>5072</v>
      </c>
      <c r="P341" s="37">
        <v>0.12670000000000001</v>
      </c>
      <c r="Q341" s="36" t="s">
        <v>9548</v>
      </c>
      <c r="R341" s="36" t="s">
        <v>682</v>
      </c>
      <c r="S341" s="47"/>
      <c r="U341" s="36" t="s">
        <v>1808</v>
      </c>
      <c r="V341" s="36" t="s">
        <v>1809</v>
      </c>
      <c r="W341" s="36" t="s">
        <v>8810</v>
      </c>
      <c r="X341" s="36" t="s">
        <v>671</v>
      </c>
      <c r="Y341" s="36" t="s">
        <v>8573</v>
      </c>
      <c r="Z341" s="36" t="s">
        <v>8374</v>
      </c>
      <c r="AA341" s="36" t="s">
        <v>675</v>
      </c>
      <c r="AB341" s="37">
        <v>4.7370000000000001</v>
      </c>
      <c r="AC341" s="38">
        <v>10132</v>
      </c>
      <c r="AD341" s="36" t="s">
        <v>8811</v>
      </c>
      <c r="AE341" s="39">
        <v>44035</v>
      </c>
      <c r="AF341" s="39">
        <v>44279</v>
      </c>
      <c r="AG341" s="36" t="s">
        <v>8805</v>
      </c>
      <c r="AH341" s="36" t="s">
        <v>1800</v>
      </c>
      <c r="AI341" s="37">
        <v>0.33189999999999997</v>
      </c>
      <c r="AJ341" s="36" t="s">
        <v>677</v>
      </c>
      <c r="AK341" s="36" t="s">
        <v>682</v>
      </c>
      <c r="AN341" s="36" t="s">
        <v>1808</v>
      </c>
      <c r="AO341" s="36" t="s">
        <v>1809</v>
      </c>
      <c r="AP341" s="36" t="s">
        <v>1810</v>
      </c>
      <c r="AQ341" s="36" t="s">
        <v>808</v>
      </c>
      <c r="AR341" s="36" t="s">
        <v>870</v>
      </c>
      <c r="AS341" s="36" t="s">
        <v>847</v>
      </c>
      <c r="AT341" s="36" t="s">
        <v>78</v>
      </c>
      <c r="AU341" s="37">
        <v>4.7370000000000001</v>
      </c>
      <c r="AV341" s="38">
        <v>10132</v>
      </c>
      <c r="AW341" s="36" t="s">
        <v>1811</v>
      </c>
      <c r="AX341" s="39">
        <v>44035</v>
      </c>
      <c r="AY341" s="39">
        <v>44279</v>
      </c>
      <c r="AZ341" s="36" t="s">
        <v>1793</v>
      </c>
      <c r="BA341" s="36" t="s">
        <v>1812</v>
      </c>
      <c r="BB341" s="37">
        <v>0.33189999999999997</v>
      </c>
      <c r="BC341" s="36" t="s">
        <v>823</v>
      </c>
      <c r="BD341" s="36" t="s">
        <v>292</v>
      </c>
    </row>
    <row r="342" spans="2:56">
      <c r="B342" s="36" t="s">
        <v>9927</v>
      </c>
      <c r="C342" s="36" t="s">
        <v>9928</v>
      </c>
      <c r="D342" s="36" t="s">
        <v>9929</v>
      </c>
      <c r="E342" s="36" t="s">
        <v>4879</v>
      </c>
      <c r="F342" s="36" t="s">
        <v>679</v>
      </c>
      <c r="G342" s="36" t="s">
        <v>674</v>
      </c>
      <c r="H342" s="36" t="s">
        <v>675</v>
      </c>
      <c r="I342" s="37">
        <v>2.2000000000000002</v>
      </c>
      <c r="J342" s="38">
        <v>10000</v>
      </c>
      <c r="K342" s="36" t="s">
        <v>5089</v>
      </c>
      <c r="L342" s="39">
        <v>42240</v>
      </c>
      <c r="M342" s="39">
        <v>42242</v>
      </c>
      <c r="N342" s="36" t="s">
        <v>2888</v>
      </c>
      <c r="O342" s="36" t="s">
        <v>5072</v>
      </c>
      <c r="P342" s="37">
        <v>8.2000000000000003E-2</v>
      </c>
      <c r="Q342" s="36" t="s">
        <v>677</v>
      </c>
      <c r="R342" s="36" t="s">
        <v>682</v>
      </c>
      <c r="S342" s="47"/>
      <c r="U342" s="36" t="s">
        <v>8812</v>
      </c>
      <c r="V342" s="36" t="s">
        <v>1814</v>
      </c>
      <c r="W342" s="36" t="s">
        <v>8813</v>
      </c>
      <c r="X342" s="36" t="s">
        <v>671</v>
      </c>
      <c r="Y342" s="36" t="s">
        <v>679</v>
      </c>
      <c r="Z342" s="36" t="s">
        <v>674</v>
      </c>
      <c r="AA342" s="36" t="s">
        <v>8406</v>
      </c>
      <c r="AB342" s="37">
        <v>4.8360000000000003</v>
      </c>
      <c r="AC342" s="38">
        <v>10132</v>
      </c>
      <c r="AD342" s="36" t="s">
        <v>142</v>
      </c>
      <c r="AE342" s="39">
        <v>44035</v>
      </c>
      <c r="AF342" s="39">
        <v>44279</v>
      </c>
      <c r="AG342" s="36" t="s">
        <v>143</v>
      </c>
      <c r="AH342" s="36" t="s">
        <v>1800</v>
      </c>
      <c r="AI342" s="37">
        <v>0.29430000000000001</v>
      </c>
      <c r="AJ342" s="36" t="s">
        <v>677</v>
      </c>
      <c r="AK342" s="36" t="s">
        <v>682</v>
      </c>
      <c r="AN342" s="36" t="s">
        <v>1813</v>
      </c>
      <c r="AO342" s="36" t="s">
        <v>1814</v>
      </c>
      <c r="AP342" s="36" t="s">
        <v>1815</v>
      </c>
      <c r="AQ342" s="36" t="s">
        <v>788</v>
      </c>
      <c r="AR342" s="36" t="s">
        <v>77</v>
      </c>
      <c r="AS342" s="36" t="s">
        <v>1636</v>
      </c>
      <c r="AT342" s="36" t="s">
        <v>809</v>
      </c>
      <c r="AU342" s="37">
        <v>4.8360000000000003</v>
      </c>
      <c r="AV342" s="38">
        <v>10132</v>
      </c>
      <c r="AW342" s="36" t="s">
        <v>1792</v>
      </c>
      <c r="AX342" s="39">
        <v>44035</v>
      </c>
      <c r="AY342" s="39">
        <v>44279</v>
      </c>
      <c r="AZ342" s="36" t="s">
        <v>1799</v>
      </c>
      <c r="BA342" s="36" t="s">
        <v>1800</v>
      </c>
      <c r="BB342" s="37">
        <v>0.29430000000000001</v>
      </c>
      <c r="BC342" s="36" t="s">
        <v>201</v>
      </c>
      <c r="BD342" s="36" t="s">
        <v>1794</v>
      </c>
    </row>
    <row r="343" spans="2:56">
      <c r="B343" s="36" t="s">
        <v>5149</v>
      </c>
      <c r="C343" s="36" t="s">
        <v>2962</v>
      </c>
      <c r="D343" s="36" t="s">
        <v>2963</v>
      </c>
      <c r="E343" s="36" t="s">
        <v>4879</v>
      </c>
      <c r="F343" s="36" t="s">
        <v>679</v>
      </c>
      <c r="G343" s="36" t="s">
        <v>692</v>
      </c>
      <c r="H343" s="36" t="s">
        <v>675</v>
      </c>
      <c r="I343" s="37">
        <v>2.15</v>
      </c>
      <c r="J343" s="38">
        <v>10000</v>
      </c>
      <c r="K343" s="36" t="s">
        <v>5089</v>
      </c>
      <c r="L343" s="39">
        <v>42240</v>
      </c>
      <c r="M343" s="39">
        <v>42242</v>
      </c>
      <c r="N343" s="36" t="s">
        <v>2888</v>
      </c>
      <c r="O343" s="36" t="s">
        <v>5072</v>
      </c>
      <c r="P343" s="37">
        <v>1.72E-2</v>
      </c>
      <c r="Q343" s="36" t="s">
        <v>677</v>
      </c>
      <c r="R343" s="36" t="s">
        <v>682</v>
      </c>
      <c r="S343" s="47"/>
      <c r="U343" s="36" t="s">
        <v>1816</v>
      </c>
      <c r="V343" s="36" t="s">
        <v>1817</v>
      </c>
      <c r="W343" s="36" t="s">
        <v>4644</v>
      </c>
      <c r="X343" s="36" t="s">
        <v>8575</v>
      </c>
      <c r="Y343" s="36" t="s">
        <v>679</v>
      </c>
      <c r="Z343" s="36" t="s">
        <v>674</v>
      </c>
      <c r="AA343" s="36" t="s">
        <v>675</v>
      </c>
      <c r="AB343" s="37">
        <v>4.9349999999999996</v>
      </c>
      <c r="AC343" s="38">
        <v>10132</v>
      </c>
      <c r="AD343" s="36" t="s">
        <v>142</v>
      </c>
      <c r="AE343" s="39">
        <v>44035</v>
      </c>
      <c r="AF343" s="39">
        <v>44279</v>
      </c>
      <c r="AG343" s="36" t="s">
        <v>143</v>
      </c>
      <c r="AH343" s="36" t="s">
        <v>1800</v>
      </c>
      <c r="AI343" s="37">
        <v>0.2646</v>
      </c>
      <c r="AJ343" s="36" t="s">
        <v>677</v>
      </c>
      <c r="AK343" s="36" t="s">
        <v>682</v>
      </c>
      <c r="AN343" s="36" t="s">
        <v>1816</v>
      </c>
      <c r="AO343" s="36" t="s">
        <v>1817</v>
      </c>
      <c r="AP343" s="36" t="s">
        <v>1818</v>
      </c>
      <c r="AQ343" s="36" t="s">
        <v>673</v>
      </c>
      <c r="AR343" s="36" t="s">
        <v>679</v>
      </c>
      <c r="AS343" s="36" t="s">
        <v>789</v>
      </c>
      <c r="AT343" s="36" t="s">
        <v>675</v>
      </c>
      <c r="AU343" s="37">
        <v>4.9349999999999996</v>
      </c>
      <c r="AV343" s="38">
        <v>10132</v>
      </c>
      <c r="AW343" s="36" t="s">
        <v>1819</v>
      </c>
      <c r="AX343" s="39">
        <v>44035</v>
      </c>
      <c r="AY343" s="39">
        <v>44279</v>
      </c>
      <c r="AZ343" s="36" t="s">
        <v>1803</v>
      </c>
      <c r="BA343" s="36" t="s">
        <v>1800</v>
      </c>
      <c r="BB343" s="37">
        <v>0.2646</v>
      </c>
      <c r="BC343" s="36" t="s">
        <v>823</v>
      </c>
      <c r="BD343" s="36" t="s">
        <v>1820</v>
      </c>
    </row>
    <row r="344" spans="2:56">
      <c r="B344" s="36" t="s">
        <v>5150</v>
      </c>
      <c r="C344" s="36" t="s">
        <v>2964</v>
      </c>
      <c r="D344" s="36" t="s">
        <v>9930</v>
      </c>
      <c r="E344" s="36" t="s">
        <v>4879</v>
      </c>
      <c r="F344" s="36" t="s">
        <v>679</v>
      </c>
      <c r="G344" s="36" t="s">
        <v>692</v>
      </c>
      <c r="H344" s="36" t="s">
        <v>675</v>
      </c>
      <c r="I344" s="37">
        <v>2.2000000000000002</v>
      </c>
      <c r="J344" s="38">
        <v>10000</v>
      </c>
      <c r="K344" s="36" t="s">
        <v>5089</v>
      </c>
      <c r="L344" s="39">
        <v>42240</v>
      </c>
      <c r="M344" s="39">
        <v>42242</v>
      </c>
      <c r="N344" s="36" t="s">
        <v>2888</v>
      </c>
      <c r="O344" s="36" t="s">
        <v>5072</v>
      </c>
      <c r="P344" s="37">
        <v>3.0499999999999999E-2</v>
      </c>
      <c r="Q344" s="36" t="s">
        <v>677</v>
      </c>
      <c r="R344" s="36" t="s">
        <v>682</v>
      </c>
      <c r="S344" s="47"/>
      <c r="U344" s="36" t="s">
        <v>747</v>
      </c>
      <c r="V344" s="36" t="s">
        <v>1821</v>
      </c>
      <c r="W344" s="36" t="s">
        <v>8814</v>
      </c>
      <c r="X344" s="36" t="s">
        <v>671</v>
      </c>
      <c r="Y344" s="36" t="s">
        <v>679</v>
      </c>
      <c r="Z344" s="36" t="s">
        <v>674</v>
      </c>
      <c r="AA344" s="36" t="s">
        <v>675</v>
      </c>
      <c r="AB344" s="37">
        <v>5.1820000000000004</v>
      </c>
      <c r="AC344" s="38">
        <v>10132</v>
      </c>
      <c r="AD344" s="36" t="s">
        <v>142</v>
      </c>
      <c r="AE344" s="39">
        <v>44035</v>
      </c>
      <c r="AF344" s="39">
        <v>44279</v>
      </c>
      <c r="AG344" s="36" t="s">
        <v>143</v>
      </c>
      <c r="AH344" s="36" t="s">
        <v>1800</v>
      </c>
      <c r="AI344" s="37">
        <v>0.2014</v>
      </c>
      <c r="AJ344" s="36" t="s">
        <v>677</v>
      </c>
      <c r="AK344" s="36" t="s">
        <v>682</v>
      </c>
      <c r="AN344" s="36" t="s">
        <v>747</v>
      </c>
      <c r="AO344" s="36" t="s">
        <v>1821</v>
      </c>
      <c r="AP344" s="36" t="s">
        <v>1822</v>
      </c>
      <c r="AQ344" s="36" t="s">
        <v>827</v>
      </c>
      <c r="AR344" s="36" t="s">
        <v>804</v>
      </c>
      <c r="AS344" s="36" t="s">
        <v>789</v>
      </c>
      <c r="AT344" s="36" t="s">
        <v>675</v>
      </c>
      <c r="AU344" s="37">
        <v>5.1820000000000004</v>
      </c>
      <c r="AV344" s="38">
        <v>10132</v>
      </c>
      <c r="AW344" s="36" t="s">
        <v>1819</v>
      </c>
      <c r="AX344" s="39">
        <v>44035</v>
      </c>
      <c r="AY344" s="39">
        <v>44279</v>
      </c>
      <c r="AZ344" s="36" t="s">
        <v>1793</v>
      </c>
      <c r="BA344" s="36" t="s">
        <v>198</v>
      </c>
      <c r="BB344" s="37">
        <v>0.2014</v>
      </c>
      <c r="BC344" s="36" t="s">
        <v>823</v>
      </c>
      <c r="BD344" s="36" t="s">
        <v>1823</v>
      </c>
    </row>
    <row r="345" spans="2:56">
      <c r="B345" s="36" t="s">
        <v>5151</v>
      </c>
      <c r="C345" s="36" t="s">
        <v>5152</v>
      </c>
      <c r="D345" s="36" t="s">
        <v>2965</v>
      </c>
      <c r="E345" s="36" t="s">
        <v>4879</v>
      </c>
      <c r="F345" s="36" t="s">
        <v>679</v>
      </c>
      <c r="G345" s="36" t="s">
        <v>674</v>
      </c>
      <c r="H345" s="36" t="s">
        <v>675</v>
      </c>
      <c r="I345" s="37">
        <v>2.15</v>
      </c>
      <c r="J345" s="38">
        <v>10000</v>
      </c>
      <c r="K345" s="36" t="s">
        <v>4910</v>
      </c>
      <c r="L345" s="39">
        <v>42240</v>
      </c>
      <c r="M345" s="39">
        <v>42270</v>
      </c>
      <c r="N345" s="36" t="s">
        <v>4915</v>
      </c>
      <c r="O345" s="36" t="s">
        <v>4934</v>
      </c>
      <c r="P345" s="37">
        <v>0.1547</v>
      </c>
      <c r="Q345" s="36" t="s">
        <v>677</v>
      </c>
      <c r="R345" s="36" t="s">
        <v>682</v>
      </c>
      <c r="S345" s="47"/>
      <c r="U345" s="36" t="s">
        <v>8815</v>
      </c>
      <c r="V345" s="36" t="s">
        <v>8816</v>
      </c>
      <c r="W345" s="36" t="s">
        <v>8817</v>
      </c>
      <c r="X345" s="36" t="s">
        <v>671</v>
      </c>
      <c r="Y345" s="36" t="s">
        <v>8391</v>
      </c>
      <c r="Z345" s="36" t="s">
        <v>674</v>
      </c>
      <c r="AA345" s="36" t="s">
        <v>8580</v>
      </c>
      <c r="AB345" s="37">
        <v>5.4279999999999999</v>
      </c>
      <c r="AC345" s="38">
        <v>10132</v>
      </c>
      <c r="AD345" s="36" t="s">
        <v>142</v>
      </c>
      <c r="AE345" s="39">
        <v>44035</v>
      </c>
      <c r="AF345" s="39">
        <v>44279</v>
      </c>
      <c r="AG345" s="36" t="s">
        <v>143</v>
      </c>
      <c r="AH345" s="36" t="s">
        <v>8818</v>
      </c>
      <c r="AI345" s="37">
        <v>0.1598</v>
      </c>
      <c r="AJ345" s="36" t="s">
        <v>677</v>
      </c>
      <c r="AK345" s="36" t="s">
        <v>8381</v>
      </c>
      <c r="AN345" s="36" t="s">
        <v>1824</v>
      </c>
      <c r="AO345" s="36" t="s">
        <v>1825</v>
      </c>
      <c r="AP345" s="36" t="s">
        <v>1826</v>
      </c>
      <c r="AQ345" s="36" t="s">
        <v>808</v>
      </c>
      <c r="AR345" s="36" t="s">
        <v>679</v>
      </c>
      <c r="AS345" s="36" t="s">
        <v>789</v>
      </c>
      <c r="AT345" s="36" t="s">
        <v>855</v>
      </c>
      <c r="AU345" s="37">
        <v>5.4279999999999999</v>
      </c>
      <c r="AV345" s="38">
        <v>10132</v>
      </c>
      <c r="AW345" s="36" t="s">
        <v>142</v>
      </c>
      <c r="AX345" s="39">
        <v>44035</v>
      </c>
      <c r="AY345" s="39">
        <v>44279</v>
      </c>
      <c r="AZ345" s="36" t="s">
        <v>1803</v>
      </c>
      <c r="BA345" s="36" t="s">
        <v>1800</v>
      </c>
      <c r="BB345" s="37">
        <v>0.1598</v>
      </c>
      <c r="BC345" s="36" t="s">
        <v>677</v>
      </c>
      <c r="BD345" s="36" t="s">
        <v>1820</v>
      </c>
    </row>
    <row r="346" spans="2:56">
      <c r="B346" s="36" t="s">
        <v>5153</v>
      </c>
      <c r="C346" s="36" t="s">
        <v>5154</v>
      </c>
      <c r="D346" s="36" t="s">
        <v>9931</v>
      </c>
      <c r="E346" s="36" t="s">
        <v>4879</v>
      </c>
      <c r="F346" s="36" t="s">
        <v>679</v>
      </c>
      <c r="G346" s="36" t="s">
        <v>692</v>
      </c>
      <c r="H346" s="36" t="s">
        <v>675</v>
      </c>
      <c r="I346" s="37">
        <v>2.15</v>
      </c>
      <c r="J346" s="38">
        <v>10000</v>
      </c>
      <c r="K346" s="36" t="s">
        <v>4910</v>
      </c>
      <c r="L346" s="39">
        <v>42240</v>
      </c>
      <c r="M346" s="39">
        <v>42270</v>
      </c>
      <c r="N346" s="36" t="s">
        <v>4915</v>
      </c>
      <c r="O346" s="36" t="s">
        <v>4934</v>
      </c>
      <c r="P346" s="37">
        <v>6.8400000000000002E-2</v>
      </c>
      <c r="Q346" s="36" t="s">
        <v>677</v>
      </c>
      <c r="R346" s="36" t="s">
        <v>682</v>
      </c>
      <c r="S346" s="47"/>
      <c r="U346" s="36" t="s">
        <v>1827</v>
      </c>
      <c r="V346" s="36" t="s">
        <v>1828</v>
      </c>
      <c r="W346" s="36" t="s">
        <v>8819</v>
      </c>
      <c r="X346" s="36" t="s">
        <v>671</v>
      </c>
      <c r="Y346" s="36" t="s">
        <v>679</v>
      </c>
      <c r="Z346" s="36" t="s">
        <v>692</v>
      </c>
      <c r="AA346" s="36" t="s">
        <v>675</v>
      </c>
      <c r="AB346" s="37">
        <v>4.343</v>
      </c>
      <c r="AC346" s="38">
        <v>10132</v>
      </c>
      <c r="AD346" s="36" t="s">
        <v>142</v>
      </c>
      <c r="AE346" s="39">
        <v>44035</v>
      </c>
      <c r="AF346" s="39">
        <v>44279</v>
      </c>
      <c r="AG346" s="36" t="s">
        <v>143</v>
      </c>
      <c r="AH346" s="36" t="s">
        <v>1800</v>
      </c>
      <c r="AI346" s="37">
        <v>0.22170000000000001</v>
      </c>
      <c r="AJ346" s="36" t="s">
        <v>677</v>
      </c>
      <c r="AK346" s="36" t="s">
        <v>682</v>
      </c>
      <c r="AN346" s="36" t="s">
        <v>1827</v>
      </c>
      <c r="AO346" s="36" t="s">
        <v>1828</v>
      </c>
      <c r="AP346" s="36" t="s">
        <v>1829</v>
      </c>
      <c r="AQ346" s="36" t="s">
        <v>673</v>
      </c>
      <c r="AR346" s="36" t="s">
        <v>77</v>
      </c>
      <c r="AS346" s="36" t="s">
        <v>698</v>
      </c>
      <c r="AT346" s="36" t="s">
        <v>809</v>
      </c>
      <c r="AU346" s="37">
        <v>4.343</v>
      </c>
      <c r="AV346" s="38">
        <v>10132</v>
      </c>
      <c r="AW346" s="36" t="s">
        <v>1830</v>
      </c>
      <c r="AX346" s="39">
        <v>44035</v>
      </c>
      <c r="AY346" s="39">
        <v>44279</v>
      </c>
      <c r="AZ346" s="36" t="s">
        <v>1793</v>
      </c>
      <c r="BA346" s="36" t="s">
        <v>1800</v>
      </c>
      <c r="BB346" s="37">
        <v>0.22170000000000001</v>
      </c>
      <c r="BC346" s="36" t="s">
        <v>677</v>
      </c>
      <c r="BD346" s="36" t="s">
        <v>1794</v>
      </c>
    </row>
    <row r="347" spans="2:56">
      <c r="B347" s="36" t="s">
        <v>9932</v>
      </c>
      <c r="C347" s="36" t="s">
        <v>2966</v>
      </c>
      <c r="D347" s="36" t="s">
        <v>9933</v>
      </c>
      <c r="E347" s="36" t="s">
        <v>9456</v>
      </c>
      <c r="F347" s="36" t="s">
        <v>679</v>
      </c>
      <c r="G347" s="36" t="s">
        <v>674</v>
      </c>
      <c r="H347" s="36" t="s">
        <v>675</v>
      </c>
      <c r="I347" s="37">
        <v>2.15</v>
      </c>
      <c r="J347" s="38">
        <v>10000</v>
      </c>
      <c r="K347" s="36" t="s">
        <v>380</v>
      </c>
      <c r="L347" s="39">
        <v>42240</v>
      </c>
      <c r="M347" s="39">
        <v>42361</v>
      </c>
      <c r="N347" s="36" t="s">
        <v>5025</v>
      </c>
      <c r="O347" s="36" t="s">
        <v>5044</v>
      </c>
      <c r="P347" s="37">
        <v>0.21659999999999999</v>
      </c>
      <c r="Q347" s="36" t="s">
        <v>9548</v>
      </c>
      <c r="R347" s="36" t="s">
        <v>682</v>
      </c>
      <c r="S347" s="47"/>
      <c r="U347" s="36" t="s">
        <v>8820</v>
      </c>
      <c r="V347" s="36" t="s">
        <v>1832</v>
      </c>
      <c r="W347" s="36" t="s">
        <v>8821</v>
      </c>
      <c r="X347" s="36" t="s">
        <v>671</v>
      </c>
      <c r="Y347" s="36" t="s">
        <v>679</v>
      </c>
      <c r="Z347" s="36" t="s">
        <v>692</v>
      </c>
      <c r="AA347" s="36" t="s">
        <v>8369</v>
      </c>
      <c r="AB347" s="37">
        <v>4.4409999999999998</v>
      </c>
      <c r="AC347" s="38">
        <v>10132</v>
      </c>
      <c r="AD347" s="36" t="s">
        <v>8822</v>
      </c>
      <c r="AE347" s="39">
        <v>44035</v>
      </c>
      <c r="AF347" s="39">
        <v>44279</v>
      </c>
      <c r="AG347" s="36" t="s">
        <v>143</v>
      </c>
      <c r="AH347" s="36" t="s">
        <v>8823</v>
      </c>
      <c r="AI347" s="37">
        <v>0.26319999999999999</v>
      </c>
      <c r="AJ347" s="36" t="s">
        <v>677</v>
      </c>
      <c r="AK347" s="36" t="s">
        <v>682</v>
      </c>
      <c r="AN347" s="36" t="s">
        <v>1831</v>
      </c>
      <c r="AO347" s="36" t="s">
        <v>1832</v>
      </c>
      <c r="AP347" s="36" t="s">
        <v>1833</v>
      </c>
      <c r="AQ347" s="36" t="s">
        <v>808</v>
      </c>
      <c r="AR347" s="36" t="s">
        <v>811</v>
      </c>
      <c r="AS347" s="36" t="s">
        <v>205</v>
      </c>
      <c r="AT347" s="36" t="s">
        <v>809</v>
      </c>
      <c r="AU347" s="37">
        <v>4.4409999999999998</v>
      </c>
      <c r="AV347" s="38">
        <v>10132</v>
      </c>
      <c r="AW347" s="36" t="s">
        <v>1798</v>
      </c>
      <c r="AX347" s="39">
        <v>44035</v>
      </c>
      <c r="AY347" s="39">
        <v>44279</v>
      </c>
      <c r="AZ347" s="36" t="s">
        <v>1803</v>
      </c>
      <c r="BA347" s="36" t="s">
        <v>1834</v>
      </c>
      <c r="BB347" s="37">
        <v>0.26319999999999999</v>
      </c>
      <c r="BC347" s="36" t="s">
        <v>677</v>
      </c>
      <c r="BD347" s="36" t="s">
        <v>1835</v>
      </c>
    </row>
    <row r="348" spans="2:56">
      <c r="B348" s="36" t="s">
        <v>9934</v>
      </c>
      <c r="C348" s="36" t="s">
        <v>9935</v>
      </c>
      <c r="D348" s="36" t="s">
        <v>2967</v>
      </c>
      <c r="E348" s="36" t="s">
        <v>4879</v>
      </c>
      <c r="F348" s="36" t="s">
        <v>679</v>
      </c>
      <c r="G348" s="36" t="s">
        <v>674</v>
      </c>
      <c r="H348" s="36" t="s">
        <v>675</v>
      </c>
      <c r="I348" s="37">
        <v>2.2000000000000002</v>
      </c>
      <c r="J348" s="38">
        <v>10000</v>
      </c>
      <c r="K348" s="36" t="s">
        <v>380</v>
      </c>
      <c r="L348" s="39">
        <v>42240</v>
      </c>
      <c r="M348" s="39">
        <v>42361</v>
      </c>
      <c r="N348" s="36" t="s">
        <v>5025</v>
      </c>
      <c r="O348" s="36" t="s">
        <v>5044</v>
      </c>
      <c r="P348" s="37">
        <v>0.18590000000000001</v>
      </c>
      <c r="Q348" s="36" t="s">
        <v>677</v>
      </c>
      <c r="R348" s="36" t="s">
        <v>682</v>
      </c>
      <c r="S348" s="47"/>
      <c r="U348" s="36" t="s">
        <v>8824</v>
      </c>
      <c r="V348" s="36" t="s">
        <v>294</v>
      </c>
      <c r="W348" s="36" t="s">
        <v>8825</v>
      </c>
      <c r="X348" s="36" t="s">
        <v>671</v>
      </c>
      <c r="Y348" s="36" t="s">
        <v>679</v>
      </c>
      <c r="Z348" s="36" t="s">
        <v>692</v>
      </c>
      <c r="AA348" s="36" t="s">
        <v>675</v>
      </c>
      <c r="AB348" s="37">
        <v>4.54</v>
      </c>
      <c r="AC348" s="38">
        <v>10132</v>
      </c>
      <c r="AD348" s="36" t="s">
        <v>142</v>
      </c>
      <c r="AE348" s="39">
        <v>44035</v>
      </c>
      <c r="AF348" s="39">
        <v>44279</v>
      </c>
      <c r="AG348" s="36" t="s">
        <v>143</v>
      </c>
      <c r="AH348" s="36" t="s">
        <v>1800</v>
      </c>
      <c r="AI348" s="37">
        <v>0.31209999999999999</v>
      </c>
      <c r="AJ348" s="36" t="s">
        <v>677</v>
      </c>
      <c r="AK348" s="36" t="s">
        <v>8381</v>
      </c>
      <c r="AN348" s="36" t="s">
        <v>1836</v>
      </c>
      <c r="AO348" s="36" t="s">
        <v>294</v>
      </c>
      <c r="AP348" s="36" t="s">
        <v>1837</v>
      </c>
      <c r="AQ348" s="36" t="s">
        <v>673</v>
      </c>
      <c r="AR348" s="36" t="s">
        <v>870</v>
      </c>
      <c r="AS348" s="36" t="s">
        <v>698</v>
      </c>
      <c r="AT348" s="36" t="s">
        <v>675</v>
      </c>
      <c r="AU348" s="37">
        <v>4.54</v>
      </c>
      <c r="AV348" s="38">
        <v>10132</v>
      </c>
      <c r="AW348" s="36" t="s">
        <v>142</v>
      </c>
      <c r="AX348" s="39">
        <v>44035</v>
      </c>
      <c r="AY348" s="39">
        <v>44279</v>
      </c>
      <c r="AZ348" s="36" t="s">
        <v>1803</v>
      </c>
      <c r="BA348" s="36" t="s">
        <v>1800</v>
      </c>
      <c r="BB348" s="37">
        <v>0.31209999999999999</v>
      </c>
      <c r="BC348" s="36" t="s">
        <v>823</v>
      </c>
      <c r="BD348" s="36" t="s">
        <v>1835</v>
      </c>
    </row>
    <row r="349" spans="2:56">
      <c r="B349" s="36" t="s">
        <v>353</v>
      </c>
      <c r="C349" s="36" t="s">
        <v>2968</v>
      </c>
      <c r="D349" s="36" t="s">
        <v>9936</v>
      </c>
      <c r="E349" s="36" t="s">
        <v>4879</v>
      </c>
      <c r="F349" s="36" t="s">
        <v>679</v>
      </c>
      <c r="G349" s="36" t="s">
        <v>692</v>
      </c>
      <c r="H349" s="36" t="s">
        <v>675</v>
      </c>
      <c r="I349" s="37">
        <v>2.15</v>
      </c>
      <c r="J349" s="38">
        <v>10000</v>
      </c>
      <c r="K349" s="36" t="s">
        <v>380</v>
      </c>
      <c r="L349" s="39">
        <v>42240</v>
      </c>
      <c r="M349" s="39">
        <v>42361</v>
      </c>
      <c r="N349" s="36" t="s">
        <v>5025</v>
      </c>
      <c r="O349" s="36" t="s">
        <v>5044</v>
      </c>
      <c r="P349" s="37">
        <v>0.16109999999999999</v>
      </c>
      <c r="Q349" s="36" t="s">
        <v>677</v>
      </c>
      <c r="R349" s="36" t="s">
        <v>682</v>
      </c>
      <c r="S349" s="47"/>
      <c r="U349" s="36" t="s">
        <v>1838</v>
      </c>
      <c r="V349" s="36" t="s">
        <v>748</v>
      </c>
      <c r="W349" s="36" t="s">
        <v>4645</v>
      </c>
      <c r="X349" s="36" t="s">
        <v>671</v>
      </c>
      <c r="Y349" s="36" t="s">
        <v>679</v>
      </c>
      <c r="Z349" s="36" t="s">
        <v>692</v>
      </c>
      <c r="AA349" s="36" t="s">
        <v>675</v>
      </c>
      <c r="AB349" s="37">
        <v>4.6390000000000002</v>
      </c>
      <c r="AC349" s="38">
        <v>10132</v>
      </c>
      <c r="AD349" s="36" t="s">
        <v>142</v>
      </c>
      <c r="AE349" s="39">
        <v>44035</v>
      </c>
      <c r="AF349" s="39">
        <v>44279</v>
      </c>
      <c r="AG349" s="36" t="s">
        <v>8826</v>
      </c>
      <c r="AH349" s="36" t="s">
        <v>1800</v>
      </c>
      <c r="AI349" s="37">
        <v>0.36759999999999998</v>
      </c>
      <c r="AJ349" s="36" t="s">
        <v>677</v>
      </c>
      <c r="AK349" s="36" t="s">
        <v>682</v>
      </c>
      <c r="AN349" s="36" t="s">
        <v>1838</v>
      </c>
      <c r="AO349" s="36" t="s">
        <v>748</v>
      </c>
      <c r="AP349" s="36" t="s">
        <v>1839</v>
      </c>
      <c r="AQ349" s="36" t="s">
        <v>673</v>
      </c>
      <c r="AR349" s="36" t="s">
        <v>811</v>
      </c>
      <c r="AS349" s="36" t="s">
        <v>698</v>
      </c>
      <c r="AT349" s="36" t="s">
        <v>675</v>
      </c>
      <c r="AU349" s="37">
        <v>4.6390000000000002</v>
      </c>
      <c r="AV349" s="38">
        <v>10132</v>
      </c>
      <c r="AW349" s="36" t="s">
        <v>1830</v>
      </c>
      <c r="AX349" s="39">
        <v>44035</v>
      </c>
      <c r="AY349" s="39">
        <v>44279</v>
      </c>
      <c r="AZ349" s="36" t="s">
        <v>1840</v>
      </c>
      <c r="BA349" s="36" t="s">
        <v>1841</v>
      </c>
      <c r="BB349" s="37">
        <v>0.36759999999999998</v>
      </c>
      <c r="BC349" s="36" t="s">
        <v>823</v>
      </c>
      <c r="BD349" s="36" t="s">
        <v>1820</v>
      </c>
    </row>
    <row r="350" spans="2:56">
      <c r="B350" s="36" t="s">
        <v>9937</v>
      </c>
      <c r="C350" s="36" t="s">
        <v>9938</v>
      </c>
      <c r="D350" s="36" t="s">
        <v>9939</v>
      </c>
      <c r="E350" s="36" t="s">
        <v>4879</v>
      </c>
      <c r="F350" s="36" t="s">
        <v>679</v>
      </c>
      <c r="G350" s="36" t="s">
        <v>692</v>
      </c>
      <c r="H350" s="36" t="s">
        <v>675</v>
      </c>
      <c r="I350" s="37">
        <v>2.2000000000000002</v>
      </c>
      <c r="J350" s="38">
        <v>10000</v>
      </c>
      <c r="K350" s="36" t="s">
        <v>380</v>
      </c>
      <c r="L350" s="39">
        <v>42240</v>
      </c>
      <c r="M350" s="39">
        <v>42361</v>
      </c>
      <c r="N350" s="36" t="s">
        <v>5025</v>
      </c>
      <c r="O350" s="36" t="s">
        <v>5044</v>
      </c>
      <c r="P350" s="37">
        <v>0.18410000000000001</v>
      </c>
      <c r="Q350" s="36" t="s">
        <v>677</v>
      </c>
      <c r="R350" s="36" t="s">
        <v>682</v>
      </c>
      <c r="S350" s="47"/>
      <c r="U350" s="36" t="s">
        <v>1842</v>
      </c>
      <c r="V350" s="36" t="s">
        <v>1843</v>
      </c>
      <c r="W350" s="36" t="s">
        <v>4646</v>
      </c>
      <c r="X350" s="36" t="s">
        <v>671</v>
      </c>
      <c r="Y350" s="36" t="s">
        <v>679</v>
      </c>
      <c r="Z350" s="36" t="s">
        <v>8449</v>
      </c>
      <c r="AA350" s="36" t="s">
        <v>675</v>
      </c>
      <c r="AB350" s="37">
        <v>4.7370000000000001</v>
      </c>
      <c r="AC350" s="38">
        <v>10132</v>
      </c>
      <c r="AD350" s="36" t="s">
        <v>142</v>
      </c>
      <c r="AE350" s="39">
        <v>44035</v>
      </c>
      <c r="AF350" s="39">
        <v>44279</v>
      </c>
      <c r="AG350" s="36" t="s">
        <v>8805</v>
      </c>
      <c r="AH350" s="36" t="s">
        <v>1800</v>
      </c>
      <c r="AI350" s="37">
        <v>0.42470000000000002</v>
      </c>
      <c r="AJ350" s="36" t="s">
        <v>8382</v>
      </c>
      <c r="AK350" s="36" t="s">
        <v>682</v>
      </c>
      <c r="AN350" s="36" t="s">
        <v>1842</v>
      </c>
      <c r="AO350" s="36" t="s">
        <v>1843</v>
      </c>
      <c r="AP350" s="36" t="s">
        <v>1844</v>
      </c>
      <c r="AQ350" s="36" t="s">
        <v>808</v>
      </c>
      <c r="AR350" s="36" t="s">
        <v>77</v>
      </c>
      <c r="AS350" s="36" t="s">
        <v>205</v>
      </c>
      <c r="AT350" s="36" t="s">
        <v>790</v>
      </c>
      <c r="AU350" s="37">
        <v>4.7370000000000001</v>
      </c>
      <c r="AV350" s="38">
        <v>10132</v>
      </c>
      <c r="AW350" s="36" t="s">
        <v>142</v>
      </c>
      <c r="AX350" s="39">
        <v>44035</v>
      </c>
      <c r="AY350" s="39">
        <v>44279</v>
      </c>
      <c r="AZ350" s="36" t="s">
        <v>1803</v>
      </c>
      <c r="BA350" s="36" t="s">
        <v>198</v>
      </c>
      <c r="BB350" s="37">
        <v>0.42470000000000002</v>
      </c>
      <c r="BC350" s="36" t="s">
        <v>677</v>
      </c>
      <c r="BD350" s="36" t="s">
        <v>1794</v>
      </c>
    </row>
    <row r="351" spans="2:56">
      <c r="B351" s="36" t="s">
        <v>9940</v>
      </c>
      <c r="C351" s="36" t="s">
        <v>9941</v>
      </c>
      <c r="D351" s="36" t="s">
        <v>2969</v>
      </c>
      <c r="E351" s="36" t="s">
        <v>4879</v>
      </c>
      <c r="F351" s="36" t="s">
        <v>679</v>
      </c>
      <c r="G351" s="36" t="s">
        <v>674</v>
      </c>
      <c r="H351" s="36" t="s">
        <v>675</v>
      </c>
      <c r="I351" s="37">
        <v>2.15</v>
      </c>
      <c r="J351" s="38">
        <v>10000</v>
      </c>
      <c r="K351" s="36" t="s">
        <v>5110</v>
      </c>
      <c r="L351" s="39">
        <v>42240</v>
      </c>
      <c r="M351" s="39">
        <v>42452</v>
      </c>
      <c r="N351" s="36" t="s">
        <v>5111</v>
      </c>
      <c r="O351" s="36" t="s">
        <v>5114</v>
      </c>
      <c r="P351" s="37">
        <v>0.27</v>
      </c>
      <c r="Q351" s="36" t="s">
        <v>677</v>
      </c>
      <c r="R351" s="36" t="s">
        <v>682</v>
      </c>
      <c r="S351" s="47"/>
      <c r="U351" s="36" t="s">
        <v>8827</v>
      </c>
      <c r="V351" s="36" t="s">
        <v>1846</v>
      </c>
      <c r="W351" s="36" t="s">
        <v>4647</v>
      </c>
      <c r="X351" s="36" t="s">
        <v>671</v>
      </c>
      <c r="Y351" s="36" t="s">
        <v>679</v>
      </c>
      <c r="Z351" s="36" t="s">
        <v>692</v>
      </c>
      <c r="AA351" s="36" t="s">
        <v>675</v>
      </c>
      <c r="AB351" s="37">
        <v>4.8360000000000003</v>
      </c>
      <c r="AC351" s="38">
        <v>10132</v>
      </c>
      <c r="AD351" s="36" t="s">
        <v>142</v>
      </c>
      <c r="AE351" s="39">
        <v>44035</v>
      </c>
      <c r="AF351" s="39">
        <v>44279</v>
      </c>
      <c r="AG351" s="36" t="s">
        <v>143</v>
      </c>
      <c r="AH351" s="36" t="s">
        <v>1800</v>
      </c>
      <c r="AI351" s="37">
        <v>0.49270000000000003</v>
      </c>
      <c r="AJ351" s="36" t="s">
        <v>677</v>
      </c>
      <c r="AK351" s="36" t="s">
        <v>682</v>
      </c>
      <c r="AN351" s="36" t="s">
        <v>1845</v>
      </c>
      <c r="AO351" s="36" t="s">
        <v>1846</v>
      </c>
      <c r="AP351" s="36" t="s">
        <v>1847</v>
      </c>
      <c r="AQ351" s="36" t="s">
        <v>808</v>
      </c>
      <c r="AR351" s="36" t="s">
        <v>77</v>
      </c>
      <c r="AS351" s="36" t="s">
        <v>822</v>
      </c>
      <c r="AT351" s="36" t="s">
        <v>78</v>
      </c>
      <c r="AU351" s="37">
        <v>4.8360000000000003</v>
      </c>
      <c r="AV351" s="38">
        <v>10132</v>
      </c>
      <c r="AW351" s="36" t="s">
        <v>1830</v>
      </c>
      <c r="AX351" s="39">
        <v>44035</v>
      </c>
      <c r="AY351" s="39">
        <v>44279</v>
      </c>
      <c r="AZ351" s="36" t="s">
        <v>1799</v>
      </c>
      <c r="BA351" s="36" t="s">
        <v>1834</v>
      </c>
      <c r="BB351" s="37">
        <v>0.49270000000000003</v>
      </c>
      <c r="BC351" s="36" t="s">
        <v>814</v>
      </c>
      <c r="BD351" s="36" t="s">
        <v>1835</v>
      </c>
    </row>
    <row r="352" spans="2:56">
      <c r="B352" s="36" t="s">
        <v>9942</v>
      </c>
      <c r="C352" s="36" t="s">
        <v>9943</v>
      </c>
      <c r="D352" s="36" t="s">
        <v>9944</v>
      </c>
      <c r="E352" s="36" t="s">
        <v>4879</v>
      </c>
      <c r="F352" s="36" t="s">
        <v>679</v>
      </c>
      <c r="G352" s="36" t="s">
        <v>674</v>
      </c>
      <c r="H352" s="36" t="s">
        <v>675</v>
      </c>
      <c r="I352" s="37">
        <v>2.2000000000000002</v>
      </c>
      <c r="J352" s="38">
        <v>10000</v>
      </c>
      <c r="K352" s="36" t="s">
        <v>5110</v>
      </c>
      <c r="L352" s="39">
        <v>42240</v>
      </c>
      <c r="M352" s="39">
        <v>42452</v>
      </c>
      <c r="N352" s="36" t="s">
        <v>5111</v>
      </c>
      <c r="O352" s="36" t="s">
        <v>5114</v>
      </c>
      <c r="P352" s="37">
        <v>0.24110000000000001</v>
      </c>
      <c r="Q352" s="36" t="s">
        <v>677</v>
      </c>
      <c r="R352" s="36" t="s">
        <v>682</v>
      </c>
      <c r="S352" s="47"/>
      <c r="U352" s="36" t="s">
        <v>1848</v>
      </c>
      <c r="V352" s="36" t="s">
        <v>8828</v>
      </c>
      <c r="W352" s="36" t="s">
        <v>4648</v>
      </c>
      <c r="X352" s="36" t="s">
        <v>8575</v>
      </c>
      <c r="Y352" s="36" t="s">
        <v>679</v>
      </c>
      <c r="Z352" s="36" t="s">
        <v>8380</v>
      </c>
      <c r="AA352" s="36" t="s">
        <v>675</v>
      </c>
      <c r="AB352" s="37">
        <v>4.9349999999999996</v>
      </c>
      <c r="AC352" s="38">
        <v>10132</v>
      </c>
      <c r="AD352" s="36" t="s">
        <v>8829</v>
      </c>
      <c r="AE352" s="39">
        <v>44035</v>
      </c>
      <c r="AF352" s="39">
        <v>44279</v>
      </c>
      <c r="AG352" s="36" t="s">
        <v>143</v>
      </c>
      <c r="AH352" s="36" t="s">
        <v>8823</v>
      </c>
      <c r="AI352" s="37">
        <v>0.55730000000000002</v>
      </c>
      <c r="AJ352" s="36" t="s">
        <v>677</v>
      </c>
      <c r="AK352" s="36" t="s">
        <v>682</v>
      </c>
      <c r="AN352" s="36" t="s">
        <v>1848</v>
      </c>
      <c r="AO352" s="36" t="s">
        <v>1849</v>
      </c>
      <c r="AP352" s="36" t="s">
        <v>1850</v>
      </c>
      <c r="AQ352" s="36" t="s">
        <v>808</v>
      </c>
      <c r="AR352" s="36" t="s">
        <v>77</v>
      </c>
      <c r="AS352" s="36" t="s">
        <v>830</v>
      </c>
      <c r="AT352" s="36" t="s">
        <v>790</v>
      </c>
      <c r="AU352" s="37">
        <v>4.9349999999999996</v>
      </c>
      <c r="AV352" s="38">
        <v>10132</v>
      </c>
      <c r="AW352" s="36" t="s">
        <v>1830</v>
      </c>
      <c r="AX352" s="39">
        <v>44035</v>
      </c>
      <c r="AY352" s="39">
        <v>44279</v>
      </c>
      <c r="AZ352" s="36" t="s">
        <v>1793</v>
      </c>
      <c r="BA352" s="36" t="s">
        <v>198</v>
      </c>
      <c r="BB352" s="37">
        <v>0.55730000000000002</v>
      </c>
      <c r="BC352" s="36" t="s">
        <v>823</v>
      </c>
      <c r="BD352" s="36" t="s">
        <v>1794</v>
      </c>
    </row>
    <row r="353" spans="2:56">
      <c r="B353" s="36" t="s">
        <v>9945</v>
      </c>
      <c r="C353" s="36" t="s">
        <v>2970</v>
      </c>
      <c r="D353" s="36" t="s">
        <v>9946</v>
      </c>
      <c r="E353" s="36" t="s">
        <v>4879</v>
      </c>
      <c r="F353" s="36" t="s">
        <v>679</v>
      </c>
      <c r="G353" s="36" t="s">
        <v>692</v>
      </c>
      <c r="H353" s="36" t="s">
        <v>675</v>
      </c>
      <c r="I353" s="37">
        <v>2.15</v>
      </c>
      <c r="J353" s="38">
        <v>10000</v>
      </c>
      <c r="K353" s="36" t="s">
        <v>5110</v>
      </c>
      <c r="L353" s="39">
        <v>42240</v>
      </c>
      <c r="M353" s="39">
        <v>42452</v>
      </c>
      <c r="N353" s="36" t="s">
        <v>5111</v>
      </c>
      <c r="O353" s="36" t="s">
        <v>5114</v>
      </c>
      <c r="P353" s="37">
        <v>0.19520000000000001</v>
      </c>
      <c r="Q353" s="36" t="s">
        <v>677</v>
      </c>
      <c r="R353" s="36" t="s">
        <v>682</v>
      </c>
      <c r="S353" s="47"/>
      <c r="U353" s="36" t="s">
        <v>8830</v>
      </c>
      <c r="V353" s="36" t="s">
        <v>295</v>
      </c>
      <c r="W353" s="36" t="s">
        <v>8831</v>
      </c>
      <c r="X353" s="36" t="s">
        <v>8357</v>
      </c>
      <c r="Y353" s="36" t="s">
        <v>679</v>
      </c>
      <c r="Z353" s="36" t="s">
        <v>8380</v>
      </c>
      <c r="AA353" s="36" t="s">
        <v>675</v>
      </c>
      <c r="AB353" s="37">
        <v>5.1820000000000004</v>
      </c>
      <c r="AC353" s="38">
        <v>10132</v>
      </c>
      <c r="AD353" s="36" t="s">
        <v>8829</v>
      </c>
      <c r="AE353" s="39">
        <v>44035</v>
      </c>
      <c r="AF353" s="39">
        <v>44279</v>
      </c>
      <c r="AG353" s="36" t="s">
        <v>143</v>
      </c>
      <c r="AH353" s="36" t="s">
        <v>1800</v>
      </c>
      <c r="AI353" s="37">
        <v>0.75080000000000002</v>
      </c>
      <c r="AJ353" s="36" t="s">
        <v>677</v>
      </c>
      <c r="AK353" s="36" t="s">
        <v>682</v>
      </c>
      <c r="AN353" s="36" t="s">
        <v>1851</v>
      </c>
      <c r="AO353" s="36" t="s">
        <v>295</v>
      </c>
      <c r="AP353" s="36" t="s">
        <v>1852</v>
      </c>
      <c r="AQ353" s="36" t="s">
        <v>808</v>
      </c>
      <c r="AR353" s="36" t="s">
        <v>804</v>
      </c>
      <c r="AS353" s="36" t="s">
        <v>692</v>
      </c>
      <c r="AT353" s="36" t="s">
        <v>675</v>
      </c>
      <c r="AU353" s="37">
        <v>5.1820000000000004</v>
      </c>
      <c r="AV353" s="38">
        <v>10132</v>
      </c>
      <c r="AW353" s="36" t="s">
        <v>1819</v>
      </c>
      <c r="AX353" s="39">
        <v>44035</v>
      </c>
      <c r="AY353" s="39">
        <v>44279</v>
      </c>
      <c r="AZ353" s="36" t="s">
        <v>143</v>
      </c>
      <c r="BA353" s="36" t="s">
        <v>198</v>
      </c>
      <c r="BB353" s="37">
        <v>0.75080000000000002</v>
      </c>
      <c r="BC353" s="36" t="s">
        <v>798</v>
      </c>
      <c r="BD353" s="36" t="s">
        <v>1823</v>
      </c>
    </row>
    <row r="354" spans="2:56">
      <c r="B354" s="36" t="s">
        <v>2971</v>
      </c>
      <c r="C354" s="36" t="s">
        <v>9947</v>
      </c>
      <c r="D354" s="36" t="s">
        <v>5155</v>
      </c>
      <c r="E354" s="36" t="s">
        <v>4879</v>
      </c>
      <c r="F354" s="36" t="s">
        <v>679</v>
      </c>
      <c r="G354" s="36" t="s">
        <v>692</v>
      </c>
      <c r="H354" s="36" t="s">
        <v>675</v>
      </c>
      <c r="I354" s="37">
        <v>2.2000000000000002</v>
      </c>
      <c r="J354" s="38">
        <v>10000</v>
      </c>
      <c r="K354" s="36" t="s">
        <v>5110</v>
      </c>
      <c r="L354" s="39">
        <v>42240</v>
      </c>
      <c r="M354" s="39">
        <v>42452</v>
      </c>
      <c r="N354" s="36" t="s">
        <v>5111</v>
      </c>
      <c r="O354" s="36" t="s">
        <v>5114</v>
      </c>
      <c r="P354" s="37">
        <v>0.21859999999999999</v>
      </c>
      <c r="Q354" s="36" t="s">
        <v>677</v>
      </c>
      <c r="R354" s="36" t="s">
        <v>682</v>
      </c>
      <c r="S354" s="47"/>
      <c r="U354" s="36" t="s">
        <v>1853</v>
      </c>
      <c r="V354" s="36" t="s">
        <v>1854</v>
      </c>
      <c r="W354" s="36" t="s">
        <v>4649</v>
      </c>
      <c r="X354" s="36" t="s">
        <v>671</v>
      </c>
      <c r="Y354" s="36" t="s">
        <v>679</v>
      </c>
      <c r="Z354" s="36" t="s">
        <v>692</v>
      </c>
      <c r="AA354" s="36" t="s">
        <v>675</v>
      </c>
      <c r="AB354" s="37">
        <v>5.4279999999999999</v>
      </c>
      <c r="AC354" s="38">
        <v>10132</v>
      </c>
      <c r="AD354" s="36" t="s">
        <v>142</v>
      </c>
      <c r="AE354" s="39">
        <v>44035</v>
      </c>
      <c r="AF354" s="39">
        <v>44279</v>
      </c>
      <c r="AG354" s="36" t="s">
        <v>8826</v>
      </c>
      <c r="AH354" s="36" t="s">
        <v>1800</v>
      </c>
      <c r="AI354" s="37">
        <v>0.96179999999999999</v>
      </c>
      <c r="AJ354" s="36" t="s">
        <v>677</v>
      </c>
      <c r="AK354" s="36" t="s">
        <v>682</v>
      </c>
      <c r="AN354" s="36" t="s">
        <v>1853</v>
      </c>
      <c r="AO354" s="36" t="s">
        <v>1854</v>
      </c>
      <c r="AP354" s="36" t="s">
        <v>1855</v>
      </c>
      <c r="AQ354" s="36" t="s">
        <v>673</v>
      </c>
      <c r="AR354" s="36" t="s">
        <v>77</v>
      </c>
      <c r="AS354" s="36" t="s">
        <v>692</v>
      </c>
      <c r="AT354" s="36" t="s">
        <v>809</v>
      </c>
      <c r="AU354" s="37">
        <v>5.4279999999999999</v>
      </c>
      <c r="AV354" s="38">
        <v>10132</v>
      </c>
      <c r="AW354" s="36" t="s">
        <v>1830</v>
      </c>
      <c r="AX354" s="39">
        <v>44035</v>
      </c>
      <c r="AY354" s="39">
        <v>44279</v>
      </c>
      <c r="AZ354" s="36" t="s">
        <v>1856</v>
      </c>
      <c r="BA354" s="36" t="s">
        <v>1812</v>
      </c>
      <c r="BB354" s="37">
        <v>0.96179999999999999</v>
      </c>
      <c r="BC354" s="36" t="s">
        <v>798</v>
      </c>
      <c r="BD354" s="36" t="s">
        <v>1820</v>
      </c>
    </row>
    <row r="355" spans="2:56">
      <c r="B355" s="36" t="s">
        <v>2972</v>
      </c>
      <c r="C355" s="36" t="s">
        <v>9948</v>
      </c>
      <c r="D355" s="36" t="s">
        <v>9949</v>
      </c>
      <c r="E355" s="36" t="s">
        <v>4879</v>
      </c>
      <c r="F355" s="36" t="s">
        <v>679</v>
      </c>
      <c r="G355" s="36" t="s">
        <v>674</v>
      </c>
      <c r="H355" s="36" t="s">
        <v>675</v>
      </c>
      <c r="I355" s="37">
        <v>1.95</v>
      </c>
      <c r="J355" s="38">
        <v>10000</v>
      </c>
      <c r="K355" s="36" t="s">
        <v>5089</v>
      </c>
      <c r="L355" s="39">
        <v>42241</v>
      </c>
      <c r="M355" s="39">
        <v>42242</v>
      </c>
      <c r="N355" s="36" t="s">
        <v>2888</v>
      </c>
      <c r="O355" s="36" t="s">
        <v>5072</v>
      </c>
      <c r="P355" s="37">
        <v>0.1109</v>
      </c>
      <c r="Q355" s="36" t="s">
        <v>677</v>
      </c>
      <c r="R355" s="36" t="s">
        <v>682</v>
      </c>
      <c r="S355" s="47"/>
      <c r="U355" s="36" t="s">
        <v>1857</v>
      </c>
      <c r="V355" s="36" t="s">
        <v>1858</v>
      </c>
      <c r="W355" s="36" t="s">
        <v>8832</v>
      </c>
      <c r="X355" s="36" t="s">
        <v>671</v>
      </c>
      <c r="Y355" s="36" t="s">
        <v>679</v>
      </c>
      <c r="Z355" s="36" t="s">
        <v>8388</v>
      </c>
      <c r="AA355" s="36" t="s">
        <v>675</v>
      </c>
      <c r="AB355" s="37">
        <v>4.1449999999999996</v>
      </c>
      <c r="AC355" s="38">
        <v>10132</v>
      </c>
      <c r="AD355" s="36" t="s">
        <v>142</v>
      </c>
      <c r="AE355" s="39">
        <v>44039</v>
      </c>
      <c r="AF355" s="39">
        <v>44279</v>
      </c>
      <c r="AG355" s="36" t="s">
        <v>143</v>
      </c>
      <c r="AH355" s="36" t="s">
        <v>1800</v>
      </c>
      <c r="AI355" s="37">
        <v>0.52590000000000003</v>
      </c>
      <c r="AJ355" s="36" t="s">
        <v>677</v>
      </c>
      <c r="AK355" s="36" t="s">
        <v>682</v>
      </c>
      <c r="AN355" s="36" t="s">
        <v>1857</v>
      </c>
      <c r="AO355" s="36" t="s">
        <v>1858</v>
      </c>
      <c r="AP355" s="36" t="s">
        <v>1859</v>
      </c>
      <c r="AQ355" s="36" t="s">
        <v>788</v>
      </c>
      <c r="AR355" s="36" t="s">
        <v>679</v>
      </c>
      <c r="AS355" s="36" t="s">
        <v>812</v>
      </c>
      <c r="AT355" s="36" t="s">
        <v>790</v>
      </c>
      <c r="AU355" s="37">
        <v>4.1449999999999996</v>
      </c>
      <c r="AV355" s="38">
        <v>10132</v>
      </c>
      <c r="AW355" s="36" t="s">
        <v>1798</v>
      </c>
      <c r="AX355" s="39">
        <v>44039</v>
      </c>
      <c r="AY355" s="39">
        <v>44279</v>
      </c>
      <c r="AZ355" s="36" t="s">
        <v>1799</v>
      </c>
      <c r="BA355" s="36" t="s">
        <v>198</v>
      </c>
      <c r="BB355" s="37">
        <v>0.52590000000000003</v>
      </c>
      <c r="BC355" s="36" t="s">
        <v>798</v>
      </c>
      <c r="BD355" s="36" t="s">
        <v>1794</v>
      </c>
    </row>
    <row r="356" spans="2:56">
      <c r="B356" s="36" t="s">
        <v>2973</v>
      </c>
      <c r="C356" s="36" t="s">
        <v>9950</v>
      </c>
      <c r="D356" s="36" t="s">
        <v>9951</v>
      </c>
      <c r="E356" s="36" t="s">
        <v>9456</v>
      </c>
      <c r="F356" s="36" t="s">
        <v>679</v>
      </c>
      <c r="G356" s="36" t="s">
        <v>674</v>
      </c>
      <c r="H356" s="36" t="s">
        <v>675</v>
      </c>
      <c r="I356" s="37">
        <v>2</v>
      </c>
      <c r="J356" s="38">
        <v>10000</v>
      </c>
      <c r="K356" s="36" t="s">
        <v>5089</v>
      </c>
      <c r="L356" s="39">
        <v>42241</v>
      </c>
      <c r="M356" s="39">
        <v>42242</v>
      </c>
      <c r="N356" s="36" t="s">
        <v>2888</v>
      </c>
      <c r="O356" s="36" t="s">
        <v>5072</v>
      </c>
      <c r="P356" s="37">
        <v>7.4999999999999997E-2</v>
      </c>
      <c r="Q356" s="36" t="s">
        <v>677</v>
      </c>
      <c r="R356" s="36" t="s">
        <v>682</v>
      </c>
      <c r="S356" s="47"/>
      <c r="U356" s="36" t="s">
        <v>8833</v>
      </c>
      <c r="V356" s="36" t="s">
        <v>1860</v>
      </c>
      <c r="W356" s="36" t="s">
        <v>8834</v>
      </c>
      <c r="X356" s="36" t="s">
        <v>8547</v>
      </c>
      <c r="Y356" s="36" t="s">
        <v>8458</v>
      </c>
      <c r="Z356" s="36" t="s">
        <v>8401</v>
      </c>
      <c r="AA356" s="36" t="s">
        <v>8412</v>
      </c>
      <c r="AB356" s="37">
        <v>4.2439999999999998</v>
      </c>
      <c r="AC356" s="38">
        <v>10132</v>
      </c>
      <c r="AD356" s="36" t="s">
        <v>8829</v>
      </c>
      <c r="AE356" s="39">
        <v>44039</v>
      </c>
      <c r="AF356" s="39">
        <v>44279</v>
      </c>
      <c r="AG356" s="36" t="s">
        <v>143</v>
      </c>
      <c r="AH356" s="36" t="s">
        <v>1800</v>
      </c>
      <c r="AI356" s="37">
        <v>0.45669999999999999</v>
      </c>
      <c r="AJ356" s="36" t="s">
        <v>677</v>
      </c>
      <c r="AK356" s="36" t="s">
        <v>8393</v>
      </c>
      <c r="AN356" s="36" t="s">
        <v>296</v>
      </c>
      <c r="AO356" s="36" t="s">
        <v>1860</v>
      </c>
      <c r="AP356" s="36" t="s">
        <v>1861</v>
      </c>
      <c r="AQ356" s="36" t="s">
        <v>195</v>
      </c>
      <c r="AR356" s="36" t="s">
        <v>679</v>
      </c>
      <c r="AS356" s="36" t="s">
        <v>812</v>
      </c>
      <c r="AT356" s="36" t="s">
        <v>855</v>
      </c>
      <c r="AU356" s="37">
        <v>4.2439999999999998</v>
      </c>
      <c r="AV356" s="38">
        <v>10132</v>
      </c>
      <c r="AW356" s="36" t="s">
        <v>1798</v>
      </c>
      <c r="AX356" s="39">
        <v>44039</v>
      </c>
      <c r="AY356" s="39">
        <v>44279</v>
      </c>
      <c r="AZ356" s="36" t="s">
        <v>1799</v>
      </c>
      <c r="BA356" s="36" t="s">
        <v>1812</v>
      </c>
      <c r="BB356" s="37">
        <v>0.45669999999999999</v>
      </c>
      <c r="BC356" s="36" t="s">
        <v>793</v>
      </c>
      <c r="BD356" s="36" t="s">
        <v>292</v>
      </c>
    </row>
    <row r="357" spans="2:56">
      <c r="B357" s="36" t="s">
        <v>2974</v>
      </c>
      <c r="C357" s="36" t="s">
        <v>5156</v>
      </c>
      <c r="D357" s="36" t="s">
        <v>389</v>
      </c>
      <c r="E357" s="36" t="s">
        <v>4879</v>
      </c>
      <c r="F357" s="36" t="s">
        <v>679</v>
      </c>
      <c r="G357" s="36" t="s">
        <v>674</v>
      </c>
      <c r="H357" s="36" t="s">
        <v>675</v>
      </c>
      <c r="I357" s="37">
        <v>2.0499999999999998</v>
      </c>
      <c r="J357" s="38">
        <v>10000</v>
      </c>
      <c r="K357" s="36" t="s">
        <v>5089</v>
      </c>
      <c r="L357" s="39">
        <v>42241</v>
      </c>
      <c r="M357" s="39">
        <v>42242</v>
      </c>
      <c r="N357" s="36" t="s">
        <v>2888</v>
      </c>
      <c r="O357" s="36" t="s">
        <v>5072</v>
      </c>
      <c r="P357" s="37">
        <v>4.6899999999999997E-2</v>
      </c>
      <c r="Q357" s="36" t="s">
        <v>677</v>
      </c>
      <c r="R357" s="36" t="s">
        <v>682</v>
      </c>
      <c r="S357" s="47"/>
      <c r="U357" s="36" t="s">
        <v>1862</v>
      </c>
      <c r="V357" s="36" t="s">
        <v>1863</v>
      </c>
      <c r="W357" s="36" t="s">
        <v>4650</v>
      </c>
      <c r="X357" s="36" t="s">
        <v>671</v>
      </c>
      <c r="Y357" s="36" t="s">
        <v>679</v>
      </c>
      <c r="Z357" s="36" t="s">
        <v>692</v>
      </c>
      <c r="AA357" s="36" t="s">
        <v>8580</v>
      </c>
      <c r="AB357" s="37">
        <v>4.1449999999999996</v>
      </c>
      <c r="AC357" s="38">
        <v>10132</v>
      </c>
      <c r="AD357" s="36" t="s">
        <v>142</v>
      </c>
      <c r="AE357" s="39">
        <v>44039</v>
      </c>
      <c r="AF357" s="39">
        <v>44279</v>
      </c>
      <c r="AG357" s="36" t="s">
        <v>8835</v>
      </c>
      <c r="AH357" s="36" t="s">
        <v>1800</v>
      </c>
      <c r="AI357" s="37">
        <v>0.24560000000000001</v>
      </c>
      <c r="AJ357" s="36" t="s">
        <v>677</v>
      </c>
      <c r="AK357" s="36" t="s">
        <v>682</v>
      </c>
      <c r="AN357" s="36" t="s">
        <v>1862</v>
      </c>
      <c r="AO357" s="36" t="s">
        <v>1863</v>
      </c>
      <c r="AP357" s="36" t="s">
        <v>1864</v>
      </c>
      <c r="AQ357" s="36" t="s">
        <v>827</v>
      </c>
      <c r="AR357" s="36" t="s">
        <v>77</v>
      </c>
      <c r="AS357" s="36" t="s">
        <v>692</v>
      </c>
      <c r="AT357" s="36" t="s">
        <v>809</v>
      </c>
      <c r="AU357" s="37">
        <v>4.1449999999999996</v>
      </c>
      <c r="AV357" s="38">
        <v>10132</v>
      </c>
      <c r="AW357" s="36" t="s">
        <v>1830</v>
      </c>
      <c r="AX357" s="39">
        <v>44039</v>
      </c>
      <c r="AY357" s="39">
        <v>44279</v>
      </c>
      <c r="AZ357" s="36" t="s">
        <v>1840</v>
      </c>
      <c r="BA357" s="36" t="s">
        <v>198</v>
      </c>
      <c r="BB357" s="37">
        <v>0.24560000000000001</v>
      </c>
      <c r="BC357" s="36" t="s">
        <v>814</v>
      </c>
      <c r="BD357" s="36" t="s">
        <v>1820</v>
      </c>
    </row>
    <row r="358" spans="2:56">
      <c r="B358" s="36" t="s">
        <v>390</v>
      </c>
      <c r="C358" s="36" t="s">
        <v>2975</v>
      </c>
      <c r="D358" s="36" t="s">
        <v>2976</v>
      </c>
      <c r="E358" s="36" t="s">
        <v>4879</v>
      </c>
      <c r="F358" s="36" t="s">
        <v>9453</v>
      </c>
      <c r="G358" s="36" t="s">
        <v>674</v>
      </c>
      <c r="H358" s="36" t="s">
        <v>675</v>
      </c>
      <c r="I358" s="37">
        <v>2.1</v>
      </c>
      <c r="J358" s="38">
        <v>10000</v>
      </c>
      <c r="K358" s="36" t="s">
        <v>5089</v>
      </c>
      <c r="L358" s="39">
        <v>42241</v>
      </c>
      <c r="M358" s="39">
        <v>42242</v>
      </c>
      <c r="N358" s="36" t="s">
        <v>2888</v>
      </c>
      <c r="O358" s="36" t="s">
        <v>5072</v>
      </c>
      <c r="P358" s="37">
        <v>2.69E-2</v>
      </c>
      <c r="Q358" s="36" t="s">
        <v>677</v>
      </c>
      <c r="R358" s="36" t="s">
        <v>682</v>
      </c>
      <c r="S358" s="47"/>
      <c r="U358" s="36" t="s">
        <v>8836</v>
      </c>
      <c r="V358" s="36" t="s">
        <v>1866</v>
      </c>
      <c r="W358" s="36" t="s">
        <v>8837</v>
      </c>
      <c r="X358" s="36" t="s">
        <v>8553</v>
      </c>
      <c r="Y358" s="36" t="s">
        <v>679</v>
      </c>
      <c r="Z358" s="36" t="s">
        <v>692</v>
      </c>
      <c r="AA358" s="36" t="s">
        <v>8412</v>
      </c>
      <c r="AB358" s="37">
        <v>4.2439999999999998</v>
      </c>
      <c r="AC358" s="38">
        <v>10132</v>
      </c>
      <c r="AD358" s="36" t="s">
        <v>142</v>
      </c>
      <c r="AE358" s="39">
        <v>44039</v>
      </c>
      <c r="AF358" s="39">
        <v>44279</v>
      </c>
      <c r="AG358" s="36" t="s">
        <v>143</v>
      </c>
      <c r="AH358" s="36" t="s">
        <v>1800</v>
      </c>
      <c r="AI358" s="37">
        <v>0.28560000000000002</v>
      </c>
      <c r="AJ358" s="36" t="s">
        <v>677</v>
      </c>
      <c r="AK358" s="36" t="s">
        <v>682</v>
      </c>
      <c r="AN358" s="36" t="s">
        <v>1865</v>
      </c>
      <c r="AO358" s="36" t="s">
        <v>1866</v>
      </c>
      <c r="AP358" s="36" t="s">
        <v>1867</v>
      </c>
      <c r="AQ358" s="36" t="s">
        <v>808</v>
      </c>
      <c r="AR358" s="36" t="s">
        <v>77</v>
      </c>
      <c r="AS358" s="36" t="s">
        <v>822</v>
      </c>
      <c r="AT358" s="36" t="s">
        <v>78</v>
      </c>
      <c r="AU358" s="37">
        <v>4.2439999999999998</v>
      </c>
      <c r="AV358" s="38">
        <v>10132</v>
      </c>
      <c r="AW358" s="36" t="s">
        <v>1830</v>
      </c>
      <c r="AX358" s="39">
        <v>44039</v>
      </c>
      <c r="AY358" s="39">
        <v>44279</v>
      </c>
      <c r="AZ358" s="36" t="s">
        <v>1799</v>
      </c>
      <c r="BA358" s="36" t="s">
        <v>1834</v>
      </c>
      <c r="BB358" s="37">
        <v>0.28560000000000002</v>
      </c>
      <c r="BC358" s="36" t="s">
        <v>814</v>
      </c>
      <c r="BD358" s="36" t="s">
        <v>1835</v>
      </c>
    </row>
    <row r="359" spans="2:56">
      <c r="B359" s="36" t="s">
        <v>9952</v>
      </c>
      <c r="C359" s="36" t="s">
        <v>2977</v>
      </c>
      <c r="D359" s="36" t="s">
        <v>9953</v>
      </c>
      <c r="E359" s="36" t="s">
        <v>4879</v>
      </c>
      <c r="F359" s="36" t="s">
        <v>679</v>
      </c>
      <c r="G359" s="36" t="s">
        <v>692</v>
      </c>
      <c r="H359" s="36" t="s">
        <v>675</v>
      </c>
      <c r="I359" s="37">
        <v>1.95</v>
      </c>
      <c r="J359" s="38">
        <v>10000</v>
      </c>
      <c r="K359" s="36" t="s">
        <v>5089</v>
      </c>
      <c r="L359" s="39">
        <v>42241</v>
      </c>
      <c r="M359" s="39">
        <v>42242</v>
      </c>
      <c r="N359" s="36" t="s">
        <v>2888</v>
      </c>
      <c r="O359" s="36" t="s">
        <v>9954</v>
      </c>
      <c r="P359" s="37">
        <v>0.1033</v>
      </c>
      <c r="Q359" s="36" t="s">
        <v>677</v>
      </c>
      <c r="R359" s="36" t="s">
        <v>682</v>
      </c>
      <c r="S359" s="47"/>
      <c r="U359" s="36" t="s">
        <v>1868</v>
      </c>
      <c r="V359" s="36" t="s">
        <v>1869</v>
      </c>
      <c r="W359" s="36" t="s">
        <v>4651</v>
      </c>
      <c r="X359" s="36" t="s">
        <v>671</v>
      </c>
      <c r="Y359" s="36" t="s">
        <v>8518</v>
      </c>
      <c r="Z359" s="36" t="s">
        <v>674</v>
      </c>
      <c r="AA359" s="36" t="s">
        <v>675</v>
      </c>
      <c r="AB359" s="37">
        <v>5.6749999999999998</v>
      </c>
      <c r="AC359" s="38">
        <v>10132</v>
      </c>
      <c r="AD359" s="36" t="s">
        <v>8829</v>
      </c>
      <c r="AE359" s="39">
        <v>44061</v>
      </c>
      <c r="AF359" s="39">
        <v>44279</v>
      </c>
      <c r="AG359" s="36" t="s">
        <v>143</v>
      </c>
      <c r="AH359" s="36" t="s">
        <v>8838</v>
      </c>
      <c r="AI359" s="37">
        <v>0.1135</v>
      </c>
      <c r="AJ359" s="36" t="s">
        <v>677</v>
      </c>
      <c r="AK359" s="36" t="s">
        <v>8433</v>
      </c>
      <c r="AN359" s="36" t="s">
        <v>1868</v>
      </c>
      <c r="AO359" s="36" t="s">
        <v>1869</v>
      </c>
      <c r="AP359" s="36" t="s">
        <v>1870</v>
      </c>
      <c r="AQ359" s="36" t="s">
        <v>827</v>
      </c>
      <c r="AR359" s="36" t="s">
        <v>811</v>
      </c>
      <c r="AS359" s="36" t="s">
        <v>789</v>
      </c>
      <c r="AT359" s="36" t="s">
        <v>675</v>
      </c>
      <c r="AU359" s="37">
        <v>5.6749999999999998</v>
      </c>
      <c r="AV359" s="38">
        <v>10132</v>
      </c>
      <c r="AW359" s="36" t="s">
        <v>1830</v>
      </c>
      <c r="AX359" s="39">
        <v>44061</v>
      </c>
      <c r="AY359" s="39">
        <v>44279</v>
      </c>
      <c r="AZ359" s="36" t="s">
        <v>1803</v>
      </c>
      <c r="BA359" s="36" t="s">
        <v>1834</v>
      </c>
      <c r="BB359" s="37">
        <v>0.1135</v>
      </c>
      <c r="BC359" s="36" t="s">
        <v>798</v>
      </c>
      <c r="BD359" s="36" t="s">
        <v>1820</v>
      </c>
    </row>
    <row r="360" spans="2:56">
      <c r="B360" s="36" t="s">
        <v>9955</v>
      </c>
      <c r="C360" s="36" t="s">
        <v>9956</v>
      </c>
      <c r="D360" s="36" t="s">
        <v>5157</v>
      </c>
      <c r="E360" s="36" t="s">
        <v>4879</v>
      </c>
      <c r="F360" s="36" t="s">
        <v>679</v>
      </c>
      <c r="G360" s="36" t="s">
        <v>692</v>
      </c>
      <c r="H360" s="36" t="s">
        <v>675</v>
      </c>
      <c r="I360" s="37">
        <v>2</v>
      </c>
      <c r="J360" s="38">
        <v>10000</v>
      </c>
      <c r="K360" s="36" t="s">
        <v>5089</v>
      </c>
      <c r="L360" s="39">
        <v>42241</v>
      </c>
      <c r="M360" s="39">
        <v>42242</v>
      </c>
      <c r="N360" s="36" t="s">
        <v>2888</v>
      </c>
      <c r="O360" s="36" t="s">
        <v>5072</v>
      </c>
      <c r="P360" s="37">
        <v>0.1263</v>
      </c>
      <c r="Q360" s="36" t="s">
        <v>677</v>
      </c>
      <c r="R360" s="36" t="s">
        <v>682</v>
      </c>
      <c r="S360" s="47"/>
      <c r="U360" s="36" t="s">
        <v>749</v>
      </c>
      <c r="V360" s="36" t="s">
        <v>8839</v>
      </c>
      <c r="W360" s="36" t="s">
        <v>8840</v>
      </c>
      <c r="X360" s="36" t="s">
        <v>671</v>
      </c>
      <c r="Y360" s="36" t="s">
        <v>679</v>
      </c>
      <c r="Z360" s="36" t="s">
        <v>692</v>
      </c>
      <c r="AA360" s="36" t="s">
        <v>675</v>
      </c>
      <c r="AB360" s="37">
        <v>5.6749999999999998</v>
      </c>
      <c r="AC360" s="38">
        <v>10132</v>
      </c>
      <c r="AD360" s="36" t="s">
        <v>142</v>
      </c>
      <c r="AE360" s="39">
        <v>44061</v>
      </c>
      <c r="AF360" s="39">
        <v>44279</v>
      </c>
      <c r="AG360" s="36" t="s">
        <v>8841</v>
      </c>
      <c r="AH360" s="36" t="s">
        <v>1800</v>
      </c>
      <c r="AI360" s="37">
        <v>1.0445</v>
      </c>
      <c r="AJ360" s="36" t="s">
        <v>677</v>
      </c>
      <c r="AK360" s="36" t="s">
        <v>682</v>
      </c>
      <c r="AN360" s="36" t="s">
        <v>749</v>
      </c>
      <c r="AO360" s="36" t="s">
        <v>1871</v>
      </c>
      <c r="AP360" s="36" t="s">
        <v>1872</v>
      </c>
      <c r="AQ360" s="36" t="s">
        <v>673</v>
      </c>
      <c r="AR360" s="36" t="s">
        <v>811</v>
      </c>
      <c r="AS360" s="36" t="s">
        <v>698</v>
      </c>
      <c r="AT360" s="36" t="s">
        <v>675</v>
      </c>
      <c r="AU360" s="37">
        <v>5.6749999999999998</v>
      </c>
      <c r="AV360" s="38">
        <v>10132</v>
      </c>
      <c r="AW360" s="36" t="s">
        <v>1830</v>
      </c>
      <c r="AX360" s="39">
        <v>44061</v>
      </c>
      <c r="AY360" s="39">
        <v>44279</v>
      </c>
      <c r="AZ360" s="36" t="s">
        <v>1840</v>
      </c>
      <c r="BA360" s="36" t="s">
        <v>198</v>
      </c>
      <c r="BB360" s="37">
        <v>1.0445</v>
      </c>
      <c r="BC360" s="36" t="s">
        <v>201</v>
      </c>
      <c r="BD360" s="36" t="s">
        <v>1820</v>
      </c>
    </row>
    <row r="361" spans="2:56">
      <c r="B361" s="36" t="s">
        <v>2978</v>
      </c>
      <c r="C361" s="36" t="s">
        <v>2979</v>
      </c>
      <c r="D361" s="36" t="s">
        <v>9957</v>
      </c>
      <c r="E361" s="36" t="s">
        <v>4879</v>
      </c>
      <c r="F361" s="36" t="s">
        <v>679</v>
      </c>
      <c r="G361" s="36" t="s">
        <v>692</v>
      </c>
      <c r="H361" s="36" t="s">
        <v>675</v>
      </c>
      <c r="I361" s="37">
        <v>2.0499999999999998</v>
      </c>
      <c r="J361" s="38">
        <v>10000</v>
      </c>
      <c r="K361" s="36" t="s">
        <v>5089</v>
      </c>
      <c r="L361" s="39">
        <v>42241</v>
      </c>
      <c r="M361" s="39">
        <v>42242</v>
      </c>
      <c r="N361" s="36" t="s">
        <v>2888</v>
      </c>
      <c r="O361" s="36" t="s">
        <v>5072</v>
      </c>
      <c r="P361" s="37">
        <v>0.15190000000000001</v>
      </c>
      <c r="Q361" s="36" t="s">
        <v>677</v>
      </c>
      <c r="R361" s="36" t="s">
        <v>682</v>
      </c>
      <c r="S361" s="47"/>
      <c r="U361" s="36" t="s">
        <v>8842</v>
      </c>
      <c r="V361" s="36" t="s">
        <v>1874</v>
      </c>
      <c r="W361" s="36" t="s">
        <v>8843</v>
      </c>
      <c r="X361" s="36" t="s">
        <v>671</v>
      </c>
      <c r="Y361" s="36" t="s">
        <v>679</v>
      </c>
      <c r="Z361" s="36" t="s">
        <v>674</v>
      </c>
      <c r="AA361" s="36" t="s">
        <v>675</v>
      </c>
      <c r="AB361" s="37">
        <v>4.4000000000000004</v>
      </c>
      <c r="AC361" s="38">
        <v>10000</v>
      </c>
      <c r="AD361" s="36" t="s">
        <v>8844</v>
      </c>
      <c r="AE361" s="39">
        <v>44070</v>
      </c>
      <c r="AF361" s="39">
        <v>44132</v>
      </c>
      <c r="AG361" s="36" t="s">
        <v>1877</v>
      </c>
      <c r="AH361" s="36" t="s">
        <v>1878</v>
      </c>
      <c r="AI361" s="37">
        <v>0.38550000000000001</v>
      </c>
      <c r="AJ361" s="36" t="s">
        <v>677</v>
      </c>
      <c r="AK361" s="36" t="s">
        <v>682</v>
      </c>
      <c r="AN361" s="36" t="s">
        <v>1873</v>
      </c>
      <c r="AO361" s="36" t="s">
        <v>1874</v>
      </c>
      <c r="AP361" s="36" t="s">
        <v>1875</v>
      </c>
      <c r="AQ361" s="36" t="s">
        <v>827</v>
      </c>
      <c r="AR361" s="36" t="s">
        <v>679</v>
      </c>
      <c r="AS361" s="36" t="s">
        <v>80</v>
      </c>
      <c r="AT361" s="36" t="s">
        <v>675</v>
      </c>
      <c r="AU361" s="37">
        <v>4.4000000000000004</v>
      </c>
      <c r="AV361" s="38">
        <v>10000</v>
      </c>
      <c r="AW361" s="36" t="s">
        <v>1876</v>
      </c>
      <c r="AX361" s="39">
        <v>44070</v>
      </c>
      <c r="AY361" s="39">
        <v>44132</v>
      </c>
      <c r="AZ361" s="36" t="s">
        <v>1877</v>
      </c>
      <c r="BA361" s="36" t="s">
        <v>1878</v>
      </c>
      <c r="BB361" s="37">
        <v>0.38550000000000001</v>
      </c>
      <c r="BC361" s="36" t="s">
        <v>677</v>
      </c>
      <c r="BD361" s="36" t="s">
        <v>810</v>
      </c>
    </row>
    <row r="362" spans="2:56">
      <c r="B362" s="36" t="s">
        <v>391</v>
      </c>
      <c r="C362" s="36" t="s">
        <v>2980</v>
      </c>
      <c r="D362" s="36" t="s">
        <v>5158</v>
      </c>
      <c r="E362" s="36" t="s">
        <v>4879</v>
      </c>
      <c r="F362" s="36" t="s">
        <v>679</v>
      </c>
      <c r="G362" s="36" t="s">
        <v>692</v>
      </c>
      <c r="H362" s="36" t="s">
        <v>675</v>
      </c>
      <c r="I362" s="37">
        <v>2.1</v>
      </c>
      <c r="J362" s="38">
        <v>10000</v>
      </c>
      <c r="K362" s="36" t="s">
        <v>5089</v>
      </c>
      <c r="L362" s="39">
        <v>42241</v>
      </c>
      <c r="M362" s="39">
        <v>42242</v>
      </c>
      <c r="N362" s="36" t="s">
        <v>2888</v>
      </c>
      <c r="O362" s="36" t="s">
        <v>5072</v>
      </c>
      <c r="P362" s="37">
        <v>0.1802</v>
      </c>
      <c r="Q362" s="36" t="s">
        <v>677</v>
      </c>
      <c r="R362" s="36" t="s">
        <v>682</v>
      </c>
      <c r="S362" s="47"/>
      <c r="U362" s="36" t="s">
        <v>1879</v>
      </c>
      <c r="V362" s="36" t="s">
        <v>1880</v>
      </c>
      <c r="W362" s="36" t="s">
        <v>1881</v>
      </c>
      <c r="X362" s="36" t="s">
        <v>671</v>
      </c>
      <c r="Y362" s="36" t="s">
        <v>679</v>
      </c>
      <c r="Z362" s="36" t="s">
        <v>674</v>
      </c>
      <c r="AA362" s="36" t="s">
        <v>675</v>
      </c>
      <c r="AB362" s="37">
        <v>4.5</v>
      </c>
      <c r="AC362" s="38">
        <v>10000</v>
      </c>
      <c r="AD362" s="36" t="s">
        <v>8845</v>
      </c>
      <c r="AE362" s="39">
        <v>44070</v>
      </c>
      <c r="AF362" s="39">
        <v>44132</v>
      </c>
      <c r="AG362" s="36" t="s">
        <v>1877</v>
      </c>
      <c r="AH362" s="36" t="s">
        <v>8846</v>
      </c>
      <c r="AI362" s="37">
        <v>0.32169999999999999</v>
      </c>
      <c r="AJ362" s="36" t="s">
        <v>677</v>
      </c>
      <c r="AK362" s="36" t="s">
        <v>682</v>
      </c>
      <c r="AN362" s="36" t="s">
        <v>1879</v>
      </c>
      <c r="AO362" s="36" t="s">
        <v>1880</v>
      </c>
      <c r="AP362" s="36" t="s">
        <v>1881</v>
      </c>
      <c r="AQ362" s="36" t="s">
        <v>673</v>
      </c>
      <c r="AR362" s="36" t="s">
        <v>679</v>
      </c>
      <c r="AS362" s="36" t="s">
        <v>789</v>
      </c>
      <c r="AT362" s="36" t="s">
        <v>809</v>
      </c>
      <c r="AU362" s="37">
        <v>4.5</v>
      </c>
      <c r="AV362" s="38">
        <v>10000</v>
      </c>
      <c r="AW362" s="36" t="s">
        <v>1882</v>
      </c>
      <c r="AX362" s="39">
        <v>44070</v>
      </c>
      <c r="AY362" s="39">
        <v>44132</v>
      </c>
      <c r="AZ362" s="36" t="s">
        <v>1883</v>
      </c>
      <c r="BA362" s="36" t="s">
        <v>1884</v>
      </c>
      <c r="BB362" s="37">
        <v>0.32169999999999999</v>
      </c>
      <c r="BC362" s="36" t="s">
        <v>201</v>
      </c>
      <c r="BD362" s="36" t="s">
        <v>799</v>
      </c>
    </row>
    <row r="363" spans="2:56">
      <c r="B363" s="36" t="s">
        <v>5159</v>
      </c>
      <c r="C363" s="36" t="s">
        <v>9958</v>
      </c>
      <c r="D363" s="36" t="s">
        <v>2981</v>
      </c>
      <c r="E363" s="36" t="s">
        <v>4879</v>
      </c>
      <c r="F363" s="36" t="s">
        <v>679</v>
      </c>
      <c r="G363" s="36" t="s">
        <v>674</v>
      </c>
      <c r="H363" s="36" t="s">
        <v>675</v>
      </c>
      <c r="I363" s="37">
        <v>1.95</v>
      </c>
      <c r="J363" s="38">
        <v>10000</v>
      </c>
      <c r="K363" s="36" t="s">
        <v>4910</v>
      </c>
      <c r="L363" s="39">
        <v>42241</v>
      </c>
      <c r="M363" s="39">
        <v>42270</v>
      </c>
      <c r="N363" s="36" t="s">
        <v>4915</v>
      </c>
      <c r="O363" s="36" t="s">
        <v>4934</v>
      </c>
      <c r="P363" s="37">
        <v>0.18290000000000001</v>
      </c>
      <c r="Q363" s="36" t="s">
        <v>677</v>
      </c>
      <c r="R363" s="36" t="s">
        <v>682</v>
      </c>
      <c r="S363" s="47"/>
      <c r="U363" s="36" t="s">
        <v>1885</v>
      </c>
      <c r="V363" s="36" t="s">
        <v>1886</v>
      </c>
      <c r="W363" s="36" t="s">
        <v>1887</v>
      </c>
      <c r="X363" s="36" t="s">
        <v>671</v>
      </c>
      <c r="Y363" s="36" t="s">
        <v>8422</v>
      </c>
      <c r="Z363" s="36" t="s">
        <v>674</v>
      </c>
      <c r="AA363" s="36" t="s">
        <v>675</v>
      </c>
      <c r="AB363" s="37">
        <v>4.5999999999999996</v>
      </c>
      <c r="AC363" s="38">
        <v>10000</v>
      </c>
      <c r="AD363" s="36" t="s">
        <v>8847</v>
      </c>
      <c r="AE363" s="39">
        <v>44070</v>
      </c>
      <c r="AF363" s="39">
        <v>44132</v>
      </c>
      <c r="AG363" s="36" t="s">
        <v>1877</v>
      </c>
      <c r="AH363" s="36" t="s">
        <v>1878</v>
      </c>
      <c r="AI363" s="37">
        <v>0.26090000000000002</v>
      </c>
      <c r="AJ363" s="36" t="s">
        <v>677</v>
      </c>
      <c r="AK363" s="36" t="s">
        <v>682</v>
      </c>
      <c r="AN363" s="36" t="s">
        <v>1885</v>
      </c>
      <c r="AO363" s="36" t="s">
        <v>1886</v>
      </c>
      <c r="AP363" s="36" t="s">
        <v>1887</v>
      </c>
      <c r="AQ363" s="36" t="s">
        <v>195</v>
      </c>
      <c r="AR363" s="36" t="s">
        <v>679</v>
      </c>
      <c r="AS363" s="36" t="s">
        <v>812</v>
      </c>
      <c r="AT363" s="36" t="s">
        <v>855</v>
      </c>
      <c r="AU363" s="37">
        <v>4.5999999999999996</v>
      </c>
      <c r="AV363" s="38">
        <v>10000</v>
      </c>
      <c r="AW363" s="36" t="s">
        <v>1882</v>
      </c>
      <c r="AX363" s="39">
        <v>44070</v>
      </c>
      <c r="AY363" s="39">
        <v>44132</v>
      </c>
      <c r="AZ363" s="36" t="s">
        <v>1883</v>
      </c>
      <c r="BA363" s="36" t="s">
        <v>1878</v>
      </c>
      <c r="BB363" s="37">
        <v>0.26090000000000002</v>
      </c>
      <c r="BC363" s="36" t="s">
        <v>793</v>
      </c>
      <c r="BD363" s="36" t="s">
        <v>79</v>
      </c>
    </row>
    <row r="364" spans="2:56">
      <c r="B364" s="36" t="s">
        <v>5160</v>
      </c>
      <c r="C364" s="36" t="s">
        <v>2982</v>
      </c>
      <c r="D364" s="36" t="s">
        <v>2983</v>
      </c>
      <c r="E364" s="36" t="s">
        <v>4879</v>
      </c>
      <c r="F364" s="36" t="s">
        <v>679</v>
      </c>
      <c r="G364" s="36" t="s">
        <v>674</v>
      </c>
      <c r="H364" s="36" t="s">
        <v>675</v>
      </c>
      <c r="I364" s="37">
        <v>2</v>
      </c>
      <c r="J364" s="38">
        <v>10000</v>
      </c>
      <c r="K364" s="36" t="s">
        <v>4910</v>
      </c>
      <c r="L364" s="39">
        <v>42241</v>
      </c>
      <c r="M364" s="39">
        <v>42270</v>
      </c>
      <c r="N364" s="36" t="s">
        <v>4915</v>
      </c>
      <c r="O364" s="36" t="s">
        <v>4934</v>
      </c>
      <c r="P364" s="37">
        <v>0.1547</v>
      </c>
      <c r="Q364" s="36" t="s">
        <v>677</v>
      </c>
      <c r="R364" s="36" t="s">
        <v>682</v>
      </c>
      <c r="S364" s="47"/>
      <c r="U364" s="36" t="s">
        <v>1888</v>
      </c>
      <c r="V364" s="36" t="s">
        <v>1889</v>
      </c>
      <c r="W364" s="36" t="s">
        <v>1890</v>
      </c>
      <c r="X364" s="36" t="s">
        <v>8368</v>
      </c>
      <c r="Y364" s="36" t="s">
        <v>679</v>
      </c>
      <c r="Z364" s="36" t="s">
        <v>674</v>
      </c>
      <c r="AA364" s="36" t="s">
        <v>675</v>
      </c>
      <c r="AB364" s="37">
        <v>4.7</v>
      </c>
      <c r="AC364" s="38">
        <v>10000</v>
      </c>
      <c r="AD364" s="36" t="s">
        <v>8848</v>
      </c>
      <c r="AE364" s="39">
        <v>44070</v>
      </c>
      <c r="AF364" s="39">
        <v>44132</v>
      </c>
      <c r="AG364" s="36" t="s">
        <v>8849</v>
      </c>
      <c r="AH364" s="36" t="s">
        <v>1878</v>
      </c>
      <c r="AI364" s="37">
        <v>0.20660000000000001</v>
      </c>
      <c r="AJ364" s="36" t="s">
        <v>677</v>
      </c>
      <c r="AK364" s="36" t="s">
        <v>682</v>
      </c>
      <c r="AN364" s="36" t="s">
        <v>1888</v>
      </c>
      <c r="AO364" s="36" t="s">
        <v>1889</v>
      </c>
      <c r="AP364" s="36" t="s">
        <v>1890</v>
      </c>
      <c r="AQ364" s="36" t="s">
        <v>827</v>
      </c>
      <c r="AR364" s="36" t="s">
        <v>77</v>
      </c>
      <c r="AS364" s="36" t="s">
        <v>674</v>
      </c>
      <c r="AT364" s="36" t="s">
        <v>809</v>
      </c>
      <c r="AU364" s="37">
        <v>4.7</v>
      </c>
      <c r="AV364" s="38">
        <v>10000</v>
      </c>
      <c r="AW364" s="36" t="s">
        <v>1891</v>
      </c>
      <c r="AX364" s="39">
        <v>44070</v>
      </c>
      <c r="AY364" s="39">
        <v>44132</v>
      </c>
      <c r="AZ364" s="36" t="s">
        <v>1892</v>
      </c>
      <c r="BA364" s="36" t="s">
        <v>189</v>
      </c>
      <c r="BB364" s="37">
        <v>0.20660000000000001</v>
      </c>
      <c r="BC364" s="36" t="s">
        <v>814</v>
      </c>
      <c r="BD364" s="36" t="s">
        <v>799</v>
      </c>
    </row>
    <row r="365" spans="2:56">
      <c r="B365" s="36" t="s">
        <v>2984</v>
      </c>
      <c r="C365" s="36" t="s">
        <v>5161</v>
      </c>
      <c r="D365" s="36" t="s">
        <v>9959</v>
      </c>
      <c r="E365" s="36" t="s">
        <v>4879</v>
      </c>
      <c r="F365" s="36" t="s">
        <v>679</v>
      </c>
      <c r="G365" s="36" t="s">
        <v>674</v>
      </c>
      <c r="H365" s="36" t="s">
        <v>675</v>
      </c>
      <c r="I365" s="37">
        <v>2.0499999999999998</v>
      </c>
      <c r="J365" s="38">
        <v>10000</v>
      </c>
      <c r="K365" s="36" t="s">
        <v>4910</v>
      </c>
      <c r="L365" s="39">
        <v>42241</v>
      </c>
      <c r="M365" s="39">
        <v>42270</v>
      </c>
      <c r="N365" s="36" t="s">
        <v>4915</v>
      </c>
      <c r="O365" s="36" t="s">
        <v>4934</v>
      </c>
      <c r="P365" s="37">
        <v>0.12959999999999999</v>
      </c>
      <c r="Q365" s="36" t="s">
        <v>677</v>
      </c>
      <c r="R365" s="36" t="s">
        <v>682</v>
      </c>
      <c r="S365" s="47"/>
      <c r="U365" s="36" t="s">
        <v>8850</v>
      </c>
      <c r="V365" s="36" t="s">
        <v>1894</v>
      </c>
      <c r="W365" s="36" t="s">
        <v>8851</v>
      </c>
      <c r="X365" s="36" t="s">
        <v>671</v>
      </c>
      <c r="Y365" s="36" t="s">
        <v>8391</v>
      </c>
      <c r="Z365" s="36" t="s">
        <v>674</v>
      </c>
      <c r="AA365" s="36" t="s">
        <v>675</v>
      </c>
      <c r="AB365" s="37">
        <v>4.8</v>
      </c>
      <c r="AC365" s="38">
        <v>10000</v>
      </c>
      <c r="AD365" s="36" t="s">
        <v>297</v>
      </c>
      <c r="AE365" s="39">
        <v>44070</v>
      </c>
      <c r="AF365" s="39">
        <v>44132</v>
      </c>
      <c r="AG365" s="36" t="s">
        <v>1877</v>
      </c>
      <c r="AH365" s="36" t="s">
        <v>1878</v>
      </c>
      <c r="AI365" s="37">
        <v>0.16450000000000001</v>
      </c>
      <c r="AJ365" s="36" t="s">
        <v>677</v>
      </c>
      <c r="AK365" s="36" t="s">
        <v>682</v>
      </c>
      <c r="AN365" s="36" t="s">
        <v>1893</v>
      </c>
      <c r="AO365" s="36" t="s">
        <v>1894</v>
      </c>
      <c r="AP365" s="36" t="s">
        <v>1895</v>
      </c>
      <c r="AQ365" s="36" t="s">
        <v>195</v>
      </c>
      <c r="AR365" s="36" t="s">
        <v>679</v>
      </c>
      <c r="AS365" s="36" t="s">
        <v>789</v>
      </c>
      <c r="AT365" s="36" t="s">
        <v>790</v>
      </c>
      <c r="AU365" s="37">
        <v>4.8</v>
      </c>
      <c r="AV365" s="38">
        <v>10000</v>
      </c>
      <c r="AW365" s="36" t="s">
        <v>1891</v>
      </c>
      <c r="AX365" s="39">
        <v>44070</v>
      </c>
      <c r="AY365" s="39">
        <v>44132</v>
      </c>
      <c r="AZ365" s="36" t="s">
        <v>1877</v>
      </c>
      <c r="BA365" s="36" t="s">
        <v>1896</v>
      </c>
      <c r="BB365" s="37">
        <v>0.16450000000000001</v>
      </c>
      <c r="BC365" s="36" t="s">
        <v>823</v>
      </c>
      <c r="BD365" s="36" t="s">
        <v>682</v>
      </c>
    </row>
    <row r="366" spans="2:56">
      <c r="B366" s="36" t="s">
        <v>9960</v>
      </c>
      <c r="C366" s="36" t="s">
        <v>9961</v>
      </c>
      <c r="D366" s="36" t="s">
        <v>9962</v>
      </c>
      <c r="E366" s="36" t="s">
        <v>4879</v>
      </c>
      <c r="F366" s="36" t="s">
        <v>679</v>
      </c>
      <c r="G366" s="36" t="s">
        <v>674</v>
      </c>
      <c r="H366" s="36" t="s">
        <v>675</v>
      </c>
      <c r="I366" s="37">
        <v>2.1</v>
      </c>
      <c r="J366" s="38">
        <v>10000</v>
      </c>
      <c r="K366" s="36" t="s">
        <v>4910</v>
      </c>
      <c r="L366" s="39">
        <v>42241</v>
      </c>
      <c r="M366" s="39">
        <v>42270</v>
      </c>
      <c r="N366" s="36" t="s">
        <v>4915</v>
      </c>
      <c r="O366" s="36" t="s">
        <v>4934</v>
      </c>
      <c r="P366" s="37">
        <v>0.1076</v>
      </c>
      <c r="Q366" s="36" t="s">
        <v>677</v>
      </c>
      <c r="R366" s="36" t="s">
        <v>682</v>
      </c>
      <c r="S366" s="47"/>
      <c r="U366" s="36" t="s">
        <v>1897</v>
      </c>
      <c r="V366" s="36" t="s">
        <v>1898</v>
      </c>
      <c r="W366" s="36" t="s">
        <v>1899</v>
      </c>
      <c r="X366" s="36" t="s">
        <v>8547</v>
      </c>
      <c r="Y366" s="36" t="s">
        <v>8518</v>
      </c>
      <c r="Z366" s="36" t="s">
        <v>674</v>
      </c>
      <c r="AA366" s="36" t="s">
        <v>8389</v>
      </c>
      <c r="AB366" s="37">
        <v>4.9000000000000004</v>
      </c>
      <c r="AC366" s="38">
        <v>10000</v>
      </c>
      <c r="AD366" s="36" t="s">
        <v>297</v>
      </c>
      <c r="AE366" s="39">
        <v>44070</v>
      </c>
      <c r="AF366" s="39">
        <v>44132</v>
      </c>
      <c r="AG366" s="36" t="s">
        <v>1877</v>
      </c>
      <c r="AH366" s="36" t="s">
        <v>1878</v>
      </c>
      <c r="AI366" s="37">
        <v>0.128</v>
      </c>
      <c r="AJ366" s="36" t="s">
        <v>677</v>
      </c>
      <c r="AK366" s="36" t="s">
        <v>682</v>
      </c>
      <c r="AN366" s="36" t="s">
        <v>1897</v>
      </c>
      <c r="AO366" s="36" t="s">
        <v>1898</v>
      </c>
      <c r="AP366" s="36" t="s">
        <v>1899</v>
      </c>
      <c r="AQ366" s="36" t="s">
        <v>827</v>
      </c>
      <c r="AR366" s="36" t="s">
        <v>811</v>
      </c>
      <c r="AS366" s="36" t="s">
        <v>80</v>
      </c>
      <c r="AT366" s="36" t="s">
        <v>809</v>
      </c>
      <c r="AU366" s="37">
        <v>4.9000000000000004</v>
      </c>
      <c r="AV366" s="38">
        <v>10000</v>
      </c>
      <c r="AW366" s="36" t="s">
        <v>1891</v>
      </c>
      <c r="AX366" s="39">
        <v>44070</v>
      </c>
      <c r="AY366" s="39">
        <v>44132</v>
      </c>
      <c r="AZ366" s="36" t="s">
        <v>1900</v>
      </c>
      <c r="BA366" s="36" t="s">
        <v>1884</v>
      </c>
      <c r="BB366" s="37">
        <v>0.128</v>
      </c>
      <c r="BC366" s="36" t="s">
        <v>823</v>
      </c>
      <c r="BD366" s="36" t="s">
        <v>682</v>
      </c>
    </row>
    <row r="367" spans="2:56">
      <c r="B367" s="36" t="s">
        <v>2985</v>
      </c>
      <c r="C367" s="36" t="s">
        <v>9963</v>
      </c>
      <c r="D367" s="36" t="s">
        <v>9964</v>
      </c>
      <c r="E367" s="36" t="s">
        <v>4879</v>
      </c>
      <c r="F367" s="36" t="s">
        <v>679</v>
      </c>
      <c r="G367" s="36" t="s">
        <v>692</v>
      </c>
      <c r="H367" s="36" t="s">
        <v>675</v>
      </c>
      <c r="I367" s="37">
        <v>1.95</v>
      </c>
      <c r="J367" s="38">
        <v>10000</v>
      </c>
      <c r="K367" s="36" t="s">
        <v>4910</v>
      </c>
      <c r="L367" s="39">
        <v>42241</v>
      </c>
      <c r="M367" s="39">
        <v>42270</v>
      </c>
      <c r="N367" s="36" t="s">
        <v>4915</v>
      </c>
      <c r="O367" s="36" t="s">
        <v>4934</v>
      </c>
      <c r="P367" s="37">
        <v>0.15579999999999999</v>
      </c>
      <c r="Q367" s="36" t="s">
        <v>677</v>
      </c>
      <c r="R367" s="36" t="s">
        <v>682</v>
      </c>
      <c r="S367" s="47"/>
      <c r="U367" s="36" t="s">
        <v>1901</v>
      </c>
      <c r="V367" s="36" t="s">
        <v>8852</v>
      </c>
      <c r="W367" s="36" t="s">
        <v>750</v>
      </c>
      <c r="X367" s="36" t="s">
        <v>671</v>
      </c>
      <c r="Y367" s="36" t="s">
        <v>679</v>
      </c>
      <c r="Z367" s="36" t="s">
        <v>8374</v>
      </c>
      <c r="AA367" s="36" t="s">
        <v>8389</v>
      </c>
      <c r="AB367" s="37">
        <v>5</v>
      </c>
      <c r="AC367" s="38">
        <v>10000</v>
      </c>
      <c r="AD367" s="36" t="s">
        <v>297</v>
      </c>
      <c r="AE367" s="39">
        <v>44070</v>
      </c>
      <c r="AF367" s="39">
        <v>44132</v>
      </c>
      <c r="AG367" s="36" t="s">
        <v>8853</v>
      </c>
      <c r="AH367" s="36" t="s">
        <v>8854</v>
      </c>
      <c r="AI367" s="37">
        <v>9.8699999999999996E-2</v>
      </c>
      <c r="AJ367" s="36" t="s">
        <v>8382</v>
      </c>
      <c r="AK367" s="36" t="s">
        <v>682</v>
      </c>
      <c r="AN367" s="36" t="s">
        <v>1901</v>
      </c>
      <c r="AO367" s="36" t="s">
        <v>1902</v>
      </c>
      <c r="AP367" s="36" t="s">
        <v>750</v>
      </c>
      <c r="AQ367" s="36" t="s">
        <v>808</v>
      </c>
      <c r="AR367" s="36" t="s">
        <v>804</v>
      </c>
      <c r="AS367" s="36" t="s">
        <v>847</v>
      </c>
      <c r="AT367" s="36" t="s">
        <v>855</v>
      </c>
      <c r="AU367" s="37">
        <v>5</v>
      </c>
      <c r="AV367" s="38">
        <v>10000</v>
      </c>
      <c r="AW367" s="36" t="s">
        <v>1891</v>
      </c>
      <c r="AX367" s="39">
        <v>44070</v>
      </c>
      <c r="AY367" s="39">
        <v>44132</v>
      </c>
      <c r="AZ367" s="36" t="s">
        <v>1892</v>
      </c>
      <c r="BA367" s="36" t="s">
        <v>1903</v>
      </c>
      <c r="BB367" s="37">
        <v>9.8699999999999996E-2</v>
      </c>
      <c r="BC367" s="36" t="s">
        <v>201</v>
      </c>
      <c r="BD367" s="36" t="s">
        <v>79</v>
      </c>
    </row>
    <row r="368" spans="2:56">
      <c r="B368" s="36" t="s">
        <v>2986</v>
      </c>
      <c r="C368" s="36" t="s">
        <v>5162</v>
      </c>
      <c r="D368" s="36" t="s">
        <v>9965</v>
      </c>
      <c r="E368" s="36" t="s">
        <v>4879</v>
      </c>
      <c r="F368" s="36" t="s">
        <v>679</v>
      </c>
      <c r="G368" s="36" t="s">
        <v>692</v>
      </c>
      <c r="H368" s="36" t="s">
        <v>675</v>
      </c>
      <c r="I368" s="37">
        <v>2</v>
      </c>
      <c r="J368" s="38">
        <v>10000</v>
      </c>
      <c r="K368" s="36" t="s">
        <v>4910</v>
      </c>
      <c r="L368" s="39">
        <v>42241</v>
      </c>
      <c r="M368" s="39">
        <v>42270</v>
      </c>
      <c r="N368" s="36" t="s">
        <v>4915</v>
      </c>
      <c r="O368" s="36" t="s">
        <v>9584</v>
      </c>
      <c r="P368" s="37">
        <v>0.18029999999999999</v>
      </c>
      <c r="Q368" s="36" t="s">
        <v>677</v>
      </c>
      <c r="R368" s="36" t="s">
        <v>682</v>
      </c>
      <c r="S368" s="47"/>
      <c r="U368" s="36" t="s">
        <v>1904</v>
      </c>
      <c r="V368" s="36" t="s">
        <v>8855</v>
      </c>
      <c r="W368" s="36" t="s">
        <v>1905</v>
      </c>
      <c r="X368" s="36" t="s">
        <v>671</v>
      </c>
      <c r="Y368" s="36" t="s">
        <v>679</v>
      </c>
      <c r="Z368" s="36" t="s">
        <v>8374</v>
      </c>
      <c r="AA368" s="36" t="s">
        <v>675</v>
      </c>
      <c r="AB368" s="37">
        <v>5.25</v>
      </c>
      <c r="AC368" s="38">
        <v>10000</v>
      </c>
      <c r="AD368" s="36" t="s">
        <v>8856</v>
      </c>
      <c r="AE368" s="39">
        <v>44070</v>
      </c>
      <c r="AF368" s="39">
        <v>44132</v>
      </c>
      <c r="AG368" s="36" t="s">
        <v>1877</v>
      </c>
      <c r="AH368" s="36" t="s">
        <v>1878</v>
      </c>
      <c r="AI368" s="37">
        <v>5.5199999999999999E-2</v>
      </c>
      <c r="AJ368" s="36" t="s">
        <v>677</v>
      </c>
      <c r="AK368" s="36" t="s">
        <v>682</v>
      </c>
      <c r="AN368" s="36" t="s">
        <v>1904</v>
      </c>
      <c r="AO368" s="36" t="s">
        <v>298</v>
      </c>
      <c r="AP368" s="36" t="s">
        <v>1905</v>
      </c>
      <c r="AQ368" s="36" t="s">
        <v>195</v>
      </c>
      <c r="AR368" s="36" t="s">
        <v>679</v>
      </c>
      <c r="AS368" s="36" t="s">
        <v>674</v>
      </c>
      <c r="AT368" s="36" t="s">
        <v>809</v>
      </c>
      <c r="AU368" s="37">
        <v>5.25</v>
      </c>
      <c r="AV368" s="38">
        <v>10000</v>
      </c>
      <c r="AW368" s="36" t="s">
        <v>1882</v>
      </c>
      <c r="AX368" s="39">
        <v>44070</v>
      </c>
      <c r="AY368" s="39">
        <v>44132</v>
      </c>
      <c r="AZ368" s="36" t="s">
        <v>1900</v>
      </c>
      <c r="BA368" s="36" t="s">
        <v>1884</v>
      </c>
      <c r="BB368" s="37">
        <v>5.5199999999999999E-2</v>
      </c>
      <c r="BC368" s="36" t="s">
        <v>798</v>
      </c>
      <c r="BD368" s="36" t="s">
        <v>682</v>
      </c>
    </row>
    <row r="369" spans="2:56">
      <c r="B369" s="36" t="s">
        <v>2987</v>
      </c>
      <c r="C369" s="36" t="s">
        <v>9966</v>
      </c>
      <c r="D369" s="36" t="s">
        <v>9967</v>
      </c>
      <c r="E369" s="36" t="s">
        <v>4879</v>
      </c>
      <c r="F369" s="36" t="s">
        <v>679</v>
      </c>
      <c r="G369" s="36" t="s">
        <v>692</v>
      </c>
      <c r="H369" s="36" t="s">
        <v>675</v>
      </c>
      <c r="I369" s="37">
        <v>2.0499999999999998</v>
      </c>
      <c r="J369" s="38">
        <v>10000</v>
      </c>
      <c r="K369" s="36" t="s">
        <v>4910</v>
      </c>
      <c r="L369" s="39">
        <v>42241</v>
      </c>
      <c r="M369" s="39">
        <v>42270</v>
      </c>
      <c r="N369" s="36" t="s">
        <v>4915</v>
      </c>
      <c r="O369" s="36" t="s">
        <v>4934</v>
      </c>
      <c r="P369" s="37">
        <v>0.20669999999999999</v>
      </c>
      <c r="Q369" s="36" t="s">
        <v>677</v>
      </c>
      <c r="R369" s="36" t="s">
        <v>682</v>
      </c>
      <c r="S369" s="47"/>
      <c r="U369" s="36" t="s">
        <v>1906</v>
      </c>
      <c r="V369" s="36" t="s">
        <v>1907</v>
      </c>
      <c r="W369" s="36" t="s">
        <v>1908</v>
      </c>
      <c r="X369" s="36" t="s">
        <v>8357</v>
      </c>
      <c r="Y369" s="36" t="s">
        <v>679</v>
      </c>
      <c r="Z369" s="36" t="s">
        <v>674</v>
      </c>
      <c r="AA369" s="36" t="s">
        <v>8389</v>
      </c>
      <c r="AB369" s="37">
        <v>5.5</v>
      </c>
      <c r="AC369" s="38">
        <v>10000</v>
      </c>
      <c r="AD369" s="36" t="s">
        <v>297</v>
      </c>
      <c r="AE369" s="39">
        <v>44070</v>
      </c>
      <c r="AF369" s="39">
        <v>44132</v>
      </c>
      <c r="AG369" s="36" t="s">
        <v>1877</v>
      </c>
      <c r="AH369" s="36" t="s">
        <v>1878</v>
      </c>
      <c r="AI369" s="37">
        <v>3.3399999999999999E-2</v>
      </c>
      <c r="AJ369" s="36" t="s">
        <v>677</v>
      </c>
      <c r="AK369" s="36" t="s">
        <v>682</v>
      </c>
      <c r="AN369" s="36" t="s">
        <v>1906</v>
      </c>
      <c r="AO369" s="36" t="s">
        <v>1907</v>
      </c>
      <c r="AP369" s="36" t="s">
        <v>1908</v>
      </c>
      <c r="AQ369" s="36" t="s">
        <v>195</v>
      </c>
      <c r="AR369" s="36" t="s">
        <v>77</v>
      </c>
      <c r="AS369" s="36" t="s">
        <v>789</v>
      </c>
      <c r="AT369" s="36" t="s">
        <v>78</v>
      </c>
      <c r="AU369" s="37">
        <v>5.5</v>
      </c>
      <c r="AV369" s="38">
        <v>10000</v>
      </c>
      <c r="AW369" s="36" t="s">
        <v>1891</v>
      </c>
      <c r="AX369" s="39">
        <v>44070</v>
      </c>
      <c r="AY369" s="39">
        <v>44132</v>
      </c>
      <c r="AZ369" s="36" t="s">
        <v>188</v>
      </c>
      <c r="BA369" s="36" t="s">
        <v>1896</v>
      </c>
      <c r="BB369" s="37">
        <v>3.3399999999999999E-2</v>
      </c>
      <c r="BC369" s="36" t="s">
        <v>677</v>
      </c>
      <c r="BD369" s="36" t="s">
        <v>799</v>
      </c>
    </row>
    <row r="370" spans="2:56">
      <c r="B370" s="36" t="s">
        <v>9968</v>
      </c>
      <c r="C370" s="36" t="s">
        <v>9969</v>
      </c>
      <c r="D370" s="36" t="s">
        <v>5163</v>
      </c>
      <c r="E370" s="36" t="s">
        <v>4879</v>
      </c>
      <c r="F370" s="36" t="s">
        <v>679</v>
      </c>
      <c r="G370" s="36" t="s">
        <v>692</v>
      </c>
      <c r="H370" s="36" t="s">
        <v>675</v>
      </c>
      <c r="I370" s="37">
        <v>2.1</v>
      </c>
      <c r="J370" s="38">
        <v>10000</v>
      </c>
      <c r="K370" s="36" t="s">
        <v>4910</v>
      </c>
      <c r="L370" s="39">
        <v>42241</v>
      </c>
      <c r="M370" s="39">
        <v>42270</v>
      </c>
      <c r="N370" s="36" t="s">
        <v>4915</v>
      </c>
      <c r="O370" s="36" t="s">
        <v>4934</v>
      </c>
      <c r="P370" s="37">
        <v>0.23499999999999999</v>
      </c>
      <c r="Q370" s="36" t="s">
        <v>677</v>
      </c>
      <c r="R370" s="36" t="s">
        <v>682</v>
      </c>
      <c r="S370" s="47"/>
      <c r="U370" s="36" t="s">
        <v>1909</v>
      </c>
      <c r="V370" s="36" t="s">
        <v>1910</v>
      </c>
      <c r="W370" s="36" t="s">
        <v>8857</v>
      </c>
      <c r="X370" s="36" t="s">
        <v>671</v>
      </c>
      <c r="Y370" s="36" t="s">
        <v>679</v>
      </c>
      <c r="Z370" s="36" t="s">
        <v>692</v>
      </c>
      <c r="AA370" s="36" t="s">
        <v>675</v>
      </c>
      <c r="AB370" s="37">
        <v>4.4000000000000004</v>
      </c>
      <c r="AC370" s="38">
        <v>10000</v>
      </c>
      <c r="AD370" s="36" t="s">
        <v>297</v>
      </c>
      <c r="AE370" s="39">
        <v>44070</v>
      </c>
      <c r="AF370" s="39">
        <v>44132</v>
      </c>
      <c r="AG370" s="36" t="s">
        <v>8858</v>
      </c>
      <c r="AH370" s="36" t="s">
        <v>1878</v>
      </c>
      <c r="AI370" s="37">
        <v>7.85E-2</v>
      </c>
      <c r="AJ370" s="36" t="s">
        <v>677</v>
      </c>
      <c r="AK370" s="36" t="s">
        <v>682</v>
      </c>
      <c r="AN370" s="36" t="s">
        <v>1909</v>
      </c>
      <c r="AO370" s="36" t="s">
        <v>1910</v>
      </c>
      <c r="AP370" s="36" t="s">
        <v>1911</v>
      </c>
      <c r="AQ370" s="36" t="s">
        <v>195</v>
      </c>
      <c r="AR370" s="36" t="s">
        <v>881</v>
      </c>
      <c r="AS370" s="36" t="s">
        <v>205</v>
      </c>
      <c r="AT370" s="36" t="s">
        <v>675</v>
      </c>
      <c r="AU370" s="37">
        <v>4.4000000000000004</v>
      </c>
      <c r="AV370" s="38">
        <v>10000</v>
      </c>
      <c r="AW370" s="36" t="s">
        <v>1876</v>
      </c>
      <c r="AX370" s="39">
        <v>44070</v>
      </c>
      <c r="AY370" s="39">
        <v>44132</v>
      </c>
      <c r="AZ370" s="36" t="s">
        <v>1883</v>
      </c>
      <c r="BA370" s="36" t="s">
        <v>1878</v>
      </c>
      <c r="BB370" s="37">
        <v>7.85E-2</v>
      </c>
      <c r="BC370" s="36" t="s">
        <v>793</v>
      </c>
      <c r="BD370" s="36" t="s">
        <v>682</v>
      </c>
    </row>
    <row r="371" spans="2:56">
      <c r="B371" s="36" t="s">
        <v>9970</v>
      </c>
      <c r="C371" s="36" t="s">
        <v>5164</v>
      </c>
      <c r="D371" s="36" t="s">
        <v>5165</v>
      </c>
      <c r="E371" s="36" t="s">
        <v>4879</v>
      </c>
      <c r="F371" s="36" t="s">
        <v>679</v>
      </c>
      <c r="G371" s="36" t="s">
        <v>674</v>
      </c>
      <c r="H371" s="36" t="s">
        <v>675</v>
      </c>
      <c r="I371" s="37">
        <v>1.95</v>
      </c>
      <c r="J371" s="38">
        <v>10000</v>
      </c>
      <c r="K371" s="36" t="s">
        <v>380</v>
      </c>
      <c r="L371" s="39">
        <v>42241</v>
      </c>
      <c r="M371" s="39">
        <v>42361</v>
      </c>
      <c r="N371" s="36" t="s">
        <v>5025</v>
      </c>
      <c r="O371" s="36" t="s">
        <v>5044</v>
      </c>
      <c r="P371" s="37">
        <v>0.22020000000000001</v>
      </c>
      <c r="Q371" s="36" t="s">
        <v>677</v>
      </c>
      <c r="R371" s="36" t="s">
        <v>682</v>
      </c>
      <c r="S371" s="47"/>
      <c r="U371" s="36" t="s">
        <v>1912</v>
      </c>
      <c r="V371" s="36" t="s">
        <v>8859</v>
      </c>
      <c r="W371" s="36" t="s">
        <v>8860</v>
      </c>
      <c r="X371" s="36" t="s">
        <v>8357</v>
      </c>
      <c r="Y371" s="36" t="s">
        <v>679</v>
      </c>
      <c r="Z371" s="36" t="s">
        <v>692</v>
      </c>
      <c r="AA371" s="36" t="s">
        <v>675</v>
      </c>
      <c r="AB371" s="37">
        <v>4.5</v>
      </c>
      <c r="AC371" s="38">
        <v>10000</v>
      </c>
      <c r="AD371" s="36" t="s">
        <v>297</v>
      </c>
      <c r="AE371" s="39">
        <v>44070</v>
      </c>
      <c r="AF371" s="39">
        <v>44132</v>
      </c>
      <c r="AG371" s="36" t="s">
        <v>1877</v>
      </c>
      <c r="AH371" s="36" t="s">
        <v>1878</v>
      </c>
      <c r="AI371" s="37">
        <v>0.1069</v>
      </c>
      <c r="AJ371" s="36" t="s">
        <v>677</v>
      </c>
      <c r="AK371" s="36" t="s">
        <v>682</v>
      </c>
      <c r="AN371" s="36" t="s">
        <v>1912</v>
      </c>
      <c r="AO371" s="36" t="s">
        <v>1913</v>
      </c>
      <c r="AP371" s="36" t="s">
        <v>1914</v>
      </c>
      <c r="AQ371" s="36" t="s">
        <v>808</v>
      </c>
      <c r="AR371" s="36" t="s">
        <v>804</v>
      </c>
      <c r="AS371" s="36" t="s">
        <v>692</v>
      </c>
      <c r="AT371" s="36" t="s">
        <v>675</v>
      </c>
      <c r="AU371" s="37">
        <v>4.5</v>
      </c>
      <c r="AV371" s="38">
        <v>10000</v>
      </c>
      <c r="AW371" s="36" t="s">
        <v>1891</v>
      </c>
      <c r="AX371" s="39">
        <v>44070</v>
      </c>
      <c r="AY371" s="39">
        <v>44132</v>
      </c>
      <c r="AZ371" s="36" t="s">
        <v>1883</v>
      </c>
      <c r="BA371" s="36" t="s">
        <v>1903</v>
      </c>
      <c r="BB371" s="37">
        <v>0.1069</v>
      </c>
      <c r="BC371" s="36" t="s">
        <v>798</v>
      </c>
      <c r="BD371" s="36" t="s">
        <v>79</v>
      </c>
    </row>
    <row r="372" spans="2:56">
      <c r="B372" s="36" t="s">
        <v>9971</v>
      </c>
      <c r="C372" s="36" t="s">
        <v>2988</v>
      </c>
      <c r="D372" s="36" t="s">
        <v>2989</v>
      </c>
      <c r="E372" s="36" t="s">
        <v>4879</v>
      </c>
      <c r="F372" s="36" t="s">
        <v>679</v>
      </c>
      <c r="G372" s="36" t="s">
        <v>674</v>
      </c>
      <c r="H372" s="36" t="s">
        <v>675</v>
      </c>
      <c r="I372" s="37">
        <v>2</v>
      </c>
      <c r="J372" s="38">
        <v>10000</v>
      </c>
      <c r="K372" s="36" t="s">
        <v>380</v>
      </c>
      <c r="L372" s="39">
        <v>42241</v>
      </c>
      <c r="M372" s="39">
        <v>42361</v>
      </c>
      <c r="N372" s="36" t="s">
        <v>5025</v>
      </c>
      <c r="O372" s="36" t="s">
        <v>5044</v>
      </c>
      <c r="P372" s="37">
        <v>0.19259999999999999</v>
      </c>
      <c r="Q372" s="36" t="s">
        <v>677</v>
      </c>
      <c r="R372" s="36" t="s">
        <v>682</v>
      </c>
      <c r="S372" s="47"/>
      <c r="U372" s="36" t="s">
        <v>1915</v>
      </c>
      <c r="V372" s="36" t="s">
        <v>1916</v>
      </c>
      <c r="W372" s="36" t="s">
        <v>8861</v>
      </c>
      <c r="X372" s="36" t="s">
        <v>671</v>
      </c>
      <c r="Y372" s="36" t="s">
        <v>679</v>
      </c>
      <c r="Z372" s="36" t="s">
        <v>692</v>
      </c>
      <c r="AA372" s="36" t="s">
        <v>675</v>
      </c>
      <c r="AB372" s="37">
        <v>4.5999999999999996</v>
      </c>
      <c r="AC372" s="38">
        <v>10000</v>
      </c>
      <c r="AD372" s="36" t="s">
        <v>297</v>
      </c>
      <c r="AE372" s="39">
        <v>44070</v>
      </c>
      <c r="AF372" s="39">
        <v>44132</v>
      </c>
      <c r="AG372" s="36" t="s">
        <v>1877</v>
      </c>
      <c r="AH372" s="36" t="s">
        <v>1878</v>
      </c>
      <c r="AI372" s="37">
        <v>0.14299999999999999</v>
      </c>
      <c r="AJ372" s="36" t="s">
        <v>8382</v>
      </c>
      <c r="AK372" s="36" t="s">
        <v>682</v>
      </c>
      <c r="AN372" s="36" t="s">
        <v>1915</v>
      </c>
      <c r="AO372" s="36" t="s">
        <v>1916</v>
      </c>
      <c r="AP372" s="36" t="s">
        <v>1917</v>
      </c>
      <c r="AQ372" s="36" t="s">
        <v>808</v>
      </c>
      <c r="AR372" s="36" t="s">
        <v>804</v>
      </c>
      <c r="AS372" s="36" t="s">
        <v>692</v>
      </c>
      <c r="AT372" s="36" t="s">
        <v>675</v>
      </c>
      <c r="AU372" s="37">
        <v>4.5999999999999996</v>
      </c>
      <c r="AV372" s="38">
        <v>10000</v>
      </c>
      <c r="AW372" s="36" t="s">
        <v>1918</v>
      </c>
      <c r="AX372" s="39">
        <v>44070</v>
      </c>
      <c r="AY372" s="39">
        <v>44132</v>
      </c>
      <c r="AZ372" s="36" t="s">
        <v>188</v>
      </c>
      <c r="BA372" s="36" t="s">
        <v>189</v>
      </c>
      <c r="BB372" s="37">
        <v>0.14299999999999999</v>
      </c>
      <c r="BC372" s="36" t="s">
        <v>798</v>
      </c>
      <c r="BD372" s="36" t="s">
        <v>810</v>
      </c>
    </row>
    <row r="373" spans="2:56">
      <c r="B373" s="36" t="s">
        <v>9972</v>
      </c>
      <c r="C373" s="36" t="s">
        <v>2990</v>
      </c>
      <c r="D373" s="36" t="s">
        <v>9973</v>
      </c>
      <c r="E373" s="36" t="s">
        <v>4879</v>
      </c>
      <c r="F373" s="36" t="s">
        <v>679</v>
      </c>
      <c r="G373" s="36" t="s">
        <v>674</v>
      </c>
      <c r="H373" s="36" t="s">
        <v>675</v>
      </c>
      <c r="I373" s="37">
        <v>2.0499999999999998</v>
      </c>
      <c r="J373" s="38">
        <v>10000</v>
      </c>
      <c r="K373" s="36" t="s">
        <v>380</v>
      </c>
      <c r="L373" s="39">
        <v>42241</v>
      </c>
      <c r="M373" s="39">
        <v>42361</v>
      </c>
      <c r="N373" s="36" t="s">
        <v>5025</v>
      </c>
      <c r="O373" s="36" t="s">
        <v>5044</v>
      </c>
      <c r="P373" s="37">
        <v>0.16750000000000001</v>
      </c>
      <c r="Q373" s="36" t="s">
        <v>677</v>
      </c>
      <c r="R373" s="36" t="s">
        <v>682</v>
      </c>
      <c r="S373" s="47"/>
      <c r="U373" s="36" t="s">
        <v>1919</v>
      </c>
      <c r="V373" s="36" t="s">
        <v>1920</v>
      </c>
      <c r="W373" s="36" t="s">
        <v>1921</v>
      </c>
      <c r="X373" s="36" t="s">
        <v>671</v>
      </c>
      <c r="Y373" s="36" t="s">
        <v>679</v>
      </c>
      <c r="Z373" s="36" t="s">
        <v>692</v>
      </c>
      <c r="AA373" s="36" t="s">
        <v>675</v>
      </c>
      <c r="AB373" s="37">
        <v>4.7</v>
      </c>
      <c r="AC373" s="38">
        <v>10000</v>
      </c>
      <c r="AD373" s="36" t="s">
        <v>297</v>
      </c>
      <c r="AE373" s="39">
        <v>44070</v>
      </c>
      <c r="AF373" s="39">
        <v>44132</v>
      </c>
      <c r="AG373" s="36" t="s">
        <v>1877</v>
      </c>
      <c r="AH373" s="36" t="s">
        <v>1878</v>
      </c>
      <c r="AI373" s="37">
        <v>0.18890000000000001</v>
      </c>
      <c r="AJ373" s="36" t="s">
        <v>677</v>
      </c>
      <c r="AK373" s="36" t="s">
        <v>682</v>
      </c>
      <c r="AN373" s="36" t="s">
        <v>1919</v>
      </c>
      <c r="AO373" s="36" t="s">
        <v>1920</v>
      </c>
      <c r="AP373" s="36" t="s">
        <v>1921</v>
      </c>
      <c r="AQ373" s="36" t="s">
        <v>673</v>
      </c>
      <c r="AR373" s="36" t="s">
        <v>77</v>
      </c>
      <c r="AS373" s="36" t="s">
        <v>692</v>
      </c>
      <c r="AT373" s="36" t="s">
        <v>809</v>
      </c>
      <c r="AU373" s="37">
        <v>4.7</v>
      </c>
      <c r="AV373" s="38">
        <v>10000</v>
      </c>
      <c r="AW373" s="36" t="s">
        <v>1891</v>
      </c>
      <c r="AX373" s="39">
        <v>44070</v>
      </c>
      <c r="AY373" s="39">
        <v>44132</v>
      </c>
      <c r="AZ373" s="36" t="s">
        <v>1922</v>
      </c>
      <c r="BA373" s="36" t="s">
        <v>1878</v>
      </c>
      <c r="BB373" s="37">
        <v>0.18890000000000001</v>
      </c>
      <c r="BC373" s="36" t="s">
        <v>798</v>
      </c>
      <c r="BD373" s="36" t="s">
        <v>799</v>
      </c>
    </row>
    <row r="374" spans="2:56">
      <c r="B374" s="36" t="s">
        <v>5166</v>
      </c>
      <c r="C374" s="36" t="s">
        <v>2991</v>
      </c>
      <c r="D374" s="36" t="s">
        <v>2992</v>
      </c>
      <c r="E374" s="36" t="s">
        <v>4879</v>
      </c>
      <c r="F374" s="36" t="s">
        <v>679</v>
      </c>
      <c r="G374" s="36" t="s">
        <v>674</v>
      </c>
      <c r="H374" s="36" t="s">
        <v>675</v>
      </c>
      <c r="I374" s="37">
        <v>2.1</v>
      </c>
      <c r="J374" s="38">
        <v>10000</v>
      </c>
      <c r="K374" s="36" t="s">
        <v>380</v>
      </c>
      <c r="L374" s="39">
        <v>42241</v>
      </c>
      <c r="M374" s="39">
        <v>42361</v>
      </c>
      <c r="N374" s="36" t="s">
        <v>5025</v>
      </c>
      <c r="O374" s="36" t="s">
        <v>5044</v>
      </c>
      <c r="P374" s="37">
        <v>0.1449</v>
      </c>
      <c r="Q374" s="36" t="s">
        <v>677</v>
      </c>
      <c r="R374" s="36" t="s">
        <v>682</v>
      </c>
      <c r="S374" s="47"/>
      <c r="U374" s="36" t="s">
        <v>1923</v>
      </c>
      <c r="V374" s="36" t="s">
        <v>8862</v>
      </c>
      <c r="W374" s="36" t="s">
        <v>1925</v>
      </c>
      <c r="X374" s="36" t="s">
        <v>671</v>
      </c>
      <c r="Y374" s="36" t="s">
        <v>679</v>
      </c>
      <c r="Z374" s="36" t="s">
        <v>692</v>
      </c>
      <c r="AA374" s="36" t="s">
        <v>675</v>
      </c>
      <c r="AB374" s="37">
        <v>4.8</v>
      </c>
      <c r="AC374" s="38">
        <v>10000</v>
      </c>
      <c r="AD374" s="36" t="s">
        <v>8863</v>
      </c>
      <c r="AE374" s="39">
        <v>44070</v>
      </c>
      <c r="AF374" s="39">
        <v>44132</v>
      </c>
      <c r="AG374" s="36" t="s">
        <v>8849</v>
      </c>
      <c r="AH374" s="36" t="s">
        <v>1878</v>
      </c>
      <c r="AI374" s="37">
        <v>0.2417</v>
      </c>
      <c r="AJ374" s="36" t="s">
        <v>8432</v>
      </c>
      <c r="AK374" s="36" t="s">
        <v>682</v>
      </c>
      <c r="AN374" s="36" t="s">
        <v>1923</v>
      </c>
      <c r="AO374" s="36" t="s">
        <v>1924</v>
      </c>
      <c r="AP374" s="36" t="s">
        <v>1925</v>
      </c>
      <c r="AQ374" s="36" t="s">
        <v>673</v>
      </c>
      <c r="AR374" s="36" t="s">
        <v>679</v>
      </c>
      <c r="AS374" s="36" t="s">
        <v>698</v>
      </c>
      <c r="AT374" s="36" t="s">
        <v>809</v>
      </c>
      <c r="AU374" s="37">
        <v>4.8</v>
      </c>
      <c r="AV374" s="38">
        <v>10000</v>
      </c>
      <c r="AW374" s="36" t="s">
        <v>1882</v>
      </c>
      <c r="AX374" s="39">
        <v>44070</v>
      </c>
      <c r="AY374" s="39">
        <v>44132</v>
      </c>
      <c r="AZ374" s="36" t="s">
        <v>1883</v>
      </c>
      <c r="BA374" s="36" t="s">
        <v>1884</v>
      </c>
      <c r="BB374" s="37">
        <v>0.2417</v>
      </c>
      <c r="BC374" s="36" t="s">
        <v>201</v>
      </c>
      <c r="BD374" s="36" t="s">
        <v>799</v>
      </c>
    </row>
    <row r="375" spans="2:56">
      <c r="B375" s="36" t="s">
        <v>9974</v>
      </c>
      <c r="C375" s="36" t="s">
        <v>9975</v>
      </c>
      <c r="D375" s="36" t="s">
        <v>2993</v>
      </c>
      <c r="E375" s="36" t="s">
        <v>4879</v>
      </c>
      <c r="F375" s="36" t="s">
        <v>9453</v>
      </c>
      <c r="G375" s="36" t="s">
        <v>692</v>
      </c>
      <c r="H375" s="36" t="s">
        <v>675</v>
      </c>
      <c r="I375" s="37">
        <v>1.95</v>
      </c>
      <c r="J375" s="38">
        <v>10000</v>
      </c>
      <c r="K375" s="36" t="s">
        <v>380</v>
      </c>
      <c r="L375" s="39">
        <v>42241</v>
      </c>
      <c r="M375" s="39">
        <v>42361</v>
      </c>
      <c r="N375" s="36" t="s">
        <v>5025</v>
      </c>
      <c r="O375" s="36" t="s">
        <v>5044</v>
      </c>
      <c r="P375" s="37">
        <v>0.22040000000000001</v>
      </c>
      <c r="Q375" s="36" t="s">
        <v>677</v>
      </c>
      <c r="R375" s="36" t="s">
        <v>682</v>
      </c>
      <c r="S375" s="47"/>
      <c r="U375" s="36" t="s">
        <v>8864</v>
      </c>
      <c r="V375" s="36" t="s">
        <v>1927</v>
      </c>
      <c r="W375" s="36" t="s">
        <v>8865</v>
      </c>
      <c r="X375" s="36" t="s">
        <v>8357</v>
      </c>
      <c r="Y375" s="36" t="s">
        <v>8391</v>
      </c>
      <c r="Z375" s="36" t="s">
        <v>692</v>
      </c>
      <c r="AA375" s="36" t="s">
        <v>8389</v>
      </c>
      <c r="AB375" s="37">
        <v>4.9000000000000004</v>
      </c>
      <c r="AC375" s="38">
        <v>10000</v>
      </c>
      <c r="AD375" s="36" t="s">
        <v>297</v>
      </c>
      <c r="AE375" s="39">
        <v>44070</v>
      </c>
      <c r="AF375" s="39">
        <v>44132</v>
      </c>
      <c r="AG375" s="36" t="s">
        <v>8866</v>
      </c>
      <c r="AH375" s="36" t="s">
        <v>1878</v>
      </c>
      <c r="AI375" s="37">
        <v>0.30809999999999998</v>
      </c>
      <c r="AJ375" s="36" t="s">
        <v>677</v>
      </c>
      <c r="AK375" s="36" t="s">
        <v>682</v>
      </c>
      <c r="AN375" s="36" t="s">
        <v>1926</v>
      </c>
      <c r="AO375" s="36" t="s">
        <v>1927</v>
      </c>
      <c r="AP375" s="36" t="s">
        <v>1928</v>
      </c>
      <c r="AQ375" s="36" t="s">
        <v>195</v>
      </c>
      <c r="AR375" s="36" t="s">
        <v>679</v>
      </c>
      <c r="AS375" s="36" t="s">
        <v>830</v>
      </c>
      <c r="AT375" s="36" t="s">
        <v>855</v>
      </c>
      <c r="AU375" s="37">
        <v>4.9000000000000004</v>
      </c>
      <c r="AV375" s="38">
        <v>10000</v>
      </c>
      <c r="AW375" s="36" t="s">
        <v>1882</v>
      </c>
      <c r="AX375" s="39">
        <v>44070</v>
      </c>
      <c r="AY375" s="39">
        <v>44132</v>
      </c>
      <c r="AZ375" s="36" t="s">
        <v>1883</v>
      </c>
      <c r="BA375" s="36" t="s">
        <v>1878</v>
      </c>
      <c r="BB375" s="37">
        <v>0.30809999999999998</v>
      </c>
      <c r="BC375" s="36" t="s">
        <v>793</v>
      </c>
      <c r="BD375" s="36" t="s">
        <v>79</v>
      </c>
    </row>
    <row r="376" spans="2:56">
      <c r="B376" s="36" t="s">
        <v>2994</v>
      </c>
      <c r="C376" s="36" t="s">
        <v>9976</v>
      </c>
      <c r="D376" s="36" t="s">
        <v>9977</v>
      </c>
      <c r="E376" s="36" t="s">
        <v>4879</v>
      </c>
      <c r="F376" s="36" t="s">
        <v>679</v>
      </c>
      <c r="G376" s="36" t="s">
        <v>692</v>
      </c>
      <c r="H376" s="36" t="s">
        <v>675</v>
      </c>
      <c r="I376" s="37">
        <v>2</v>
      </c>
      <c r="J376" s="38">
        <v>10000</v>
      </c>
      <c r="K376" s="36" t="s">
        <v>380</v>
      </c>
      <c r="L376" s="39">
        <v>42241</v>
      </c>
      <c r="M376" s="39">
        <v>42361</v>
      </c>
      <c r="N376" s="36" t="s">
        <v>5025</v>
      </c>
      <c r="O376" s="36" t="s">
        <v>5044</v>
      </c>
      <c r="P376" s="37">
        <v>0.24590000000000001</v>
      </c>
      <c r="Q376" s="36" t="s">
        <v>677</v>
      </c>
      <c r="R376" s="36" t="s">
        <v>682</v>
      </c>
      <c r="S376" s="47"/>
      <c r="U376" s="36" t="s">
        <v>8867</v>
      </c>
      <c r="V376" s="36" t="s">
        <v>1930</v>
      </c>
      <c r="W376" s="36" t="s">
        <v>4652</v>
      </c>
      <c r="X376" s="36" t="s">
        <v>671</v>
      </c>
      <c r="Y376" s="36" t="s">
        <v>679</v>
      </c>
      <c r="Z376" s="36" t="s">
        <v>8557</v>
      </c>
      <c r="AA376" s="36" t="s">
        <v>675</v>
      </c>
      <c r="AB376" s="37">
        <v>5</v>
      </c>
      <c r="AC376" s="38">
        <v>10000</v>
      </c>
      <c r="AD376" s="36" t="s">
        <v>297</v>
      </c>
      <c r="AE376" s="39">
        <v>44070</v>
      </c>
      <c r="AF376" s="39">
        <v>44132</v>
      </c>
      <c r="AG376" s="36" t="s">
        <v>1877</v>
      </c>
      <c r="AH376" s="36" t="s">
        <v>1878</v>
      </c>
      <c r="AI376" s="37">
        <v>0.38059999999999999</v>
      </c>
      <c r="AJ376" s="36" t="s">
        <v>677</v>
      </c>
      <c r="AK376" s="36" t="s">
        <v>8381</v>
      </c>
      <c r="AN376" s="36" t="s">
        <v>1929</v>
      </c>
      <c r="AO376" s="36" t="s">
        <v>1930</v>
      </c>
      <c r="AP376" s="36" t="s">
        <v>1931</v>
      </c>
      <c r="AQ376" s="36" t="s">
        <v>827</v>
      </c>
      <c r="AR376" s="36" t="s">
        <v>77</v>
      </c>
      <c r="AS376" s="36" t="s">
        <v>692</v>
      </c>
      <c r="AT376" s="36" t="s">
        <v>809</v>
      </c>
      <c r="AU376" s="37">
        <v>5</v>
      </c>
      <c r="AV376" s="38">
        <v>10000</v>
      </c>
      <c r="AW376" s="36" t="s">
        <v>1891</v>
      </c>
      <c r="AX376" s="39">
        <v>44070</v>
      </c>
      <c r="AY376" s="39">
        <v>44132</v>
      </c>
      <c r="AZ376" s="36" t="s">
        <v>1892</v>
      </c>
      <c r="BA376" s="36" t="s">
        <v>189</v>
      </c>
      <c r="BB376" s="37">
        <v>0.38059999999999999</v>
      </c>
      <c r="BC376" s="36" t="s">
        <v>814</v>
      </c>
      <c r="BD376" s="36" t="s">
        <v>799</v>
      </c>
    </row>
    <row r="377" spans="2:56">
      <c r="B377" s="36" t="s">
        <v>9978</v>
      </c>
      <c r="C377" s="36" t="s">
        <v>9979</v>
      </c>
      <c r="D377" s="36" t="s">
        <v>9980</v>
      </c>
      <c r="E377" s="36" t="s">
        <v>4879</v>
      </c>
      <c r="F377" s="36" t="s">
        <v>679</v>
      </c>
      <c r="G377" s="36" t="s">
        <v>692</v>
      </c>
      <c r="H377" s="36" t="s">
        <v>675</v>
      </c>
      <c r="I377" s="37">
        <v>2.0499999999999998</v>
      </c>
      <c r="J377" s="38">
        <v>10000</v>
      </c>
      <c r="K377" s="36" t="s">
        <v>380</v>
      </c>
      <c r="L377" s="39">
        <v>42241</v>
      </c>
      <c r="M377" s="39">
        <v>42361</v>
      </c>
      <c r="N377" s="36" t="s">
        <v>5025</v>
      </c>
      <c r="O377" s="36" t="s">
        <v>5044</v>
      </c>
      <c r="P377" s="37">
        <v>0.27279999999999999</v>
      </c>
      <c r="Q377" s="36" t="s">
        <v>677</v>
      </c>
      <c r="R377" s="36" t="s">
        <v>682</v>
      </c>
      <c r="S377" s="47"/>
      <c r="U377" s="36" t="s">
        <v>8868</v>
      </c>
      <c r="V377" s="36" t="s">
        <v>1933</v>
      </c>
      <c r="W377" s="36" t="s">
        <v>1934</v>
      </c>
      <c r="X377" s="36" t="s">
        <v>671</v>
      </c>
      <c r="Y377" s="36" t="s">
        <v>679</v>
      </c>
      <c r="Z377" s="36" t="s">
        <v>692</v>
      </c>
      <c r="AA377" s="36" t="s">
        <v>675</v>
      </c>
      <c r="AB377" s="37">
        <v>5.25</v>
      </c>
      <c r="AC377" s="38">
        <v>10000</v>
      </c>
      <c r="AD377" s="36" t="s">
        <v>8856</v>
      </c>
      <c r="AE377" s="39">
        <v>44070</v>
      </c>
      <c r="AF377" s="39">
        <v>44132</v>
      </c>
      <c r="AG377" s="36" t="s">
        <v>1877</v>
      </c>
      <c r="AH377" s="36" t="s">
        <v>1878</v>
      </c>
      <c r="AI377" s="37">
        <v>0.5877</v>
      </c>
      <c r="AJ377" s="36" t="s">
        <v>8382</v>
      </c>
      <c r="AK377" s="36" t="s">
        <v>682</v>
      </c>
      <c r="AN377" s="36" t="s">
        <v>1932</v>
      </c>
      <c r="AO377" s="36" t="s">
        <v>1933</v>
      </c>
      <c r="AP377" s="36" t="s">
        <v>1934</v>
      </c>
      <c r="AQ377" s="36" t="s">
        <v>195</v>
      </c>
      <c r="AR377" s="36" t="s">
        <v>679</v>
      </c>
      <c r="AS377" s="36" t="s">
        <v>698</v>
      </c>
      <c r="AT377" s="36" t="s">
        <v>790</v>
      </c>
      <c r="AU377" s="37">
        <v>5.25</v>
      </c>
      <c r="AV377" s="38">
        <v>10000</v>
      </c>
      <c r="AW377" s="36" t="s">
        <v>1891</v>
      </c>
      <c r="AX377" s="39">
        <v>44070</v>
      </c>
      <c r="AY377" s="39">
        <v>44132</v>
      </c>
      <c r="AZ377" s="36" t="s">
        <v>1877</v>
      </c>
      <c r="BA377" s="36" t="s">
        <v>1896</v>
      </c>
      <c r="BB377" s="37">
        <v>0.5877</v>
      </c>
      <c r="BC377" s="36" t="s">
        <v>823</v>
      </c>
      <c r="BD377" s="36" t="s">
        <v>682</v>
      </c>
    </row>
    <row r="378" spans="2:56">
      <c r="B378" s="36" t="s">
        <v>9981</v>
      </c>
      <c r="C378" s="36" t="s">
        <v>9982</v>
      </c>
      <c r="D378" s="36" t="s">
        <v>9983</v>
      </c>
      <c r="E378" s="36" t="s">
        <v>4879</v>
      </c>
      <c r="F378" s="36" t="s">
        <v>679</v>
      </c>
      <c r="G378" s="36" t="s">
        <v>692</v>
      </c>
      <c r="H378" s="36" t="s">
        <v>675</v>
      </c>
      <c r="I378" s="37">
        <v>2.1</v>
      </c>
      <c r="J378" s="38">
        <v>10000</v>
      </c>
      <c r="K378" s="36" t="s">
        <v>380</v>
      </c>
      <c r="L378" s="39">
        <v>42241</v>
      </c>
      <c r="M378" s="39">
        <v>42361</v>
      </c>
      <c r="N378" s="36" t="s">
        <v>5025</v>
      </c>
      <c r="O378" s="36" t="s">
        <v>5044</v>
      </c>
      <c r="P378" s="37">
        <v>0.30099999999999999</v>
      </c>
      <c r="Q378" s="36" t="s">
        <v>677</v>
      </c>
      <c r="R378" s="36" t="s">
        <v>682</v>
      </c>
      <c r="S378" s="47"/>
      <c r="U378" s="36" t="s">
        <v>1935</v>
      </c>
      <c r="V378" s="36" t="s">
        <v>8869</v>
      </c>
      <c r="W378" s="36" t="s">
        <v>1937</v>
      </c>
      <c r="X378" s="36" t="s">
        <v>671</v>
      </c>
      <c r="Y378" s="36" t="s">
        <v>8385</v>
      </c>
      <c r="Z378" s="36" t="s">
        <v>8527</v>
      </c>
      <c r="AA378" s="36" t="s">
        <v>8369</v>
      </c>
      <c r="AB378" s="37">
        <v>5.5</v>
      </c>
      <c r="AC378" s="38">
        <v>10000</v>
      </c>
      <c r="AD378" s="36" t="s">
        <v>8844</v>
      </c>
      <c r="AE378" s="39">
        <v>44070</v>
      </c>
      <c r="AF378" s="39">
        <v>44132</v>
      </c>
      <c r="AG378" s="36" t="s">
        <v>8870</v>
      </c>
      <c r="AH378" s="36" t="s">
        <v>1878</v>
      </c>
      <c r="AI378" s="37">
        <v>0.8286</v>
      </c>
      <c r="AJ378" s="36" t="s">
        <v>677</v>
      </c>
      <c r="AK378" s="36" t="s">
        <v>682</v>
      </c>
      <c r="AN378" s="36" t="s">
        <v>1935</v>
      </c>
      <c r="AO378" s="36" t="s">
        <v>1936</v>
      </c>
      <c r="AP378" s="36" t="s">
        <v>1937</v>
      </c>
      <c r="AQ378" s="36" t="s">
        <v>827</v>
      </c>
      <c r="AR378" s="36" t="s">
        <v>881</v>
      </c>
      <c r="AS378" s="36" t="s">
        <v>830</v>
      </c>
      <c r="AT378" s="36" t="s">
        <v>78</v>
      </c>
      <c r="AU378" s="37">
        <v>5.5</v>
      </c>
      <c r="AV378" s="38">
        <v>10000</v>
      </c>
      <c r="AW378" s="36" t="s">
        <v>1876</v>
      </c>
      <c r="AX378" s="39">
        <v>44070</v>
      </c>
      <c r="AY378" s="39">
        <v>44132</v>
      </c>
      <c r="AZ378" s="36" t="s">
        <v>1877</v>
      </c>
      <c r="BA378" s="36" t="s">
        <v>1903</v>
      </c>
      <c r="BB378" s="37">
        <v>0.8286</v>
      </c>
      <c r="BC378" s="36" t="s">
        <v>823</v>
      </c>
      <c r="BD378" s="36" t="s">
        <v>682</v>
      </c>
    </row>
    <row r="379" spans="2:56">
      <c r="B379" s="36" t="s">
        <v>5167</v>
      </c>
      <c r="C379" s="36" t="s">
        <v>9984</v>
      </c>
      <c r="D379" s="36" t="s">
        <v>9985</v>
      </c>
      <c r="E379" s="36" t="s">
        <v>4879</v>
      </c>
      <c r="F379" s="36" t="s">
        <v>679</v>
      </c>
      <c r="G379" s="36" t="s">
        <v>674</v>
      </c>
      <c r="H379" s="36" t="s">
        <v>675</v>
      </c>
      <c r="I379" s="37">
        <v>1.95</v>
      </c>
      <c r="J379" s="38">
        <v>10000</v>
      </c>
      <c r="K379" s="36" t="s">
        <v>5110</v>
      </c>
      <c r="L379" s="39">
        <v>42241</v>
      </c>
      <c r="M379" s="39">
        <v>42452</v>
      </c>
      <c r="N379" s="36" t="s">
        <v>5111</v>
      </c>
      <c r="O379" s="36" t="s">
        <v>5114</v>
      </c>
      <c r="P379" s="37">
        <v>0.26029999999999998</v>
      </c>
      <c r="Q379" s="36" t="s">
        <v>677</v>
      </c>
      <c r="R379" s="36" t="s">
        <v>682</v>
      </c>
      <c r="S379" s="47"/>
      <c r="U379" s="36" t="s">
        <v>8871</v>
      </c>
      <c r="V379" s="36" t="s">
        <v>1939</v>
      </c>
      <c r="W379" s="36" t="s">
        <v>1940</v>
      </c>
      <c r="X379" s="36" t="s">
        <v>671</v>
      </c>
      <c r="Y379" s="36" t="s">
        <v>679</v>
      </c>
      <c r="Z379" s="36" t="s">
        <v>8435</v>
      </c>
      <c r="AA379" s="36" t="s">
        <v>675</v>
      </c>
      <c r="AB379" s="37">
        <v>5.75</v>
      </c>
      <c r="AC379" s="38">
        <v>10000</v>
      </c>
      <c r="AD379" s="36" t="s">
        <v>297</v>
      </c>
      <c r="AE379" s="39">
        <v>44074</v>
      </c>
      <c r="AF379" s="39">
        <v>44132</v>
      </c>
      <c r="AG379" s="36" t="s">
        <v>1877</v>
      </c>
      <c r="AH379" s="36" t="s">
        <v>1878</v>
      </c>
      <c r="AI379" s="37">
        <v>1.83E-2</v>
      </c>
      <c r="AJ379" s="36" t="s">
        <v>677</v>
      </c>
      <c r="AK379" s="36" t="s">
        <v>682</v>
      </c>
      <c r="AN379" s="36" t="s">
        <v>1938</v>
      </c>
      <c r="AO379" s="36" t="s">
        <v>1939</v>
      </c>
      <c r="AP379" s="36" t="s">
        <v>1940</v>
      </c>
      <c r="AQ379" s="36" t="s">
        <v>808</v>
      </c>
      <c r="AR379" s="36" t="s">
        <v>811</v>
      </c>
      <c r="AS379" s="36" t="s">
        <v>812</v>
      </c>
      <c r="AT379" s="36" t="s">
        <v>675</v>
      </c>
      <c r="AU379" s="37">
        <v>5.75</v>
      </c>
      <c r="AV379" s="38">
        <v>10000</v>
      </c>
      <c r="AW379" s="36" t="s">
        <v>1918</v>
      </c>
      <c r="AX379" s="39">
        <v>44074</v>
      </c>
      <c r="AY379" s="39">
        <v>44132</v>
      </c>
      <c r="AZ379" s="36" t="s">
        <v>1892</v>
      </c>
      <c r="BA379" s="36" t="s">
        <v>1896</v>
      </c>
      <c r="BB379" s="37">
        <v>1.83E-2</v>
      </c>
      <c r="BC379" s="36" t="s">
        <v>798</v>
      </c>
      <c r="BD379" s="36" t="s">
        <v>810</v>
      </c>
    </row>
    <row r="380" spans="2:56">
      <c r="B380" s="36" t="s">
        <v>9986</v>
      </c>
      <c r="C380" s="36" t="s">
        <v>9987</v>
      </c>
      <c r="D380" s="36" t="s">
        <v>9988</v>
      </c>
      <c r="E380" s="36" t="s">
        <v>4879</v>
      </c>
      <c r="F380" s="36" t="s">
        <v>679</v>
      </c>
      <c r="G380" s="36" t="s">
        <v>674</v>
      </c>
      <c r="H380" s="36" t="s">
        <v>675</v>
      </c>
      <c r="I380" s="37">
        <v>2</v>
      </c>
      <c r="J380" s="38">
        <v>10000</v>
      </c>
      <c r="K380" s="36" t="s">
        <v>5110</v>
      </c>
      <c r="L380" s="39">
        <v>42241</v>
      </c>
      <c r="M380" s="39">
        <v>42452</v>
      </c>
      <c r="N380" s="36" t="s">
        <v>5111</v>
      </c>
      <c r="O380" s="36" t="s">
        <v>5114</v>
      </c>
      <c r="P380" s="37">
        <v>0.2334</v>
      </c>
      <c r="Q380" s="36" t="s">
        <v>677</v>
      </c>
      <c r="R380" s="36" t="s">
        <v>682</v>
      </c>
      <c r="S380" s="47"/>
      <c r="U380" s="36" t="s">
        <v>1941</v>
      </c>
      <c r="V380" s="36" t="s">
        <v>8872</v>
      </c>
      <c r="W380" s="36" t="s">
        <v>751</v>
      </c>
      <c r="X380" s="36" t="s">
        <v>671</v>
      </c>
      <c r="Y380" s="36" t="s">
        <v>679</v>
      </c>
      <c r="Z380" s="36" t="s">
        <v>692</v>
      </c>
      <c r="AA380" s="36" t="s">
        <v>675</v>
      </c>
      <c r="AB380" s="37">
        <v>5.75</v>
      </c>
      <c r="AC380" s="38">
        <v>10000</v>
      </c>
      <c r="AD380" s="36" t="s">
        <v>8873</v>
      </c>
      <c r="AE380" s="39">
        <v>44074</v>
      </c>
      <c r="AF380" s="39">
        <v>44132</v>
      </c>
      <c r="AG380" s="36" t="s">
        <v>1877</v>
      </c>
      <c r="AH380" s="36" t="s">
        <v>1878</v>
      </c>
      <c r="AI380" s="37">
        <v>0.86080000000000001</v>
      </c>
      <c r="AJ380" s="36" t="s">
        <v>677</v>
      </c>
      <c r="AK380" s="36" t="s">
        <v>8361</v>
      </c>
      <c r="AN380" s="36" t="s">
        <v>1941</v>
      </c>
      <c r="AO380" s="36" t="s">
        <v>1942</v>
      </c>
      <c r="AP380" s="36" t="s">
        <v>751</v>
      </c>
      <c r="AQ380" s="36" t="s">
        <v>808</v>
      </c>
      <c r="AR380" s="36" t="s">
        <v>679</v>
      </c>
      <c r="AS380" s="36" t="s">
        <v>205</v>
      </c>
      <c r="AT380" s="36" t="s">
        <v>790</v>
      </c>
      <c r="AU380" s="37">
        <v>5.75</v>
      </c>
      <c r="AV380" s="38">
        <v>10000</v>
      </c>
      <c r="AW380" s="36" t="s">
        <v>1891</v>
      </c>
      <c r="AX380" s="39">
        <v>44074</v>
      </c>
      <c r="AY380" s="39">
        <v>44132</v>
      </c>
      <c r="AZ380" s="36" t="s">
        <v>1883</v>
      </c>
      <c r="BA380" s="36" t="s">
        <v>189</v>
      </c>
      <c r="BB380" s="37">
        <v>0.86080000000000001</v>
      </c>
      <c r="BC380" s="36" t="s">
        <v>677</v>
      </c>
      <c r="BD380" s="36" t="s">
        <v>682</v>
      </c>
    </row>
    <row r="381" spans="2:56">
      <c r="B381" s="36" t="s">
        <v>9989</v>
      </c>
      <c r="C381" s="36" t="s">
        <v>5168</v>
      </c>
      <c r="D381" s="36" t="s">
        <v>2995</v>
      </c>
      <c r="E381" s="36" t="s">
        <v>4879</v>
      </c>
      <c r="F381" s="36" t="s">
        <v>679</v>
      </c>
      <c r="G381" s="36" t="s">
        <v>674</v>
      </c>
      <c r="H381" s="36" t="s">
        <v>675</v>
      </c>
      <c r="I381" s="37">
        <v>2.0499999999999998</v>
      </c>
      <c r="J381" s="38">
        <v>10000</v>
      </c>
      <c r="K381" s="36" t="s">
        <v>5110</v>
      </c>
      <c r="L381" s="39">
        <v>42241</v>
      </c>
      <c r="M381" s="39">
        <v>42452</v>
      </c>
      <c r="N381" s="36" t="s">
        <v>5111</v>
      </c>
      <c r="O381" s="36" t="s">
        <v>5114</v>
      </c>
      <c r="P381" s="37">
        <v>0.20860000000000001</v>
      </c>
      <c r="Q381" s="36" t="s">
        <v>677</v>
      </c>
      <c r="R381" s="36" t="s">
        <v>682</v>
      </c>
      <c r="S381" s="47"/>
      <c r="U381" s="36" t="s">
        <v>1943</v>
      </c>
      <c r="V381" s="36" t="s">
        <v>8874</v>
      </c>
      <c r="W381" s="36" t="s">
        <v>8875</v>
      </c>
      <c r="X381" s="36" t="s">
        <v>671</v>
      </c>
      <c r="Y381" s="36" t="s">
        <v>679</v>
      </c>
      <c r="Z381" s="36" t="s">
        <v>674</v>
      </c>
      <c r="AA381" s="36" t="s">
        <v>675</v>
      </c>
      <c r="AB381" s="37">
        <v>4.3</v>
      </c>
      <c r="AC381" s="38">
        <v>10000</v>
      </c>
      <c r="AD381" s="36" t="s">
        <v>297</v>
      </c>
      <c r="AE381" s="39">
        <v>44082</v>
      </c>
      <c r="AF381" s="39">
        <v>44132</v>
      </c>
      <c r="AG381" s="36" t="s">
        <v>1877</v>
      </c>
      <c r="AH381" s="36" t="s">
        <v>1878</v>
      </c>
      <c r="AI381" s="37">
        <v>0.4531</v>
      </c>
      <c r="AJ381" s="36" t="s">
        <v>677</v>
      </c>
      <c r="AK381" s="36" t="s">
        <v>682</v>
      </c>
      <c r="AN381" s="36" t="s">
        <v>1943</v>
      </c>
      <c r="AO381" s="36" t="s">
        <v>1944</v>
      </c>
      <c r="AP381" s="36" t="s">
        <v>1945</v>
      </c>
      <c r="AQ381" s="36" t="s">
        <v>673</v>
      </c>
      <c r="AR381" s="36" t="s">
        <v>881</v>
      </c>
      <c r="AS381" s="36" t="s">
        <v>789</v>
      </c>
      <c r="AT381" s="36" t="s">
        <v>809</v>
      </c>
      <c r="AU381" s="37">
        <v>4.3</v>
      </c>
      <c r="AV381" s="38">
        <v>10000</v>
      </c>
      <c r="AW381" s="36" t="s">
        <v>1876</v>
      </c>
      <c r="AX381" s="39">
        <v>44082</v>
      </c>
      <c r="AY381" s="39">
        <v>44132</v>
      </c>
      <c r="AZ381" s="36" t="s">
        <v>188</v>
      </c>
      <c r="BA381" s="36" t="s">
        <v>1896</v>
      </c>
      <c r="BB381" s="37">
        <v>0.4531</v>
      </c>
      <c r="BC381" s="36" t="s">
        <v>793</v>
      </c>
      <c r="BD381" s="36" t="s">
        <v>799</v>
      </c>
    </row>
    <row r="382" spans="2:56">
      <c r="B382" s="36" t="s">
        <v>5169</v>
      </c>
      <c r="C382" s="36" t="s">
        <v>9990</v>
      </c>
      <c r="D382" s="36" t="s">
        <v>2996</v>
      </c>
      <c r="E382" s="36" t="s">
        <v>4879</v>
      </c>
      <c r="F382" s="36" t="s">
        <v>679</v>
      </c>
      <c r="G382" s="36" t="s">
        <v>674</v>
      </c>
      <c r="H382" s="36" t="s">
        <v>675</v>
      </c>
      <c r="I382" s="37">
        <v>2.1</v>
      </c>
      <c r="J382" s="38">
        <v>10000</v>
      </c>
      <c r="K382" s="36" t="s">
        <v>5110</v>
      </c>
      <c r="L382" s="39">
        <v>42241</v>
      </c>
      <c r="M382" s="39">
        <v>42452</v>
      </c>
      <c r="N382" s="36" t="s">
        <v>5111</v>
      </c>
      <c r="O382" s="36" t="s">
        <v>5114</v>
      </c>
      <c r="P382" s="37">
        <v>0.18579999999999999</v>
      </c>
      <c r="Q382" s="36" t="s">
        <v>677</v>
      </c>
      <c r="R382" s="36" t="s">
        <v>682</v>
      </c>
      <c r="S382" s="47"/>
      <c r="U382" s="36" t="s">
        <v>1946</v>
      </c>
      <c r="V382" s="36" t="s">
        <v>1947</v>
      </c>
      <c r="W382" s="36" t="s">
        <v>1948</v>
      </c>
      <c r="X382" s="36" t="s">
        <v>671</v>
      </c>
      <c r="Y382" s="36" t="s">
        <v>679</v>
      </c>
      <c r="Z382" s="36" t="s">
        <v>692</v>
      </c>
      <c r="AA382" s="36" t="s">
        <v>675</v>
      </c>
      <c r="AB382" s="37">
        <v>4.3</v>
      </c>
      <c r="AC382" s="38">
        <v>10000</v>
      </c>
      <c r="AD382" s="36" t="s">
        <v>297</v>
      </c>
      <c r="AE382" s="39">
        <v>44082</v>
      </c>
      <c r="AF382" s="39">
        <v>44132</v>
      </c>
      <c r="AG382" s="36" t="s">
        <v>1877</v>
      </c>
      <c r="AH382" s="36" t="s">
        <v>8854</v>
      </c>
      <c r="AI382" s="37">
        <v>4.7600000000000003E-2</v>
      </c>
      <c r="AJ382" s="36" t="s">
        <v>677</v>
      </c>
      <c r="AK382" s="36" t="s">
        <v>8365</v>
      </c>
      <c r="AN382" s="36" t="s">
        <v>1946</v>
      </c>
      <c r="AO382" s="36" t="s">
        <v>1947</v>
      </c>
      <c r="AP382" s="36" t="s">
        <v>1948</v>
      </c>
      <c r="AQ382" s="36" t="s">
        <v>827</v>
      </c>
      <c r="AR382" s="36" t="s">
        <v>811</v>
      </c>
      <c r="AS382" s="36" t="s">
        <v>698</v>
      </c>
      <c r="AT382" s="36" t="s">
        <v>675</v>
      </c>
      <c r="AU382" s="37">
        <v>4.3</v>
      </c>
      <c r="AV382" s="38">
        <v>10000</v>
      </c>
      <c r="AW382" s="36" t="s">
        <v>1918</v>
      </c>
      <c r="AX382" s="39">
        <v>44082</v>
      </c>
      <c r="AY382" s="39">
        <v>44132</v>
      </c>
      <c r="AZ382" s="36" t="s">
        <v>1883</v>
      </c>
      <c r="BA382" s="36" t="s">
        <v>1896</v>
      </c>
      <c r="BB382" s="37">
        <v>4.7600000000000003E-2</v>
      </c>
      <c r="BC382" s="36" t="s">
        <v>793</v>
      </c>
      <c r="BD382" s="36" t="s">
        <v>810</v>
      </c>
    </row>
    <row r="383" spans="2:56">
      <c r="B383" s="36" t="s">
        <v>9991</v>
      </c>
      <c r="C383" s="36" t="s">
        <v>2997</v>
      </c>
      <c r="D383" s="36" t="s">
        <v>9992</v>
      </c>
      <c r="E383" s="36" t="s">
        <v>4879</v>
      </c>
      <c r="F383" s="36" t="s">
        <v>679</v>
      </c>
      <c r="G383" s="36" t="s">
        <v>692</v>
      </c>
      <c r="H383" s="36" t="s">
        <v>675</v>
      </c>
      <c r="I383" s="37">
        <v>1.95</v>
      </c>
      <c r="J383" s="38">
        <v>10000</v>
      </c>
      <c r="K383" s="36" t="s">
        <v>5110</v>
      </c>
      <c r="L383" s="39">
        <v>42241</v>
      </c>
      <c r="M383" s="39">
        <v>42452</v>
      </c>
      <c r="N383" s="36" t="s">
        <v>5111</v>
      </c>
      <c r="O383" s="36" t="s">
        <v>5114</v>
      </c>
      <c r="P383" s="37">
        <v>0.22889999999999999</v>
      </c>
      <c r="Q383" s="36" t="s">
        <v>677</v>
      </c>
      <c r="R383" s="36" t="s">
        <v>682</v>
      </c>
      <c r="S383" s="47"/>
      <c r="U383" s="36" t="s">
        <v>299</v>
      </c>
      <c r="V383" s="36" t="s">
        <v>8876</v>
      </c>
      <c r="W383" s="36" t="s">
        <v>8877</v>
      </c>
      <c r="X383" s="36" t="s">
        <v>671</v>
      </c>
      <c r="Y383" s="36" t="s">
        <v>679</v>
      </c>
      <c r="Z383" s="36" t="s">
        <v>674</v>
      </c>
      <c r="AA383" s="36" t="s">
        <v>675</v>
      </c>
      <c r="AB383" s="37">
        <v>4.2</v>
      </c>
      <c r="AC383" s="38">
        <v>10000</v>
      </c>
      <c r="AD383" s="36" t="s">
        <v>297</v>
      </c>
      <c r="AE383" s="39">
        <v>44084</v>
      </c>
      <c r="AF383" s="39">
        <v>44132</v>
      </c>
      <c r="AG383" s="36" t="s">
        <v>1877</v>
      </c>
      <c r="AH383" s="36" t="s">
        <v>1878</v>
      </c>
      <c r="AI383" s="37">
        <v>0.46929999999999999</v>
      </c>
      <c r="AJ383" s="36" t="s">
        <v>677</v>
      </c>
      <c r="AK383" s="36" t="s">
        <v>682</v>
      </c>
      <c r="AN383" s="36" t="s">
        <v>299</v>
      </c>
      <c r="AO383" s="36" t="s">
        <v>1949</v>
      </c>
      <c r="AP383" s="36" t="s">
        <v>1950</v>
      </c>
      <c r="AQ383" s="36" t="s">
        <v>1050</v>
      </c>
      <c r="AR383" s="36" t="s">
        <v>804</v>
      </c>
      <c r="AS383" s="36" t="s">
        <v>674</v>
      </c>
      <c r="AT383" s="36" t="s">
        <v>78</v>
      </c>
      <c r="AU383" s="37">
        <v>4.2</v>
      </c>
      <c r="AV383" s="38">
        <v>10000</v>
      </c>
      <c r="AW383" s="36" t="s">
        <v>1891</v>
      </c>
      <c r="AX383" s="39">
        <v>44084</v>
      </c>
      <c r="AY383" s="39">
        <v>44132</v>
      </c>
      <c r="AZ383" s="36" t="s">
        <v>1877</v>
      </c>
      <c r="BA383" s="36" t="s">
        <v>1884</v>
      </c>
      <c r="BB383" s="37">
        <v>0.46929999999999999</v>
      </c>
      <c r="BC383" s="36" t="s">
        <v>793</v>
      </c>
      <c r="BD383" s="36" t="s">
        <v>799</v>
      </c>
    </row>
    <row r="384" spans="2:56">
      <c r="B384" s="36" t="s">
        <v>2998</v>
      </c>
      <c r="C384" s="36" t="s">
        <v>9993</v>
      </c>
      <c r="D384" s="36" t="s">
        <v>5170</v>
      </c>
      <c r="E384" s="36" t="s">
        <v>4879</v>
      </c>
      <c r="F384" s="36" t="s">
        <v>679</v>
      </c>
      <c r="G384" s="36" t="s">
        <v>692</v>
      </c>
      <c r="H384" s="36" t="s">
        <v>675</v>
      </c>
      <c r="I384" s="37">
        <v>2</v>
      </c>
      <c r="J384" s="38">
        <v>10000</v>
      </c>
      <c r="K384" s="36" t="s">
        <v>5110</v>
      </c>
      <c r="L384" s="39">
        <v>42241</v>
      </c>
      <c r="M384" s="39">
        <v>42452</v>
      </c>
      <c r="N384" s="36" t="s">
        <v>5111</v>
      </c>
      <c r="O384" s="36" t="s">
        <v>9914</v>
      </c>
      <c r="P384" s="37">
        <v>0.25409999999999999</v>
      </c>
      <c r="Q384" s="36" t="s">
        <v>677</v>
      </c>
      <c r="R384" s="36" t="s">
        <v>682</v>
      </c>
      <c r="S384" s="47"/>
      <c r="U384" s="36" t="s">
        <v>8878</v>
      </c>
      <c r="V384" s="36" t="s">
        <v>1951</v>
      </c>
      <c r="W384" s="36" t="s">
        <v>1952</v>
      </c>
      <c r="X384" s="36" t="s">
        <v>671</v>
      </c>
      <c r="Y384" s="36" t="s">
        <v>679</v>
      </c>
      <c r="Z384" s="36" t="s">
        <v>692</v>
      </c>
      <c r="AA384" s="36" t="s">
        <v>8369</v>
      </c>
      <c r="AB384" s="37">
        <v>4.2</v>
      </c>
      <c r="AC384" s="38">
        <v>10000</v>
      </c>
      <c r="AD384" s="36" t="s">
        <v>8845</v>
      </c>
      <c r="AE384" s="39">
        <v>44084</v>
      </c>
      <c r="AF384" s="39">
        <v>44132</v>
      </c>
      <c r="AG384" s="36" t="s">
        <v>1877</v>
      </c>
      <c r="AH384" s="36" t="s">
        <v>8879</v>
      </c>
      <c r="AI384" s="37">
        <v>4.1000000000000002E-2</v>
      </c>
      <c r="AJ384" s="36" t="s">
        <v>677</v>
      </c>
      <c r="AK384" s="36" t="s">
        <v>682</v>
      </c>
      <c r="AN384" s="36" t="s">
        <v>300</v>
      </c>
      <c r="AO384" s="36" t="s">
        <v>1951</v>
      </c>
      <c r="AP384" s="36" t="s">
        <v>1952</v>
      </c>
      <c r="AQ384" s="36" t="s">
        <v>808</v>
      </c>
      <c r="AR384" s="36" t="s">
        <v>804</v>
      </c>
      <c r="AS384" s="36" t="s">
        <v>692</v>
      </c>
      <c r="AT384" s="36" t="s">
        <v>675</v>
      </c>
      <c r="AU384" s="37">
        <v>4.2</v>
      </c>
      <c r="AV384" s="38">
        <v>10000</v>
      </c>
      <c r="AW384" s="36" t="s">
        <v>1918</v>
      </c>
      <c r="AX384" s="39">
        <v>44084</v>
      </c>
      <c r="AY384" s="39">
        <v>44132</v>
      </c>
      <c r="AZ384" s="36" t="s">
        <v>188</v>
      </c>
      <c r="BA384" s="36" t="s">
        <v>1903</v>
      </c>
      <c r="BB384" s="37">
        <v>4.1000000000000002E-2</v>
      </c>
      <c r="BC384" s="36" t="s">
        <v>823</v>
      </c>
      <c r="BD384" s="36" t="s">
        <v>807</v>
      </c>
    </row>
    <row r="385" spans="2:56">
      <c r="B385" s="36" t="s">
        <v>2999</v>
      </c>
      <c r="C385" s="36" t="s">
        <v>3000</v>
      </c>
      <c r="D385" s="36" t="s">
        <v>9994</v>
      </c>
      <c r="E385" s="36" t="s">
        <v>4879</v>
      </c>
      <c r="F385" s="36" t="s">
        <v>679</v>
      </c>
      <c r="G385" s="36" t="s">
        <v>692</v>
      </c>
      <c r="H385" s="36" t="s">
        <v>675</v>
      </c>
      <c r="I385" s="37">
        <v>2.0499999999999998</v>
      </c>
      <c r="J385" s="38">
        <v>10000</v>
      </c>
      <c r="K385" s="36" t="s">
        <v>5110</v>
      </c>
      <c r="L385" s="39">
        <v>42241</v>
      </c>
      <c r="M385" s="39">
        <v>42452</v>
      </c>
      <c r="N385" s="36" t="s">
        <v>5111</v>
      </c>
      <c r="O385" s="36" t="s">
        <v>5114</v>
      </c>
      <c r="P385" s="37">
        <v>0.28060000000000002</v>
      </c>
      <c r="Q385" s="36" t="s">
        <v>677</v>
      </c>
      <c r="R385" s="36" t="s">
        <v>682</v>
      </c>
      <c r="S385" s="47"/>
      <c r="U385" s="36" t="s">
        <v>8880</v>
      </c>
      <c r="V385" s="36" t="s">
        <v>1954</v>
      </c>
      <c r="W385" s="36" t="s">
        <v>8881</v>
      </c>
      <c r="X385" s="36" t="s">
        <v>671</v>
      </c>
      <c r="Y385" s="36" t="s">
        <v>679</v>
      </c>
      <c r="Z385" s="36" t="s">
        <v>674</v>
      </c>
      <c r="AA385" s="36" t="s">
        <v>675</v>
      </c>
      <c r="AB385" s="37">
        <v>4.3</v>
      </c>
      <c r="AC385" s="38">
        <v>10000</v>
      </c>
      <c r="AD385" s="36" t="s">
        <v>145</v>
      </c>
      <c r="AE385" s="39">
        <v>44098</v>
      </c>
      <c r="AF385" s="39">
        <v>44160</v>
      </c>
      <c r="AG385" s="36" t="s">
        <v>144</v>
      </c>
      <c r="AH385" s="36" t="s">
        <v>1962</v>
      </c>
      <c r="AI385" s="37">
        <v>0.42730000000000001</v>
      </c>
      <c r="AJ385" s="36" t="s">
        <v>677</v>
      </c>
      <c r="AK385" s="36" t="s">
        <v>682</v>
      </c>
      <c r="AN385" s="36" t="s">
        <v>1953</v>
      </c>
      <c r="AO385" s="36" t="s">
        <v>1954</v>
      </c>
      <c r="AP385" s="36" t="s">
        <v>1955</v>
      </c>
      <c r="AQ385" s="36" t="s">
        <v>808</v>
      </c>
      <c r="AR385" s="36" t="s">
        <v>77</v>
      </c>
      <c r="AS385" s="36" t="s">
        <v>80</v>
      </c>
      <c r="AT385" s="36" t="s">
        <v>790</v>
      </c>
      <c r="AU385" s="37">
        <v>4.3</v>
      </c>
      <c r="AV385" s="38">
        <v>10000</v>
      </c>
      <c r="AW385" s="36" t="s">
        <v>145</v>
      </c>
      <c r="AX385" s="39">
        <v>44098</v>
      </c>
      <c r="AY385" s="39">
        <v>44160</v>
      </c>
      <c r="AZ385" s="36" t="s">
        <v>1956</v>
      </c>
      <c r="BA385" s="36" t="s">
        <v>190</v>
      </c>
      <c r="BB385" s="37">
        <v>0.42730000000000001</v>
      </c>
      <c r="BC385" s="36" t="s">
        <v>677</v>
      </c>
      <c r="BD385" s="36" t="s">
        <v>682</v>
      </c>
    </row>
    <row r="386" spans="2:56">
      <c r="B386" s="36" t="s">
        <v>9995</v>
      </c>
      <c r="C386" s="36" t="s">
        <v>392</v>
      </c>
      <c r="D386" s="36" t="s">
        <v>5171</v>
      </c>
      <c r="E386" s="36" t="s">
        <v>4879</v>
      </c>
      <c r="F386" s="36" t="s">
        <v>679</v>
      </c>
      <c r="G386" s="36" t="s">
        <v>692</v>
      </c>
      <c r="H386" s="36" t="s">
        <v>675</v>
      </c>
      <c r="I386" s="37">
        <v>2.1</v>
      </c>
      <c r="J386" s="38">
        <v>10000</v>
      </c>
      <c r="K386" s="36" t="s">
        <v>5110</v>
      </c>
      <c r="L386" s="39">
        <v>42241</v>
      </c>
      <c r="M386" s="39">
        <v>42452</v>
      </c>
      <c r="N386" s="36" t="s">
        <v>5111</v>
      </c>
      <c r="O386" s="36" t="s">
        <v>5114</v>
      </c>
      <c r="P386" s="37">
        <v>0.30840000000000001</v>
      </c>
      <c r="Q386" s="36" t="s">
        <v>677</v>
      </c>
      <c r="R386" s="36" t="s">
        <v>682</v>
      </c>
      <c r="S386" s="47"/>
      <c r="U386" s="36" t="s">
        <v>1957</v>
      </c>
      <c r="V386" s="36" t="s">
        <v>1958</v>
      </c>
      <c r="W386" s="36" t="s">
        <v>8882</v>
      </c>
      <c r="X386" s="36" t="s">
        <v>671</v>
      </c>
      <c r="Y386" s="36" t="s">
        <v>679</v>
      </c>
      <c r="Z386" s="36" t="s">
        <v>674</v>
      </c>
      <c r="AA386" s="36" t="s">
        <v>675</v>
      </c>
      <c r="AB386" s="37">
        <v>4.4000000000000004</v>
      </c>
      <c r="AC386" s="38">
        <v>10000</v>
      </c>
      <c r="AD386" s="36" t="s">
        <v>145</v>
      </c>
      <c r="AE386" s="39">
        <v>44098</v>
      </c>
      <c r="AF386" s="39">
        <v>44160</v>
      </c>
      <c r="AG386" s="36" t="s">
        <v>8883</v>
      </c>
      <c r="AH386" s="36" t="s">
        <v>1962</v>
      </c>
      <c r="AI386" s="37">
        <v>0.34129999999999999</v>
      </c>
      <c r="AJ386" s="36" t="s">
        <v>677</v>
      </c>
      <c r="AK386" s="36" t="s">
        <v>682</v>
      </c>
      <c r="AN386" s="36" t="s">
        <v>1957</v>
      </c>
      <c r="AO386" s="36" t="s">
        <v>1958</v>
      </c>
      <c r="AP386" s="36" t="s">
        <v>1959</v>
      </c>
      <c r="AQ386" s="36" t="s">
        <v>808</v>
      </c>
      <c r="AR386" s="36" t="s">
        <v>77</v>
      </c>
      <c r="AS386" s="36" t="s">
        <v>847</v>
      </c>
      <c r="AT386" s="36" t="s">
        <v>78</v>
      </c>
      <c r="AU386" s="37">
        <v>4.4000000000000004</v>
      </c>
      <c r="AV386" s="38">
        <v>10000</v>
      </c>
      <c r="AW386" s="36" t="s">
        <v>1960</v>
      </c>
      <c r="AX386" s="39">
        <v>44098</v>
      </c>
      <c r="AY386" s="39">
        <v>44160</v>
      </c>
      <c r="AZ386" s="36" t="s">
        <v>1961</v>
      </c>
      <c r="BA386" s="36" t="s">
        <v>1962</v>
      </c>
      <c r="BB386" s="37">
        <v>0.34129999999999999</v>
      </c>
      <c r="BC386" s="36" t="s">
        <v>677</v>
      </c>
      <c r="BD386" s="36" t="s">
        <v>799</v>
      </c>
    </row>
    <row r="387" spans="2:56">
      <c r="B387" s="36" t="s">
        <v>5172</v>
      </c>
      <c r="C387" s="36" t="s">
        <v>5173</v>
      </c>
      <c r="D387" s="36" t="s">
        <v>3001</v>
      </c>
      <c r="E387" s="36" t="s">
        <v>4879</v>
      </c>
      <c r="F387" s="36" t="s">
        <v>679</v>
      </c>
      <c r="G387" s="36" t="s">
        <v>674</v>
      </c>
      <c r="H387" s="36" t="s">
        <v>675</v>
      </c>
      <c r="I387" s="37">
        <v>1.8</v>
      </c>
      <c r="J387" s="38">
        <v>10000</v>
      </c>
      <c r="K387" s="36" t="s">
        <v>5089</v>
      </c>
      <c r="L387" s="39">
        <v>42242</v>
      </c>
      <c r="M387" s="39">
        <v>42242</v>
      </c>
      <c r="N387" s="36" t="s">
        <v>2888</v>
      </c>
      <c r="O387" s="36" t="s">
        <v>5072</v>
      </c>
      <c r="P387" s="37">
        <v>9.9099999999999994E-2</v>
      </c>
      <c r="Q387" s="36" t="s">
        <v>677</v>
      </c>
      <c r="R387" s="36" t="s">
        <v>682</v>
      </c>
      <c r="S387" s="47"/>
      <c r="U387" s="36" t="s">
        <v>1963</v>
      </c>
      <c r="V387" s="36" t="s">
        <v>1964</v>
      </c>
      <c r="W387" s="36" t="s">
        <v>1965</v>
      </c>
      <c r="X387" s="36" t="s">
        <v>671</v>
      </c>
      <c r="Y387" s="36" t="s">
        <v>8385</v>
      </c>
      <c r="Z387" s="36" t="s">
        <v>674</v>
      </c>
      <c r="AA387" s="36" t="s">
        <v>675</v>
      </c>
      <c r="AB387" s="37">
        <v>4.5</v>
      </c>
      <c r="AC387" s="38">
        <v>10000</v>
      </c>
      <c r="AD387" s="36" t="s">
        <v>8884</v>
      </c>
      <c r="AE387" s="39">
        <v>44098</v>
      </c>
      <c r="AF387" s="39">
        <v>44160</v>
      </c>
      <c r="AG387" s="36" t="s">
        <v>144</v>
      </c>
      <c r="AH387" s="36" t="s">
        <v>8885</v>
      </c>
      <c r="AI387" s="37">
        <v>0.2727</v>
      </c>
      <c r="AJ387" s="36" t="s">
        <v>677</v>
      </c>
      <c r="AK387" s="36" t="s">
        <v>8386</v>
      </c>
      <c r="AN387" s="36" t="s">
        <v>1963</v>
      </c>
      <c r="AO387" s="36" t="s">
        <v>1964</v>
      </c>
      <c r="AP387" s="36" t="s">
        <v>1965</v>
      </c>
      <c r="AQ387" s="36" t="s">
        <v>808</v>
      </c>
      <c r="AR387" s="36" t="s">
        <v>77</v>
      </c>
      <c r="AS387" s="36" t="s">
        <v>812</v>
      </c>
      <c r="AT387" s="36" t="s">
        <v>790</v>
      </c>
      <c r="AU387" s="37">
        <v>4.5</v>
      </c>
      <c r="AV387" s="38">
        <v>10000</v>
      </c>
      <c r="AW387" s="36" t="s">
        <v>1960</v>
      </c>
      <c r="AX387" s="39">
        <v>44098</v>
      </c>
      <c r="AY387" s="39">
        <v>44160</v>
      </c>
      <c r="AZ387" s="36" t="s">
        <v>1966</v>
      </c>
      <c r="BA387" s="36" t="s">
        <v>190</v>
      </c>
      <c r="BB387" s="37">
        <v>0.2727</v>
      </c>
      <c r="BC387" s="36" t="s">
        <v>823</v>
      </c>
      <c r="BD387" s="36" t="s">
        <v>682</v>
      </c>
    </row>
    <row r="388" spans="2:56">
      <c r="B388" s="36" t="s">
        <v>5174</v>
      </c>
      <c r="C388" s="36" t="s">
        <v>9996</v>
      </c>
      <c r="D388" s="36" t="s">
        <v>3002</v>
      </c>
      <c r="E388" s="36" t="s">
        <v>4879</v>
      </c>
      <c r="F388" s="36" t="s">
        <v>679</v>
      </c>
      <c r="G388" s="36" t="s">
        <v>674</v>
      </c>
      <c r="H388" s="36" t="s">
        <v>675</v>
      </c>
      <c r="I388" s="37">
        <v>1.85</v>
      </c>
      <c r="J388" s="38">
        <v>10000</v>
      </c>
      <c r="K388" s="36" t="s">
        <v>5089</v>
      </c>
      <c r="L388" s="39">
        <v>42242</v>
      </c>
      <c r="M388" s="39">
        <v>42242</v>
      </c>
      <c r="N388" s="36" t="s">
        <v>2888</v>
      </c>
      <c r="O388" s="36" t="s">
        <v>5072</v>
      </c>
      <c r="P388" s="37">
        <v>6.4000000000000001E-2</v>
      </c>
      <c r="Q388" s="36" t="s">
        <v>677</v>
      </c>
      <c r="R388" s="36" t="s">
        <v>682</v>
      </c>
      <c r="S388" s="47"/>
      <c r="U388" s="36" t="s">
        <v>4653</v>
      </c>
      <c r="V388" s="36" t="s">
        <v>4654</v>
      </c>
      <c r="W388" s="36" t="s">
        <v>8886</v>
      </c>
      <c r="X388" s="36" t="s">
        <v>8479</v>
      </c>
      <c r="Y388" s="36" t="s">
        <v>679</v>
      </c>
      <c r="Z388" s="36" t="s">
        <v>674</v>
      </c>
      <c r="AA388" s="36" t="s">
        <v>8389</v>
      </c>
      <c r="AB388" s="37">
        <v>4.5999999999999996</v>
      </c>
      <c r="AC388" s="38">
        <v>10000</v>
      </c>
      <c r="AD388" s="36" t="s">
        <v>145</v>
      </c>
      <c r="AE388" s="39">
        <v>44098</v>
      </c>
      <c r="AF388" s="39">
        <v>44160</v>
      </c>
      <c r="AG388" s="36" t="s">
        <v>8883</v>
      </c>
      <c r="AH388" s="36" t="s">
        <v>1962</v>
      </c>
      <c r="AI388" s="37">
        <v>0.2127</v>
      </c>
      <c r="AJ388" s="36" t="s">
        <v>8445</v>
      </c>
      <c r="AK388" s="36" t="s">
        <v>8381</v>
      </c>
      <c r="AN388" s="36" t="s">
        <v>1967</v>
      </c>
      <c r="AO388" s="36" t="s">
        <v>301</v>
      </c>
      <c r="AP388" s="36" t="s">
        <v>1968</v>
      </c>
      <c r="AQ388" s="36" t="s">
        <v>673</v>
      </c>
      <c r="AR388" s="36" t="s">
        <v>679</v>
      </c>
      <c r="AS388" s="36" t="s">
        <v>674</v>
      </c>
      <c r="AT388" s="36" t="s">
        <v>790</v>
      </c>
      <c r="AU388" s="37">
        <v>4.5999999999999996</v>
      </c>
      <c r="AV388" s="38">
        <v>10000</v>
      </c>
      <c r="AW388" s="36" t="s">
        <v>145</v>
      </c>
      <c r="AX388" s="39">
        <v>44098</v>
      </c>
      <c r="AY388" s="39">
        <v>44160</v>
      </c>
      <c r="AZ388" s="36" t="s">
        <v>1961</v>
      </c>
      <c r="BA388" s="36" t="s">
        <v>1969</v>
      </c>
      <c r="BB388" s="37">
        <v>0.2127</v>
      </c>
      <c r="BC388" s="36" t="s">
        <v>798</v>
      </c>
      <c r="BD388" s="36" t="s">
        <v>810</v>
      </c>
    </row>
    <row r="389" spans="2:56">
      <c r="B389" s="36" t="s">
        <v>9997</v>
      </c>
      <c r="C389" s="36" t="s">
        <v>3003</v>
      </c>
      <c r="D389" s="36" t="s">
        <v>3004</v>
      </c>
      <c r="E389" s="36" t="s">
        <v>4879</v>
      </c>
      <c r="F389" s="36" t="s">
        <v>679</v>
      </c>
      <c r="G389" s="36" t="s">
        <v>674</v>
      </c>
      <c r="H389" s="36" t="s">
        <v>675</v>
      </c>
      <c r="I389" s="37">
        <v>1.9</v>
      </c>
      <c r="J389" s="38">
        <v>10000</v>
      </c>
      <c r="K389" s="36" t="s">
        <v>5089</v>
      </c>
      <c r="L389" s="39">
        <v>42242</v>
      </c>
      <c r="M389" s="39">
        <v>42242</v>
      </c>
      <c r="N389" s="36" t="s">
        <v>2888</v>
      </c>
      <c r="O389" s="36" t="s">
        <v>5072</v>
      </c>
      <c r="P389" s="37">
        <v>3.7600000000000001E-2</v>
      </c>
      <c r="Q389" s="36" t="s">
        <v>677</v>
      </c>
      <c r="R389" s="36" t="s">
        <v>682</v>
      </c>
      <c r="S389" s="47"/>
      <c r="U389" s="36" t="s">
        <v>1970</v>
      </c>
      <c r="V389" s="36" t="s">
        <v>1971</v>
      </c>
      <c r="W389" s="36" t="s">
        <v>8887</v>
      </c>
      <c r="X389" s="36" t="s">
        <v>8368</v>
      </c>
      <c r="Y389" s="36" t="s">
        <v>8454</v>
      </c>
      <c r="Z389" s="36" t="s">
        <v>8374</v>
      </c>
      <c r="AA389" s="36" t="s">
        <v>675</v>
      </c>
      <c r="AB389" s="37">
        <v>4.7</v>
      </c>
      <c r="AC389" s="38">
        <v>10000</v>
      </c>
      <c r="AD389" s="36" t="s">
        <v>145</v>
      </c>
      <c r="AE389" s="39">
        <v>44098</v>
      </c>
      <c r="AF389" s="39">
        <v>44160</v>
      </c>
      <c r="AG389" s="36" t="s">
        <v>144</v>
      </c>
      <c r="AH389" s="36" t="s">
        <v>8888</v>
      </c>
      <c r="AI389" s="37">
        <v>0.1628</v>
      </c>
      <c r="AJ389" s="36" t="s">
        <v>677</v>
      </c>
      <c r="AK389" s="36" t="s">
        <v>682</v>
      </c>
      <c r="AN389" s="36" t="s">
        <v>1970</v>
      </c>
      <c r="AO389" s="36" t="s">
        <v>1971</v>
      </c>
      <c r="AP389" s="36" t="s">
        <v>1972</v>
      </c>
      <c r="AQ389" s="36" t="s">
        <v>673</v>
      </c>
      <c r="AR389" s="36" t="s">
        <v>77</v>
      </c>
      <c r="AS389" s="36" t="s">
        <v>674</v>
      </c>
      <c r="AT389" s="36" t="s">
        <v>809</v>
      </c>
      <c r="AU389" s="37">
        <v>4.7</v>
      </c>
      <c r="AV389" s="38">
        <v>10000</v>
      </c>
      <c r="AW389" s="36" t="s">
        <v>1960</v>
      </c>
      <c r="AX389" s="39">
        <v>44098</v>
      </c>
      <c r="AY389" s="39">
        <v>44160</v>
      </c>
      <c r="AZ389" s="36" t="s">
        <v>1973</v>
      </c>
      <c r="BA389" s="36" t="s">
        <v>190</v>
      </c>
      <c r="BB389" s="37">
        <v>0.1628</v>
      </c>
      <c r="BC389" s="36" t="s">
        <v>677</v>
      </c>
      <c r="BD389" s="36" t="s">
        <v>682</v>
      </c>
    </row>
    <row r="390" spans="2:56">
      <c r="B390" s="36" t="s">
        <v>9998</v>
      </c>
      <c r="C390" s="36" t="s">
        <v>3005</v>
      </c>
      <c r="D390" s="36" t="s">
        <v>3006</v>
      </c>
      <c r="E390" s="36" t="s">
        <v>4879</v>
      </c>
      <c r="F390" s="36" t="s">
        <v>679</v>
      </c>
      <c r="G390" s="36" t="s">
        <v>692</v>
      </c>
      <c r="H390" s="36" t="s">
        <v>675</v>
      </c>
      <c r="I390" s="37">
        <v>1.8</v>
      </c>
      <c r="J390" s="38">
        <v>10000</v>
      </c>
      <c r="K390" s="36" t="s">
        <v>5089</v>
      </c>
      <c r="L390" s="39">
        <v>42242</v>
      </c>
      <c r="M390" s="39">
        <v>42242</v>
      </c>
      <c r="N390" s="36" t="s">
        <v>2888</v>
      </c>
      <c r="O390" s="36" t="s">
        <v>5072</v>
      </c>
      <c r="P390" s="37">
        <v>2.69E-2</v>
      </c>
      <c r="Q390" s="36" t="s">
        <v>677</v>
      </c>
      <c r="R390" s="36" t="s">
        <v>682</v>
      </c>
      <c r="S390" s="47"/>
      <c r="U390" s="36" t="s">
        <v>1974</v>
      </c>
      <c r="V390" s="36" t="s">
        <v>1975</v>
      </c>
      <c r="W390" s="36" t="s">
        <v>1976</v>
      </c>
      <c r="X390" s="36" t="s">
        <v>671</v>
      </c>
      <c r="Y390" s="36" t="s">
        <v>8376</v>
      </c>
      <c r="Z390" s="36" t="s">
        <v>674</v>
      </c>
      <c r="AA390" s="36" t="s">
        <v>8580</v>
      </c>
      <c r="AB390" s="37">
        <v>4.8</v>
      </c>
      <c r="AC390" s="38">
        <v>10000</v>
      </c>
      <c r="AD390" s="36" t="s">
        <v>145</v>
      </c>
      <c r="AE390" s="39">
        <v>44098</v>
      </c>
      <c r="AF390" s="39">
        <v>44160</v>
      </c>
      <c r="AG390" s="36" t="s">
        <v>144</v>
      </c>
      <c r="AH390" s="36" t="s">
        <v>1962</v>
      </c>
      <c r="AI390" s="37">
        <v>0.1229</v>
      </c>
      <c r="AJ390" s="36" t="s">
        <v>677</v>
      </c>
      <c r="AK390" s="36" t="s">
        <v>682</v>
      </c>
      <c r="AN390" s="36" t="s">
        <v>1974</v>
      </c>
      <c r="AO390" s="36" t="s">
        <v>1975</v>
      </c>
      <c r="AP390" s="36" t="s">
        <v>1976</v>
      </c>
      <c r="AQ390" s="36" t="s">
        <v>673</v>
      </c>
      <c r="AR390" s="36" t="s">
        <v>881</v>
      </c>
      <c r="AS390" s="36" t="s">
        <v>789</v>
      </c>
      <c r="AT390" s="36" t="s">
        <v>809</v>
      </c>
      <c r="AU390" s="37">
        <v>4.8</v>
      </c>
      <c r="AV390" s="38">
        <v>10000</v>
      </c>
      <c r="AW390" s="36" t="s">
        <v>1977</v>
      </c>
      <c r="AX390" s="39">
        <v>44098</v>
      </c>
      <c r="AY390" s="39">
        <v>44160</v>
      </c>
      <c r="AZ390" s="36" t="s">
        <v>1966</v>
      </c>
      <c r="BA390" s="36" t="s">
        <v>190</v>
      </c>
      <c r="BB390" s="37">
        <v>0.1229</v>
      </c>
      <c r="BC390" s="36" t="s">
        <v>677</v>
      </c>
      <c r="BD390" s="36" t="s">
        <v>799</v>
      </c>
    </row>
    <row r="391" spans="2:56">
      <c r="B391" s="36" t="s">
        <v>3007</v>
      </c>
      <c r="C391" s="36" t="s">
        <v>354</v>
      </c>
      <c r="D391" s="36" t="s">
        <v>3008</v>
      </c>
      <c r="E391" s="36" t="s">
        <v>4879</v>
      </c>
      <c r="F391" s="36" t="s">
        <v>679</v>
      </c>
      <c r="G391" s="36" t="s">
        <v>692</v>
      </c>
      <c r="H391" s="36" t="s">
        <v>675</v>
      </c>
      <c r="I391" s="37">
        <v>1.85</v>
      </c>
      <c r="J391" s="38">
        <v>10000</v>
      </c>
      <c r="K391" s="36" t="s">
        <v>5089</v>
      </c>
      <c r="L391" s="39">
        <v>42242</v>
      </c>
      <c r="M391" s="39">
        <v>42242</v>
      </c>
      <c r="N391" s="36" t="s">
        <v>2888</v>
      </c>
      <c r="O391" s="36" t="s">
        <v>5072</v>
      </c>
      <c r="P391" s="37">
        <v>4.4900000000000002E-2</v>
      </c>
      <c r="Q391" s="36" t="s">
        <v>677</v>
      </c>
      <c r="R391" s="36" t="s">
        <v>682</v>
      </c>
      <c r="S391" s="47"/>
      <c r="U391" s="36" t="s">
        <v>1978</v>
      </c>
      <c r="V391" s="36" t="s">
        <v>1979</v>
      </c>
      <c r="W391" s="36" t="s">
        <v>752</v>
      </c>
      <c r="X391" s="36" t="s">
        <v>671</v>
      </c>
      <c r="Y391" s="36" t="s">
        <v>8454</v>
      </c>
      <c r="Z391" s="36" t="s">
        <v>674</v>
      </c>
      <c r="AA391" s="36" t="s">
        <v>675</v>
      </c>
      <c r="AB391" s="37">
        <v>4.9000000000000004</v>
      </c>
      <c r="AC391" s="38">
        <v>10000</v>
      </c>
      <c r="AD391" s="36" t="s">
        <v>145</v>
      </c>
      <c r="AE391" s="39">
        <v>44098</v>
      </c>
      <c r="AF391" s="39">
        <v>44160</v>
      </c>
      <c r="AG391" s="36" t="s">
        <v>144</v>
      </c>
      <c r="AH391" s="36" t="s">
        <v>1962</v>
      </c>
      <c r="AI391" s="37">
        <v>9.1200000000000003E-2</v>
      </c>
      <c r="AJ391" s="36" t="s">
        <v>677</v>
      </c>
      <c r="AK391" s="36" t="s">
        <v>8393</v>
      </c>
      <c r="AN391" s="36" t="s">
        <v>1978</v>
      </c>
      <c r="AO391" s="36" t="s">
        <v>1979</v>
      </c>
      <c r="AP391" s="36" t="s">
        <v>752</v>
      </c>
      <c r="AQ391" s="36" t="s">
        <v>1050</v>
      </c>
      <c r="AR391" s="36" t="s">
        <v>811</v>
      </c>
      <c r="AS391" s="36" t="s">
        <v>812</v>
      </c>
      <c r="AT391" s="36" t="s">
        <v>809</v>
      </c>
      <c r="AU391" s="37">
        <v>4.9000000000000004</v>
      </c>
      <c r="AV391" s="38">
        <v>10000</v>
      </c>
      <c r="AW391" s="36" t="s">
        <v>1960</v>
      </c>
      <c r="AX391" s="39">
        <v>44098</v>
      </c>
      <c r="AY391" s="39">
        <v>44160</v>
      </c>
      <c r="AZ391" s="36" t="s">
        <v>144</v>
      </c>
      <c r="BA391" s="36" t="s">
        <v>1962</v>
      </c>
      <c r="BB391" s="37">
        <v>9.1200000000000003E-2</v>
      </c>
      <c r="BC391" s="36" t="s">
        <v>823</v>
      </c>
      <c r="BD391" s="36" t="s">
        <v>810</v>
      </c>
    </row>
    <row r="392" spans="2:56">
      <c r="B392" s="36" t="s">
        <v>9999</v>
      </c>
      <c r="C392" s="36" t="s">
        <v>10000</v>
      </c>
      <c r="D392" s="36" t="s">
        <v>10001</v>
      </c>
      <c r="E392" s="36" t="s">
        <v>4879</v>
      </c>
      <c r="F392" s="36" t="s">
        <v>679</v>
      </c>
      <c r="G392" s="36" t="s">
        <v>692</v>
      </c>
      <c r="H392" s="36" t="s">
        <v>675</v>
      </c>
      <c r="I392" s="37">
        <v>1.9</v>
      </c>
      <c r="J392" s="38">
        <v>10000</v>
      </c>
      <c r="K392" s="36" t="s">
        <v>5089</v>
      </c>
      <c r="L392" s="39">
        <v>42242</v>
      </c>
      <c r="M392" s="39">
        <v>42242</v>
      </c>
      <c r="N392" s="36" t="s">
        <v>2888</v>
      </c>
      <c r="O392" s="36" t="s">
        <v>5072</v>
      </c>
      <c r="P392" s="37">
        <v>6.93E-2</v>
      </c>
      <c r="Q392" s="36" t="s">
        <v>677</v>
      </c>
      <c r="R392" s="36" t="s">
        <v>682</v>
      </c>
      <c r="S392" s="47"/>
      <c r="U392" s="36" t="s">
        <v>1980</v>
      </c>
      <c r="V392" s="36" t="s">
        <v>1981</v>
      </c>
      <c r="W392" s="36" t="s">
        <v>1982</v>
      </c>
      <c r="X392" s="36" t="s">
        <v>671</v>
      </c>
      <c r="Y392" s="36" t="s">
        <v>8391</v>
      </c>
      <c r="Z392" s="36" t="s">
        <v>8673</v>
      </c>
      <c r="AA392" s="36" t="s">
        <v>675</v>
      </c>
      <c r="AB392" s="37">
        <v>5</v>
      </c>
      <c r="AC392" s="38">
        <v>10000</v>
      </c>
      <c r="AD392" s="36" t="s">
        <v>145</v>
      </c>
      <c r="AE392" s="39">
        <v>44098</v>
      </c>
      <c r="AF392" s="39">
        <v>44160</v>
      </c>
      <c r="AG392" s="36" t="s">
        <v>144</v>
      </c>
      <c r="AH392" s="36" t="s">
        <v>1962</v>
      </c>
      <c r="AI392" s="37">
        <v>6.9099999999999995E-2</v>
      </c>
      <c r="AJ392" s="36" t="s">
        <v>677</v>
      </c>
      <c r="AK392" s="36" t="s">
        <v>682</v>
      </c>
      <c r="AN392" s="36" t="s">
        <v>1980</v>
      </c>
      <c r="AO392" s="36" t="s">
        <v>1981</v>
      </c>
      <c r="AP392" s="36" t="s">
        <v>1982</v>
      </c>
      <c r="AQ392" s="36" t="s">
        <v>827</v>
      </c>
      <c r="AR392" s="36" t="s">
        <v>679</v>
      </c>
      <c r="AS392" s="36" t="s">
        <v>847</v>
      </c>
      <c r="AT392" s="36" t="s">
        <v>675</v>
      </c>
      <c r="AU392" s="37">
        <v>5</v>
      </c>
      <c r="AV392" s="38">
        <v>10000</v>
      </c>
      <c r="AW392" s="36" t="s">
        <v>1960</v>
      </c>
      <c r="AX392" s="39">
        <v>44098</v>
      </c>
      <c r="AY392" s="39">
        <v>44160</v>
      </c>
      <c r="AZ392" s="36" t="s">
        <v>1966</v>
      </c>
      <c r="BA392" s="36" t="s">
        <v>1983</v>
      </c>
      <c r="BB392" s="37">
        <v>6.9099999999999995E-2</v>
      </c>
      <c r="BC392" s="36" t="s">
        <v>201</v>
      </c>
      <c r="BD392" s="36" t="s">
        <v>799</v>
      </c>
    </row>
    <row r="393" spans="2:56">
      <c r="B393" s="36" t="s">
        <v>3009</v>
      </c>
      <c r="C393" s="36" t="s">
        <v>393</v>
      </c>
      <c r="D393" s="36" t="s">
        <v>10002</v>
      </c>
      <c r="E393" s="36" t="s">
        <v>4879</v>
      </c>
      <c r="F393" s="36" t="s">
        <v>679</v>
      </c>
      <c r="G393" s="36" t="s">
        <v>674</v>
      </c>
      <c r="H393" s="36" t="s">
        <v>675</v>
      </c>
      <c r="I393" s="37">
        <v>1.8</v>
      </c>
      <c r="J393" s="38">
        <v>10000</v>
      </c>
      <c r="K393" s="36" t="s">
        <v>4910</v>
      </c>
      <c r="L393" s="39">
        <v>42242</v>
      </c>
      <c r="M393" s="39">
        <v>42270</v>
      </c>
      <c r="N393" s="36" t="s">
        <v>4915</v>
      </c>
      <c r="O393" s="36" t="s">
        <v>4934</v>
      </c>
      <c r="P393" s="37">
        <v>0.19</v>
      </c>
      <c r="Q393" s="36" t="s">
        <v>677</v>
      </c>
      <c r="R393" s="36" t="s">
        <v>682</v>
      </c>
      <c r="S393" s="47"/>
      <c r="U393" s="36" t="s">
        <v>8889</v>
      </c>
      <c r="V393" s="36" t="s">
        <v>1985</v>
      </c>
      <c r="W393" s="36" t="s">
        <v>1986</v>
      </c>
      <c r="X393" s="36" t="s">
        <v>671</v>
      </c>
      <c r="Y393" s="36" t="s">
        <v>679</v>
      </c>
      <c r="Z393" s="36" t="s">
        <v>674</v>
      </c>
      <c r="AA393" s="36" t="s">
        <v>675</v>
      </c>
      <c r="AB393" s="37">
        <v>5.25</v>
      </c>
      <c r="AC393" s="38">
        <v>10000</v>
      </c>
      <c r="AD393" s="36" t="s">
        <v>145</v>
      </c>
      <c r="AE393" s="39">
        <v>44098</v>
      </c>
      <c r="AF393" s="39">
        <v>44160</v>
      </c>
      <c r="AG393" s="36" t="s">
        <v>144</v>
      </c>
      <c r="AH393" s="36" t="s">
        <v>1962</v>
      </c>
      <c r="AI393" s="37">
        <v>3.4500000000000003E-2</v>
      </c>
      <c r="AJ393" s="36" t="s">
        <v>677</v>
      </c>
      <c r="AK393" s="36" t="s">
        <v>682</v>
      </c>
      <c r="AN393" s="36" t="s">
        <v>1984</v>
      </c>
      <c r="AO393" s="36" t="s">
        <v>1985</v>
      </c>
      <c r="AP393" s="36" t="s">
        <v>1986</v>
      </c>
      <c r="AQ393" s="36" t="s">
        <v>827</v>
      </c>
      <c r="AR393" s="36" t="s">
        <v>679</v>
      </c>
      <c r="AS393" s="36" t="s">
        <v>847</v>
      </c>
      <c r="AT393" s="36" t="s">
        <v>790</v>
      </c>
      <c r="AU393" s="37">
        <v>5.25</v>
      </c>
      <c r="AV393" s="38">
        <v>10000</v>
      </c>
      <c r="AW393" s="36" t="s">
        <v>145</v>
      </c>
      <c r="AX393" s="39">
        <v>44098</v>
      </c>
      <c r="AY393" s="39">
        <v>44160</v>
      </c>
      <c r="AZ393" s="36" t="s">
        <v>1966</v>
      </c>
      <c r="BA393" s="36" t="s">
        <v>1969</v>
      </c>
      <c r="BB393" s="37">
        <v>3.4500000000000003E-2</v>
      </c>
      <c r="BC393" s="36" t="s">
        <v>798</v>
      </c>
      <c r="BD393" s="36" t="s">
        <v>682</v>
      </c>
    </row>
    <row r="394" spans="2:56">
      <c r="B394" s="36" t="s">
        <v>3010</v>
      </c>
      <c r="C394" s="36" t="s">
        <v>3011</v>
      </c>
      <c r="D394" s="36" t="s">
        <v>10003</v>
      </c>
      <c r="E394" s="36" t="s">
        <v>4879</v>
      </c>
      <c r="F394" s="36" t="s">
        <v>679</v>
      </c>
      <c r="G394" s="36" t="s">
        <v>674</v>
      </c>
      <c r="H394" s="36" t="s">
        <v>675</v>
      </c>
      <c r="I394" s="37">
        <v>1.85</v>
      </c>
      <c r="J394" s="38">
        <v>10000</v>
      </c>
      <c r="K394" s="36" t="s">
        <v>4910</v>
      </c>
      <c r="L394" s="39">
        <v>42242</v>
      </c>
      <c r="M394" s="39">
        <v>42270</v>
      </c>
      <c r="N394" s="36" t="s">
        <v>4915</v>
      </c>
      <c r="O394" s="36" t="s">
        <v>4934</v>
      </c>
      <c r="P394" s="37">
        <v>0.1633</v>
      </c>
      <c r="Q394" s="36" t="s">
        <v>677</v>
      </c>
      <c r="R394" s="36" t="s">
        <v>682</v>
      </c>
      <c r="S394" s="47"/>
      <c r="U394" s="36" t="s">
        <v>1987</v>
      </c>
      <c r="V394" s="36" t="s">
        <v>1988</v>
      </c>
      <c r="W394" s="36" t="s">
        <v>1989</v>
      </c>
      <c r="X394" s="36" t="s">
        <v>671</v>
      </c>
      <c r="Y394" s="36" t="s">
        <v>8454</v>
      </c>
      <c r="Z394" s="36" t="s">
        <v>692</v>
      </c>
      <c r="AA394" s="36" t="s">
        <v>675</v>
      </c>
      <c r="AB394" s="37">
        <v>4.3</v>
      </c>
      <c r="AC394" s="38">
        <v>10000</v>
      </c>
      <c r="AD394" s="36" t="s">
        <v>8890</v>
      </c>
      <c r="AE394" s="39">
        <v>44098</v>
      </c>
      <c r="AF394" s="39">
        <v>44160</v>
      </c>
      <c r="AG394" s="36" t="s">
        <v>144</v>
      </c>
      <c r="AH394" s="36" t="s">
        <v>8885</v>
      </c>
      <c r="AI394" s="37">
        <v>5.04E-2</v>
      </c>
      <c r="AJ394" s="36" t="s">
        <v>677</v>
      </c>
      <c r="AK394" s="36" t="s">
        <v>8381</v>
      </c>
      <c r="AN394" s="36" t="s">
        <v>1987</v>
      </c>
      <c r="AO394" s="36" t="s">
        <v>1988</v>
      </c>
      <c r="AP394" s="36" t="s">
        <v>1989</v>
      </c>
      <c r="AQ394" s="36" t="s">
        <v>673</v>
      </c>
      <c r="AR394" s="36" t="s">
        <v>804</v>
      </c>
      <c r="AS394" s="36" t="s">
        <v>822</v>
      </c>
      <c r="AT394" s="36" t="s">
        <v>78</v>
      </c>
      <c r="AU394" s="37">
        <v>4.3</v>
      </c>
      <c r="AV394" s="38">
        <v>10000</v>
      </c>
      <c r="AW394" s="36" t="s">
        <v>1960</v>
      </c>
      <c r="AX394" s="39">
        <v>44098</v>
      </c>
      <c r="AY394" s="39">
        <v>44160</v>
      </c>
      <c r="AZ394" s="36" t="s">
        <v>1956</v>
      </c>
      <c r="BA394" s="36" t="s">
        <v>1962</v>
      </c>
      <c r="BB394" s="37">
        <v>5.04E-2</v>
      </c>
      <c r="BC394" s="36" t="s">
        <v>798</v>
      </c>
      <c r="BD394" s="36" t="s">
        <v>799</v>
      </c>
    </row>
    <row r="395" spans="2:56">
      <c r="B395" s="36" t="s">
        <v>10004</v>
      </c>
      <c r="C395" s="36" t="s">
        <v>10005</v>
      </c>
      <c r="D395" s="36" t="s">
        <v>10006</v>
      </c>
      <c r="E395" s="36" t="s">
        <v>4879</v>
      </c>
      <c r="F395" s="36" t="s">
        <v>679</v>
      </c>
      <c r="G395" s="36" t="s">
        <v>674</v>
      </c>
      <c r="H395" s="36" t="s">
        <v>675</v>
      </c>
      <c r="I395" s="37">
        <v>1.9</v>
      </c>
      <c r="J395" s="38">
        <v>10000</v>
      </c>
      <c r="K395" s="36" t="s">
        <v>4910</v>
      </c>
      <c r="L395" s="39">
        <v>42242</v>
      </c>
      <c r="M395" s="39">
        <v>42270</v>
      </c>
      <c r="N395" s="36" t="s">
        <v>4915</v>
      </c>
      <c r="O395" s="36" t="s">
        <v>9584</v>
      </c>
      <c r="P395" s="37">
        <v>0.13930000000000001</v>
      </c>
      <c r="Q395" s="36" t="s">
        <v>677</v>
      </c>
      <c r="R395" s="36" t="s">
        <v>682</v>
      </c>
      <c r="S395" s="47"/>
      <c r="U395" s="36" t="s">
        <v>1990</v>
      </c>
      <c r="V395" s="36" t="s">
        <v>1991</v>
      </c>
      <c r="W395" s="36" t="s">
        <v>1992</v>
      </c>
      <c r="X395" s="36" t="s">
        <v>671</v>
      </c>
      <c r="Y395" s="36" t="s">
        <v>679</v>
      </c>
      <c r="Z395" s="36" t="s">
        <v>692</v>
      </c>
      <c r="AA395" s="36" t="s">
        <v>8588</v>
      </c>
      <c r="AB395" s="37">
        <v>4.4000000000000004</v>
      </c>
      <c r="AC395" s="38">
        <v>10000</v>
      </c>
      <c r="AD395" s="36" t="s">
        <v>8884</v>
      </c>
      <c r="AE395" s="39">
        <v>44098</v>
      </c>
      <c r="AF395" s="39">
        <v>44160</v>
      </c>
      <c r="AG395" s="36" t="s">
        <v>144</v>
      </c>
      <c r="AH395" s="36" t="s">
        <v>1962</v>
      </c>
      <c r="AI395" s="37">
        <v>7.0900000000000005E-2</v>
      </c>
      <c r="AJ395" s="36" t="s">
        <v>677</v>
      </c>
      <c r="AK395" s="36" t="s">
        <v>682</v>
      </c>
      <c r="AN395" s="36" t="s">
        <v>1990</v>
      </c>
      <c r="AO395" s="36" t="s">
        <v>1991</v>
      </c>
      <c r="AP395" s="36" t="s">
        <v>1992</v>
      </c>
      <c r="AQ395" s="36" t="s">
        <v>195</v>
      </c>
      <c r="AR395" s="36" t="s">
        <v>881</v>
      </c>
      <c r="AS395" s="36" t="s">
        <v>205</v>
      </c>
      <c r="AT395" s="36" t="s">
        <v>675</v>
      </c>
      <c r="AU395" s="37">
        <v>4.4000000000000004</v>
      </c>
      <c r="AV395" s="38">
        <v>10000</v>
      </c>
      <c r="AW395" s="36" t="s">
        <v>1977</v>
      </c>
      <c r="AX395" s="39">
        <v>44098</v>
      </c>
      <c r="AY395" s="39">
        <v>44160</v>
      </c>
      <c r="AZ395" s="36" t="s">
        <v>1961</v>
      </c>
      <c r="BA395" s="36" t="s">
        <v>1993</v>
      </c>
      <c r="BB395" s="37">
        <v>7.0900000000000005E-2</v>
      </c>
      <c r="BC395" s="36" t="s">
        <v>793</v>
      </c>
      <c r="BD395" s="36" t="s">
        <v>682</v>
      </c>
    </row>
    <row r="396" spans="2:56">
      <c r="B396" s="36" t="s">
        <v>3012</v>
      </c>
      <c r="C396" s="36" t="s">
        <v>5175</v>
      </c>
      <c r="D396" s="36" t="s">
        <v>3013</v>
      </c>
      <c r="E396" s="36" t="s">
        <v>4879</v>
      </c>
      <c r="F396" s="36" t="s">
        <v>679</v>
      </c>
      <c r="G396" s="36" t="s">
        <v>692</v>
      </c>
      <c r="H396" s="36" t="s">
        <v>675</v>
      </c>
      <c r="I396" s="37">
        <v>1.8</v>
      </c>
      <c r="J396" s="38">
        <v>10000</v>
      </c>
      <c r="K396" s="36" t="s">
        <v>4910</v>
      </c>
      <c r="L396" s="39">
        <v>42242</v>
      </c>
      <c r="M396" s="39">
        <v>42270</v>
      </c>
      <c r="N396" s="36" t="s">
        <v>4915</v>
      </c>
      <c r="O396" s="36" t="s">
        <v>4934</v>
      </c>
      <c r="P396" s="37">
        <v>0.17130000000000001</v>
      </c>
      <c r="Q396" s="36" t="s">
        <v>677</v>
      </c>
      <c r="R396" s="36" t="s">
        <v>682</v>
      </c>
      <c r="S396" s="47"/>
      <c r="U396" s="36" t="s">
        <v>1994</v>
      </c>
      <c r="V396" s="36" t="s">
        <v>1995</v>
      </c>
      <c r="W396" s="36" t="s">
        <v>1996</v>
      </c>
      <c r="X396" s="36" t="s">
        <v>671</v>
      </c>
      <c r="Y396" s="36" t="s">
        <v>679</v>
      </c>
      <c r="Z396" s="36" t="s">
        <v>692</v>
      </c>
      <c r="AA396" s="36" t="s">
        <v>675</v>
      </c>
      <c r="AB396" s="37">
        <v>4.5</v>
      </c>
      <c r="AC396" s="38">
        <v>10000</v>
      </c>
      <c r="AD396" s="36" t="s">
        <v>145</v>
      </c>
      <c r="AE396" s="39">
        <v>44098</v>
      </c>
      <c r="AF396" s="39">
        <v>44160</v>
      </c>
      <c r="AG396" s="36" t="s">
        <v>144</v>
      </c>
      <c r="AH396" s="36" t="s">
        <v>1962</v>
      </c>
      <c r="AI396" s="37">
        <v>0.1012</v>
      </c>
      <c r="AJ396" s="36" t="s">
        <v>677</v>
      </c>
      <c r="AK396" s="36" t="s">
        <v>682</v>
      </c>
      <c r="AN396" s="36" t="s">
        <v>1994</v>
      </c>
      <c r="AO396" s="36" t="s">
        <v>1995</v>
      </c>
      <c r="AP396" s="36" t="s">
        <v>1996</v>
      </c>
      <c r="AQ396" s="36" t="s">
        <v>808</v>
      </c>
      <c r="AR396" s="36" t="s">
        <v>804</v>
      </c>
      <c r="AS396" s="36" t="s">
        <v>692</v>
      </c>
      <c r="AT396" s="36" t="s">
        <v>675</v>
      </c>
      <c r="AU396" s="37">
        <v>4.5</v>
      </c>
      <c r="AV396" s="38">
        <v>10000</v>
      </c>
      <c r="AW396" s="36" t="s">
        <v>1960</v>
      </c>
      <c r="AX396" s="39">
        <v>44098</v>
      </c>
      <c r="AY396" s="39">
        <v>44160</v>
      </c>
      <c r="AZ396" s="36" t="s">
        <v>1961</v>
      </c>
      <c r="BA396" s="36" t="s">
        <v>1983</v>
      </c>
      <c r="BB396" s="37">
        <v>0.1012</v>
      </c>
      <c r="BC396" s="36" t="s">
        <v>798</v>
      </c>
      <c r="BD396" s="36" t="s">
        <v>79</v>
      </c>
    </row>
    <row r="397" spans="2:56">
      <c r="B397" s="36" t="s">
        <v>3014</v>
      </c>
      <c r="C397" s="36" t="s">
        <v>394</v>
      </c>
      <c r="D397" s="36" t="s">
        <v>395</v>
      </c>
      <c r="E397" s="36" t="s">
        <v>4879</v>
      </c>
      <c r="F397" s="36" t="s">
        <v>679</v>
      </c>
      <c r="G397" s="36" t="s">
        <v>692</v>
      </c>
      <c r="H397" s="36" t="s">
        <v>675</v>
      </c>
      <c r="I397" s="37">
        <v>1.85</v>
      </c>
      <c r="J397" s="38">
        <v>10000</v>
      </c>
      <c r="K397" s="36" t="s">
        <v>4910</v>
      </c>
      <c r="L397" s="39">
        <v>42242</v>
      </c>
      <c r="M397" s="39">
        <v>42270</v>
      </c>
      <c r="N397" s="36" t="s">
        <v>4915</v>
      </c>
      <c r="O397" s="36" t="s">
        <v>4934</v>
      </c>
      <c r="P397" s="37">
        <v>0.19670000000000001</v>
      </c>
      <c r="Q397" s="36" t="s">
        <v>677</v>
      </c>
      <c r="R397" s="36" t="s">
        <v>682</v>
      </c>
      <c r="S397" s="47"/>
      <c r="U397" s="36" t="s">
        <v>4655</v>
      </c>
      <c r="V397" s="36" t="s">
        <v>1998</v>
      </c>
      <c r="W397" s="36" t="s">
        <v>1999</v>
      </c>
      <c r="X397" s="36" t="s">
        <v>671</v>
      </c>
      <c r="Y397" s="36" t="s">
        <v>679</v>
      </c>
      <c r="Z397" s="36" t="s">
        <v>8380</v>
      </c>
      <c r="AA397" s="36" t="s">
        <v>675</v>
      </c>
      <c r="AB397" s="37">
        <v>4.5999999999999996</v>
      </c>
      <c r="AC397" s="38">
        <v>10000</v>
      </c>
      <c r="AD397" s="36" t="s">
        <v>145</v>
      </c>
      <c r="AE397" s="39">
        <v>44098</v>
      </c>
      <c r="AF397" s="39">
        <v>44160</v>
      </c>
      <c r="AG397" s="36" t="s">
        <v>144</v>
      </c>
      <c r="AH397" s="36" t="s">
        <v>1962</v>
      </c>
      <c r="AI397" s="37">
        <v>0.14119999999999999</v>
      </c>
      <c r="AJ397" s="36" t="s">
        <v>677</v>
      </c>
      <c r="AK397" s="36" t="s">
        <v>8566</v>
      </c>
      <c r="AN397" s="36" t="s">
        <v>1997</v>
      </c>
      <c r="AO397" s="36" t="s">
        <v>1998</v>
      </c>
      <c r="AP397" s="36" t="s">
        <v>1999</v>
      </c>
      <c r="AQ397" s="36" t="s">
        <v>673</v>
      </c>
      <c r="AR397" s="36" t="s">
        <v>679</v>
      </c>
      <c r="AS397" s="36" t="s">
        <v>698</v>
      </c>
      <c r="AT397" s="36" t="s">
        <v>78</v>
      </c>
      <c r="AU397" s="37">
        <v>4.5999999999999996</v>
      </c>
      <c r="AV397" s="38">
        <v>10000</v>
      </c>
      <c r="AW397" s="36" t="s">
        <v>1977</v>
      </c>
      <c r="AX397" s="39">
        <v>44098</v>
      </c>
      <c r="AY397" s="39">
        <v>44160</v>
      </c>
      <c r="AZ397" s="36" t="s">
        <v>1966</v>
      </c>
      <c r="BA397" s="36" t="s">
        <v>2000</v>
      </c>
      <c r="BB397" s="37">
        <v>0.14119999999999999</v>
      </c>
      <c r="BC397" s="36" t="s">
        <v>677</v>
      </c>
      <c r="BD397" s="36" t="s">
        <v>79</v>
      </c>
    </row>
    <row r="398" spans="2:56">
      <c r="B398" s="36" t="s">
        <v>10007</v>
      </c>
      <c r="C398" s="36" t="s">
        <v>10008</v>
      </c>
      <c r="D398" s="36" t="s">
        <v>5176</v>
      </c>
      <c r="E398" s="36" t="s">
        <v>4879</v>
      </c>
      <c r="F398" s="36" t="s">
        <v>679</v>
      </c>
      <c r="G398" s="36" t="s">
        <v>692</v>
      </c>
      <c r="H398" s="36" t="s">
        <v>675</v>
      </c>
      <c r="I398" s="37">
        <v>1.9</v>
      </c>
      <c r="J398" s="38">
        <v>10000</v>
      </c>
      <c r="K398" s="36" t="s">
        <v>4910</v>
      </c>
      <c r="L398" s="39">
        <v>42242</v>
      </c>
      <c r="M398" s="39">
        <v>42270</v>
      </c>
      <c r="N398" s="36" t="s">
        <v>4915</v>
      </c>
      <c r="O398" s="36" t="s">
        <v>4934</v>
      </c>
      <c r="P398" s="37">
        <v>0.22389999999999999</v>
      </c>
      <c r="Q398" s="36" t="s">
        <v>9548</v>
      </c>
      <c r="R398" s="36" t="s">
        <v>682</v>
      </c>
      <c r="S398" s="47"/>
      <c r="U398" s="36" t="s">
        <v>4656</v>
      </c>
      <c r="V398" s="36" t="s">
        <v>8891</v>
      </c>
      <c r="W398" s="36" t="s">
        <v>2002</v>
      </c>
      <c r="X398" s="36" t="s">
        <v>671</v>
      </c>
      <c r="Y398" s="36" t="s">
        <v>8391</v>
      </c>
      <c r="Z398" s="36" t="s">
        <v>692</v>
      </c>
      <c r="AA398" s="36" t="s">
        <v>675</v>
      </c>
      <c r="AB398" s="37">
        <v>4.7</v>
      </c>
      <c r="AC398" s="38">
        <v>10000</v>
      </c>
      <c r="AD398" s="36" t="s">
        <v>145</v>
      </c>
      <c r="AE398" s="39">
        <v>44098</v>
      </c>
      <c r="AF398" s="39">
        <v>44160</v>
      </c>
      <c r="AG398" s="36" t="s">
        <v>144</v>
      </c>
      <c r="AH398" s="36" t="s">
        <v>1962</v>
      </c>
      <c r="AI398" s="37">
        <v>0.1898</v>
      </c>
      <c r="AJ398" s="36" t="s">
        <v>677</v>
      </c>
      <c r="AK398" s="36" t="s">
        <v>682</v>
      </c>
      <c r="AN398" s="36" t="s">
        <v>302</v>
      </c>
      <c r="AO398" s="36" t="s">
        <v>2001</v>
      </c>
      <c r="AP398" s="36" t="s">
        <v>2002</v>
      </c>
      <c r="AQ398" s="36" t="s">
        <v>673</v>
      </c>
      <c r="AR398" s="36" t="s">
        <v>77</v>
      </c>
      <c r="AS398" s="36" t="s">
        <v>692</v>
      </c>
      <c r="AT398" s="36" t="s">
        <v>790</v>
      </c>
      <c r="AU398" s="37">
        <v>4.7</v>
      </c>
      <c r="AV398" s="38">
        <v>10000</v>
      </c>
      <c r="AW398" s="36" t="s">
        <v>1960</v>
      </c>
      <c r="AX398" s="39">
        <v>44098</v>
      </c>
      <c r="AY398" s="39">
        <v>44160</v>
      </c>
      <c r="AZ398" s="36" t="s">
        <v>1961</v>
      </c>
      <c r="BA398" s="36" t="s">
        <v>2000</v>
      </c>
      <c r="BB398" s="37">
        <v>0.1898</v>
      </c>
      <c r="BC398" s="36" t="s">
        <v>677</v>
      </c>
      <c r="BD398" s="36" t="s">
        <v>810</v>
      </c>
    </row>
    <row r="399" spans="2:56">
      <c r="B399" s="36" t="s">
        <v>5177</v>
      </c>
      <c r="C399" s="36" t="s">
        <v>3015</v>
      </c>
      <c r="D399" s="36" t="s">
        <v>5178</v>
      </c>
      <c r="E399" s="36" t="s">
        <v>4879</v>
      </c>
      <c r="F399" s="36" t="s">
        <v>679</v>
      </c>
      <c r="G399" s="36" t="s">
        <v>674</v>
      </c>
      <c r="H399" s="36" t="s">
        <v>675</v>
      </c>
      <c r="I399" s="37">
        <v>1.8</v>
      </c>
      <c r="J399" s="38">
        <v>10000</v>
      </c>
      <c r="K399" s="36" t="s">
        <v>380</v>
      </c>
      <c r="L399" s="39">
        <v>42242</v>
      </c>
      <c r="M399" s="39">
        <v>42361</v>
      </c>
      <c r="N399" s="36" t="s">
        <v>5025</v>
      </c>
      <c r="O399" s="36" t="s">
        <v>5044</v>
      </c>
      <c r="P399" s="37">
        <v>0.2329</v>
      </c>
      <c r="Q399" s="36" t="s">
        <v>677</v>
      </c>
      <c r="R399" s="36" t="s">
        <v>682</v>
      </c>
      <c r="S399" s="47"/>
      <c r="U399" s="36" t="s">
        <v>2003</v>
      </c>
      <c r="V399" s="36" t="s">
        <v>8892</v>
      </c>
      <c r="W399" s="36" t="s">
        <v>8893</v>
      </c>
      <c r="X399" s="36" t="s">
        <v>671</v>
      </c>
      <c r="Y399" s="36" t="s">
        <v>679</v>
      </c>
      <c r="Z399" s="36" t="s">
        <v>692</v>
      </c>
      <c r="AA399" s="36" t="s">
        <v>675</v>
      </c>
      <c r="AB399" s="37">
        <v>4.8</v>
      </c>
      <c r="AC399" s="38">
        <v>10000</v>
      </c>
      <c r="AD399" s="36" t="s">
        <v>145</v>
      </c>
      <c r="AE399" s="39">
        <v>44098</v>
      </c>
      <c r="AF399" s="39">
        <v>44160</v>
      </c>
      <c r="AG399" s="36" t="s">
        <v>144</v>
      </c>
      <c r="AH399" s="36" t="s">
        <v>1962</v>
      </c>
      <c r="AI399" s="37">
        <v>0.24979999999999999</v>
      </c>
      <c r="AJ399" s="36" t="s">
        <v>677</v>
      </c>
      <c r="AK399" s="36" t="s">
        <v>682</v>
      </c>
      <c r="AN399" s="36" t="s">
        <v>2003</v>
      </c>
      <c r="AO399" s="36" t="s">
        <v>2004</v>
      </c>
      <c r="AP399" s="36" t="s">
        <v>2005</v>
      </c>
      <c r="AQ399" s="36" t="s">
        <v>673</v>
      </c>
      <c r="AR399" s="36" t="s">
        <v>811</v>
      </c>
      <c r="AS399" s="36" t="s">
        <v>698</v>
      </c>
      <c r="AT399" s="36" t="s">
        <v>790</v>
      </c>
      <c r="AU399" s="37">
        <v>4.8</v>
      </c>
      <c r="AV399" s="38">
        <v>10000</v>
      </c>
      <c r="AW399" s="36" t="s">
        <v>1977</v>
      </c>
      <c r="AX399" s="39">
        <v>44098</v>
      </c>
      <c r="AY399" s="39">
        <v>44160</v>
      </c>
      <c r="AZ399" s="36" t="s">
        <v>144</v>
      </c>
      <c r="BA399" s="36" t="s">
        <v>1983</v>
      </c>
      <c r="BB399" s="37">
        <v>0.24979999999999999</v>
      </c>
      <c r="BC399" s="36" t="s">
        <v>677</v>
      </c>
      <c r="BD399" s="36" t="s">
        <v>79</v>
      </c>
    </row>
    <row r="400" spans="2:56">
      <c r="B400" s="36" t="s">
        <v>3016</v>
      </c>
      <c r="C400" s="36" t="s">
        <v>5179</v>
      </c>
      <c r="D400" s="36" t="s">
        <v>10009</v>
      </c>
      <c r="E400" s="36" t="s">
        <v>4879</v>
      </c>
      <c r="F400" s="36" t="s">
        <v>679</v>
      </c>
      <c r="G400" s="36" t="s">
        <v>674</v>
      </c>
      <c r="H400" s="36" t="s">
        <v>675</v>
      </c>
      <c r="I400" s="37">
        <v>1.85</v>
      </c>
      <c r="J400" s="38">
        <v>10000</v>
      </c>
      <c r="K400" s="36" t="s">
        <v>380</v>
      </c>
      <c r="L400" s="39">
        <v>42242</v>
      </c>
      <c r="M400" s="39">
        <v>42361</v>
      </c>
      <c r="N400" s="36" t="s">
        <v>5025</v>
      </c>
      <c r="O400" s="36" t="s">
        <v>5044</v>
      </c>
      <c r="P400" s="37">
        <v>0.2069</v>
      </c>
      <c r="Q400" s="36" t="s">
        <v>677</v>
      </c>
      <c r="R400" s="36" t="s">
        <v>682</v>
      </c>
      <c r="S400" s="47"/>
      <c r="U400" s="36" t="s">
        <v>2006</v>
      </c>
      <c r="V400" s="36" t="s">
        <v>8894</v>
      </c>
      <c r="W400" s="36" t="s">
        <v>8895</v>
      </c>
      <c r="X400" s="36" t="s">
        <v>671</v>
      </c>
      <c r="Y400" s="36" t="s">
        <v>679</v>
      </c>
      <c r="Z400" s="36" t="s">
        <v>692</v>
      </c>
      <c r="AA400" s="36" t="s">
        <v>675</v>
      </c>
      <c r="AB400" s="37">
        <v>4.9000000000000004</v>
      </c>
      <c r="AC400" s="38">
        <v>10000</v>
      </c>
      <c r="AD400" s="36" t="s">
        <v>145</v>
      </c>
      <c r="AE400" s="39">
        <v>44098</v>
      </c>
      <c r="AF400" s="39">
        <v>44160</v>
      </c>
      <c r="AG400" s="36" t="s">
        <v>144</v>
      </c>
      <c r="AH400" s="36" t="s">
        <v>1962</v>
      </c>
      <c r="AI400" s="37">
        <v>0.32069999999999999</v>
      </c>
      <c r="AJ400" s="36" t="s">
        <v>677</v>
      </c>
      <c r="AK400" s="36" t="s">
        <v>682</v>
      </c>
      <c r="AN400" s="36" t="s">
        <v>2006</v>
      </c>
      <c r="AO400" s="36" t="s">
        <v>2007</v>
      </c>
      <c r="AP400" s="36" t="s">
        <v>303</v>
      </c>
      <c r="AQ400" s="36" t="s">
        <v>673</v>
      </c>
      <c r="AR400" s="36" t="s">
        <v>881</v>
      </c>
      <c r="AS400" s="36" t="s">
        <v>205</v>
      </c>
      <c r="AT400" s="36" t="s">
        <v>871</v>
      </c>
      <c r="AU400" s="37">
        <v>4.9000000000000004</v>
      </c>
      <c r="AV400" s="38">
        <v>10000</v>
      </c>
      <c r="AW400" s="36" t="s">
        <v>1977</v>
      </c>
      <c r="AX400" s="39">
        <v>44098</v>
      </c>
      <c r="AY400" s="39">
        <v>44160</v>
      </c>
      <c r="AZ400" s="36" t="s">
        <v>1961</v>
      </c>
      <c r="BA400" s="36" t="s">
        <v>1983</v>
      </c>
      <c r="BB400" s="37">
        <v>0.32069999999999999</v>
      </c>
      <c r="BC400" s="36" t="s">
        <v>677</v>
      </c>
      <c r="BD400" s="36" t="s">
        <v>79</v>
      </c>
    </row>
    <row r="401" spans="2:56">
      <c r="B401" s="36" t="s">
        <v>5180</v>
      </c>
      <c r="C401" s="36" t="s">
        <v>3017</v>
      </c>
      <c r="D401" s="36" t="s">
        <v>10010</v>
      </c>
      <c r="E401" s="36" t="s">
        <v>4879</v>
      </c>
      <c r="F401" s="36" t="s">
        <v>679</v>
      </c>
      <c r="G401" s="36" t="s">
        <v>674</v>
      </c>
      <c r="H401" s="36" t="s">
        <v>675</v>
      </c>
      <c r="I401" s="37">
        <v>1.9</v>
      </c>
      <c r="J401" s="38">
        <v>10000</v>
      </c>
      <c r="K401" s="36" t="s">
        <v>380</v>
      </c>
      <c r="L401" s="39">
        <v>42242</v>
      </c>
      <c r="M401" s="39">
        <v>42361</v>
      </c>
      <c r="N401" s="36" t="s">
        <v>5025</v>
      </c>
      <c r="O401" s="36" t="s">
        <v>5044</v>
      </c>
      <c r="P401" s="37">
        <v>0.18310000000000001</v>
      </c>
      <c r="Q401" s="36" t="s">
        <v>677</v>
      </c>
      <c r="R401" s="36" t="s">
        <v>682</v>
      </c>
      <c r="S401" s="47"/>
      <c r="U401" s="36" t="s">
        <v>2008</v>
      </c>
      <c r="V401" s="36" t="s">
        <v>2009</v>
      </c>
      <c r="W401" s="36" t="s">
        <v>2010</v>
      </c>
      <c r="X401" s="36" t="s">
        <v>671</v>
      </c>
      <c r="Y401" s="36" t="s">
        <v>679</v>
      </c>
      <c r="Z401" s="36" t="s">
        <v>692</v>
      </c>
      <c r="AA401" s="36" t="s">
        <v>675</v>
      </c>
      <c r="AB401" s="37">
        <v>5</v>
      </c>
      <c r="AC401" s="38">
        <v>10000</v>
      </c>
      <c r="AD401" s="36" t="s">
        <v>145</v>
      </c>
      <c r="AE401" s="39">
        <v>44098</v>
      </c>
      <c r="AF401" s="39">
        <v>44160</v>
      </c>
      <c r="AG401" s="36" t="s">
        <v>144</v>
      </c>
      <c r="AH401" s="36" t="s">
        <v>8885</v>
      </c>
      <c r="AI401" s="37">
        <v>0.39710000000000001</v>
      </c>
      <c r="AJ401" s="36" t="s">
        <v>677</v>
      </c>
      <c r="AK401" s="36" t="s">
        <v>8365</v>
      </c>
      <c r="AN401" s="36" t="s">
        <v>2008</v>
      </c>
      <c r="AO401" s="36" t="s">
        <v>2009</v>
      </c>
      <c r="AP401" s="36" t="s">
        <v>2010</v>
      </c>
      <c r="AQ401" s="36" t="s">
        <v>673</v>
      </c>
      <c r="AR401" s="36" t="s">
        <v>679</v>
      </c>
      <c r="AS401" s="36" t="s">
        <v>896</v>
      </c>
      <c r="AT401" s="36" t="s">
        <v>790</v>
      </c>
      <c r="AU401" s="37">
        <v>5</v>
      </c>
      <c r="AV401" s="38">
        <v>10000</v>
      </c>
      <c r="AW401" s="36" t="s">
        <v>1960</v>
      </c>
      <c r="AX401" s="39">
        <v>44098</v>
      </c>
      <c r="AY401" s="39">
        <v>44160</v>
      </c>
      <c r="AZ401" s="36" t="s">
        <v>144</v>
      </c>
      <c r="BA401" s="36" t="s">
        <v>1962</v>
      </c>
      <c r="BB401" s="37">
        <v>0.39710000000000001</v>
      </c>
      <c r="BC401" s="36" t="s">
        <v>677</v>
      </c>
      <c r="BD401" s="36" t="s">
        <v>810</v>
      </c>
    </row>
    <row r="402" spans="2:56">
      <c r="B402" s="36" t="s">
        <v>3018</v>
      </c>
      <c r="C402" s="36" t="s">
        <v>10011</v>
      </c>
      <c r="D402" s="36" t="s">
        <v>10012</v>
      </c>
      <c r="E402" s="36" t="s">
        <v>4879</v>
      </c>
      <c r="F402" s="36" t="s">
        <v>679</v>
      </c>
      <c r="G402" s="36" t="s">
        <v>692</v>
      </c>
      <c r="H402" s="36" t="s">
        <v>675</v>
      </c>
      <c r="I402" s="37">
        <v>1.8</v>
      </c>
      <c r="J402" s="38">
        <v>10000</v>
      </c>
      <c r="K402" s="36" t="s">
        <v>380</v>
      </c>
      <c r="L402" s="39">
        <v>42242</v>
      </c>
      <c r="M402" s="39">
        <v>42361</v>
      </c>
      <c r="N402" s="36" t="s">
        <v>5025</v>
      </c>
      <c r="O402" s="36" t="s">
        <v>5044</v>
      </c>
      <c r="P402" s="37">
        <v>0.26540000000000002</v>
      </c>
      <c r="Q402" s="36" t="s">
        <v>677</v>
      </c>
      <c r="R402" s="36" t="s">
        <v>682</v>
      </c>
      <c r="S402" s="47"/>
      <c r="U402" s="36" t="s">
        <v>2011</v>
      </c>
      <c r="V402" s="36" t="s">
        <v>8896</v>
      </c>
      <c r="W402" s="36" t="s">
        <v>4657</v>
      </c>
      <c r="X402" s="36" t="s">
        <v>671</v>
      </c>
      <c r="Y402" s="36" t="s">
        <v>679</v>
      </c>
      <c r="Z402" s="36" t="s">
        <v>692</v>
      </c>
      <c r="AA402" s="36" t="s">
        <v>675</v>
      </c>
      <c r="AB402" s="37">
        <v>5.25</v>
      </c>
      <c r="AC402" s="38">
        <v>10000</v>
      </c>
      <c r="AD402" s="36" t="s">
        <v>145</v>
      </c>
      <c r="AE402" s="39">
        <v>44098</v>
      </c>
      <c r="AF402" s="39">
        <v>44160</v>
      </c>
      <c r="AG402" s="36" t="s">
        <v>144</v>
      </c>
      <c r="AH402" s="36" t="s">
        <v>1962</v>
      </c>
      <c r="AI402" s="37">
        <v>0.61339999999999995</v>
      </c>
      <c r="AJ402" s="36" t="s">
        <v>677</v>
      </c>
      <c r="AK402" s="36" t="s">
        <v>682</v>
      </c>
      <c r="AN402" s="36" t="s">
        <v>2011</v>
      </c>
      <c r="AO402" s="36" t="s">
        <v>2012</v>
      </c>
      <c r="AP402" s="36" t="s">
        <v>304</v>
      </c>
      <c r="AQ402" s="36" t="s">
        <v>808</v>
      </c>
      <c r="AR402" s="36" t="s">
        <v>679</v>
      </c>
      <c r="AS402" s="36" t="s">
        <v>830</v>
      </c>
      <c r="AT402" s="36" t="s">
        <v>790</v>
      </c>
      <c r="AU402" s="37">
        <v>5.25</v>
      </c>
      <c r="AV402" s="38">
        <v>10000</v>
      </c>
      <c r="AW402" s="36" t="s">
        <v>1960</v>
      </c>
      <c r="AX402" s="39">
        <v>44098</v>
      </c>
      <c r="AY402" s="39">
        <v>44160</v>
      </c>
      <c r="AZ402" s="36" t="s">
        <v>1956</v>
      </c>
      <c r="BA402" s="36" t="s">
        <v>2000</v>
      </c>
      <c r="BB402" s="37">
        <v>0.61339999999999995</v>
      </c>
      <c r="BC402" s="36" t="s">
        <v>201</v>
      </c>
      <c r="BD402" s="36" t="s">
        <v>799</v>
      </c>
    </row>
    <row r="403" spans="2:56">
      <c r="B403" s="36" t="s">
        <v>5181</v>
      </c>
      <c r="C403" s="36" t="s">
        <v>3019</v>
      </c>
      <c r="D403" s="36" t="s">
        <v>10013</v>
      </c>
      <c r="E403" s="36" t="s">
        <v>4879</v>
      </c>
      <c r="F403" s="36" t="s">
        <v>679</v>
      </c>
      <c r="G403" s="36" t="s">
        <v>692</v>
      </c>
      <c r="H403" s="36" t="s">
        <v>675</v>
      </c>
      <c r="I403" s="37">
        <v>1.85</v>
      </c>
      <c r="J403" s="38">
        <v>10000</v>
      </c>
      <c r="K403" s="36" t="s">
        <v>380</v>
      </c>
      <c r="L403" s="39">
        <v>42242</v>
      </c>
      <c r="M403" s="39">
        <v>42361</v>
      </c>
      <c r="N403" s="36" t="s">
        <v>5025</v>
      </c>
      <c r="O403" s="36" t="s">
        <v>5044</v>
      </c>
      <c r="P403" s="37">
        <v>0.29239999999999999</v>
      </c>
      <c r="Q403" s="36" t="s">
        <v>677</v>
      </c>
      <c r="R403" s="36" t="s">
        <v>682</v>
      </c>
      <c r="S403" s="47"/>
      <c r="U403" s="36" t="s">
        <v>8897</v>
      </c>
      <c r="V403" s="36" t="s">
        <v>2014</v>
      </c>
      <c r="W403" s="36" t="s">
        <v>2015</v>
      </c>
      <c r="X403" s="36" t="s">
        <v>671</v>
      </c>
      <c r="Y403" s="36" t="s">
        <v>679</v>
      </c>
      <c r="Z403" s="36" t="s">
        <v>674</v>
      </c>
      <c r="AA403" s="36" t="s">
        <v>8369</v>
      </c>
      <c r="AB403" s="37">
        <v>4.2</v>
      </c>
      <c r="AC403" s="38">
        <v>10000</v>
      </c>
      <c r="AD403" s="36" t="s">
        <v>8890</v>
      </c>
      <c r="AE403" s="39">
        <v>44099</v>
      </c>
      <c r="AF403" s="39">
        <v>44160</v>
      </c>
      <c r="AG403" s="36" t="s">
        <v>144</v>
      </c>
      <c r="AH403" s="36" t="s">
        <v>8898</v>
      </c>
      <c r="AI403" s="37">
        <v>0.45</v>
      </c>
      <c r="AJ403" s="36" t="s">
        <v>677</v>
      </c>
      <c r="AK403" s="36" t="s">
        <v>682</v>
      </c>
      <c r="AN403" s="36" t="s">
        <v>2013</v>
      </c>
      <c r="AO403" s="36" t="s">
        <v>2014</v>
      </c>
      <c r="AP403" s="36" t="s">
        <v>2015</v>
      </c>
      <c r="AQ403" s="36" t="s">
        <v>673</v>
      </c>
      <c r="AR403" s="36" t="s">
        <v>881</v>
      </c>
      <c r="AS403" s="36" t="s">
        <v>812</v>
      </c>
      <c r="AT403" s="36" t="s">
        <v>78</v>
      </c>
      <c r="AU403" s="37">
        <v>4.2</v>
      </c>
      <c r="AV403" s="38">
        <v>10000</v>
      </c>
      <c r="AW403" s="36" t="s">
        <v>145</v>
      </c>
      <c r="AX403" s="39">
        <v>44099</v>
      </c>
      <c r="AY403" s="39">
        <v>44160</v>
      </c>
      <c r="AZ403" s="36" t="s">
        <v>1966</v>
      </c>
      <c r="BA403" s="36" t="s">
        <v>190</v>
      </c>
      <c r="BB403" s="37">
        <v>0.45</v>
      </c>
      <c r="BC403" s="36" t="s">
        <v>677</v>
      </c>
      <c r="BD403" s="36" t="s">
        <v>79</v>
      </c>
    </row>
    <row r="404" spans="2:56">
      <c r="B404" s="36" t="s">
        <v>10014</v>
      </c>
      <c r="C404" s="36" t="s">
        <v>3020</v>
      </c>
      <c r="D404" s="36" t="s">
        <v>5182</v>
      </c>
      <c r="E404" s="36" t="s">
        <v>4879</v>
      </c>
      <c r="F404" s="36" t="s">
        <v>679</v>
      </c>
      <c r="G404" s="36" t="s">
        <v>692</v>
      </c>
      <c r="H404" s="36" t="s">
        <v>675</v>
      </c>
      <c r="I404" s="37">
        <v>1.9</v>
      </c>
      <c r="J404" s="38">
        <v>10000</v>
      </c>
      <c r="K404" s="36" t="s">
        <v>380</v>
      </c>
      <c r="L404" s="39">
        <v>42242</v>
      </c>
      <c r="M404" s="39">
        <v>42361</v>
      </c>
      <c r="N404" s="36" t="s">
        <v>5025</v>
      </c>
      <c r="O404" s="36" t="s">
        <v>5044</v>
      </c>
      <c r="P404" s="37">
        <v>0.3206</v>
      </c>
      <c r="Q404" s="36" t="s">
        <v>677</v>
      </c>
      <c r="R404" s="36" t="s">
        <v>682</v>
      </c>
      <c r="S404" s="47"/>
      <c r="U404" s="36" t="s">
        <v>2016</v>
      </c>
      <c r="V404" s="36" t="s">
        <v>2017</v>
      </c>
      <c r="W404" s="36" t="s">
        <v>8899</v>
      </c>
      <c r="X404" s="36" t="s">
        <v>8357</v>
      </c>
      <c r="Y404" s="36" t="s">
        <v>8391</v>
      </c>
      <c r="Z404" s="36" t="s">
        <v>692</v>
      </c>
      <c r="AA404" s="36" t="s">
        <v>8389</v>
      </c>
      <c r="AB404" s="37">
        <v>4.2</v>
      </c>
      <c r="AC404" s="38">
        <v>10000</v>
      </c>
      <c r="AD404" s="36" t="s">
        <v>145</v>
      </c>
      <c r="AE404" s="39">
        <v>44099</v>
      </c>
      <c r="AF404" s="39">
        <v>44160</v>
      </c>
      <c r="AG404" s="36" t="s">
        <v>8883</v>
      </c>
      <c r="AH404" s="36" t="s">
        <v>1962</v>
      </c>
      <c r="AI404" s="37">
        <v>5.1900000000000002E-2</v>
      </c>
      <c r="AJ404" s="36" t="s">
        <v>677</v>
      </c>
      <c r="AK404" s="36" t="s">
        <v>682</v>
      </c>
      <c r="AN404" s="36" t="s">
        <v>2016</v>
      </c>
      <c r="AO404" s="36" t="s">
        <v>2017</v>
      </c>
      <c r="AP404" s="36" t="s">
        <v>2018</v>
      </c>
      <c r="AQ404" s="36" t="s">
        <v>808</v>
      </c>
      <c r="AR404" s="36" t="s">
        <v>679</v>
      </c>
      <c r="AS404" s="36" t="s">
        <v>205</v>
      </c>
      <c r="AT404" s="36" t="s">
        <v>790</v>
      </c>
      <c r="AU404" s="37">
        <v>4.2</v>
      </c>
      <c r="AV404" s="38">
        <v>10000</v>
      </c>
      <c r="AW404" s="36" t="s">
        <v>1977</v>
      </c>
      <c r="AX404" s="39">
        <v>44099</v>
      </c>
      <c r="AY404" s="39">
        <v>44160</v>
      </c>
      <c r="AZ404" s="36" t="s">
        <v>1956</v>
      </c>
      <c r="BA404" s="36" t="s">
        <v>1969</v>
      </c>
      <c r="BB404" s="37">
        <v>5.1900000000000002E-2</v>
      </c>
      <c r="BC404" s="36" t="s">
        <v>677</v>
      </c>
      <c r="BD404" s="36" t="s">
        <v>682</v>
      </c>
    </row>
    <row r="405" spans="2:56">
      <c r="B405" s="36" t="s">
        <v>5183</v>
      </c>
      <c r="C405" s="36" t="s">
        <v>5184</v>
      </c>
      <c r="D405" s="36" t="s">
        <v>5185</v>
      </c>
      <c r="E405" s="36" t="s">
        <v>4879</v>
      </c>
      <c r="F405" s="36" t="s">
        <v>679</v>
      </c>
      <c r="G405" s="36" t="s">
        <v>674</v>
      </c>
      <c r="H405" s="36" t="s">
        <v>675</v>
      </c>
      <c r="I405" s="37">
        <v>1.8</v>
      </c>
      <c r="J405" s="38">
        <v>10000</v>
      </c>
      <c r="K405" s="36" t="s">
        <v>9887</v>
      </c>
      <c r="L405" s="39">
        <v>42242</v>
      </c>
      <c r="M405" s="39">
        <v>42452</v>
      </c>
      <c r="N405" s="36" t="s">
        <v>5111</v>
      </c>
      <c r="O405" s="36" t="s">
        <v>5114</v>
      </c>
      <c r="P405" s="37">
        <v>0.25740000000000002</v>
      </c>
      <c r="Q405" s="36" t="s">
        <v>9548</v>
      </c>
      <c r="R405" s="36" t="s">
        <v>682</v>
      </c>
      <c r="S405" s="47"/>
      <c r="U405" s="36" t="s">
        <v>8900</v>
      </c>
      <c r="V405" s="36" t="s">
        <v>2020</v>
      </c>
      <c r="W405" s="36" t="s">
        <v>2021</v>
      </c>
      <c r="X405" s="36" t="s">
        <v>671</v>
      </c>
      <c r="Y405" s="36" t="s">
        <v>679</v>
      </c>
      <c r="Z405" s="36" t="s">
        <v>8673</v>
      </c>
      <c r="AA405" s="36" t="s">
        <v>675</v>
      </c>
      <c r="AB405" s="37">
        <v>5.5</v>
      </c>
      <c r="AC405" s="38">
        <v>10000</v>
      </c>
      <c r="AD405" s="36" t="s">
        <v>145</v>
      </c>
      <c r="AE405" s="39">
        <v>44117</v>
      </c>
      <c r="AF405" s="39">
        <v>44160</v>
      </c>
      <c r="AG405" s="36" t="s">
        <v>144</v>
      </c>
      <c r="AH405" s="36" t="s">
        <v>1962</v>
      </c>
      <c r="AI405" s="37">
        <v>1.89E-2</v>
      </c>
      <c r="AJ405" s="36" t="s">
        <v>677</v>
      </c>
      <c r="AK405" s="36" t="s">
        <v>8381</v>
      </c>
      <c r="AN405" s="36" t="s">
        <v>2019</v>
      </c>
      <c r="AO405" s="36" t="s">
        <v>2020</v>
      </c>
      <c r="AP405" s="36" t="s">
        <v>2021</v>
      </c>
      <c r="AQ405" s="36" t="s">
        <v>673</v>
      </c>
      <c r="AR405" s="36" t="s">
        <v>811</v>
      </c>
      <c r="AS405" s="36" t="s">
        <v>812</v>
      </c>
      <c r="AT405" s="36" t="s">
        <v>78</v>
      </c>
      <c r="AU405" s="37">
        <v>5.5</v>
      </c>
      <c r="AV405" s="38">
        <v>10000</v>
      </c>
      <c r="AW405" s="36" t="s">
        <v>1977</v>
      </c>
      <c r="AX405" s="39">
        <v>44117</v>
      </c>
      <c r="AY405" s="39">
        <v>44160</v>
      </c>
      <c r="AZ405" s="36" t="s">
        <v>1966</v>
      </c>
      <c r="BA405" s="36" t="s">
        <v>1962</v>
      </c>
      <c r="BB405" s="37">
        <v>1.89E-2</v>
      </c>
      <c r="BC405" s="36" t="s">
        <v>823</v>
      </c>
      <c r="BD405" s="36" t="s">
        <v>79</v>
      </c>
    </row>
    <row r="406" spans="2:56">
      <c r="B406" s="36" t="s">
        <v>10015</v>
      </c>
      <c r="C406" s="36" t="s">
        <v>10016</v>
      </c>
      <c r="D406" s="36" t="s">
        <v>3021</v>
      </c>
      <c r="E406" s="36" t="s">
        <v>4879</v>
      </c>
      <c r="F406" s="36" t="s">
        <v>679</v>
      </c>
      <c r="G406" s="36" t="s">
        <v>674</v>
      </c>
      <c r="H406" s="36" t="s">
        <v>675</v>
      </c>
      <c r="I406" s="37">
        <v>1.85</v>
      </c>
      <c r="J406" s="38">
        <v>10000</v>
      </c>
      <c r="K406" s="36" t="s">
        <v>5110</v>
      </c>
      <c r="L406" s="39">
        <v>42242</v>
      </c>
      <c r="M406" s="39">
        <v>42452</v>
      </c>
      <c r="N406" s="36" t="s">
        <v>5111</v>
      </c>
      <c r="O406" s="36" t="s">
        <v>5114</v>
      </c>
      <c r="P406" s="37">
        <v>0.23150000000000001</v>
      </c>
      <c r="Q406" s="36" t="s">
        <v>677</v>
      </c>
      <c r="R406" s="36" t="s">
        <v>682</v>
      </c>
      <c r="S406" s="47"/>
      <c r="U406" s="36" t="s">
        <v>2022</v>
      </c>
      <c r="V406" s="36" t="s">
        <v>2023</v>
      </c>
      <c r="W406" s="36" t="s">
        <v>2024</v>
      </c>
      <c r="X406" s="36" t="s">
        <v>671</v>
      </c>
      <c r="Y406" s="36" t="s">
        <v>679</v>
      </c>
      <c r="Z406" s="36" t="s">
        <v>674</v>
      </c>
      <c r="AA406" s="36" t="s">
        <v>675</v>
      </c>
      <c r="AB406" s="37">
        <v>5.75</v>
      </c>
      <c r="AC406" s="38">
        <v>10000</v>
      </c>
      <c r="AD406" s="36" t="s">
        <v>8901</v>
      </c>
      <c r="AE406" s="39">
        <v>44117</v>
      </c>
      <c r="AF406" s="39">
        <v>44160</v>
      </c>
      <c r="AG406" s="36" t="s">
        <v>144</v>
      </c>
      <c r="AH406" s="36" t="s">
        <v>1962</v>
      </c>
      <c r="AI406" s="37">
        <v>5.7000000000000002E-3</v>
      </c>
      <c r="AJ406" s="36" t="s">
        <v>677</v>
      </c>
      <c r="AK406" s="36" t="s">
        <v>682</v>
      </c>
      <c r="AN406" s="36" t="s">
        <v>2022</v>
      </c>
      <c r="AO406" s="36" t="s">
        <v>2023</v>
      </c>
      <c r="AP406" s="36" t="s">
        <v>2024</v>
      </c>
      <c r="AQ406" s="36" t="s">
        <v>808</v>
      </c>
      <c r="AR406" s="36" t="s">
        <v>679</v>
      </c>
      <c r="AS406" s="36" t="s">
        <v>812</v>
      </c>
      <c r="AT406" s="36" t="s">
        <v>790</v>
      </c>
      <c r="AU406" s="37">
        <v>5.75</v>
      </c>
      <c r="AV406" s="38">
        <v>10000</v>
      </c>
      <c r="AW406" s="36" t="s">
        <v>1960</v>
      </c>
      <c r="AX406" s="39">
        <v>44117</v>
      </c>
      <c r="AY406" s="39">
        <v>44160</v>
      </c>
      <c r="AZ406" s="36" t="s">
        <v>1956</v>
      </c>
      <c r="BA406" s="36" t="s">
        <v>2000</v>
      </c>
      <c r="BB406" s="37">
        <v>5.7000000000000002E-3</v>
      </c>
      <c r="BC406" s="36" t="s">
        <v>201</v>
      </c>
      <c r="BD406" s="36" t="s">
        <v>79</v>
      </c>
    </row>
    <row r="407" spans="2:56">
      <c r="B407" s="36" t="s">
        <v>10017</v>
      </c>
      <c r="C407" s="36" t="s">
        <v>10018</v>
      </c>
      <c r="D407" s="36" t="s">
        <v>10019</v>
      </c>
      <c r="E407" s="36" t="s">
        <v>4879</v>
      </c>
      <c r="F407" s="36" t="s">
        <v>679</v>
      </c>
      <c r="G407" s="36" t="s">
        <v>674</v>
      </c>
      <c r="H407" s="36" t="s">
        <v>675</v>
      </c>
      <c r="I407" s="37">
        <v>1.9</v>
      </c>
      <c r="J407" s="38">
        <v>10000</v>
      </c>
      <c r="K407" s="36" t="s">
        <v>5110</v>
      </c>
      <c r="L407" s="39">
        <v>42242</v>
      </c>
      <c r="M407" s="39">
        <v>42452</v>
      </c>
      <c r="N407" s="36" t="s">
        <v>5111</v>
      </c>
      <c r="O407" s="36" t="s">
        <v>5114</v>
      </c>
      <c r="P407" s="37">
        <v>0.20760000000000001</v>
      </c>
      <c r="Q407" s="36" t="s">
        <v>677</v>
      </c>
      <c r="R407" s="36" t="s">
        <v>682</v>
      </c>
      <c r="S407" s="47"/>
      <c r="U407" s="36" t="s">
        <v>8902</v>
      </c>
      <c r="V407" s="36" t="s">
        <v>8903</v>
      </c>
      <c r="W407" s="36" t="s">
        <v>2027</v>
      </c>
      <c r="X407" s="36" t="s">
        <v>671</v>
      </c>
      <c r="Y407" s="36" t="s">
        <v>8385</v>
      </c>
      <c r="Z407" s="36" t="s">
        <v>8527</v>
      </c>
      <c r="AA407" s="36" t="s">
        <v>675</v>
      </c>
      <c r="AB407" s="37">
        <v>5.5</v>
      </c>
      <c r="AC407" s="38">
        <v>10000</v>
      </c>
      <c r="AD407" s="36" t="s">
        <v>8884</v>
      </c>
      <c r="AE407" s="39">
        <v>44117</v>
      </c>
      <c r="AF407" s="39">
        <v>44160</v>
      </c>
      <c r="AG407" s="36" t="s">
        <v>144</v>
      </c>
      <c r="AH407" s="36" t="s">
        <v>8888</v>
      </c>
      <c r="AI407" s="37">
        <v>0.64219999999999999</v>
      </c>
      <c r="AJ407" s="36" t="s">
        <v>677</v>
      </c>
      <c r="AK407" s="36" t="s">
        <v>682</v>
      </c>
      <c r="AN407" s="36" t="s">
        <v>2025</v>
      </c>
      <c r="AO407" s="36" t="s">
        <v>2026</v>
      </c>
      <c r="AP407" s="36" t="s">
        <v>2027</v>
      </c>
      <c r="AQ407" s="36" t="s">
        <v>673</v>
      </c>
      <c r="AR407" s="36" t="s">
        <v>804</v>
      </c>
      <c r="AS407" s="36" t="s">
        <v>692</v>
      </c>
      <c r="AT407" s="36" t="s">
        <v>78</v>
      </c>
      <c r="AU407" s="37">
        <v>5.5</v>
      </c>
      <c r="AV407" s="38">
        <v>10000</v>
      </c>
      <c r="AW407" s="36" t="s">
        <v>1960</v>
      </c>
      <c r="AX407" s="39">
        <v>44117</v>
      </c>
      <c r="AY407" s="39">
        <v>44160</v>
      </c>
      <c r="AZ407" s="36" t="s">
        <v>1961</v>
      </c>
      <c r="BA407" s="36" t="s">
        <v>1962</v>
      </c>
      <c r="BB407" s="37">
        <v>0.64219999999999999</v>
      </c>
      <c r="BC407" s="36" t="s">
        <v>814</v>
      </c>
      <c r="BD407" s="36" t="s">
        <v>974</v>
      </c>
    </row>
    <row r="408" spans="2:56">
      <c r="B408" s="36" t="s">
        <v>5186</v>
      </c>
      <c r="C408" s="36" t="s">
        <v>10020</v>
      </c>
      <c r="D408" s="36" t="s">
        <v>10021</v>
      </c>
      <c r="E408" s="36" t="s">
        <v>4879</v>
      </c>
      <c r="F408" s="36" t="s">
        <v>679</v>
      </c>
      <c r="G408" s="36" t="s">
        <v>692</v>
      </c>
      <c r="H408" s="36" t="s">
        <v>675</v>
      </c>
      <c r="I408" s="37">
        <v>1.8</v>
      </c>
      <c r="J408" s="38">
        <v>10000</v>
      </c>
      <c r="K408" s="36" t="s">
        <v>5110</v>
      </c>
      <c r="L408" s="39">
        <v>42242</v>
      </c>
      <c r="M408" s="39">
        <v>42452</v>
      </c>
      <c r="N408" s="36" t="s">
        <v>5111</v>
      </c>
      <c r="O408" s="36" t="s">
        <v>5114</v>
      </c>
      <c r="P408" s="37">
        <v>0.26679999999999998</v>
      </c>
      <c r="Q408" s="36" t="s">
        <v>677</v>
      </c>
      <c r="R408" s="36" t="s">
        <v>682</v>
      </c>
      <c r="S408" s="47"/>
      <c r="U408" s="36" t="s">
        <v>2028</v>
      </c>
      <c r="V408" s="36" t="s">
        <v>2029</v>
      </c>
      <c r="W408" s="36" t="s">
        <v>2030</v>
      </c>
      <c r="X408" s="36" t="s">
        <v>671</v>
      </c>
      <c r="Y408" s="36" t="s">
        <v>8573</v>
      </c>
      <c r="Z408" s="36" t="s">
        <v>692</v>
      </c>
      <c r="AA408" s="36" t="s">
        <v>675</v>
      </c>
      <c r="AB408" s="37">
        <v>5.75</v>
      </c>
      <c r="AC408" s="38">
        <v>10000</v>
      </c>
      <c r="AD408" s="36" t="s">
        <v>145</v>
      </c>
      <c r="AE408" s="39">
        <v>44117</v>
      </c>
      <c r="AF408" s="39">
        <v>44160</v>
      </c>
      <c r="AG408" s="36" t="s">
        <v>144</v>
      </c>
      <c r="AH408" s="36" t="s">
        <v>8885</v>
      </c>
      <c r="AI408" s="37">
        <v>0.86709999999999998</v>
      </c>
      <c r="AJ408" s="36" t="s">
        <v>677</v>
      </c>
      <c r="AK408" s="36" t="s">
        <v>682</v>
      </c>
      <c r="AN408" s="36" t="s">
        <v>2028</v>
      </c>
      <c r="AO408" s="36" t="s">
        <v>2029</v>
      </c>
      <c r="AP408" s="36" t="s">
        <v>2030</v>
      </c>
      <c r="AQ408" s="36" t="s">
        <v>788</v>
      </c>
      <c r="AR408" s="36" t="s">
        <v>811</v>
      </c>
      <c r="AS408" s="36" t="s">
        <v>692</v>
      </c>
      <c r="AT408" s="36" t="s">
        <v>675</v>
      </c>
      <c r="AU408" s="37">
        <v>5.75</v>
      </c>
      <c r="AV408" s="38">
        <v>10000</v>
      </c>
      <c r="AW408" s="36" t="s">
        <v>2031</v>
      </c>
      <c r="AX408" s="39">
        <v>44117</v>
      </c>
      <c r="AY408" s="39">
        <v>44160</v>
      </c>
      <c r="AZ408" s="36" t="s">
        <v>1961</v>
      </c>
      <c r="BA408" s="36" t="s">
        <v>1969</v>
      </c>
      <c r="BB408" s="37">
        <v>0.86709999999999998</v>
      </c>
      <c r="BC408" s="36" t="s">
        <v>798</v>
      </c>
      <c r="BD408" s="36" t="s">
        <v>810</v>
      </c>
    </row>
    <row r="409" spans="2:56">
      <c r="B409" s="36" t="s">
        <v>5187</v>
      </c>
      <c r="C409" s="36" t="s">
        <v>5188</v>
      </c>
      <c r="D409" s="36" t="s">
        <v>5189</v>
      </c>
      <c r="E409" s="36" t="s">
        <v>4879</v>
      </c>
      <c r="F409" s="36" t="s">
        <v>679</v>
      </c>
      <c r="G409" s="36" t="s">
        <v>692</v>
      </c>
      <c r="H409" s="36" t="s">
        <v>675</v>
      </c>
      <c r="I409" s="37">
        <v>1.85</v>
      </c>
      <c r="J409" s="38">
        <v>10000</v>
      </c>
      <c r="K409" s="36" t="s">
        <v>5110</v>
      </c>
      <c r="L409" s="39">
        <v>42242</v>
      </c>
      <c r="M409" s="39">
        <v>42452</v>
      </c>
      <c r="N409" s="36" t="s">
        <v>5111</v>
      </c>
      <c r="O409" s="36" t="s">
        <v>5114</v>
      </c>
      <c r="P409" s="37">
        <v>0.29339999999999999</v>
      </c>
      <c r="Q409" s="36" t="s">
        <v>677</v>
      </c>
      <c r="R409" s="36" t="s">
        <v>682</v>
      </c>
      <c r="S409" s="47"/>
      <c r="U409" s="36" t="s">
        <v>8904</v>
      </c>
      <c r="V409" s="36" t="s">
        <v>4658</v>
      </c>
      <c r="W409" s="36" t="s">
        <v>8905</v>
      </c>
      <c r="X409" s="36" t="s">
        <v>671</v>
      </c>
      <c r="Y409" s="36" t="s">
        <v>679</v>
      </c>
      <c r="Z409" s="36" t="s">
        <v>674</v>
      </c>
      <c r="AA409" s="36" t="s">
        <v>675</v>
      </c>
      <c r="AB409" s="37">
        <v>4.343</v>
      </c>
      <c r="AC409" s="38">
        <v>10132</v>
      </c>
      <c r="AD409" s="36" t="s">
        <v>147</v>
      </c>
      <c r="AE409" s="39">
        <v>44133</v>
      </c>
      <c r="AF409" s="39">
        <v>44370</v>
      </c>
      <c r="AG409" s="36" t="s">
        <v>146</v>
      </c>
      <c r="AH409" s="36" t="s">
        <v>2036</v>
      </c>
      <c r="AI409" s="37">
        <v>0.48899999999999999</v>
      </c>
      <c r="AJ409" s="36" t="s">
        <v>677</v>
      </c>
      <c r="AK409" s="36" t="s">
        <v>682</v>
      </c>
      <c r="AN409" s="36" t="s">
        <v>305</v>
      </c>
      <c r="AO409" s="36" t="s">
        <v>2032</v>
      </c>
      <c r="AP409" s="36" t="s">
        <v>2033</v>
      </c>
      <c r="AQ409" s="36" t="s">
        <v>827</v>
      </c>
      <c r="AR409" s="36" t="s">
        <v>679</v>
      </c>
      <c r="AS409" s="36" t="s">
        <v>80</v>
      </c>
      <c r="AT409" s="36" t="s">
        <v>675</v>
      </c>
      <c r="AU409" s="37">
        <v>4.343</v>
      </c>
      <c r="AV409" s="38">
        <v>10132</v>
      </c>
      <c r="AW409" s="36" t="s">
        <v>2034</v>
      </c>
      <c r="AX409" s="39">
        <v>44133</v>
      </c>
      <c r="AY409" s="39">
        <v>44370</v>
      </c>
      <c r="AZ409" s="36" t="s">
        <v>2035</v>
      </c>
      <c r="BA409" s="36" t="s">
        <v>2036</v>
      </c>
      <c r="BB409" s="37">
        <v>0.48899999999999999</v>
      </c>
      <c r="BC409" s="36" t="s">
        <v>814</v>
      </c>
      <c r="BD409" s="36" t="s">
        <v>1835</v>
      </c>
    </row>
    <row r="410" spans="2:56">
      <c r="B410" s="36" t="s">
        <v>10022</v>
      </c>
      <c r="C410" s="36" t="s">
        <v>3022</v>
      </c>
      <c r="D410" s="36" t="s">
        <v>10023</v>
      </c>
      <c r="E410" s="36" t="s">
        <v>4879</v>
      </c>
      <c r="F410" s="36" t="s">
        <v>679</v>
      </c>
      <c r="G410" s="36" t="s">
        <v>692</v>
      </c>
      <c r="H410" s="36" t="s">
        <v>675</v>
      </c>
      <c r="I410" s="37">
        <v>1.9</v>
      </c>
      <c r="J410" s="38">
        <v>10000</v>
      </c>
      <c r="K410" s="36" t="s">
        <v>5110</v>
      </c>
      <c r="L410" s="39">
        <v>42242</v>
      </c>
      <c r="M410" s="39">
        <v>42452</v>
      </c>
      <c r="N410" s="36" t="s">
        <v>5111</v>
      </c>
      <c r="O410" s="36" t="s">
        <v>5114</v>
      </c>
      <c r="P410" s="37">
        <v>0.3211</v>
      </c>
      <c r="Q410" s="36" t="s">
        <v>677</v>
      </c>
      <c r="R410" s="36" t="s">
        <v>682</v>
      </c>
      <c r="S410" s="47"/>
      <c r="U410" s="36" t="s">
        <v>8906</v>
      </c>
      <c r="V410" s="36" t="s">
        <v>2037</v>
      </c>
      <c r="W410" s="36" t="s">
        <v>8907</v>
      </c>
      <c r="X410" s="36" t="s">
        <v>671</v>
      </c>
      <c r="Y410" s="36" t="s">
        <v>679</v>
      </c>
      <c r="Z410" s="36" t="s">
        <v>674</v>
      </c>
      <c r="AA410" s="36" t="s">
        <v>8406</v>
      </c>
      <c r="AB410" s="37">
        <v>4.4409999999999998</v>
      </c>
      <c r="AC410" s="38">
        <v>10132</v>
      </c>
      <c r="AD410" s="36" t="s">
        <v>147</v>
      </c>
      <c r="AE410" s="39">
        <v>44133</v>
      </c>
      <c r="AF410" s="39">
        <v>44370</v>
      </c>
      <c r="AG410" s="36" t="s">
        <v>146</v>
      </c>
      <c r="AH410" s="36" t="s">
        <v>2036</v>
      </c>
      <c r="AI410" s="37">
        <v>0.44500000000000001</v>
      </c>
      <c r="AJ410" s="36" t="s">
        <v>677</v>
      </c>
      <c r="AK410" s="36" t="s">
        <v>682</v>
      </c>
      <c r="AN410" s="36" t="s">
        <v>753</v>
      </c>
      <c r="AO410" s="36" t="s">
        <v>2037</v>
      </c>
      <c r="AP410" s="36" t="s">
        <v>2038</v>
      </c>
      <c r="AQ410" s="36" t="s">
        <v>1050</v>
      </c>
      <c r="AR410" s="36" t="s">
        <v>804</v>
      </c>
      <c r="AS410" s="36" t="s">
        <v>80</v>
      </c>
      <c r="AT410" s="36" t="s">
        <v>675</v>
      </c>
      <c r="AU410" s="37">
        <v>4.4409999999999998</v>
      </c>
      <c r="AV410" s="38">
        <v>10132</v>
      </c>
      <c r="AW410" s="36" t="s">
        <v>2034</v>
      </c>
      <c r="AX410" s="39">
        <v>44133</v>
      </c>
      <c r="AY410" s="39">
        <v>44370</v>
      </c>
      <c r="AZ410" s="36" t="s">
        <v>2039</v>
      </c>
      <c r="BA410" s="36" t="s">
        <v>2040</v>
      </c>
      <c r="BB410" s="37">
        <v>0.44500000000000001</v>
      </c>
      <c r="BC410" s="36" t="s">
        <v>677</v>
      </c>
      <c r="BD410" s="36" t="s">
        <v>1794</v>
      </c>
    </row>
    <row r="411" spans="2:56">
      <c r="B411" s="36" t="s">
        <v>5190</v>
      </c>
      <c r="C411" s="36" t="s">
        <v>3023</v>
      </c>
      <c r="D411" s="36" t="s">
        <v>10024</v>
      </c>
      <c r="E411" s="36" t="s">
        <v>4879</v>
      </c>
      <c r="F411" s="36" t="s">
        <v>679</v>
      </c>
      <c r="G411" s="36" t="s">
        <v>674</v>
      </c>
      <c r="H411" s="36" t="s">
        <v>675</v>
      </c>
      <c r="I411" s="37">
        <v>1.85</v>
      </c>
      <c r="J411" s="38">
        <v>10000</v>
      </c>
      <c r="K411" s="36" t="s">
        <v>3024</v>
      </c>
      <c r="L411" s="39">
        <v>42243</v>
      </c>
      <c r="M411" s="39">
        <v>42305</v>
      </c>
      <c r="N411" s="36" t="s">
        <v>5194</v>
      </c>
      <c r="O411" s="36" t="s">
        <v>5198</v>
      </c>
      <c r="P411" s="37">
        <v>0.20449999999999999</v>
      </c>
      <c r="Q411" s="36" t="s">
        <v>677</v>
      </c>
      <c r="R411" s="36" t="s">
        <v>682</v>
      </c>
      <c r="S411" s="47"/>
      <c r="U411" s="36" t="s">
        <v>2041</v>
      </c>
      <c r="V411" s="36" t="s">
        <v>2042</v>
      </c>
      <c r="W411" s="36" t="s">
        <v>4659</v>
      </c>
      <c r="X411" s="36" t="s">
        <v>671</v>
      </c>
      <c r="Y411" s="36" t="s">
        <v>679</v>
      </c>
      <c r="Z411" s="36" t="s">
        <v>674</v>
      </c>
      <c r="AA411" s="36" t="s">
        <v>675</v>
      </c>
      <c r="AB411" s="37">
        <v>4.54</v>
      </c>
      <c r="AC411" s="38">
        <v>10132</v>
      </c>
      <c r="AD411" s="36" t="s">
        <v>8908</v>
      </c>
      <c r="AE411" s="39">
        <v>44133</v>
      </c>
      <c r="AF411" s="39">
        <v>44370</v>
      </c>
      <c r="AG411" s="36" t="s">
        <v>146</v>
      </c>
      <c r="AH411" s="36" t="s">
        <v>2036</v>
      </c>
      <c r="AI411" s="37">
        <v>0.39979999999999999</v>
      </c>
      <c r="AJ411" s="36" t="s">
        <v>677</v>
      </c>
      <c r="AK411" s="36" t="s">
        <v>8361</v>
      </c>
      <c r="AN411" s="36" t="s">
        <v>2041</v>
      </c>
      <c r="AO411" s="36" t="s">
        <v>2042</v>
      </c>
      <c r="AP411" s="36" t="s">
        <v>2043</v>
      </c>
      <c r="AQ411" s="36" t="s">
        <v>788</v>
      </c>
      <c r="AR411" s="36" t="s">
        <v>679</v>
      </c>
      <c r="AS411" s="36" t="s">
        <v>674</v>
      </c>
      <c r="AT411" s="36" t="s">
        <v>790</v>
      </c>
      <c r="AU411" s="37">
        <v>4.54</v>
      </c>
      <c r="AV411" s="38">
        <v>10132</v>
      </c>
      <c r="AW411" s="36" t="s">
        <v>2034</v>
      </c>
      <c r="AX411" s="39">
        <v>44133</v>
      </c>
      <c r="AY411" s="39">
        <v>44370</v>
      </c>
      <c r="AZ411" s="36" t="s">
        <v>146</v>
      </c>
      <c r="BA411" s="36" t="s">
        <v>2044</v>
      </c>
      <c r="BB411" s="37">
        <v>0.39979999999999999</v>
      </c>
      <c r="BC411" s="36" t="s">
        <v>677</v>
      </c>
      <c r="BD411" s="36" t="s">
        <v>1823</v>
      </c>
    </row>
    <row r="412" spans="2:56">
      <c r="B412" s="36" t="s">
        <v>10025</v>
      </c>
      <c r="C412" s="36" t="s">
        <v>5191</v>
      </c>
      <c r="D412" s="36" t="s">
        <v>5192</v>
      </c>
      <c r="E412" s="36" t="s">
        <v>4879</v>
      </c>
      <c r="F412" s="36" t="s">
        <v>679</v>
      </c>
      <c r="G412" s="36" t="s">
        <v>674</v>
      </c>
      <c r="H412" s="36" t="s">
        <v>675</v>
      </c>
      <c r="I412" s="37">
        <v>1.9</v>
      </c>
      <c r="J412" s="38">
        <v>10000</v>
      </c>
      <c r="K412" s="36" t="s">
        <v>3024</v>
      </c>
      <c r="L412" s="39">
        <v>42243</v>
      </c>
      <c r="M412" s="39">
        <v>42305</v>
      </c>
      <c r="N412" s="36" t="s">
        <v>5194</v>
      </c>
      <c r="O412" s="36" t="s">
        <v>5198</v>
      </c>
      <c r="P412" s="37">
        <v>0.184</v>
      </c>
      <c r="Q412" s="36" t="s">
        <v>677</v>
      </c>
      <c r="R412" s="36" t="s">
        <v>682</v>
      </c>
      <c r="S412" s="47"/>
      <c r="U412" s="36" t="s">
        <v>2045</v>
      </c>
      <c r="V412" s="36" t="s">
        <v>8909</v>
      </c>
      <c r="W412" s="36" t="s">
        <v>8910</v>
      </c>
      <c r="X412" s="36" t="s">
        <v>671</v>
      </c>
      <c r="Y412" s="36" t="s">
        <v>679</v>
      </c>
      <c r="Z412" s="36" t="s">
        <v>674</v>
      </c>
      <c r="AA412" s="36" t="s">
        <v>675</v>
      </c>
      <c r="AB412" s="37">
        <v>4.6390000000000002</v>
      </c>
      <c r="AC412" s="38">
        <v>10132</v>
      </c>
      <c r="AD412" s="36" t="s">
        <v>147</v>
      </c>
      <c r="AE412" s="39">
        <v>44133</v>
      </c>
      <c r="AF412" s="39">
        <v>44370</v>
      </c>
      <c r="AG412" s="36" t="s">
        <v>146</v>
      </c>
      <c r="AH412" s="36" t="s">
        <v>2036</v>
      </c>
      <c r="AI412" s="37">
        <v>0.35360000000000003</v>
      </c>
      <c r="AJ412" s="36" t="s">
        <v>677</v>
      </c>
      <c r="AK412" s="36" t="s">
        <v>682</v>
      </c>
      <c r="AN412" s="36" t="s">
        <v>2045</v>
      </c>
      <c r="AO412" s="36" t="s">
        <v>2046</v>
      </c>
      <c r="AP412" s="36" t="s">
        <v>2047</v>
      </c>
      <c r="AQ412" s="36" t="s">
        <v>788</v>
      </c>
      <c r="AR412" s="36" t="s">
        <v>804</v>
      </c>
      <c r="AS412" s="36" t="s">
        <v>80</v>
      </c>
      <c r="AT412" s="36" t="s">
        <v>790</v>
      </c>
      <c r="AU412" s="37">
        <v>4.6390000000000002</v>
      </c>
      <c r="AV412" s="38">
        <v>10132</v>
      </c>
      <c r="AW412" s="36" t="s">
        <v>2048</v>
      </c>
      <c r="AX412" s="39">
        <v>44133</v>
      </c>
      <c r="AY412" s="39">
        <v>44370</v>
      </c>
      <c r="AZ412" s="36" t="s">
        <v>2035</v>
      </c>
      <c r="BA412" s="36" t="s">
        <v>2036</v>
      </c>
      <c r="BB412" s="37">
        <v>0.35360000000000003</v>
      </c>
      <c r="BC412" s="36" t="s">
        <v>677</v>
      </c>
      <c r="BD412" s="36" t="s">
        <v>1835</v>
      </c>
    </row>
    <row r="413" spans="2:56">
      <c r="B413" s="36" t="s">
        <v>10026</v>
      </c>
      <c r="C413" s="36" t="s">
        <v>5193</v>
      </c>
      <c r="D413" s="36" t="s">
        <v>10027</v>
      </c>
      <c r="E413" s="36" t="s">
        <v>4879</v>
      </c>
      <c r="F413" s="36" t="s">
        <v>679</v>
      </c>
      <c r="G413" s="36" t="s">
        <v>674</v>
      </c>
      <c r="H413" s="36" t="s">
        <v>675</v>
      </c>
      <c r="I413" s="37">
        <v>1.95</v>
      </c>
      <c r="J413" s="38">
        <v>10000</v>
      </c>
      <c r="K413" s="36" t="s">
        <v>3024</v>
      </c>
      <c r="L413" s="39">
        <v>42243</v>
      </c>
      <c r="M413" s="39">
        <v>42305</v>
      </c>
      <c r="N413" s="36" t="s">
        <v>10028</v>
      </c>
      <c r="O413" s="36" t="s">
        <v>5198</v>
      </c>
      <c r="P413" s="37">
        <v>0.16070000000000001</v>
      </c>
      <c r="Q413" s="36" t="s">
        <v>677</v>
      </c>
      <c r="R413" s="36" t="s">
        <v>682</v>
      </c>
      <c r="S413" s="47"/>
      <c r="U413" s="36" t="s">
        <v>8911</v>
      </c>
      <c r="V413" s="36" t="s">
        <v>8912</v>
      </c>
      <c r="W413" s="36" t="s">
        <v>4660</v>
      </c>
      <c r="X413" s="36" t="s">
        <v>671</v>
      </c>
      <c r="Y413" s="36" t="s">
        <v>679</v>
      </c>
      <c r="Z413" s="36" t="s">
        <v>674</v>
      </c>
      <c r="AA413" s="36" t="s">
        <v>675</v>
      </c>
      <c r="AB413" s="37">
        <v>4.7370000000000001</v>
      </c>
      <c r="AC413" s="38">
        <v>10132</v>
      </c>
      <c r="AD413" s="36" t="s">
        <v>147</v>
      </c>
      <c r="AE413" s="39">
        <v>44133</v>
      </c>
      <c r="AF413" s="39">
        <v>44370</v>
      </c>
      <c r="AG413" s="36" t="s">
        <v>146</v>
      </c>
      <c r="AH413" s="36" t="s">
        <v>8913</v>
      </c>
      <c r="AI413" s="37">
        <v>0.3115</v>
      </c>
      <c r="AJ413" s="36" t="s">
        <v>677</v>
      </c>
      <c r="AK413" s="36" t="s">
        <v>8365</v>
      </c>
      <c r="AN413" s="36" t="s">
        <v>2049</v>
      </c>
      <c r="AO413" s="36" t="s">
        <v>306</v>
      </c>
      <c r="AP413" s="36" t="s">
        <v>307</v>
      </c>
      <c r="AQ413" s="36" t="s">
        <v>827</v>
      </c>
      <c r="AR413" s="36" t="s">
        <v>77</v>
      </c>
      <c r="AS413" s="36" t="s">
        <v>674</v>
      </c>
      <c r="AT413" s="36" t="s">
        <v>78</v>
      </c>
      <c r="AU413" s="37">
        <v>4.7370000000000001</v>
      </c>
      <c r="AV413" s="38">
        <v>10132</v>
      </c>
      <c r="AW413" s="36" t="s">
        <v>2050</v>
      </c>
      <c r="AX413" s="39">
        <v>44133</v>
      </c>
      <c r="AY413" s="39">
        <v>44370</v>
      </c>
      <c r="AZ413" s="36" t="s">
        <v>2051</v>
      </c>
      <c r="BA413" s="36" t="s">
        <v>2044</v>
      </c>
      <c r="BB413" s="37">
        <v>0.3115</v>
      </c>
      <c r="BC413" s="36" t="s">
        <v>823</v>
      </c>
      <c r="BD413" s="36" t="s">
        <v>1794</v>
      </c>
    </row>
    <row r="414" spans="2:56">
      <c r="B414" s="36" t="s">
        <v>3025</v>
      </c>
      <c r="C414" s="36" t="s">
        <v>3026</v>
      </c>
      <c r="D414" s="36" t="s">
        <v>10029</v>
      </c>
      <c r="E414" s="36" t="s">
        <v>4879</v>
      </c>
      <c r="F414" s="36" t="s">
        <v>679</v>
      </c>
      <c r="G414" s="36" t="s">
        <v>674</v>
      </c>
      <c r="H414" s="36" t="s">
        <v>675</v>
      </c>
      <c r="I414" s="37">
        <v>2</v>
      </c>
      <c r="J414" s="38">
        <v>10000</v>
      </c>
      <c r="K414" s="36" t="s">
        <v>3024</v>
      </c>
      <c r="L414" s="39">
        <v>42243</v>
      </c>
      <c r="M414" s="39">
        <v>42305</v>
      </c>
      <c r="N414" s="36" t="s">
        <v>5194</v>
      </c>
      <c r="O414" s="36" t="s">
        <v>5198</v>
      </c>
      <c r="P414" s="37">
        <v>0.14560000000000001</v>
      </c>
      <c r="Q414" s="36" t="s">
        <v>677</v>
      </c>
      <c r="R414" s="36" t="s">
        <v>682</v>
      </c>
      <c r="S414" s="47"/>
      <c r="U414" s="36" t="s">
        <v>2052</v>
      </c>
      <c r="V414" s="36" t="s">
        <v>8914</v>
      </c>
      <c r="W414" s="36" t="s">
        <v>8915</v>
      </c>
      <c r="X414" s="36" t="s">
        <v>671</v>
      </c>
      <c r="Y414" s="36" t="s">
        <v>679</v>
      </c>
      <c r="Z414" s="36" t="s">
        <v>674</v>
      </c>
      <c r="AA414" s="36" t="s">
        <v>675</v>
      </c>
      <c r="AB414" s="37">
        <v>4.8360000000000003</v>
      </c>
      <c r="AC414" s="38">
        <v>10132</v>
      </c>
      <c r="AD414" s="36" t="s">
        <v>147</v>
      </c>
      <c r="AE414" s="39">
        <v>44133</v>
      </c>
      <c r="AF414" s="39">
        <v>44370</v>
      </c>
      <c r="AG414" s="36" t="s">
        <v>146</v>
      </c>
      <c r="AH414" s="36" t="s">
        <v>2036</v>
      </c>
      <c r="AI414" s="37">
        <v>0.27379999999999999</v>
      </c>
      <c r="AJ414" s="36" t="s">
        <v>677</v>
      </c>
      <c r="AK414" s="36" t="s">
        <v>682</v>
      </c>
      <c r="AN414" s="36" t="s">
        <v>2052</v>
      </c>
      <c r="AO414" s="36" t="s">
        <v>308</v>
      </c>
      <c r="AP414" s="36" t="s">
        <v>2053</v>
      </c>
      <c r="AQ414" s="36" t="s">
        <v>195</v>
      </c>
      <c r="AR414" s="36" t="s">
        <v>679</v>
      </c>
      <c r="AS414" s="36" t="s">
        <v>812</v>
      </c>
      <c r="AT414" s="36" t="s">
        <v>809</v>
      </c>
      <c r="AU414" s="37">
        <v>4.8360000000000003</v>
      </c>
      <c r="AV414" s="38">
        <v>10132</v>
      </c>
      <c r="AW414" s="36" t="s">
        <v>2054</v>
      </c>
      <c r="AX414" s="39">
        <v>44133</v>
      </c>
      <c r="AY414" s="39">
        <v>44370</v>
      </c>
      <c r="AZ414" s="36" t="s">
        <v>2035</v>
      </c>
      <c r="BA414" s="36" t="s">
        <v>2055</v>
      </c>
      <c r="BB414" s="37">
        <v>0.27379999999999999</v>
      </c>
      <c r="BC414" s="36" t="s">
        <v>798</v>
      </c>
      <c r="BD414" s="36" t="s">
        <v>1820</v>
      </c>
    </row>
    <row r="415" spans="2:56">
      <c r="B415" s="36" t="s">
        <v>10030</v>
      </c>
      <c r="C415" s="36" t="s">
        <v>5195</v>
      </c>
      <c r="D415" s="36" t="s">
        <v>396</v>
      </c>
      <c r="E415" s="36" t="s">
        <v>4879</v>
      </c>
      <c r="F415" s="36" t="s">
        <v>679</v>
      </c>
      <c r="G415" s="36" t="s">
        <v>674</v>
      </c>
      <c r="H415" s="36" t="s">
        <v>675</v>
      </c>
      <c r="I415" s="37">
        <v>2.0499999999999998</v>
      </c>
      <c r="J415" s="38">
        <v>10000</v>
      </c>
      <c r="K415" s="36" t="s">
        <v>3024</v>
      </c>
      <c r="L415" s="39">
        <v>42243</v>
      </c>
      <c r="M415" s="39">
        <v>42305</v>
      </c>
      <c r="N415" s="36" t="s">
        <v>5194</v>
      </c>
      <c r="O415" s="36" t="s">
        <v>5198</v>
      </c>
      <c r="P415" s="37">
        <v>0.12959999999999999</v>
      </c>
      <c r="Q415" s="36" t="s">
        <v>677</v>
      </c>
      <c r="R415" s="36" t="s">
        <v>682</v>
      </c>
      <c r="S415" s="47"/>
      <c r="U415" s="36" t="s">
        <v>8916</v>
      </c>
      <c r="V415" s="36" t="s">
        <v>2057</v>
      </c>
      <c r="W415" s="36" t="s">
        <v>4661</v>
      </c>
      <c r="X415" s="36" t="s">
        <v>671</v>
      </c>
      <c r="Y415" s="36" t="s">
        <v>679</v>
      </c>
      <c r="Z415" s="36" t="s">
        <v>674</v>
      </c>
      <c r="AA415" s="36" t="s">
        <v>8369</v>
      </c>
      <c r="AB415" s="37">
        <v>4.9349999999999996</v>
      </c>
      <c r="AC415" s="38">
        <v>10132</v>
      </c>
      <c r="AD415" s="36" t="s">
        <v>8917</v>
      </c>
      <c r="AE415" s="39">
        <v>44133</v>
      </c>
      <c r="AF415" s="39">
        <v>44370</v>
      </c>
      <c r="AG415" s="36" t="s">
        <v>146</v>
      </c>
      <c r="AH415" s="36" t="s">
        <v>8918</v>
      </c>
      <c r="AI415" s="37">
        <v>0.24079999999999999</v>
      </c>
      <c r="AJ415" s="36" t="s">
        <v>677</v>
      </c>
      <c r="AK415" s="36" t="s">
        <v>682</v>
      </c>
      <c r="AN415" s="36" t="s">
        <v>2056</v>
      </c>
      <c r="AO415" s="36" t="s">
        <v>2057</v>
      </c>
      <c r="AP415" s="36" t="s">
        <v>2058</v>
      </c>
      <c r="AQ415" s="36" t="s">
        <v>827</v>
      </c>
      <c r="AR415" s="36" t="s">
        <v>679</v>
      </c>
      <c r="AS415" s="36" t="s">
        <v>789</v>
      </c>
      <c r="AT415" s="36" t="s">
        <v>78</v>
      </c>
      <c r="AU415" s="37">
        <v>4.9349999999999996</v>
      </c>
      <c r="AV415" s="38">
        <v>10132</v>
      </c>
      <c r="AW415" s="36" t="s">
        <v>2048</v>
      </c>
      <c r="AX415" s="39">
        <v>44133</v>
      </c>
      <c r="AY415" s="39">
        <v>44370</v>
      </c>
      <c r="AZ415" s="36" t="s">
        <v>2051</v>
      </c>
      <c r="BA415" s="36" t="s">
        <v>2040</v>
      </c>
      <c r="BB415" s="37">
        <v>0.24079999999999999</v>
      </c>
      <c r="BC415" s="36" t="s">
        <v>201</v>
      </c>
      <c r="BD415" s="36" t="s">
        <v>1794</v>
      </c>
    </row>
    <row r="416" spans="2:56">
      <c r="B416" s="36" t="s">
        <v>10031</v>
      </c>
      <c r="C416" s="36" t="s">
        <v>3027</v>
      </c>
      <c r="D416" s="36" t="s">
        <v>10032</v>
      </c>
      <c r="E416" s="36" t="s">
        <v>4879</v>
      </c>
      <c r="F416" s="36" t="s">
        <v>679</v>
      </c>
      <c r="G416" s="36" t="s">
        <v>692</v>
      </c>
      <c r="H416" s="36" t="s">
        <v>675</v>
      </c>
      <c r="I416" s="37">
        <v>1.85</v>
      </c>
      <c r="J416" s="38">
        <v>10000</v>
      </c>
      <c r="K416" s="36" t="s">
        <v>3024</v>
      </c>
      <c r="L416" s="39">
        <v>42243</v>
      </c>
      <c r="M416" s="39">
        <v>42305</v>
      </c>
      <c r="N416" s="36" t="s">
        <v>5194</v>
      </c>
      <c r="O416" s="36" t="s">
        <v>5198</v>
      </c>
      <c r="P416" s="37">
        <v>0.23050000000000001</v>
      </c>
      <c r="Q416" s="36" t="s">
        <v>677</v>
      </c>
      <c r="R416" s="36" t="s">
        <v>682</v>
      </c>
      <c r="S416" s="47"/>
      <c r="U416" s="36" t="s">
        <v>8919</v>
      </c>
      <c r="V416" s="36" t="s">
        <v>2060</v>
      </c>
      <c r="W416" s="36" t="s">
        <v>8920</v>
      </c>
      <c r="X416" s="36" t="s">
        <v>8357</v>
      </c>
      <c r="Y416" s="36" t="s">
        <v>679</v>
      </c>
      <c r="Z416" s="36" t="s">
        <v>8374</v>
      </c>
      <c r="AA416" s="36" t="s">
        <v>675</v>
      </c>
      <c r="AB416" s="37">
        <v>5.1820000000000004</v>
      </c>
      <c r="AC416" s="38">
        <v>10132</v>
      </c>
      <c r="AD416" s="36" t="s">
        <v>8921</v>
      </c>
      <c r="AE416" s="39">
        <v>44133</v>
      </c>
      <c r="AF416" s="39">
        <v>44370</v>
      </c>
      <c r="AG416" s="36" t="s">
        <v>146</v>
      </c>
      <c r="AH416" s="36" t="s">
        <v>2036</v>
      </c>
      <c r="AI416" s="37">
        <v>0.1701</v>
      </c>
      <c r="AJ416" s="36" t="s">
        <v>677</v>
      </c>
      <c r="AK416" s="36" t="s">
        <v>682</v>
      </c>
      <c r="AN416" s="36" t="s">
        <v>2059</v>
      </c>
      <c r="AO416" s="36" t="s">
        <v>2060</v>
      </c>
      <c r="AP416" s="36" t="s">
        <v>2061</v>
      </c>
      <c r="AQ416" s="36" t="s">
        <v>827</v>
      </c>
      <c r="AR416" s="36" t="s">
        <v>77</v>
      </c>
      <c r="AS416" s="36" t="s">
        <v>812</v>
      </c>
      <c r="AT416" s="36" t="s">
        <v>790</v>
      </c>
      <c r="AU416" s="37">
        <v>5.1820000000000004</v>
      </c>
      <c r="AV416" s="38">
        <v>10132</v>
      </c>
      <c r="AW416" s="36" t="s">
        <v>2062</v>
      </c>
      <c r="AX416" s="39">
        <v>44133</v>
      </c>
      <c r="AY416" s="39">
        <v>44370</v>
      </c>
      <c r="AZ416" s="36" t="s">
        <v>2051</v>
      </c>
      <c r="BA416" s="36" t="s">
        <v>149</v>
      </c>
      <c r="BB416" s="37">
        <v>0.1701</v>
      </c>
      <c r="BC416" s="36" t="s">
        <v>201</v>
      </c>
      <c r="BD416" s="36" t="s">
        <v>1835</v>
      </c>
    </row>
    <row r="417" spans="2:56">
      <c r="B417" s="36" t="s">
        <v>5196</v>
      </c>
      <c r="C417" s="36" t="s">
        <v>5197</v>
      </c>
      <c r="D417" s="36" t="s">
        <v>10033</v>
      </c>
      <c r="E417" s="36" t="s">
        <v>4879</v>
      </c>
      <c r="F417" s="36" t="s">
        <v>679</v>
      </c>
      <c r="G417" s="36" t="s">
        <v>692</v>
      </c>
      <c r="H417" s="36" t="s">
        <v>675</v>
      </c>
      <c r="I417" s="37">
        <v>1.9</v>
      </c>
      <c r="J417" s="38">
        <v>10000</v>
      </c>
      <c r="K417" s="36" t="s">
        <v>3024</v>
      </c>
      <c r="L417" s="39">
        <v>42243</v>
      </c>
      <c r="M417" s="39">
        <v>42305</v>
      </c>
      <c r="N417" s="36" t="s">
        <v>10028</v>
      </c>
      <c r="O417" s="36" t="s">
        <v>5198</v>
      </c>
      <c r="P417" s="37">
        <v>0.25390000000000001</v>
      </c>
      <c r="Q417" s="36" t="s">
        <v>677</v>
      </c>
      <c r="R417" s="36" t="s">
        <v>9492</v>
      </c>
      <c r="S417" s="47"/>
      <c r="U417" s="36" t="s">
        <v>8922</v>
      </c>
      <c r="V417" s="36" t="s">
        <v>2064</v>
      </c>
      <c r="W417" s="36" t="s">
        <v>4662</v>
      </c>
      <c r="X417" s="36" t="s">
        <v>8575</v>
      </c>
      <c r="Y417" s="36" t="s">
        <v>679</v>
      </c>
      <c r="Z417" s="36" t="s">
        <v>674</v>
      </c>
      <c r="AA417" s="36" t="s">
        <v>675</v>
      </c>
      <c r="AB417" s="37">
        <v>5.4279999999999999</v>
      </c>
      <c r="AC417" s="38">
        <v>10132</v>
      </c>
      <c r="AD417" s="36" t="s">
        <v>147</v>
      </c>
      <c r="AE417" s="39">
        <v>44133</v>
      </c>
      <c r="AF417" s="39">
        <v>44370</v>
      </c>
      <c r="AG417" s="36" t="s">
        <v>146</v>
      </c>
      <c r="AH417" s="36" t="s">
        <v>8913</v>
      </c>
      <c r="AI417" s="37">
        <v>0.12540000000000001</v>
      </c>
      <c r="AJ417" s="36" t="s">
        <v>677</v>
      </c>
      <c r="AK417" s="36" t="s">
        <v>682</v>
      </c>
      <c r="AN417" s="36" t="s">
        <v>2063</v>
      </c>
      <c r="AO417" s="36" t="s">
        <v>2064</v>
      </c>
      <c r="AP417" s="36" t="s">
        <v>309</v>
      </c>
      <c r="AQ417" s="36" t="s">
        <v>673</v>
      </c>
      <c r="AR417" s="36" t="s">
        <v>804</v>
      </c>
      <c r="AS417" s="36" t="s">
        <v>674</v>
      </c>
      <c r="AT417" s="36" t="s">
        <v>809</v>
      </c>
      <c r="AU417" s="37">
        <v>5.4279999999999999</v>
      </c>
      <c r="AV417" s="38">
        <v>10132</v>
      </c>
      <c r="AW417" s="36" t="s">
        <v>2062</v>
      </c>
      <c r="AX417" s="39">
        <v>44133</v>
      </c>
      <c r="AY417" s="39">
        <v>44370</v>
      </c>
      <c r="AZ417" s="36" t="s">
        <v>2051</v>
      </c>
      <c r="BA417" s="36" t="s">
        <v>2040</v>
      </c>
      <c r="BB417" s="37">
        <v>0.12540000000000001</v>
      </c>
      <c r="BC417" s="36" t="s">
        <v>677</v>
      </c>
      <c r="BD417" s="36" t="s">
        <v>1835</v>
      </c>
    </row>
    <row r="418" spans="2:56">
      <c r="B418" s="36" t="s">
        <v>10034</v>
      </c>
      <c r="C418" s="36" t="s">
        <v>10035</v>
      </c>
      <c r="D418" s="36" t="s">
        <v>10036</v>
      </c>
      <c r="E418" s="36" t="s">
        <v>4879</v>
      </c>
      <c r="F418" s="36" t="s">
        <v>679</v>
      </c>
      <c r="G418" s="36" t="s">
        <v>692</v>
      </c>
      <c r="H418" s="36" t="s">
        <v>675</v>
      </c>
      <c r="I418" s="37">
        <v>1.95</v>
      </c>
      <c r="J418" s="38">
        <v>10000</v>
      </c>
      <c r="K418" s="36" t="s">
        <v>3024</v>
      </c>
      <c r="L418" s="39">
        <v>42243</v>
      </c>
      <c r="M418" s="39">
        <v>42305</v>
      </c>
      <c r="N418" s="36" t="s">
        <v>5194</v>
      </c>
      <c r="O418" s="36" t="s">
        <v>5198</v>
      </c>
      <c r="P418" s="37">
        <v>0.27860000000000001</v>
      </c>
      <c r="Q418" s="36" t="s">
        <v>677</v>
      </c>
      <c r="R418" s="36" t="s">
        <v>682</v>
      </c>
      <c r="S418" s="47"/>
      <c r="U418" s="36" t="s">
        <v>8923</v>
      </c>
      <c r="V418" s="36" t="s">
        <v>2066</v>
      </c>
      <c r="W418" s="36" t="s">
        <v>4663</v>
      </c>
      <c r="X418" s="36" t="s">
        <v>671</v>
      </c>
      <c r="Y418" s="36" t="s">
        <v>679</v>
      </c>
      <c r="Z418" s="36" t="s">
        <v>8449</v>
      </c>
      <c r="AA418" s="36" t="s">
        <v>675</v>
      </c>
      <c r="AB418" s="37">
        <v>4.343</v>
      </c>
      <c r="AC418" s="38">
        <v>10132</v>
      </c>
      <c r="AD418" s="36" t="s">
        <v>147</v>
      </c>
      <c r="AE418" s="39">
        <v>44133</v>
      </c>
      <c r="AF418" s="39">
        <v>44370</v>
      </c>
      <c r="AG418" s="36" t="s">
        <v>8924</v>
      </c>
      <c r="AH418" s="36" t="s">
        <v>2036</v>
      </c>
      <c r="AI418" s="37">
        <v>0.1852</v>
      </c>
      <c r="AJ418" s="36" t="s">
        <v>8382</v>
      </c>
      <c r="AK418" s="36" t="s">
        <v>682</v>
      </c>
      <c r="AN418" s="36" t="s">
        <v>2065</v>
      </c>
      <c r="AO418" s="36" t="s">
        <v>2066</v>
      </c>
      <c r="AP418" s="36" t="s">
        <v>2067</v>
      </c>
      <c r="AQ418" s="36" t="s">
        <v>827</v>
      </c>
      <c r="AR418" s="36" t="s">
        <v>811</v>
      </c>
      <c r="AS418" s="36" t="s">
        <v>698</v>
      </c>
      <c r="AT418" s="36" t="s">
        <v>809</v>
      </c>
      <c r="AU418" s="37">
        <v>4.343</v>
      </c>
      <c r="AV418" s="38">
        <v>10132</v>
      </c>
      <c r="AW418" s="36" t="s">
        <v>2048</v>
      </c>
      <c r="AX418" s="39">
        <v>44133</v>
      </c>
      <c r="AY418" s="39">
        <v>44370</v>
      </c>
      <c r="AZ418" s="36" t="s">
        <v>146</v>
      </c>
      <c r="BA418" s="36" t="s">
        <v>2044</v>
      </c>
      <c r="BB418" s="37">
        <v>0.1852</v>
      </c>
      <c r="BC418" s="36" t="s">
        <v>793</v>
      </c>
      <c r="BD418" s="36" t="s">
        <v>1823</v>
      </c>
    </row>
    <row r="419" spans="2:56">
      <c r="B419" s="36" t="s">
        <v>3028</v>
      </c>
      <c r="C419" s="36" t="s">
        <v>10037</v>
      </c>
      <c r="D419" s="36" t="s">
        <v>397</v>
      </c>
      <c r="E419" s="36" t="s">
        <v>4879</v>
      </c>
      <c r="F419" s="36" t="s">
        <v>679</v>
      </c>
      <c r="G419" s="36" t="s">
        <v>692</v>
      </c>
      <c r="H419" s="36" t="s">
        <v>675</v>
      </c>
      <c r="I419" s="37">
        <v>2</v>
      </c>
      <c r="J419" s="38">
        <v>10000</v>
      </c>
      <c r="K419" s="36" t="s">
        <v>3024</v>
      </c>
      <c r="L419" s="39">
        <v>42243</v>
      </c>
      <c r="M419" s="39">
        <v>42305</v>
      </c>
      <c r="N419" s="36" t="s">
        <v>5194</v>
      </c>
      <c r="O419" s="36" t="s">
        <v>5198</v>
      </c>
      <c r="P419" s="37">
        <v>0.31480000000000002</v>
      </c>
      <c r="Q419" s="36" t="s">
        <v>677</v>
      </c>
      <c r="R419" s="36" t="s">
        <v>682</v>
      </c>
      <c r="S419" s="47"/>
      <c r="U419" s="36" t="s">
        <v>2068</v>
      </c>
      <c r="V419" s="36" t="s">
        <v>8925</v>
      </c>
      <c r="W419" s="36" t="s">
        <v>8926</v>
      </c>
      <c r="X419" s="36" t="s">
        <v>671</v>
      </c>
      <c r="Y419" s="36" t="s">
        <v>8391</v>
      </c>
      <c r="Z419" s="36" t="s">
        <v>692</v>
      </c>
      <c r="AA419" s="36" t="s">
        <v>675</v>
      </c>
      <c r="AB419" s="37">
        <v>4.4409999999999998</v>
      </c>
      <c r="AC419" s="38">
        <v>10132</v>
      </c>
      <c r="AD419" s="36" t="s">
        <v>147</v>
      </c>
      <c r="AE419" s="39">
        <v>44133</v>
      </c>
      <c r="AF419" s="39">
        <v>44370</v>
      </c>
      <c r="AG419" s="36" t="s">
        <v>146</v>
      </c>
      <c r="AH419" s="36" t="s">
        <v>2036</v>
      </c>
      <c r="AI419" s="37">
        <v>0.22389999999999999</v>
      </c>
      <c r="AJ419" s="36" t="s">
        <v>8382</v>
      </c>
      <c r="AK419" s="36" t="s">
        <v>682</v>
      </c>
      <c r="AN419" s="36" t="s">
        <v>2068</v>
      </c>
      <c r="AO419" s="36" t="s">
        <v>310</v>
      </c>
      <c r="AP419" s="36" t="s">
        <v>2069</v>
      </c>
      <c r="AQ419" s="36" t="s">
        <v>808</v>
      </c>
      <c r="AR419" s="36" t="s">
        <v>881</v>
      </c>
      <c r="AS419" s="36" t="s">
        <v>698</v>
      </c>
      <c r="AT419" s="36" t="s">
        <v>809</v>
      </c>
      <c r="AU419" s="37">
        <v>4.4409999999999998</v>
      </c>
      <c r="AV419" s="38">
        <v>10132</v>
      </c>
      <c r="AW419" s="36" t="s">
        <v>2054</v>
      </c>
      <c r="AX419" s="39">
        <v>44133</v>
      </c>
      <c r="AY419" s="39">
        <v>44370</v>
      </c>
      <c r="AZ419" s="36" t="s">
        <v>2035</v>
      </c>
      <c r="BA419" s="36" t="s">
        <v>149</v>
      </c>
      <c r="BB419" s="37">
        <v>0.22389999999999999</v>
      </c>
      <c r="BC419" s="36" t="s">
        <v>814</v>
      </c>
      <c r="BD419" s="36" t="s">
        <v>1823</v>
      </c>
    </row>
    <row r="420" spans="2:56">
      <c r="B420" s="36" t="s">
        <v>3029</v>
      </c>
      <c r="C420" s="36" t="s">
        <v>3030</v>
      </c>
      <c r="D420" s="36" t="s">
        <v>10038</v>
      </c>
      <c r="E420" s="36" t="s">
        <v>4879</v>
      </c>
      <c r="F420" s="36" t="s">
        <v>679</v>
      </c>
      <c r="G420" s="36" t="s">
        <v>692</v>
      </c>
      <c r="H420" s="36" t="s">
        <v>675</v>
      </c>
      <c r="I420" s="37">
        <v>2.0499999999999998</v>
      </c>
      <c r="J420" s="38">
        <v>10000</v>
      </c>
      <c r="K420" s="36" t="s">
        <v>3024</v>
      </c>
      <c r="L420" s="39">
        <v>42243</v>
      </c>
      <c r="M420" s="39">
        <v>42305</v>
      </c>
      <c r="N420" s="36" t="s">
        <v>5194</v>
      </c>
      <c r="O420" s="36" t="s">
        <v>5198</v>
      </c>
      <c r="P420" s="37">
        <v>0.33950000000000002</v>
      </c>
      <c r="Q420" s="36" t="s">
        <v>677</v>
      </c>
      <c r="R420" s="36" t="s">
        <v>682</v>
      </c>
      <c r="S420" s="47"/>
      <c r="U420" s="36" t="s">
        <v>2070</v>
      </c>
      <c r="V420" s="36" t="s">
        <v>2071</v>
      </c>
      <c r="W420" s="36" t="s">
        <v>4664</v>
      </c>
      <c r="X420" s="36" t="s">
        <v>671</v>
      </c>
      <c r="Y420" s="36" t="s">
        <v>679</v>
      </c>
      <c r="Z420" s="36" t="s">
        <v>8557</v>
      </c>
      <c r="AA420" s="36" t="s">
        <v>675</v>
      </c>
      <c r="AB420" s="37">
        <v>4.54</v>
      </c>
      <c r="AC420" s="38">
        <v>10132</v>
      </c>
      <c r="AD420" s="36" t="s">
        <v>8917</v>
      </c>
      <c r="AE420" s="39">
        <v>44133</v>
      </c>
      <c r="AF420" s="39">
        <v>44370</v>
      </c>
      <c r="AG420" s="36" t="s">
        <v>146</v>
      </c>
      <c r="AH420" s="36" t="s">
        <v>2036</v>
      </c>
      <c r="AI420" s="37">
        <v>0.26529999999999998</v>
      </c>
      <c r="AJ420" s="36" t="s">
        <v>677</v>
      </c>
      <c r="AK420" s="36" t="s">
        <v>682</v>
      </c>
      <c r="AN420" s="36" t="s">
        <v>2070</v>
      </c>
      <c r="AO420" s="36" t="s">
        <v>2071</v>
      </c>
      <c r="AP420" s="36" t="s">
        <v>311</v>
      </c>
      <c r="AQ420" s="36" t="s">
        <v>673</v>
      </c>
      <c r="AR420" s="36" t="s">
        <v>811</v>
      </c>
      <c r="AS420" s="36" t="s">
        <v>692</v>
      </c>
      <c r="AT420" s="36" t="s">
        <v>855</v>
      </c>
      <c r="AU420" s="37">
        <v>4.54</v>
      </c>
      <c r="AV420" s="38">
        <v>10132</v>
      </c>
      <c r="AW420" s="36" t="s">
        <v>147</v>
      </c>
      <c r="AX420" s="39">
        <v>44133</v>
      </c>
      <c r="AY420" s="39">
        <v>44370</v>
      </c>
      <c r="AZ420" s="36" t="s">
        <v>2072</v>
      </c>
      <c r="BA420" s="36" t="s">
        <v>2044</v>
      </c>
      <c r="BB420" s="37">
        <v>0.26529999999999998</v>
      </c>
      <c r="BC420" s="36" t="s">
        <v>798</v>
      </c>
      <c r="BD420" s="36" t="s">
        <v>1820</v>
      </c>
    </row>
    <row r="421" spans="2:56">
      <c r="B421" s="36" t="s">
        <v>10039</v>
      </c>
      <c r="C421" s="36" t="s">
        <v>3031</v>
      </c>
      <c r="D421" s="36" t="s">
        <v>10040</v>
      </c>
      <c r="E421" s="36" t="s">
        <v>4879</v>
      </c>
      <c r="F421" s="36" t="s">
        <v>679</v>
      </c>
      <c r="G421" s="36" t="s">
        <v>674</v>
      </c>
      <c r="H421" s="36" t="s">
        <v>675</v>
      </c>
      <c r="I421" s="37">
        <v>2.1</v>
      </c>
      <c r="J421" s="38">
        <v>10000</v>
      </c>
      <c r="K421" s="36" t="s">
        <v>3024</v>
      </c>
      <c r="L421" s="39">
        <v>42244</v>
      </c>
      <c r="M421" s="39">
        <v>42305</v>
      </c>
      <c r="N421" s="36" t="s">
        <v>5194</v>
      </c>
      <c r="O421" s="36" t="s">
        <v>5198</v>
      </c>
      <c r="P421" s="37">
        <v>0.13819999999999999</v>
      </c>
      <c r="Q421" s="36" t="s">
        <v>677</v>
      </c>
      <c r="R421" s="36" t="s">
        <v>682</v>
      </c>
      <c r="S421" s="47"/>
      <c r="U421" s="36" t="s">
        <v>4665</v>
      </c>
      <c r="V421" s="36" t="s">
        <v>4666</v>
      </c>
      <c r="W421" s="36" t="s">
        <v>8927</v>
      </c>
      <c r="X421" s="36" t="s">
        <v>671</v>
      </c>
      <c r="Y421" s="36" t="s">
        <v>679</v>
      </c>
      <c r="Z421" s="36" t="s">
        <v>8585</v>
      </c>
      <c r="AA421" s="36" t="s">
        <v>675</v>
      </c>
      <c r="AB421" s="37">
        <v>4.6390000000000002</v>
      </c>
      <c r="AC421" s="38">
        <v>10132</v>
      </c>
      <c r="AD421" s="36" t="s">
        <v>147</v>
      </c>
      <c r="AE421" s="39">
        <v>44133</v>
      </c>
      <c r="AF421" s="39">
        <v>44370</v>
      </c>
      <c r="AG421" s="36" t="s">
        <v>146</v>
      </c>
      <c r="AH421" s="36" t="s">
        <v>2036</v>
      </c>
      <c r="AI421" s="37">
        <v>0.32029999999999997</v>
      </c>
      <c r="AJ421" s="36" t="s">
        <v>677</v>
      </c>
      <c r="AK421" s="36" t="s">
        <v>682</v>
      </c>
      <c r="AN421" s="36" t="s">
        <v>2073</v>
      </c>
      <c r="AO421" s="36" t="s">
        <v>312</v>
      </c>
      <c r="AP421" s="36" t="s">
        <v>2074</v>
      </c>
      <c r="AQ421" s="36" t="s">
        <v>195</v>
      </c>
      <c r="AR421" s="36" t="s">
        <v>811</v>
      </c>
      <c r="AS421" s="36" t="s">
        <v>698</v>
      </c>
      <c r="AT421" s="36" t="s">
        <v>809</v>
      </c>
      <c r="AU421" s="37">
        <v>4.6390000000000002</v>
      </c>
      <c r="AV421" s="38">
        <v>10132</v>
      </c>
      <c r="AW421" s="36" t="s">
        <v>2050</v>
      </c>
      <c r="AX421" s="39">
        <v>44133</v>
      </c>
      <c r="AY421" s="39">
        <v>44370</v>
      </c>
      <c r="AZ421" s="36" t="s">
        <v>2039</v>
      </c>
      <c r="BA421" s="36" t="s">
        <v>2055</v>
      </c>
      <c r="BB421" s="37">
        <v>0.32029999999999997</v>
      </c>
      <c r="BC421" s="36" t="s">
        <v>201</v>
      </c>
      <c r="BD421" s="36" t="s">
        <v>1794</v>
      </c>
    </row>
    <row r="422" spans="2:56">
      <c r="B422" s="36" t="s">
        <v>10041</v>
      </c>
      <c r="C422" s="36" t="s">
        <v>10042</v>
      </c>
      <c r="D422" s="36" t="s">
        <v>3032</v>
      </c>
      <c r="E422" s="36" t="s">
        <v>4879</v>
      </c>
      <c r="F422" s="36" t="s">
        <v>679</v>
      </c>
      <c r="G422" s="36" t="s">
        <v>674</v>
      </c>
      <c r="H422" s="36" t="s">
        <v>675</v>
      </c>
      <c r="I422" s="37">
        <v>2.15</v>
      </c>
      <c r="J422" s="38">
        <v>10000</v>
      </c>
      <c r="K422" s="36" t="s">
        <v>3024</v>
      </c>
      <c r="L422" s="39">
        <v>42244</v>
      </c>
      <c r="M422" s="39">
        <v>42305</v>
      </c>
      <c r="N422" s="36" t="s">
        <v>5194</v>
      </c>
      <c r="O422" s="36" t="s">
        <v>5198</v>
      </c>
      <c r="P422" s="37">
        <v>0.115</v>
      </c>
      <c r="Q422" s="36" t="s">
        <v>677</v>
      </c>
      <c r="R422" s="36" t="s">
        <v>682</v>
      </c>
      <c r="S422" s="47"/>
      <c r="U422" s="36" t="s">
        <v>2075</v>
      </c>
      <c r="V422" s="36" t="s">
        <v>8928</v>
      </c>
      <c r="W422" s="36" t="s">
        <v>4667</v>
      </c>
      <c r="X422" s="36" t="s">
        <v>8547</v>
      </c>
      <c r="Y422" s="36" t="s">
        <v>679</v>
      </c>
      <c r="Z422" s="36" t="s">
        <v>692</v>
      </c>
      <c r="AA422" s="36" t="s">
        <v>8389</v>
      </c>
      <c r="AB422" s="37">
        <v>4.7370000000000001</v>
      </c>
      <c r="AC422" s="38">
        <v>10132</v>
      </c>
      <c r="AD422" s="36" t="s">
        <v>147</v>
      </c>
      <c r="AE422" s="39">
        <v>44133</v>
      </c>
      <c r="AF422" s="39">
        <v>44370</v>
      </c>
      <c r="AG422" s="36" t="s">
        <v>8924</v>
      </c>
      <c r="AH422" s="36" t="s">
        <v>2036</v>
      </c>
      <c r="AI422" s="37">
        <v>0.37440000000000001</v>
      </c>
      <c r="AJ422" s="36" t="s">
        <v>8528</v>
      </c>
      <c r="AK422" s="36" t="s">
        <v>682</v>
      </c>
      <c r="AN422" s="36" t="s">
        <v>2075</v>
      </c>
      <c r="AO422" s="36" t="s">
        <v>2076</v>
      </c>
      <c r="AP422" s="36" t="s">
        <v>2077</v>
      </c>
      <c r="AQ422" s="36" t="s">
        <v>1050</v>
      </c>
      <c r="AR422" s="36" t="s">
        <v>811</v>
      </c>
      <c r="AS422" s="36" t="s">
        <v>830</v>
      </c>
      <c r="AT422" s="36" t="s">
        <v>809</v>
      </c>
      <c r="AU422" s="37">
        <v>4.7370000000000001</v>
      </c>
      <c r="AV422" s="38">
        <v>10132</v>
      </c>
      <c r="AW422" s="36" t="s">
        <v>2050</v>
      </c>
      <c r="AX422" s="39">
        <v>44133</v>
      </c>
      <c r="AY422" s="39">
        <v>44370</v>
      </c>
      <c r="AZ422" s="36" t="s">
        <v>2035</v>
      </c>
      <c r="BA422" s="36" t="s">
        <v>2036</v>
      </c>
      <c r="BB422" s="37">
        <v>0.37440000000000001</v>
      </c>
      <c r="BC422" s="36" t="s">
        <v>677</v>
      </c>
      <c r="BD422" s="36" t="s">
        <v>1820</v>
      </c>
    </row>
    <row r="423" spans="2:56">
      <c r="B423" s="36" t="s">
        <v>3033</v>
      </c>
      <c r="C423" s="36" t="s">
        <v>10043</v>
      </c>
      <c r="D423" s="36" t="s">
        <v>5199</v>
      </c>
      <c r="E423" s="36" t="s">
        <v>4879</v>
      </c>
      <c r="F423" s="36" t="s">
        <v>679</v>
      </c>
      <c r="G423" s="36" t="s">
        <v>674</v>
      </c>
      <c r="H423" s="36" t="s">
        <v>675</v>
      </c>
      <c r="I423" s="37">
        <v>2.2000000000000002</v>
      </c>
      <c r="J423" s="38">
        <v>10000</v>
      </c>
      <c r="K423" s="36" t="s">
        <v>3024</v>
      </c>
      <c r="L423" s="39">
        <v>42244</v>
      </c>
      <c r="M423" s="39">
        <v>42305</v>
      </c>
      <c r="N423" s="36" t="s">
        <v>5194</v>
      </c>
      <c r="O423" s="36" t="s">
        <v>5198</v>
      </c>
      <c r="P423" s="37">
        <v>9.4899999999999998E-2</v>
      </c>
      <c r="Q423" s="36" t="s">
        <v>677</v>
      </c>
      <c r="R423" s="36" t="s">
        <v>682</v>
      </c>
      <c r="S423" s="47"/>
      <c r="U423" s="36" t="s">
        <v>2078</v>
      </c>
      <c r="V423" s="36" t="s">
        <v>2079</v>
      </c>
      <c r="W423" s="36" t="s">
        <v>4668</v>
      </c>
      <c r="X423" s="36" t="s">
        <v>671</v>
      </c>
      <c r="Y423" s="36" t="s">
        <v>679</v>
      </c>
      <c r="Z423" s="36" t="s">
        <v>692</v>
      </c>
      <c r="AA423" s="36" t="s">
        <v>675</v>
      </c>
      <c r="AB423" s="37">
        <v>4.8360000000000003</v>
      </c>
      <c r="AC423" s="38">
        <v>10132</v>
      </c>
      <c r="AD423" s="36" t="s">
        <v>147</v>
      </c>
      <c r="AE423" s="39">
        <v>44133</v>
      </c>
      <c r="AF423" s="39">
        <v>44370</v>
      </c>
      <c r="AG423" s="36" t="s">
        <v>146</v>
      </c>
      <c r="AH423" s="36" t="s">
        <v>2036</v>
      </c>
      <c r="AI423" s="37">
        <v>0.4365</v>
      </c>
      <c r="AJ423" s="36" t="s">
        <v>677</v>
      </c>
      <c r="AK423" s="36" t="s">
        <v>682</v>
      </c>
      <c r="AN423" s="36" t="s">
        <v>2078</v>
      </c>
      <c r="AO423" s="36" t="s">
        <v>2079</v>
      </c>
      <c r="AP423" s="36" t="s">
        <v>2080</v>
      </c>
      <c r="AQ423" s="36" t="s">
        <v>827</v>
      </c>
      <c r="AR423" s="36" t="s">
        <v>77</v>
      </c>
      <c r="AS423" s="36" t="s">
        <v>830</v>
      </c>
      <c r="AT423" s="36" t="s">
        <v>855</v>
      </c>
      <c r="AU423" s="37">
        <v>4.8360000000000003</v>
      </c>
      <c r="AV423" s="38">
        <v>10132</v>
      </c>
      <c r="AW423" s="36" t="s">
        <v>2048</v>
      </c>
      <c r="AX423" s="39">
        <v>44133</v>
      </c>
      <c r="AY423" s="39">
        <v>44370</v>
      </c>
      <c r="AZ423" s="36" t="s">
        <v>2051</v>
      </c>
      <c r="BA423" s="36" t="s">
        <v>149</v>
      </c>
      <c r="BB423" s="37">
        <v>0.4365</v>
      </c>
      <c r="BC423" s="36" t="s">
        <v>677</v>
      </c>
      <c r="BD423" s="36" t="s">
        <v>1820</v>
      </c>
    </row>
    <row r="424" spans="2:56">
      <c r="B424" s="36" t="s">
        <v>10044</v>
      </c>
      <c r="C424" s="36" t="s">
        <v>10045</v>
      </c>
      <c r="D424" s="36" t="s">
        <v>3034</v>
      </c>
      <c r="E424" s="36" t="s">
        <v>4879</v>
      </c>
      <c r="F424" s="36" t="s">
        <v>679</v>
      </c>
      <c r="G424" s="36" t="s">
        <v>692</v>
      </c>
      <c r="H424" s="36" t="s">
        <v>675</v>
      </c>
      <c r="I424" s="37">
        <v>2.1</v>
      </c>
      <c r="J424" s="38">
        <v>10000</v>
      </c>
      <c r="K424" s="36" t="s">
        <v>3024</v>
      </c>
      <c r="L424" s="39">
        <v>42244</v>
      </c>
      <c r="M424" s="39">
        <v>42305</v>
      </c>
      <c r="N424" s="36" t="s">
        <v>5194</v>
      </c>
      <c r="O424" s="36" t="s">
        <v>5198</v>
      </c>
      <c r="P424" s="37">
        <v>0.2651</v>
      </c>
      <c r="Q424" s="36" t="s">
        <v>677</v>
      </c>
      <c r="R424" s="36" t="s">
        <v>682</v>
      </c>
      <c r="S424" s="47"/>
      <c r="U424" s="36" t="s">
        <v>2081</v>
      </c>
      <c r="V424" s="36" t="s">
        <v>2082</v>
      </c>
      <c r="W424" s="36" t="s">
        <v>4669</v>
      </c>
      <c r="X424" s="36" t="s">
        <v>8357</v>
      </c>
      <c r="Y424" s="36" t="s">
        <v>679</v>
      </c>
      <c r="Z424" s="36" t="s">
        <v>692</v>
      </c>
      <c r="AA424" s="36" t="s">
        <v>675</v>
      </c>
      <c r="AB424" s="37">
        <v>4.9349999999999996</v>
      </c>
      <c r="AC424" s="38">
        <v>10132</v>
      </c>
      <c r="AD424" s="36" t="s">
        <v>147</v>
      </c>
      <c r="AE424" s="39">
        <v>44133</v>
      </c>
      <c r="AF424" s="39">
        <v>44370</v>
      </c>
      <c r="AG424" s="36" t="s">
        <v>146</v>
      </c>
      <c r="AH424" s="36" t="s">
        <v>2036</v>
      </c>
      <c r="AI424" s="37">
        <v>0.502</v>
      </c>
      <c r="AJ424" s="36" t="s">
        <v>8432</v>
      </c>
      <c r="AK424" s="36" t="s">
        <v>8433</v>
      </c>
      <c r="AN424" s="36" t="s">
        <v>2081</v>
      </c>
      <c r="AO424" s="36" t="s">
        <v>2082</v>
      </c>
      <c r="AP424" s="36" t="s">
        <v>2083</v>
      </c>
      <c r="AQ424" s="36" t="s">
        <v>1050</v>
      </c>
      <c r="AR424" s="36" t="s">
        <v>881</v>
      </c>
      <c r="AS424" s="36" t="s">
        <v>205</v>
      </c>
      <c r="AT424" s="36" t="s">
        <v>871</v>
      </c>
      <c r="AU424" s="37">
        <v>4.9349999999999996</v>
      </c>
      <c r="AV424" s="38">
        <v>10132</v>
      </c>
      <c r="AW424" s="36" t="s">
        <v>2048</v>
      </c>
      <c r="AX424" s="39">
        <v>44133</v>
      </c>
      <c r="AY424" s="39">
        <v>44370</v>
      </c>
      <c r="AZ424" s="36" t="s">
        <v>2072</v>
      </c>
      <c r="BA424" s="36" t="s">
        <v>2040</v>
      </c>
      <c r="BB424" s="37">
        <v>0.502</v>
      </c>
      <c r="BC424" s="36" t="s">
        <v>201</v>
      </c>
      <c r="BD424" s="36" t="s">
        <v>1794</v>
      </c>
    </row>
    <row r="425" spans="2:56">
      <c r="B425" s="36" t="s">
        <v>10046</v>
      </c>
      <c r="C425" s="36" t="s">
        <v>5200</v>
      </c>
      <c r="D425" s="36" t="s">
        <v>3035</v>
      </c>
      <c r="E425" s="36" t="s">
        <v>4879</v>
      </c>
      <c r="F425" s="36" t="s">
        <v>679</v>
      </c>
      <c r="G425" s="36" t="s">
        <v>692</v>
      </c>
      <c r="H425" s="36" t="s">
        <v>675</v>
      </c>
      <c r="I425" s="37">
        <v>2.15</v>
      </c>
      <c r="J425" s="38">
        <v>10000</v>
      </c>
      <c r="K425" s="36" t="s">
        <v>3024</v>
      </c>
      <c r="L425" s="39">
        <v>42244</v>
      </c>
      <c r="M425" s="39">
        <v>42305</v>
      </c>
      <c r="N425" s="36" t="s">
        <v>5194</v>
      </c>
      <c r="O425" s="36" t="s">
        <v>5198</v>
      </c>
      <c r="P425" s="37">
        <v>0.29339999999999999</v>
      </c>
      <c r="Q425" s="36" t="s">
        <v>677</v>
      </c>
      <c r="R425" s="36" t="s">
        <v>682</v>
      </c>
      <c r="S425" s="47"/>
      <c r="U425" s="36" t="s">
        <v>2084</v>
      </c>
      <c r="V425" s="36" t="s">
        <v>2085</v>
      </c>
      <c r="W425" s="36" t="s">
        <v>8929</v>
      </c>
      <c r="X425" s="36" t="s">
        <v>671</v>
      </c>
      <c r="Y425" s="36" t="s">
        <v>679</v>
      </c>
      <c r="Z425" s="36" t="s">
        <v>8378</v>
      </c>
      <c r="AA425" s="36" t="s">
        <v>8389</v>
      </c>
      <c r="AB425" s="37">
        <v>5.1820000000000004</v>
      </c>
      <c r="AC425" s="38">
        <v>10132</v>
      </c>
      <c r="AD425" s="36" t="s">
        <v>147</v>
      </c>
      <c r="AE425" s="39">
        <v>44133</v>
      </c>
      <c r="AF425" s="39">
        <v>44370</v>
      </c>
      <c r="AG425" s="36" t="s">
        <v>146</v>
      </c>
      <c r="AH425" s="36" t="s">
        <v>2036</v>
      </c>
      <c r="AI425" s="37">
        <v>0.6905</v>
      </c>
      <c r="AJ425" s="36" t="s">
        <v>677</v>
      </c>
      <c r="AK425" s="36" t="s">
        <v>682</v>
      </c>
      <c r="AN425" s="36" t="s">
        <v>2084</v>
      </c>
      <c r="AO425" s="36" t="s">
        <v>2085</v>
      </c>
      <c r="AP425" s="36" t="s">
        <v>2086</v>
      </c>
      <c r="AQ425" s="36" t="s">
        <v>195</v>
      </c>
      <c r="AR425" s="36" t="s">
        <v>870</v>
      </c>
      <c r="AS425" s="36" t="s">
        <v>830</v>
      </c>
      <c r="AT425" s="36" t="s">
        <v>809</v>
      </c>
      <c r="AU425" s="37">
        <v>5.1820000000000004</v>
      </c>
      <c r="AV425" s="38">
        <v>10132</v>
      </c>
      <c r="AW425" s="36" t="s">
        <v>2034</v>
      </c>
      <c r="AX425" s="39">
        <v>44133</v>
      </c>
      <c r="AY425" s="39">
        <v>44370</v>
      </c>
      <c r="AZ425" s="36" t="s">
        <v>2051</v>
      </c>
      <c r="BA425" s="36" t="s">
        <v>149</v>
      </c>
      <c r="BB425" s="37">
        <v>0.6905</v>
      </c>
      <c r="BC425" s="36" t="s">
        <v>677</v>
      </c>
      <c r="BD425" s="36" t="s">
        <v>1823</v>
      </c>
    </row>
    <row r="426" spans="2:56">
      <c r="B426" s="36" t="s">
        <v>5201</v>
      </c>
      <c r="C426" s="36" t="s">
        <v>3036</v>
      </c>
      <c r="D426" s="36" t="s">
        <v>5202</v>
      </c>
      <c r="E426" s="36" t="s">
        <v>9456</v>
      </c>
      <c r="F426" s="36" t="s">
        <v>679</v>
      </c>
      <c r="G426" s="36" t="s">
        <v>692</v>
      </c>
      <c r="H426" s="36" t="s">
        <v>9446</v>
      </c>
      <c r="I426" s="37">
        <v>2.2000000000000002</v>
      </c>
      <c r="J426" s="38">
        <v>10000</v>
      </c>
      <c r="K426" s="36" t="s">
        <v>3024</v>
      </c>
      <c r="L426" s="39">
        <v>42244</v>
      </c>
      <c r="M426" s="39">
        <v>42305</v>
      </c>
      <c r="N426" s="36" t="s">
        <v>5194</v>
      </c>
      <c r="O426" s="36" t="s">
        <v>5198</v>
      </c>
      <c r="P426" s="37">
        <v>0.32290000000000002</v>
      </c>
      <c r="Q426" s="36" t="s">
        <v>677</v>
      </c>
      <c r="R426" s="36" t="s">
        <v>682</v>
      </c>
      <c r="S426" s="47"/>
      <c r="U426" s="36" t="s">
        <v>2087</v>
      </c>
      <c r="V426" s="36" t="s">
        <v>2088</v>
      </c>
      <c r="W426" s="36" t="s">
        <v>4670</v>
      </c>
      <c r="X426" s="36" t="s">
        <v>671</v>
      </c>
      <c r="Y426" s="36" t="s">
        <v>8458</v>
      </c>
      <c r="Z426" s="36" t="s">
        <v>8930</v>
      </c>
      <c r="AA426" s="36" t="s">
        <v>675</v>
      </c>
      <c r="AB426" s="37">
        <v>5.4279999999999999</v>
      </c>
      <c r="AC426" s="38">
        <v>10132</v>
      </c>
      <c r="AD426" s="36" t="s">
        <v>147</v>
      </c>
      <c r="AE426" s="39">
        <v>44133</v>
      </c>
      <c r="AF426" s="39">
        <v>44370</v>
      </c>
      <c r="AG426" s="36" t="s">
        <v>8924</v>
      </c>
      <c r="AH426" s="36" t="s">
        <v>2036</v>
      </c>
      <c r="AI426" s="37">
        <v>0.90190000000000003</v>
      </c>
      <c r="AJ426" s="36" t="s">
        <v>677</v>
      </c>
      <c r="AK426" s="36" t="s">
        <v>8636</v>
      </c>
      <c r="AN426" s="36" t="s">
        <v>2087</v>
      </c>
      <c r="AO426" s="36" t="s">
        <v>2088</v>
      </c>
      <c r="AP426" s="36" t="s">
        <v>2089</v>
      </c>
      <c r="AQ426" s="36" t="s">
        <v>673</v>
      </c>
      <c r="AR426" s="36" t="s">
        <v>804</v>
      </c>
      <c r="AS426" s="36" t="s">
        <v>692</v>
      </c>
      <c r="AT426" s="36" t="s">
        <v>855</v>
      </c>
      <c r="AU426" s="37">
        <v>5.4279999999999999</v>
      </c>
      <c r="AV426" s="38">
        <v>10132</v>
      </c>
      <c r="AW426" s="36" t="s">
        <v>2050</v>
      </c>
      <c r="AX426" s="39">
        <v>44133</v>
      </c>
      <c r="AY426" s="39">
        <v>44370</v>
      </c>
      <c r="AZ426" s="36" t="s">
        <v>2051</v>
      </c>
      <c r="BA426" s="36" t="s">
        <v>2040</v>
      </c>
      <c r="BB426" s="37">
        <v>0.90190000000000003</v>
      </c>
      <c r="BC426" s="36" t="s">
        <v>798</v>
      </c>
      <c r="BD426" s="36" t="s">
        <v>292</v>
      </c>
    </row>
    <row r="427" spans="2:56">
      <c r="B427" s="36" t="s">
        <v>10047</v>
      </c>
      <c r="C427" s="36" t="s">
        <v>5203</v>
      </c>
      <c r="D427" s="36" t="s">
        <v>3037</v>
      </c>
      <c r="E427" s="36" t="s">
        <v>4879</v>
      </c>
      <c r="F427" s="36" t="s">
        <v>679</v>
      </c>
      <c r="G427" s="36" t="s">
        <v>674</v>
      </c>
      <c r="H427" s="36" t="s">
        <v>675</v>
      </c>
      <c r="I427" s="37">
        <v>2.25</v>
      </c>
      <c r="J427" s="38">
        <v>10000</v>
      </c>
      <c r="K427" s="36" t="s">
        <v>3024</v>
      </c>
      <c r="L427" s="39">
        <v>42247</v>
      </c>
      <c r="M427" s="39">
        <v>42305</v>
      </c>
      <c r="N427" s="36" t="s">
        <v>5194</v>
      </c>
      <c r="O427" s="36" t="s">
        <v>5198</v>
      </c>
      <c r="P427" s="37">
        <v>9.9099999999999994E-2</v>
      </c>
      <c r="Q427" s="36" t="s">
        <v>677</v>
      </c>
      <c r="R427" s="36" t="s">
        <v>682</v>
      </c>
      <c r="S427" s="47"/>
      <c r="U427" s="36" t="s">
        <v>2090</v>
      </c>
      <c r="V427" s="36" t="s">
        <v>8931</v>
      </c>
      <c r="W427" s="36" t="s">
        <v>8932</v>
      </c>
      <c r="X427" s="36" t="s">
        <v>671</v>
      </c>
      <c r="Y427" s="36" t="s">
        <v>679</v>
      </c>
      <c r="Z427" s="36" t="s">
        <v>674</v>
      </c>
      <c r="AA427" s="36" t="s">
        <v>675</v>
      </c>
      <c r="AB427" s="37">
        <v>5.6749999999999998</v>
      </c>
      <c r="AC427" s="38">
        <v>10132</v>
      </c>
      <c r="AD427" s="36" t="s">
        <v>147</v>
      </c>
      <c r="AE427" s="39">
        <v>44140</v>
      </c>
      <c r="AF427" s="39">
        <v>44370</v>
      </c>
      <c r="AG427" s="36" t="s">
        <v>146</v>
      </c>
      <c r="AH427" s="36" t="s">
        <v>8918</v>
      </c>
      <c r="AI427" s="37">
        <v>7.7899999999999997E-2</v>
      </c>
      <c r="AJ427" s="36" t="s">
        <v>8528</v>
      </c>
      <c r="AK427" s="36" t="s">
        <v>682</v>
      </c>
      <c r="AN427" s="36" t="s">
        <v>2090</v>
      </c>
      <c r="AO427" s="36" t="s">
        <v>2091</v>
      </c>
      <c r="AP427" s="36" t="s">
        <v>2092</v>
      </c>
      <c r="AQ427" s="36" t="s">
        <v>827</v>
      </c>
      <c r="AR427" s="36" t="s">
        <v>804</v>
      </c>
      <c r="AS427" s="36" t="s">
        <v>674</v>
      </c>
      <c r="AT427" s="36" t="s">
        <v>855</v>
      </c>
      <c r="AU427" s="37">
        <v>5.6749999999999998</v>
      </c>
      <c r="AV427" s="38">
        <v>10132</v>
      </c>
      <c r="AW427" s="36" t="s">
        <v>2048</v>
      </c>
      <c r="AX427" s="39">
        <v>44140</v>
      </c>
      <c r="AY427" s="39">
        <v>44370</v>
      </c>
      <c r="AZ427" s="36" t="s">
        <v>146</v>
      </c>
      <c r="BA427" s="36" t="s">
        <v>2040</v>
      </c>
      <c r="BB427" s="37">
        <v>7.7899999999999997E-2</v>
      </c>
      <c r="BC427" s="36" t="s">
        <v>823</v>
      </c>
      <c r="BD427" s="36" t="s">
        <v>1820</v>
      </c>
    </row>
    <row r="428" spans="2:56">
      <c r="B428" s="36" t="s">
        <v>5204</v>
      </c>
      <c r="C428" s="36" t="s">
        <v>10048</v>
      </c>
      <c r="D428" s="36" t="s">
        <v>10049</v>
      </c>
      <c r="E428" s="36" t="s">
        <v>4879</v>
      </c>
      <c r="F428" s="36" t="s">
        <v>679</v>
      </c>
      <c r="G428" s="36" t="s">
        <v>692</v>
      </c>
      <c r="H428" s="36" t="s">
        <v>675</v>
      </c>
      <c r="I428" s="37">
        <v>2.25</v>
      </c>
      <c r="J428" s="38">
        <v>10000</v>
      </c>
      <c r="K428" s="36" t="s">
        <v>3024</v>
      </c>
      <c r="L428" s="39">
        <v>42247</v>
      </c>
      <c r="M428" s="39">
        <v>42305</v>
      </c>
      <c r="N428" s="36" t="s">
        <v>5194</v>
      </c>
      <c r="O428" s="36" t="s">
        <v>5198</v>
      </c>
      <c r="P428" s="37">
        <v>0.3226</v>
      </c>
      <c r="Q428" s="36" t="s">
        <v>677</v>
      </c>
      <c r="R428" s="36" t="s">
        <v>682</v>
      </c>
      <c r="S428" s="47"/>
      <c r="U428" s="36" t="s">
        <v>8933</v>
      </c>
      <c r="V428" s="36" t="s">
        <v>2094</v>
      </c>
      <c r="W428" s="36" t="s">
        <v>4671</v>
      </c>
      <c r="X428" s="36" t="s">
        <v>671</v>
      </c>
      <c r="Y428" s="36" t="s">
        <v>8422</v>
      </c>
      <c r="Z428" s="36" t="s">
        <v>8380</v>
      </c>
      <c r="AA428" s="36" t="s">
        <v>675</v>
      </c>
      <c r="AB428" s="37">
        <v>5.6749999999999998</v>
      </c>
      <c r="AC428" s="38">
        <v>10132</v>
      </c>
      <c r="AD428" s="36" t="s">
        <v>147</v>
      </c>
      <c r="AE428" s="39">
        <v>44140</v>
      </c>
      <c r="AF428" s="39">
        <v>44370</v>
      </c>
      <c r="AG428" s="36" t="s">
        <v>146</v>
      </c>
      <c r="AH428" s="36" t="s">
        <v>2036</v>
      </c>
      <c r="AI428" s="37">
        <v>1.0124</v>
      </c>
      <c r="AJ428" s="36" t="s">
        <v>677</v>
      </c>
      <c r="AK428" s="36" t="s">
        <v>682</v>
      </c>
      <c r="AN428" s="36" t="s">
        <v>2093</v>
      </c>
      <c r="AO428" s="36" t="s">
        <v>2094</v>
      </c>
      <c r="AP428" s="36" t="s">
        <v>2095</v>
      </c>
      <c r="AQ428" s="36" t="s">
        <v>808</v>
      </c>
      <c r="AR428" s="36" t="s">
        <v>679</v>
      </c>
      <c r="AS428" s="36" t="s">
        <v>698</v>
      </c>
      <c r="AT428" s="36" t="s">
        <v>855</v>
      </c>
      <c r="AU428" s="37">
        <v>5.6749999999999998</v>
      </c>
      <c r="AV428" s="38">
        <v>10132</v>
      </c>
      <c r="AW428" s="36" t="s">
        <v>147</v>
      </c>
      <c r="AX428" s="39">
        <v>44140</v>
      </c>
      <c r="AY428" s="39">
        <v>44370</v>
      </c>
      <c r="AZ428" s="36" t="s">
        <v>2051</v>
      </c>
      <c r="BA428" s="36" t="s">
        <v>2055</v>
      </c>
      <c r="BB428" s="37">
        <v>1.0124</v>
      </c>
      <c r="BC428" s="36" t="s">
        <v>677</v>
      </c>
      <c r="BD428" s="36" t="s">
        <v>1820</v>
      </c>
    </row>
    <row r="429" spans="2:56">
      <c r="B429" s="36" t="s">
        <v>5205</v>
      </c>
      <c r="C429" s="36" t="s">
        <v>10050</v>
      </c>
      <c r="D429" s="36" t="s">
        <v>10051</v>
      </c>
      <c r="E429" s="36" t="s">
        <v>4879</v>
      </c>
      <c r="F429" s="36" t="s">
        <v>679</v>
      </c>
      <c r="G429" s="36" t="s">
        <v>674</v>
      </c>
      <c r="H429" s="36" t="s">
        <v>675</v>
      </c>
      <c r="I429" s="37">
        <v>2.2999999999999998</v>
      </c>
      <c r="J429" s="38">
        <v>10000</v>
      </c>
      <c r="K429" s="36" t="s">
        <v>3024</v>
      </c>
      <c r="L429" s="39">
        <v>42248</v>
      </c>
      <c r="M429" s="39">
        <v>42305</v>
      </c>
      <c r="N429" s="36" t="s">
        <v>5194</v>
      </c>
      <c r="O429" s="36" t="s">
        <v>5198</v>
      </c>
      <c r="P429" s="37">
        <v>7.9600000000000004E-2</v>
      </c>
      <c r="Q429" s="36" t="s">
        <v>677</v>
      </c>
      <c r="R429" s="36" t="s">
        <v>682</v>
      </c>
      <c r="S429" s="47"/>
      <c r="U429" s="36" t="s">
        <v>2096</v>
      </c>
      <c r="V429" s="36" t="s">
        <v>8934</v>
      </c>
      <c r="W429" s="36" t="s">
        <v>2098</v>
      </c>
      <c r="X429" s="36" t="s">
        <v>671</v>
      </c>
      <c r="Y429" s="36" t="s">
        <v>679</v>
      </c>
      <c r="Z429" s="36" t="s">
        <v>674</v>
      </c>
      <c r="AA429" s="36" t="s">
        <v>675</v>
      </c>
      <c r="AB429" s="37">
        <v>6</v>
      </c>
      <c r="AC429" s="38">
        <v>10000</v>
      </c>
      <c r="AD429" s="36" t="s">
        <v>145</v>
      </c>
      <c r="AE429" s="39">
        <v>44144</v>
      </c>
      <c r="AF429" s="39">
        <v>44160</v>
      </c>
      <c r="AG429" s="36" t="s">
        <v>144</v>
      </c>
      <c r="AH429" s="36" t="s">
        <v>1962</v>
      </c>
      <c r="AI429" s="37">
        <v>2.9999999999999997E-4</v>
      </c>
      <c r="AJ429" s="36" t="s">
        <v>677</v>
      </c>
      <c r="AK429" s="36" t="s">
        <v>8386</v>
      </c>
      <c r="AN429" s="36" t="s">
        <v>2096</v>
      </c>
      <c r="AO429" s="36" t="s">
        <v>2097</v>
      </c>
      <c r="AP429" s="36" t="s">
        <v>2098</v>
      </c>
      <c r="AQ429" s="36" t="s">
        <v>673</v>
      </c>
      <c r="AR429" s="36" t="s">
        <v>77</v>
      </c>
      <c r="AS429" s="36" t="s">
        <v>789</v>
      </c>
      <c r="AT429" s="36" t="s">
        <v>809</v>
      </c>
      <c r="AU429" s="37">
        <v>6</v>
      </c>
      <c r="AV429" s="38">
        <v>10000</v>
      </c>
      <c r="AW429" s="36" t="s">
        <v>1960</v>
      </c>
      <c r="AX429" s="39">
        <v>44144</v>
      </c>
      <c r="AY429" s="39">
        <v>44160</v>
      </c>
      <c r="AZ429" s="36" t="s">
        <v>1966</v>
      </c>
      <c r="BA429" s="36" t="s">
        <v>1962</v>
      </c>
      <c r="BB429" s="37">
        <v>2.9999999999999997E-4</v>
      </c>
      <c r="BC429" s="36" t="s">
        <v>677</v>
      </c>
      <c r="BD429" s="36" t="s">
        <v>682</v>
      </c>
    </row>
    <row r="430" spans="2:56">
      <c r="B430" s="36" t="s">
        <v>3038</v>
      </c>
      <c r="C430" s="36" t="s">
        <v>10052</v>
      </c>
      <c r="D430" s="36" t="s">
        <v>10053</v>
      </c>
      <c r="E430" s="36" t="s">
        <v>4879</v>
      </c>
      <c r="F430" s="36" t="s">
        <v>679</v>
      </c>
      <c r="G430" s="36" t="s">
        <v>692</v>
      </c>
      <c r="H430" s="36" t="s">
        <v>675</v>
      </c>
      <c r="I430" s="37">
        <v>2.2999999999999998</v>
      </c>
      <c r="J430" s="38">
        <v>10000</v>
      </c>
      <c r="K430" s="36" t="s">
        <v>3024</v>
      </c>
      <c r="L430" s="39">
        <v>42248</v>
      </c>
      <c r="M430" s="39">
        <v>42305</v>
      </c>
      <c r="N430" s="36" t="s">
        <v>5194</v>
      </c>
      <c r="O430" s="36" t="s">
        <v>5198</v>
      </c>
      <c r="P430" s="37">
        <v>0.35320000000000001</v>
      </c>
      <c r="Q430" s="36" t="s">
        <v>677</v>
      </c>
      <c r="R430" s="36" t="s">
        <v>682</v>
      </c>
      <c r="S430" s="47"/>
      <c r="U430" s="36" t="s">
        <v>8935</v>
      </c>
      <c r="V430" s="36" t="s">
        <v>2100</v>
      </c>
      <c r="W430" s="36" t="s">
        <v>2101</v>
      </c>
      <c r="X430" s="36" t="s">
        <v>671</v>
      </c>
      <c r="Y430" s="36" t="s">
        <v>679</v>
      </c>
      <c r="Z430" s="36" t="s">
        <v>692</v>
      </c>
      <c r="AA430" s="36" t="s">
        <v>675</v>
      </c>
      <c r="AB430" s="37">
        <v>6</v>
      </c>
      <c r="AC430" s="38">
        <v>10000</v>
      </c>
      <c r="AD430" s="36" t="s">
        <v>145</v>
      </c>
      <c r="AE430" s="39">
        <v>44144</v>
      </c>
      <c r="AF430" s="39">
        <v>44160</v>
      </c>
      <c r="AG430" s="36" t="s">
        <v>8936</v>
      </c>
      <c r="AH430" s="36" t="s">
        <v>1962</v>
      </c>
      <c r="AI430" s="37">
        <v>1.0489999999999999</v>
      </c>
      <c r="AJ430" s="36" t="s">
        <v>677</v>
      </c>
      <c r="AK430" s="36" t="s">
        <v>682</v>
      </c>
      <c r="AN430" s="36" t="s">
        <v>2099</v>
      </c>
      <c r="AO430" s="36" t="s">
        <v>2100</v>
      </c>
      <c r="AP430" s="36" t="s">
        <v>2101</v>
      </c>
      <c r="AQ430" s="36" t="s">
        <v>827</v>
      </c>
      <c r="AR430" s="36" t="s">
        <v>811</v>
      </c>
      <c r="AS430" s="36" t="s">
        <v>698</v>
      </c>
      <c r="AT430" s="36" t="s">
        <v>675</v>
      </c>
      <c r="AU430" s="37">
        <v>6</v>
      </c>
      <c r="AV430" s="38">
        <v>10000</v>
      </c>
      <c r="AW430" s="36" t="s">
        <v>1960</v>
      </c>
      <c r="AX430" s="39">
        <v>44144</v>
      </c>
      <c r="AY430" s="39">
        <v>44160</v>
      </c>
      <c r="AZ430" s="36" t="s">
        <v>1956</v>
      </c>
      <c r="BA430" s="36" t="s">
        <v>1983</v>
      </c>
      <c r="BB430" s="37">
        <v>1.0489999999999999</v>
      </c>
      <c r="BC430" s="36" t="s">
        <v>798</v>
      </c>
      <c r="BD430" s="36" t="s">
        <v>799</v>
      </c>
    </row>
    <row r="431" spans="2:56">
      <c r="B431" s="36" t="s">
        <v>5206</v>
      </c>
      <c r="C431" s="36" t="s">
        <v>3039</v>
      </c>
      <c r="D431" s="36" t="s">
        <v>10054</v>
      </c>
      <c r="E431" s="36" t="s">
        <v>4879</v>
      </c>
      <c r="F431" s="36" t="s">
        <v>679</v>
      </c>
      <c r="G431" s="36" t="s">
        <v>674</v>
      </c>
      <c r="H431" s="36" t="s">
        <v>675</v>
      </c>
      <c r="I431" s="37">
        <v>2.35</v>
      </c>
      <c r="J431" s="38">
        <v>10000</v>
      </c>
      <c r="K431" s="36" t="s">
        <v>3024</v>
      </c>
      <c r="L431" s="39">
        <v>42249</v>
      </c>
      <c r="M431" s="39">
        <v>42305</v>
      </c>
      <c r="N431" s="36" t="s">
        <v>5194</v>
      </c>
      <c r="O431" s="36" t="s">
        <v>5198</v>
      </c>
      <c r="P431" s="37">
        <v>5.5599999999999997E-2</v>
      </c>
      <c r="Q431" s="36" t="s">
        <v>677</v>
      </c>
      <c r="R431" s="36" t="s">
        <v>682</v>
      </c>
      <c r="S431" s="47"/>
      <c r="U431" s="36" t="s">
        <v>4672</v>
      </c>
      <c r="V431" s="36" t="s">
        <v>2102</v>
      </c>
      <c r="W431" s="36" t="s">
        <v>8937</v>
      </c>
      <c r="X431" s="36" t="s">
        <v>8357</v>
      </c>
      <c r="Y431" s="36" t="s">
        <v>679</v>
      </c>
      <c r="Z431" s="36" t="s">
        <v>674</v>
      </c>
      <c r="AA431" s="36" t="s">
        <v>675</v>
      </c>
      <c r="AB431" s="37">
        <v>6</v>
      </c>
      <c r="AC431" s="38">
        <v>10000</v>
      </c>
      <c r="AD431" s="36" t="s">
        <v>249</v>
      </c>
      <c r="AE431" s="39">
        <v>44144</v>
      </c>
      <c r="AF431" s="39">
        <v>44188</v>
      </c>
      <c r="AG431" s="36" t="s">
        <v>8659</v>
      </c>
      <c r="AH431" s="36" t="s">
        <v>137</v>
      </c>
      <c r="AI431" s="37">
        <v>3.5000000000000001E-3</v>
      </c>
      <c r="AJ431" s="36" t="s">
        <v>677</v>
      </c>
      <c r="AK431" s="36" t="s">
        <v>682</v>
      </c>
      <c r="AN431" s="36" t="s">
        <v>313</v>
      </c>
      <c r="AO431" s="36" t="s">
        <v>2102</v>
      </c>
      <c r="AP431" s="36" t="s">
        <v>2103</v>
      </c>
      <c r="AQ431" s="36" t="s">
        <v>673</v>
      </c>
      <c r="AR431" s="36" t="s">
        <v>811</v>
      </c>
      <c r="AS431" s="36" t="s">
        <v>789</v>
      </c>
      <c r="AT431" s="36" t="s">
        <v>675</v>
      </c>
      <c r="AU431" s="37">
        <v>6</v>
      </c>
      <c r="AV431" s="38">
        <v>10000</v>
      </c>
      <c r="AW431" s="36" t="s">
        <v>1415</v>
      </c>
      <c r="AX431" s="39">
        <v>44144</v>
      </c>
      <c r="AY431" s="39">
        <v>44188</v>
      </c>
      <c r="AZ431" s="36" t="s">
        <v>1406</v>
      </c>
      <c r="BA431" s="36" t="s">
        <v>137</v>
      </c>
      <c r="BB431" s="37">
        <v>3.5000000000000001E-3</v>
      </c>
      <c r="BC431" s="36" t="s">
        <v>201</v>
      </c>
      <c r="BD431" s="36" t="s">
        <v>682</v>
      </c>
    </row>
    <row r="432" spans="2:56">
      <c r="B432" s="36" t="s">
        <v>3040</v>
      </c>
      <c r="C432" s="36" t="s">
        <v>10055</v>
      </c>
      <c r="D432" s="36" t="s">
        <v>3041</v>
      </c>
      <c r="E432" s="36" t="s">
        <v>4879</v>
      </c>
      <c r="F432" s="36" t="s">
        <v>9453</v>
      </c>
      <c r="G432" s="36" t="s">
        <v>692</v>
      </c>
      <c r="H432" s="36" t="s">
        <v>675</v>
      </c>
      <c r="I432" s="37">
        <v>2.35</v>
      </c>
      <c r="J432" s="38">
        <v>10000</v>
      </c>
      <c r="K432" s="36" t="s">
        <v>10056</v>
      </c>
      <c r="L432" s="39">
        <v>42249</v>
      </c>
      <c r="M432" s="39">
        <v>42305</v>
      </c>
      <c r="N432" s="36" t="s">
        <v>5194</v>
      </c>
      <c r="O432" s="36" t="s">
        <v>5198</v>
      </c>
      <c r="P432" s="37">
        <v>0.40749999999999997</v>
      </c>
      <c r="Q432" s="36" t="s">
        <v>677</v>
      </c>
      <c r="R432" s="36" t="s">
        <v>682</v>
      </c>
      <c r="S432" s="47"/>
      <c r="U432" s="36" t="s">
        <v>4673</v>
      </c>
      <c r="V432" s="36" t="s">
        <v>8938</v>
      </c>
      <c r="W432" s="36" t="s">
        <v>2105</v>
      </c>
      <c r="X432" s="36" t="s">
        <v>671</v>
      </c>
      <c r="Y432" s="36" t="s">
        <v>679</v>
      </c>
      <c r="Z432" s="36" t="s">
        <v>692</v>
      </c>
      <c r="AA432" s="36" t="s">
        <v>675</v>
      </c>
      <c r="AB432" s="37">
        <v>6</v>
      </c>
      <c r="AC432" s="38">
        <v>10000</v>
      </c>
      <c r="AD432" s="36" t="s">
        <v>249</v>
      </c>
      <c r="AE432" s="39">
        <v>44144</v>
      </c>
      <c r="AF432" s="39">
        <v>44188</v>
      </c>
      <c r="AG432" s="36" t="s">
        <v>8659</v>
      </c>
      <c r="AH432" s="36" t="s">
        <v>137</v>
      </c>
      <c r="AI432" s="37">
        <v>1.0524</v>
      </c>
      <c r="AJ432" s="36" t="s">
        <v>8382</v>
      </c>
      <c r="AK432" s="36" t="s">
        <v>682</v>
      </c>
      <c r="AN432" s="36" t="s">
        <v>314</v>
      </c>
      <c r="AO432" s="36" t="s">
        <v>2104</v>
      </c>
      <c r="AP432" s="36" t="s">
        <v>2105</v>
      </c>
      <c r="AQ432" s="36" t="s">
        <v>808</v>
      </c>
      <c r="AR432" s="36" t="s">
        <v>804</v>
      </c>
      <c r="AS432" s="36" t="s">
        <v>692</v>
      </c>
      <c r="AT432" s="36" t="s">
        <v>809</v>
      </c>
      <c r="AU432" s="37">
        <v>6</v>
      </c>
      <c r="AV432" s="38">
        <v>10000</v>
      </c>
      <c r="AW432" s="36" t="s">
        <v>249</v>
      </c>
      <c r="AX432" s="39">
        <v>44144</v>
      </c>
      <c r="AY432" s="39">
        <v>44188</v>
      </c>
      <c r="AZ432" s="36" t="s">
        <v>1406</v>
      </c>
      <c r="BA432" s="36" t="s">
        <v>137</v>
      </c>
      <c r="BB432" s="37">
        <v>1.0524</v>
      </c>
      <c r="BC432" s="36" t="s">
        <v>677</v>
      </c>
      <c r="BD432" s="36" t="s">
        <v>799</v>
      </c>
    </row>
    <row r="433" spans="2:56">
      <c r="B433" s="36" t="s">
        <v>5207</v>
      </c>
      <c r="C433" s="36" t="s">
        <v>3042</v>
      </c>
      <c r="D433" s="36" t="s">
        <v>10057</v>
      </c>
      <c r="E433" s="36" t="s">
        <v>4879</v>
      </c>
      <c r="F433" s="36" t="s">
        <v>679</v>
      </c>
      <c r="G433" s="36" t="s">
        <v>674</v>
      </c>
      <c r="H433" s="36" t="s">
        <v>675</v>
      </c>
      <c r="I433" s="37">
        <v>2.1</v>
      </c>
      <c r="J433" s="38">
        <v>10000</v>
      </c>
      <c r="K433" s="36" t="s">
        <v>10058</v>
      </c>
      <c r="L433" s="39">
        <v>42271</v>
      </c>
      <c r="M433" s="39">
        <v>42333</v>
      </c>
      <c r="N433" s="36" t="s">
        <v>10059</v>
      </c>
      <c r="O433" s="36" t="s">
        <v>5212</v>
      </c>
      <c r="P433" s="37">
        <v>0.15740000000000001</v>
      </c>
      <c r="Q433" s="36" t="s">
        <v>677</v>
      </c>
      <c r="R433" s="36" t="s">
        <v>682</v>
      </c>
      <c r="S433" s="47"/>
      <c r="U433" s="36" t="s">
        <v>2106</v>
      </c>
      <c r="V433" s="36" t="s">
        <v>2107</v>
      </c>
      <c r="W433" s="36" t="s">
        <v>4674</v>
      </c>
      <c r="X433" s="36" t="s">
        <v>671</v>
      </c>
      <c r="Y433" s="36" t="s">
        <v>679</v>
      </c>
      <c r="Z433" s="36" t="s">
        <v>674</v>
      </c>
      <c r="AA433" s="36" t="s">
        <v>675</v>
      </c>
      <c r="AB433" s="37">
        <v>5.9219999999999997</v>
      </c>
      <c r="AC433" s="38">
        <v>10132</v>
      </c>
      <c r="AD433" s="36" t="s">
        <v>142</v>
      </c>
      <c r="AE433" s="39">
        <v>44144</v>
      </c>
      <c r="AF433" s="39">
        <v>44279</v>
      </c>
      <c r="AG433" s="36" t="s">
        <v>143</v>
      </c>
      <c r="AH433" s="36" t="s">
        <v>1800</v>
      </c>
      <c r="AI433" s="37">
        <v>2.5499999999999998E-2</v>
      </c>
      <c r="AJ433" s="36" t="s">
        <v>8459</v>
      </c>
      <c r="AK433" s="36" t="s">
        <v>8381</v>
      </c>
      <c r="AN433" s="36" t="s">
        <v>2106</v>
      </c>
      <c r="AO433" s="36" t="s">
        <v>2107</v>
      </c>
      <c r="AP433" s="36" t="s">
        <v>2108</v>
      </c>
      <c r="AQ433" s="36" t="s">
        <v>673</v>
      </c>
      <c r="AR433" s="36" t="s">
        <v>811</v>
      </c>
      <c r="AS433" s="36" t="s">
        <v>812</v>
      </c>
      <c r="AT433" s="36" t="s">
        <v>790</v>
      </c>
      <c r="AU433" s="37">
        <v>5.9219999999999997</v>
      </c>
      <c r="AV433" s="38">
        <v>10132</v>
      </c>
      <c r="AW433" s="36" t="s">
        <v>1792</v>
      </c>
      <c r="AX433" s="39">
        <v>44144</v>
      </c>
      <c r="AY433" s="39">
        <v>44279</v>
      </c>
      <c r="AZ433" s="36" t="s">
        <v>1793</v>
      </c>
      <c r="BA433" s="36" t="s">
        <v>1800</v>
      </c>
      <c r="BB433" s="37">
        <v>2.5499999999999998E-2</v>
      </c>
      <c r="BC433" s="36" t="s">
        <v>677</v>
      </c>
      <c r="BD433" s="36" t="s">
        <v>1794</v>
      </c>
    </row>
    <row r="434" spans="2:56">
      <c r="B434" s="36" t="s">
        <v>5208</v>
      </c>
      <c r="C434" s="36" t="s">
        <v>10060</v>
      </c>
      <c r="D434" s="36" t="s">
        <v>10061</v>
      </c>
      <c r="E434" s="36" t="s">
        <v>4879</v>
      </c>
      <c r="F434" s="36" t="s">
        <v>9453</v>
      </c>
      <c r="G434" s="36" t="s">
        <v>674</v>
      </c>
      <c r="H434" s="36" t="s">
        <v>675</v>
      </c>
      <c r="I434" s="37">
        <v>2.15</v>
      </c>
      <c r="J434" s="38">
        <v>10000</v>
      </c>
      <c r="K434" s="36" t="s">
        <v>5209</v>
      </c>
      <c r="L434" s="39">
        <v>42271</v>
      </c>
      <c r="M434" s="39">
        <v>42333</v>
      </c>
      <c r="N434" s="36" t="s">
        <v>10059</v>
      </c>
      <c r="O434" s="36" t="s">
        <v>5212</v>
      </c>
      <c r="P434" s="37">
        <v>0.13009999999999999</v>
      </c>
      <c r="Q434" s="36" t="s">
        <v>677</v>
      </c>
      <c r="R434" s="36" t="s">
        <v>9492</v>
      </c>
      <c r="S434" s="47"/>
      <c r="U434" s="36" t="s">
        <v>4675</v>
      </c>
      <c r="V434" s="36" t="s">
        <v>4676</v>
      </c>
      <c r="W434" s="36" t="s">
        <v>4677</v>
      </c>
      <c r="X434" s="36" t="s">
        <v>671</v>
      </c>
      <c r="Y434" s="36" t="s">
        <v>679</v>
      </c>
      <c r="Z434" s="36" t="s">
        <v>692</v>
      </c>
      <c r="AA434" s="36" t="s">
        <v>675</v>
      </c>
      <c r="AB434" s="37">
        <v>5.9219999999999997</v>
      </c>
      <c r="AC434" s="38">
        <v>10132</v>
      </c>
      <c r="AD434" s="36" t="s">
        <v>142</v>
      </c>
      <c r="AE434" s="39">
        <v>44144</v>
      </c>
      <c r="AF434" s="39">
        <v>44279</v>
      </c>
      <c r="AG434" s="36" t="s">
        <v>8939</v>
      </c>
      <c r="AH434" s="36" t="s">
        <v>1800</v>
      </c>
      <c r="AI434" s="37">
        <v>1.1000000000000001</v>
      </c>
      <c r="AJ434" s="36" t="s">
        <v>677</v>
      </c>
      <c r="AK434" s="36" t="s">
        <v>8381</v>
      </c>
      <c r="AN434" s="36" t="s">
        <v>2109</v>
      </c>
      <c r="AO434" s="36" t="s">
        <v>2110</v>
      </c>
      <c r="AP434" s="36" t="s">
        <v>2111</v>
      </c>
      <c r="AQ434" s="36" t="s">
        <v>195</v>
      </c>
      <c r="AR434" s="36" t="s">
        <v>679</v>
      </c>
      <c r="AS434" s="36" t="s">
        <v>830</v>
      </c>
      <c r="AT434" s="36" t="s">
        <v>675</v>
      </c>
      <c r="AU434" s="37">
        <v>5.9219999999999997</v>
      </c>
      <c r="AV434" s="38">
        <v>10132</v>
      </c>
      <c r="AW434" s="36" t="s">
        <v>1792</v>
      </c>
      <c r="AX434" s="39">
        <v>44144</v>
      </c>
      <c r="AY434" s="39">
        <v>44279</v>
      </c>
      <c r="AZ434" s="36" t="s">
        <v>1793</v>
      </c>
      <c r="BA434" s="36" t="s">
        <v>1800</v>
      </c>
      <c r="BB434" s="37">
        <v>1.1000000000000001</v>
      </c>
      <c r="BC434" s="36" t="s">
        <v>677</v>
      </c>
      <c r="BD434" s="36" t="s">
        <v>1835</v>
      </c>
    </row>
    <row r="435" spans="2:56">
      <c r="B435" s="36" t="s">
        <v>10062</v>
      </c>
      <c r="C435" s="36" t="s">
        <v>10063</v>
      </c>
      <c r="D435" s="36" t="s">
        <v>10064</v>
      </c>
      <c r="E435" s="36" t="s">
        <v>4879</v>
      </c>
      <c r="F435" s="36" t="s">
        <v>679</v>
      </c>
      <c r="G435" s="36" t="s">
        <v>674</v>
      </c>
      <c r="H435" s="36" t="s">
        <v>675</v>
      </c>
      <c r="I435" s="37">
        <v>2.2000000000000002</v>
      </c>
      <c r="J435" s="38">
        <v>10000</v>
      </c>
      <c r="K435" s="36" t="s">
        <v>5209</v>
      </c>
      <c r="L435" s="39">
        <v>42271</v>
      </c>
      <c r="M435" s="39">
        <v>42333</v>
      </c>
      <c r="N435" s="36" t="s">
        <v>10059</v>
      </c>
      <c r="O435" s="36" t="s">
        <v>5212</v>
      </c>
      <c r="P435" s="37">
        <v>0.1086</v>
      </c>
      <c r="Q435" s="36" t="s">
        <v>677</v>
      </c>
      <c r="R435" s="36" t="s">
        <v>682</v>
      </c>
      <c r="S435" s="47"/>
      <c r="U435" s="36" t="s">
        <v>315</v>
      </c>
      <c r="V435" s="36" t="s">
        <v>8940</v>
      </c>
      <c r="W435" s="36" t="s">
        <v>8941</v>
      </c>
      <c r="X435" s="36" t="s">
        <v>671</v>
      </c>
      <c r="Y435" s="36" t="s">
        <v>8385</v>
      </c>
      <c r="Z435" s="36" t="s">
        <v>674</v>
      </c>
      <c r="AA435" s="36" t="s">
        <v>8389</v>
      </c>
      <c r="AB435" s="37">
        <v>5.9219999999999997</v>
      </c>
      <c r="AC435" s="38">
        <v>10132</v>
      </c>
      <c r="AD435" s="36" t="s">
        <v>147</v>
      </c>
      <c r="AE435" s="39">
        <v>44144</v>
      </c>
      <c r="AF435" s="39">
        <v>44370</v>
      </c>
      <c r="AG435" s="36" t="s">
        <v>146</v>
      </c>
      <c r="AH435" s="36" t="s">
        <v>2036</v>
      </c>
      <c r="AI435" s="37">
        <v>5.5199999999999999E-2</v>
      </c>
      <c r="AJ435" s="36" t="s">
        <v>677</v>
      </c>
      <c r="AK435" s="36" t="s">
        <v>682</v>
      </c>
      <c r="AN435" s="36" t="s">
        <v>315</v>
      </c>
      <c r="AO435" s="36" t="s">
        <v>316</v>
      </c>
      <c r="AP435" s="36" t="s">
        <v>2112</v>
      </c>
      <c r="AQ435" s="36" t="s">
        <v>827</v>
      </c>
      <c r="AR435" s="36" t="s">
        <v>811</v>
      </c>
      <c r="AS435" s="36" t="s">
        <v>674</v>
      </c>
      <c r="AT435" s="36" t="s">
        <v>790</v>
      </c>
      <c r="AU435" s="37">
        <v>5.9219999999999997</v>
      </c>
      <c r="AV435" s="38">
        <v>10132</v>
      </c>
      <c r="AW435" s="36" t="s">
        <v>2050</v>
      </c>
      <c r="AX435" s="39">
        <v>44144</v>
      </c>
      <c r="AY435" s="39">
        <v>44370</v>
      </c>
      <c r="AZ435" s="36" t="s">
        <v>146</v>
      </c>
      <c r="BA435" s="36" t="s">
        <v>2055</v>
      </c>
      <c r="BB435" s="37">
        <v>5.5199999999999999E-2</v>
      </c>
      <c r="BC435" s="36" t="s">
        <v>798</v>
      </c>
      <c r="BD435" s="36" t="s">
        <v>1794</v>
      </c>
    </row>
    <row r="436" spans="2:56">
      <c r="B436" s="36" t="s">
        <v>10065</v>
      </c>
      <c r="C436" s="36" t="s">
        <v>10066</v>
      </c>
      <c r="D436" s="36" t="s">
        <v>3043</v>
      </c>
      <c r="E436" s="36" t="s">
        <v>4879</v>
      </c>
      <c r="F436" s="36" t="s">
        <v>679</v>
      </c>
      <c r="G436" s="36" t="s">
        <v>674</v>
      </c>
      <c r="H436" s="36" t="s">
        <v>675</v>
      </c>
      <c r="I436" s="37">
        <v>2.25</v>
      </c>
      <c r="J436" s="38">
        <v>10000</v>
      </c>
      <c r="K436" s="36" t="s">
        <v>5209</v>
      </c>
      <c r="L436" s="39">
        <v>42271</v>
      </c>
      <c r="M436" s="39">
        <v>42333</v>
      </c>
      <c r="N436" s="36" t="s">
        <v>10059</v>
      </c>
      <c r="O436" s="36" t="s">
        <v>5212</v>
      </c>
      <c r="P436" s="37">
        <v>8.8800000000000004E-2</v>
      </c>
      <c r="Q436" s="36" t="s">
        <v>677</v>
      </c>
      <c r="R436" s="36" t="s">
        <v>682</v>
      </c>
      <c r="S436" s="47"/>
      <c r="U436" s="36" t="s">
        <v>2113</v>
      </c>
      <c r="V436" s="36" t="s">
        <v>2114</v>
      </c>
      <c r="W436" s="36" t="s">
        <v>4678</v>
      </c>
      <c r="X436" s="36" t="s">
        <v>671</v>
      </c>
      <c r="Y436" s="36" t="s">
        <v>8454</v>
      </c>
      <c r="Z436" s="36" t="s">
        <v>692</v>
      </c>
      <c r="AA436" s="36" t="s">
        <v>675</v>
      </c>
      <c r="AB436" s="37">
        <v>5.9219999999999997</v>
      </c>
      <c r="AC436" s="38">
        <v>10132</v>
      </c>
      <c r="AD436" s="36" t="s">
        <v>147</v>
      </c>
      <c r="AE436" s="39">
        <v>44144</v>
      </c>
      <c r="AF436" s="39">
        <v>44370</v>
      </c>
      <c r="AG436" s="36" t="s">
        <v>146</v>
      </c>
      <c r="AH436" s="36" t="s">
        <v>2036</v>
      </c>
      <c r="AI436" s="37">
        <v>1.1620999999999999</v>
      </c>
      <c r="AJ436" s="36" t="s">
        <v>677</v>
      </c>
      <c r="AK436" s="36" t="s">
        <v>8393</v>
      </c>
      <c r="AN436" s="36" t="s">
        <v>2113</v>
      </c>
      <c r="AO436" s="36" t="s">
        <v>2114</v>
      </c>
      <c r="AP436" s="36" t="s">
        <v>2115</v>
      </c>
      <c r="AQ436" s="36" t="s">
        <v>808</v>
      </c>
      <c r="AR436" s="36" t="s">
        <v>811</v>
      </c>
      <c r="AS436" s="36" t="s">
        <v>692</v>
      </c>
      <c r="AT436" s="36" t="s">
        <v>855</v>
      </c>
      <c r="AU436" s="37">
        <v>5.9219999999999997</v>
      </c>
      <c r="AV436" s="38">
        <v>10132</v>
      </c>
      <c r="AW436" s="36" t="s">
        <v>2062</v>
      </c>
      <c r="AX436" s="39">
        <v>44144</v>
      </c>
      <c r="AY436" s="39">
        <v>44370</v>
      </c>
      <c r="AZ436" s="36" t="s">
        <v>2051</v>
      </c>
      <c r="BA436" s="36" t="s">
        <v>2044</v>
      </c>
      <c r="BB436" s="37">
        <v>1.1620999999999999</v>
      </c>
      <c r="BC436" s="36" t="s">
        <v>823</v>
      </c>
      <c r="BD436" s="36" t="s">
        <v>1823</v>
      </c>
    </row>
    <row r="437" spans="2:56">
      <c r="B437" s="36" t="s">
        <v>10067</v>
      </c>
      <c r="C437" s="36" t="s">
        <v>10068</v>
      </c>
      <c r="D437" s="36" t="s">
        <v>5210</v>
      </c>
      <c r="E437" s="36" t="s">
        <v>4879</v>
      </c>
      <c r="F437" s="36" t="s">
        <v>679</v>
      </c>
      <c r="G437" s="36" t="s">
        <v>674</v>
      </c>
      <c r="H437" s="36" t="s">
        <v>675</v>
      </c>
      <c r="I437" s="37">
        <v>2.2999999999999998</v>
      </c>
      <c r="J437" s="38">
        <v>10000</v>
      </c>
      <c r="K437" s="36" t="s">
        <v>5209</v>
      </c>
      <c r="L437" s="39">
        <v>42271</v>
      </c>
      <c r="M437" s="39">
        <v>42333</v>
      </c>
      <c r="N437" s="36" t="s">
        <v>10059</v>
      </c>
      <c r="O437" s="36" t="s">
        <v>5212</v>
      </c>
      <c r="P437" s="37">
        <v>7.6300000000000007E-2</v>
      </c>
      <c r="Q437" s="36" t="s">
        <v>677</v>
      </c>
      <c r="R437" s="36" t="s">
        <v>682</v>
      </c>
      <c r="S437" s="47"/>
      <c r="U437" s="36" t="s">
        <v>2116</v>
      </c>
      <c r="V437" s="36" t="s">
        <v>4679</v>
      </c>
      <c r="W437" s="36" t="s">
        <v>8942</v>
      </c>
      <c r="X437" s="36" t="s">
        <v>671</v>
      </c>
      <c r="Y437" s="36" t="s">
        <v>679</v>
      </c>
      <c r="Z437" s="36" t="s">
        <v>8374</v>
      </c>
      <c r="AA437" s="36" t="s">
        <v>675</v>
      </c>
      <c r="AB437" s="37">
        <v>4.54</v>
      </c>
      <c r="AC437" s="38">
        <v>10132</v>
      </c>
      <c r="AD437" s="36" t="s">
        <v>2118</v>
      </c>
      <c r="AE437" s="39">
        <v>44161</v>
      </c>
      <c r="AF437" s="39">
        <v>44223</v>
      </c>
      <c r="AG437" s="36" t="s">
        <v>8943</v>
      </c>
      <c r="AH437" s="36" t="s">
        <v>2119</v>
      </c>
      <c r="AI437" s="37">
        <v>0.4209</v>
      </c>
      <c r="AJ437" s="36" t="s">
        <v>677</v>
      </c>
      <c r="AK437" s="36" t="s">
        <v>8381</v>
      </c>
      <c r="AN437" s="36" t="s">
        <v>2116</v>
      </c>
      <c r="AO437" s="36" t="s">
        <v>317</v>
      </c>
      <c r="AP437" s="36" t="s">
        <v>2117</v>
      </c>
      <c r="AQ437" s="36" t="s">
        <v>673</v>
      </c>
      <c r="AR437" s="36" t="s">
        <v>77</v>
      </c>
      <c r="AS437" s="36" t="s">
        <v>789</v>
      </c>
      <c r="AT437" s="36" t="s">
        <v>675</v>
      </c>
      <c r="AU437" s="37">
        <v>4.54</v>
      </c>
      <c r="AV437" s="38">
        <v>10132</v>
      </c>
      <c r="AW437" s="36" t="s">
        <v>2118</v>
      </c>
      <c r="AX437" s="39">
        <v>44161</v>
      </c>
      <c r="AY437" s="39">
        <v>44223</v>
      </c>
      <c r="AZ437" s="36" t="s">
        <v>148</v>
      </c>
      <c r="BA437" s="36" t="s">
        <v>2119</v>
      </c>
      <c r="BB437" s="37">
        <v>0.4209</v>
      </c>
      <c r="BC437" s="36" t="s">
        <v>677</v>
      </c>
      <c r="BD437" s="36" t="s">
        <v>682</v>
      </c>
    </row>
    <row r="438" spans="2:56">
      <c r="B438" s="36" t="s">
        <v>3044</v>
      </c>
      <c r="C438" s="36" t="s">
        <v>5211</v>
      </c>
      <c r="D438" s="36" t="s">
        <v>10069</v>
      </c>
      <c r="E438" s="36" t="s">
        <v>4879</v>
      </c>
      <c r="F438" s="36" t="s">
        <v>679</v>
      </c>
      <c r="G438" s="36" t="s">
        <v>692</v>
      </c>
      <c r="H438" s="36" t="s">
        <v>675</v>
      </c>
      <c r="I438" s="37">
        <v>2.1</v>
      </c>
      <c r="J438" s="38">
        <v>10000</v>
      </c>
      <c r="K438" s="36" t="s">
        <v>5209</v>
      </c>
      <c r="L438" s="39">
        <v>42271</v>
      </c>
      <c r="M438" s="39">
        <v>42333</v>
      </c>
      <c r="N438" s="36" t="s">
        <v>10059</v>
      </c>
      <c r="O438" s="36" t="s">
        <v>5212</v>
      </c>
      <c r="P438" s="37">
        <v>0.12039999999999999</v>
      </c>
      <c r="Q438" s="36" t="s">
        <v>677</v>
      </c>
      <c r="R438" s="36" t="s">
        <v>682</v>
      </c>
      <c r="S438" s="47"/>
      <c r="U438" s="36" t="s">
        <v>8944</v>
      </c>
      <c r="V438" s="36" t="s">
        <v>2121</v>
      </c>
      <c r="W438" s="36" t="s">
        <v>2122</v>
      </c>
      <c r="X438" s="36" t="s">
        <v>671</v>
      </c>
      <c r="Y438" s="36" t="s">
        <v>679</v>
      </c>
      <c r="Z438" s="36" t="s">
        <v>674</v>
      </c>
      <c r="AA438" s="36" t="s">
        <v>675</v>
      </c>
      <c r="AB438" s="37">
        <v>4.6390000000000002</v>
      </c>
      <c r="AC438" s="38">
        <v>10132</v>
      </c>
      <c r="AD438" s="36" t="s">
        <v>2118</v>
      </c>
      <c r="AE438" s="39">
        <v>44161</v>
      </c>
      <c r="AF438" s="39">
        <v>44223</v>
      </c>
      <c r="AG438" s="36" t="s">
        <v>148</v>
      </c>
      <c r="AH438" s="36" t="s">
        <v>2119</v>
      </c>
      <c r="AI438" s="37">
        <v>0.33679999999999999</v>
      </c>
      <c r="AJ438" s="36" t="s">
        <v>677</v>
      </c>
      <c r="AK438" s="36" t="s">
        <v>682</v>
      </c>
      <c r="AN438" s="36" t="s">
        <v>2120</v>
      </c>
      <c r="AO438" s="36" t="s">
        <v>2121</v>
      </c>
      <c r="AP438" s="36" t="s">
        <v>2122</v>
      </c>
      <c r="AQ438" s="36" t="s">
        <v>195</v>
      </c>
      <c r="AR438" s="36" t="s">
        <v>870</v>
      </c>
      <c r="AS438" s="36" t="s">
        <v>789</v>
      </c>
      <c r="AT438" s="36" t="s">
        <v>871</v>
      </c>
      <c r="AU438" s="37">
        <v>4.6390000000000002</v>
      </c>
      <c r="AV438" s="38">
        <v>10132</v>
      </c>
      <c r="AW438" s="36" t="s">
        <v>2123</v>
      </c>
      <c r="AX438" s="39">
        <v>44161</v>
      </c>
      <c r="AY438" s="39">
        <v>44223</v>
      </c>
      <c r="AZ438" s="36" t="s">
        <v>148</v>
      </c>
      <c r="BA438" s="36" t="s">
        <v>2119</v>
      </c>
      <c r="BB438" s="37">
        <v>0.33679999999999999</v>
      </c>
      <c r="BC438" s="36" t="s">
        <v>798</v>
      </c>
      <c r="BD438" s="36" t="s">
        <v>682</v>
      </c>
    </row>
    <row r="439" spans="2:56">
      <c r="B439" s="36" t="s">
        <v>10070</v>
      </c>
      <c r="C439" s="36" t="s">
        <v>10071</v>
      </c>
      <c r="D439" s="36" t="s">
        <v>10072</v>
      </c>
      <c r="E439" s="36" t="s">
        <v>4879</v>
      </c>
      <c r="F439" s="36" t="s">
        <v>679</v>
      </c>
      <c r="G439" s="36" t="s">
        <v>692</v>
      </c>
      <c r="H439" s="36" t="s">
        <v>675</v>
      </c>
      <c r="I439" s="37">
        <v>2.15</v>
      </c>
      <c r="J439" s="38">
        <v>10000</v>
      </c>
      <c r="K439" s="36" t="s">
        <v>10058</v>
      </c>
      <c r="L439" s="39">
        <v>42271</v>
      </c>
      <c r="M439" s="39">
        <v>42333</v>
      </c>
      <c r="N439" s="36" t="s">
        <v>10059</v>
      </c>
      <c r="O439" s="36" t="s">
        <v>5212</v>
      </c>
      <c r="P439" s="37">
        <v>0.1489</v>
      </c>
      <c r="Q439" s="36" t="s">
        <v>677</v>
      </c>
      <c r="R439" s="36" t="s">
        <v>682</v>
      </c>
      <c r="S439" s="47"/>
      <c r="U439" s="36" t="s">
        <v>8945</v>
      </c>
      <c r="V439" s="36" t="s">
        <v>4680</v>
      </c>
      <c r="W439" s="36" t="s">
        <v>2125</v>
      </c>
      <c r="X439" s="36" t="s">
        <v>671</v>
      </c>
      <c r="Y439" s="36" t="s">
        <v>679</v>
      </c>
      <c r="Z439" s="36" t="s">
        <v>674</v>
      </c>
      <c r="AA439" s="36" t="s">
        <v>675</v>
      </c>
      <c r="AB439" s="37">
        <v>4.7370000000000001</v>
      </c>
      <c r="AC439" s="38">
        <v>10132</v>
      </c>
      <c r="AD439" s="36" t="s">
        <v>2118</v>
      </c>
      <c r="AE439" s="39">
        <v>44161</v>
      </c>
      <c r="AF439" s="39">
        <v>44223</v>
      </c>
      <c r="AG439" s="36" t="s">
        <v>8946</v>
      </c>
      <c r="AH439" s="36" t="s">
        <v>8947</v>
      </c>
      <c r="AI439" s="37">
        <v>0.26369999999999999</v>
      </c>
      <c r="AJ439" s="36" t="s">
        <v>677</v>
      </c>
      <c r="AK439" s="36" t="s">
        <v>8566</v>
      </c>
      <c r="AN439" s="36" t="s">
        <v>2124</v>
      </c>
      <c r="AO439" s="36" t="s">
        <v>319</v>
      </c>
      <c r="AP439" s="36" t="s">
        <v>2125</v>
      </c>
      <c r="AQ439" s="36" t="s">
        <v>808</v>
      </c>
      <c r="AR439" s="36" t="s">
        <v>811</v>
      </c>
      <c r="AS439" s="36" t="s">
        <v>812</v>
      </c>
      <c r="AT439" s="36" t="s">
        <v>675</v>
      </c>
      <c r="AU439" s="37">
        <v>4.7370000000000001</v>
      </c>
      <c r="AV439" s="38">
        <v>10132</v>
      </c>
      <c r="AW439" s="36" t="s">
        <v>191</v>
      </c>
      <c r="AX439" s="39">
        <v>44161</v>
      </c>
      <c r="AY439" s="39">
        <v>44223</v>
      </c>
      <c r="AZ439" s="36" t="s">
        <v>2126</v>
      </c>
      <c r="BA439" s="36" t="s">
        <v>2127</v>
      </c>
      <c r="BB439" s="37">
        <v>0.26369999999999999</v>
      </c>
      <c r="BC439" s="36" t="s">
        <v>201</v>
      </c>
      <c r="BD439" s="36" t="s">
        <v>682</v>
      </c>
    </row>
    <row r="440" spans="2:56">
      <c r="B440" s="36" t="s">
        <v>10073</v>
      </c>
      <c r="C440" s="36" t="s">
        <v>3045</v>
      </c>
      <c r="D440" s="36" t="s">
        <v>10074</v>
      </c>
      <c r="E440" s="36" t="s">
        <v>4879</v>
      </c>
      <c r="F440" s="36" t="s">
        <v>679</v>
      </c>
      <c r="G440" s="36" t="s">
        <v>9925</v>
      </c>
      <c r="H440" s="36" t="s">
        <v>675</v>
      </c>
      <c r="I440" s="37">
        <v>2.2000000000000002</v>
      </c>
      <c r="J440" s="38">
        <v>10000</v>
      </c>
      <c r="K440" s="36" t="s">
        <v>5209</v>
      </c>
      <c r="L440" s="39">
        <v>42271</v>
      </c>
      <c r="M440" s="39">
        <v>42333</v>
      </c>
      <c r="N440" s="36" t="s">
        <v>10059</v>
      </c>
      <c r="O440" s="36" t="s">
        <v>5212</v>
      </c>
      <c r="P440" s="37">
        <v>0.17169999999999999</v>
      </c>
      <c r="Q440" s="36" t="s">
        <v>677</v>
      </c>
      <c r="R440" s="36" t="s">
        <v>682</v>
      </c>
      <c r="S440" s="47"/>
      <c r="U440" s="36" t="s">
        <v>2128</v>
      </c>
      <c r="V440" s="36" t="s">
        <v>2129</v>
      </c>
      <c r="W440" s="36" t="s">
        <v>2130</v>
      </c>
      <c r="X440" s="36" t="s">
        <v>8479</v>
      </c>
      <c r="Y440" s="36" t="s">
        <v>8391</v>
      </c>
      <c r="Z440" s="36" t="s">
        <v>8374</v>
      </c>
      <c r="AA440" s="36" t="s">
        <v>675</v>
      </c>
      <c r="AB440" s="37">
        <v>4.8360000000000003</v>
      </c>
      <c r="AC440" s="38">
        <v>10132</v>
      </c>
      <c r="AD440" s="36" t="s">
        <v>8948</v>
      </c>
      <c r="AE440" s="39">
        <v>44161</v>
      </c>
      <c r="AF440" s="39">
        <v>44223</v>
      </c>
      <c r="AG440" s="36" t="s">
        <v>148</v>
      </c>
      <c r="AH440" s="36" t="s">
        <v>8949</v>
      </c>
      <c r="AI440" s="37">
        <v>0.19950000000000001</v>
      </c>
      <c r="AJ440" s="36" t="s">
        <v>677</v>
      </c>
      <c r="AK440" s="36" t="s">
        <v>682</v>
      </c>
      <c r="AN440" s="36" t="s">
        <v>2128</v>
      </c>
      <c r="AO440" s="36" t="s">
        <v>2129</v>
      </c>
      <c r="AP440" s="36" t="s">
        <v>2130</v>
      </c>
      <c r="AQ440" s="36" t="s">
        <v>673</v>
      </c>
      <c r="AR440" s="36" t="s">
        <v>77</v>
      </c>
      <c r="AS440" s="36" t="s">
        <v>674</v>
      </c>
      <c r="AT440" s="36" t="s">
        <v>675</v>
      </c>
      <c r="AU440" s="37">
        <v>4.8360000000000003</v>
      </c>
      <c r="AV440" s="38">
        <v>10132</v>
      </c>
      <c r="AW440" s="36" t="s">
        <v>2123</v>
      </c>
      <c r="AX440" s="39">
        <v>44161</v>
      </c>
      <c r="AY440" s="39">
        <v>44223</v>
      </c>
      <c r="AZ440" s="36" t="s">
        <v>2131</v>
      </c>
      <c r="BA440" s="36" t="s">
        <v>2132</v>
      </c>
      <c r="BB440" s="37">
        <v>0.19950000000000001</v>
      </c>
      <c r="BC440" s="36" t="s">
        <v>677</v>
      </c>
      <c r="BD440" s="36" t="s">
        <v>810</v>
      </c>
    </row>
    <row r="441" spans="2:56">
      <c r="B441" s="36" t="s">
        <v>10075</v>
      </c>
      <c r="C441" s="36" t="s">
        <v>10076</v>
      </c>
      <c r="D441" s="36" t="s">
        <v>3046</v>
      </c>
      <c r="E441" s="36" t="s">
        <v>4879</v>
      </c>
      <c r="F441" s="36" t="s">
        <v>679</v>
      </c>
      <c r="G441" s="36" t="s">
        <v>692</v>
      </c>
      <c r="H441" s="36" t="s">
        <v>675</v>
      </c>
      <c r="I441" s="37">
        <v>2.25</v>
      </c>
      <c r="J441" s="38">
        <v>10000</v>
      </c>
      <c r="K441" s="36" t="s">
        <v>5209</v>
      </c>
      <c r="L441" s="39">
        <v>42271</v>
      </c>
      <c r="M441" s="39">
        <v>42333</v>
      </c>
      <c r="N441" s="36" t="s">
        <v>10059</v>
      </c>
      <c r="O441" s="36" t="s">
        <v>5212</v>
      </c>
      <c r="P441" s="37">
        <v>0.20380000000000001</v>
      </c>
      <c r="Q441" s="36" t="s">
        <v>677</v>
      </c>
      <c r="R441" s="36" t="s">
        <v>682</v>
      </c>
      <c r="S441" s="47"/>
      <c r="U441" s="36" t="s">
        <v>2133</v>
      </c>
      <c r="V441" s="36" t="s">
        <v>2134</v>
      </c>
      <c r="W441" s="36" t="s">
        <v>8950</v>
      </c>
      <c r="X441" s="36" t="s">
        <v>671</v>
      </c>
      <c r="Y441" s="36" t="s">
        <v>679</v>
      </c>
      <c r="Z441" s="36" t="s">
        <v>674</v>
      </c>
      <c r="AA441" s="36" t="s">
        <v>8580</v>
      </c>
      <c r="AB441" s="37">
        <v>4.9349999999999996</v>
      </c>
      <c r="AC441" s="38">
        <v>10132</v>
      </c>
      <c r="AD441" s="36" t="s">
        <v>2118</v>
      </c>
      <c r="AE441" s="39">
        <v>44161</v>
      </c>
      <c r="AF441" s="39">
        <v>44223</v>
      </c>
      <c r="AG441" s="36" t="s">
        <v>148</v>
      </c>
      <c r="AH441" s="36" t="s">
        <v>2119</v>
      </c>
      <c r="AI441" s="37">
        <v>0.14899999999999999</v>
      </c>
      <c r="AJ441" s="36" t="s">
        <v>677</v>
      </c>
      <c r="AK441" s="36" t="s">
        <v>682</v>
      </c>
      <c r="AN441" s="36" t="s">
        <v>2133</v>
      </c>
      <c r="AO441" s="36" t="s">
        <v>2134</v>
      </c>
      <c r="AP441" s="36" t="s">
        <v>2135</v>
      </c>
      <c r="AQ441" s="36" t="s">
        <v>788</v>
      </c>
      <c r="AR441" s="36" t="s">
        <v>804</v>
      </c>
      <c r="AS441" s="36" t="s">
        <v>80</v>
      </c>
      <c r="AT441" s="36" t="s">
        <v>790</v>
      </c>
      <c r="AU441" s="37">
        <v>4.9349999999999996</v>
      </c>
      <c r="AV441" s="38">
        <v>10132</v>
      </c>
      <c r="AW441" s="36" t="s">
        <v>2123</v>
      </c>
      <c r="AX441" s="39">
        <v>44161</v>
      </c>
      <c r="AY441" s="39">
        <v>44223</v>
      </c>
      <c r="AZ441" s="36" t="s">
        <v>2136</v>
      </c>
      <c r="BA441" s="36" t="s">
        <v>2119</v>
      </c>
      <c r="BB441" s="37">
        <v>0.14899999999999999</v>
      </c>
      <c r="BC441" s="36" t="s">
        <v>677</v>
      </c>
      <c r="BD441" s="36" t="s">
        <v>799</v>
      </c>
    </row>
    <row r="442" spans="2:56">
      <c r="B442" s="36" t="s">
        <v>10077</v>
      </c>
      <c r="C442" s="36" t="s">
        <v>3047</v>
      </c>
      <c r="D442" s="36" t="s">
        <v>10078</v>
      </c>
      <c r="E442" s="36" t="s">
        <v>4879</v>
      </c>
      <c r="F442" s="36" t="s">
        <v>679</v>
      </c>
      <c r="G442" s="36" t="s">
        <v>692</v>
      </c>
      <c r="H442" s="36" t="s">
        <v>675</v>
      </c>
      <c r="I442" s="37">
        <v>2.2999999999999998</v>
      </c>
      <c r="J442" s="38">
        <v>10000</v>
      </c>
      <c r="K442" s="36" t="s">
        <v>5209</v>
      </c>
      <c r="L442" s="39">
        <v>42271</v>
      </c>
      <c r="M442" s="39">
        <v>42333</v>
      </c>
      <c r="N442" s="36" t="s">
        <v>10059</v>
      </c>
      <c r="O442" s="36" t="s">
        <v>5212</v>
      </c>
      <c r="P442" s="37">
        <v>0.23910000000000001</v>
      </c>
      <c r="Q442" s="36" t="s">
        <v>677</v>
      </c>
      <c r="R442" s="36" t="s">
        <v>682</v>
      </c>
      <c r="S442" s="47"/>
      <c r="U442" s="36" t="s">
        <v>2137</v>
      </c>
      <c r="V442" s="36" t="s">
        <v>2138</v>
      </c>
      <c r="W442" s="36" t="s">
        <v>8951</v>
      </c>
      <c r="X442" s="36" t="s">
        <v>671</v>
      </c>
      <c r="Y442" s="36" t="s">
        <v>679</v>
      </c>
      <c r="Z442" s="36" t="s">
        <v>674</v>
      </c>
      <c r="AA442" s="36" t="s">
        <v>675</v>
      </c>
      <c r="AB442" s="37">
        <v>5.1820000000000004</v>
      </c>
      <c r="AC442" s="38">
        <v>10132</v>
      </c>
      <c r="AD442" s="36" t="s">
        <v>2118</v>
      </c>
      <c r="AE442" s="39">
        <v>44161</v>
      </c>
      <c r="AF442" s="39">
        <v>44223</v>
      </c>
      <c r="AG442" s="36" t="s">
        <v>8952</v>
      </c>
      <c r="AH442" s="36" t="s">
        <v>2119</v>
      </c>
      <c r="AI442" s="37">
        <v>7.1300000000000002E-2</v>
      </c>
      <c r="AJ442" s="36" t="s">
        <v>677</v>
      </c>
      <c r="AK442" s="36" t="s">
        <v>8381</v>
      </c>
      <c r="AN442" s="36" t="s">
        <v>2137</v>
      </c>
      <c r="AO442" s="36" t="s">
        <v>2138</v>
      </c>
      <c r="AP442" s="36" t="s">
        <v>2139</v>
      </c>
      <c r="AQ442" s="36" t="s">
        <v>788</v>
      </c>
      <c r="AR442" s="36" t="s">
        <v>811</v>
      </c>
      <c r="AS442" s="36" t="s">
        <v>812</v>
      </c>
      <c r="AT442" s="36" t="s">
        <v>855</v>
      </c>
      <c r="AU442" s="37">
        <v>5.1820000000000004</v>
      </c>
      <c r="AV442" s="38">
        <v>10132</v>
      </c>
      <c r="AW442" s="36" t="s">
        <v>2118</v>
      </c>
      <c r="AX442" s="39">
        <v>44161</v>
      </c>
      <c r="AY442" s="39">
        <v>44223</v>
      </c>
      <c r="AZ442" s="36" t="s">
        <v>2126</v>
      </c>
      <c r="BA442" s="36" t="s">
        <v>318</v>
      </c>
      <c r="BB442" s="37">
        <v>7.1300000000000002E-2</v>
      </c>
      <c r="BC442" s="36" t="s">
        <v>823</v>
      </c>
      <c r="BD442" s="36" t="s">
        <v>799</v>
      </c>
    </row>
    <row r="443" spans="2:56">
      <c r="B443" s="36" t="s">
        <v>3048</v>
      </c>
      <c r="C443" s="36" t="s">
        <v>10079</v>
      </c>
      <c r="D443" s="36" t="s">
        <v>3049</v>
      </c>
      <c r="E443" s="36" t="s">
        <v>4879</v>
      </c>
      <c r="F443" s="36" t="s">
        <v>679</v>
      </c>
      <c r="G443" s="36" t="s">
        <v>674</v>
      </c>
      <c r="H443" s="36" t="s">
        <v>675</v>
      </c>
      <c r="I443" s="37">
        <v>2.0499999999999998</v>
      </c>
      <c r="J443" s="38">
        <v>10000</v>
      </c>
      <c r="K443" s="36" t="s">
        <v>5209</v>
      </c>
      <c r="L443" s="39">
        <v>42275</v>
      </c>
      <c r="M443" s="39">
        <v>42333</v>
      </c>
      <c r="N443" s="36" t="s">
        <v>10059</v>
      </c>
      <c r="O443" s="36" t="s">
        <v>5212</v>
      </c>
      <c r="P443" s="37">
        <v>0.17050000000000001</v>
      </c>
      <c r="Q443" s="36" t="s">
        <v>677</v>
      </c>
      <c r="R443" s="36" t="s">
        <v>682</v>
      </c>
      <c r="S443" s="47"/>
      <c r="U443" s="36" t="s">
        <v>2140</v>
      </c>
      <c r="V443" s="36" t="s">
        <v>2141</v>
      </c>
      <c r="W443" s="36" t="s">
        <v>2142</v>
      </c>
      <c r="X443" s="36" t="s">
        <v>671</v>
      </c>
      <c r="Y443" s="36" t="s">
        <v>679</v>
      </c>
      <c r="Z443" s="36" t="s">
        <v>8435</v>
      </c>
      <c r="AA443" s="36" t="s">
        <v>8455</v>
      </c>
      <c r="AB443" s="37">
        <v>5.4279999999999999</v>
      </c>
      <c r="AC443" s="38">
        <v>10132</v>
      </c>
      <c r="AD443" s="36" t="s">
        <v>8953</v>
      </c>
      <c r="AE443" s="39">
        <v>44161</v>
      </c>
      <c r="AF443" s="39">
        <v>44223</v>
      </c>
      <c r="AG443" s="36" t="s">
        <v>8954</v>
      </c>
      <c r="AH443" s="36" t="s">
        <v>8955</v>
      </c>
      <c r="AI443" s="37">
        <v>3.8800000000000001E-2</v>
      </c>
      <c r="AJ443" s="36" t="s">
        <v>8382</v>
      </c>
      <c r="AK443" s="36" t="s">
        <v>682</v>
      </c>
      <c r="AN443" s="36" t="s">
        <v>2140</v>
      </c>
      <c r="AO443" s="36" t="s">
        <v>2141</v>
      </c>
      <c r="AP443" s="36" t="s">
        <v>2142</v>
      </c>
      <c r="AQ443" s="36" t="s">
        <v>673</v>
      </c>
      <c r="AR443" s="36" t="s">
        <v>679</v>
      </c>
      <c r="AS443" s="36" t="s">
        <v>812</v>
      </c>
      <c r="AT443" s="36" t="s">
        <v>675</v>
      </c>
      <c r="AU443" s="37">
        <v>5.4279999999999999</v>
      </c>
      <c r="AV443" s="38">
        <v>10132</v>
      </c>
      <c r="AW443" s="36" t="s">
        <v>2143</v>
      </c>
      <c r="AX443" s="39">
        <v>44161</v>
      </c>
      <c r="AY443" s="39">
        <v>44223</v>
      </c>
      <c r="AZ443" s="36" t="s">
        <v>2136</v>
      </c>
      <c r="BA443" s="36" t="s">
        <v>2132</v>
      </c>
      <c r="BB443" s="37">
        <v>3.8800000000000001E-2</v>
      </c>
      <c r="BC443" s="36" t="s">
        <v>201</v>
      </c>
      <c r="BD443" s="36" t="s">
        <v>799</v>
      </c>
    </row>
    <row r="444" spans="2:56">
      <c r="B444" s="36" t="s">
        <v>5213</v>
      </c>
      <c r="C444" s="36" t="s">
        <v>5214</v>
      </c>
      <c r="D444" s="36" t="s">
        <v>5215</v>
      </c>
      <c r="E444" s="36" t="s">
        <v>4879</v>
      </c>
      <c r="F444" s="36" t="s">
        <v>679</v>
      </c>
      <c r="G444" s="36" t="s">
        <v>692</v>
      </c>
      <c r="H444" s="36" t="s">
        <v>675</v>
      </c>
      <c r="I444" s="37">
        <v>2.0499999999999998</v>
      </c>
      <c r="J444" s="38">
        <v>10000</v>
      </c>
      <c r="K444" s="36" t="s">
        <v>5209</v>
      </c>
      <c r="L444" s="39">
        <v>42275</v>
      </c>
      <c r="M444" s="39">
        <v>42333</v>
      </c>
      <c r="N444" s="36" t="s">
        <v>10059</v>
      </c>
      <c r="O444" s="36" t="s">
        <v>5212</v>
      </c>
      <c r="P444" s="37">
        <v>9.0300000000000005E-2</v>
      </c>
      <c r="Q444" s="36" t="s">
        <v>677</v>
      </c>
      <c r="R444" s="36" t="s">
        <v>682</v>
      </c>
      <c r="S444" s="47"/>
      <c r="U444" s="36" t="s">
        <v>2144</v>
      </c>
      <c r="V444" s="36" t="s">
        <v>8956</v>
      </c>
      <c r="W444" s="36" t="s">
        <v>2146</v>
      </c>
      <c r="X444" s="36" t="s">
        <v>671</v>
      </c>
      <c r="Y444" s="36" t="s">
        <v>679</v>
      </c>
      <c r="Z444" s="36" t="s">
        <v>674</v>
      </c>
      <c r="AA444" s="36" t="s">
        <v>675</v>
      </c>
      <c r="AB444" s="37">
        <v>5.6749999999999998</v>
      </c>
      <c r="AC444" s="38">
        <v>10132</v>
      </c>
      <c r="AD444" s="36" t="s">
        <v>2118</v>
      </c>
      <c r="AE444" s="39">
        <v>44161</v>
      </c>
      <c r="AF444" s="39">
        <v>44223</v>
      </c>
      <c r="AG444" s="36" t="s">
        <v>148</v>
      </c>
      <c r="AH444" s="36" t="s">
        <v>8947</v>
      </c>
      <c r="AI444" s="37">
        <v>2.5399999999999999E-2</v>
      </c>
      <c r="AJ444" s="36" t="s">
        <v>677</v>
      </c>
      <c r="AK444" s="36" t="s">
        <v>8433</v>
      </c>
      <c r="AN444" s="36" t="s">
        <v>2144</v>
      </c>
      <c r="AO444" s="36" t="s">
        <v>2145</v>
      </c>
      <c r="AP444" s="36" t="s">
        <v>2146</v>
      </c>
      <c r="AQ444" s="36" t="s">
        <v>195</v>
      </c>
      <c r="AR444" s="36" t="s">
        <v>804</v>
      </c>
      <c r="AS444" s="36" t="s">
        <v>674</v>
      </c>
      <c r="AT444" s="36" t="s">
        <v>790</v>
      </c>
      <c r="AU444" s="37">
        <v>5.6749999999999998</v>
      </c>
      <c r="AV444" s="38">
        <v>10132</v>
      </c>
      <c r="AW444" s="36" t="s">
        <v>191</v>
      </c>
      <c r="AX444" s="39">
        <v>44161</v>
      </c>
      <c r="AY444" s="39">
        <v>44223</v>
      </c>
      <c r="AZ444" s="36" t="s">
        <v>2126</v>
      </c>
      <c r="BA444" s="36" t="s">
        <v>2119</v>
      </c>
      <c r="BB444" s="37">
        <v>2.5399999999999999E-2</v>
      </c>
      <c r="BC444" s="36" t="s">
        <v>677</v>
      </c>
      <c r="BD444" s="36" t="s">
        <v>682</v>
      </c>
    </row>
    <row r="445" spans="2:56">
      <c r="B445" s="36" t="s">
        <v>5216</v>
      </c>
      <c r="C445" s="36" t="s">
        <v>5217</v>
      </c>
      <c r="D445" s="36" t="s">
        <v>10080</v>
      </c>
      <c r="E445" s="36" t="s">
        <v>4879</v>
      </c>
      <c r="F445" s="36" t="s">
        <v>679</v>
      </c>
      <c r="G445" s="36" t="s">
        <v>674</v>
      </c>
      <c r="H445" s="36" t="s">
        <v>675</v>
      </c>
      <c r="I445" s="37">
        <v>2.4</v>
      </c>
      <c r="J445" s="38">
        <v>10000</v>
      </c>
      <c r="K445" s="36" t="s">
        <v>3024</v>
      </c>
      <c r="L445" s="39">
        <v>42290</v>
      </c>
      <c r="M445" s="39">
        <v>42305</v>
      </c>
      <c r="N445" s="36" t="s">
        <v>5194</v>
      </c>
      <c r="O445" s="36" t="s">
        <v>5198</v>
      </c>
      <c r="P445" s="37">
        <v>1.9400000000000001E-2</v>
      </c>
      <c r="Q445" s="36" t="s">
        <v>677</v>
      </c>
      <c r="R445" s="36" t="s">
        <v>682</v>
      </c>
      <c r="S445" s="47"/>
      <c r="U445" s="36" t="s">
        <v>2147</v>
      </c>
      <c r="V445" s="36" t="s">
        <v>8957</v>
      </c>
      <c r="W445" s="36" t="s">
        <v>2148</v>
      </c>
      <c r="X445" s="36" t="s">
        <v>8547</v>
      </c>
      <c r="Y445" s="36" t="s">
        <v>679</v>
      </c>
      <c r="Z445" s="36" t="s">
        <v>674</v>
      </c>
      <c r="AA445" s="36" t="s">
        <v>8389</v>
      </c>
      <c r="AB445" s="37">
        <v>5.9219999999999997</v>
      </c>
      <c r="AC445" s="38">
        <v>10132</v>
      </c>
      <c r="AD445" s="36" t="s">
        <v>2118</v>
      </c>
      <c r="AE445" s="39">
        <v>44161</v>
      </c>
      <c r="AF445" s="39">
        <v>44223</v>
      </c>
      <c r="AG445" s="36" t="s">
        <v>8958</v>
      </c>
      <c r="AH445" s="36" t="s">
        <v>2119</v>
      </c>
      <c r="AI445" s="37">
        <v>1.77E-2</v>
      </c>
      <c r="AJ445" s="36" t="s">
        <v>677</v>
      </c>
      <c r="AK445" s="36" t="s">
        <v>682</v>
      </c>
      <c r="AN445" s="36" t="s">
        <v>2147</v>
      </c>
      <c r="AO445" s="36" t="s">
        <v>754</v>
      </c>
      <c r="AP445" s="36" t="s">
        <v>2148</v>
      </c>
      <c r="AQ445" s="36" t="s">
        <v>827</v>
      </c>
      <c r="AR445" s="36" t="s">
        <v>881</v>
      </c>
      <c r="AS445" s="36" t="s">
        <v>674</v>
      </c>
      <c r="AT445" s="36" t="s">
        <v>78</v>
      </c>
      <c r="AU445" s="37">
        <v>5.9219999999999997</v>
      </c>
      <c r="AV445" s="38">
        <v>10132</v>
      </c>
      <c r="AW445" s="36" t="s">
        <v>191</v>
      </c>
      <c r="AX445" s="39">
        <v>44161</v>
      </c>
      <c r="AY445" s="39">
        <v>44223</v>
      </c>
      <c r="AZ445" s="36" t="s">
        <v>2131</v>
      </c>
      <c r="BA445" s="36" t="s">
        <v>2132</v>
      </c>
      <c r="BB445" s="37">
        <v>1.77E-2</v>
      </c>
      <c r="BC445" s="36" t="s">
        <v>677</v>
      </c>
      <c r="BD445" s="36" t="s">
        <v>79</v>
      </c>
    </row>
    <row r="446" spans="2:56">
      <c r="B446" s="36" t="s">
        <v>3050</v>
      </c>
      <c r="C446" s="36" t="s">
        <v>398</v>
      </c>
      <c r="D446" s="36" t="s">
        <v>5218</v>
      </c>
      <c r="E446" s="36" t="s">
        <v>4879</v>
      </c>
      <c r="F446" s="36" t="s">
        <v>679</v>
      </c>
      <c r="G446" s="36" t="s">
        <v>692</v>
      </c>
      <c r="H446" s="36" t="s">
        <v>675</v>
      </c>
      <c r="I446" s="37">
        <v>2.4</v>
      </c>
      <c r="J446" s="38">
        <v>10000</v>
      </c>
      <c r="K446" s="36" t="s">
        <v>3024</v>
      </c>
      <c r="L446" s="39">
        <v>42290</v>
      </c>
      <c r="M446" s="39">
        <v>42305</v>
      </c>
      <c r="N446" s="36" t="s">
        <v>5194</v>
      </c>
      <c r="O446" s="36" t="s">
        <v>5198</v>
      </c>
      <c r="P446" s="37">
        <v>0.1358</v>
      </c>
      <c r="Q446" s="36" t="s">
        <v>677</v>
      </c>
      <c r="R446" s="36" t="s">
        <v>682</v>
      </c>
      <c r="S446" s="47"/>
      <c r="U446" s="36" t="s">
        <v>2149</v>
      </c>
      <c r="V446" s="36" t="s">
        <v>2150</v>
      </c>
      <c r="W446" s="36" t="s">
        <v>8959</v>
      </c>
      <c r="X446" s="36" t="s">
        <v>671</v>
      </c>
      <c r="Y446" s="36" t="s">
        <v>679</v>
      </c>
      <c r="Z446" s="36" t="s">
        <v>8519</v>
      </c>
      <c r="AA446" s="36" t="s">
        <v>8960</v>
      </c>
      <c r="AB446" s="37">
        <v>4.54</v>
      </c>
      <c r="AC446" s="38">
        <v>10132</v>
      </c>
      <c r="AD446" s="36" t="s">
        <v>2118</v>
      </c>
      <c r="AE446" s="39">
        <v>44161</v>
      </c>
      <c r="AF446" s="39">
        <v>44223</v>
      </c>
      <c r="AG446" s="36" t="s">
        <v>148</v>
      </c>
      <c r="AH446" s="36" t="s">
        <v>8949</v>
      </c>
      <c r="AI446" s="37">
        <v>3.5499999999999997E-2</v>
      </c>
      <c r="AJ446" s="36" t="s">
        <v>677</v>
      </c>
      <c r="AK446" s="36" t="s">
        <v>682</v>
      </c>
      <c r="AN446" s="36" t="s">
        <v>2149</v>
      </c>
      <c r="AO446" s="36" t="s">
        <v>2150</v>
      </c>
      <c r="AP446" s="36" t="s">
        <v>2151</v>
      </c>
      <c r="AQ446" s="36" t="s">
        <v>788</v>
      </c>
      <c r="AR446" s="36" t="s">
        <v>679</v>
      </c>
      <c r="AS446" s="36" t="s">
        <v>698</v>
      </c>
      <c r="AT446" s="36" t="s">
        <v>675</v>
      </c>
      <c r="AU446" s="37">
        <v>4.54</v>
      </c>
      <c r="AV446" s="38">
        <v>10132</v>
      </c>
      <c r="AW446" s="36" t="s">
        <v>2152</v>
      </c>
      <c r="AX446" s="39">
        <v>44161</v>
      </c>
      <c r="AY446" s="39">
        <v>44223</v>
      </c>
      <c r="AZ446" s="36" t="s">
        <v>2136</v>
      </c>
      <c r="BA446" s="36" t="s">
        <v>2119</v>
      </c>
      <c r="BB446" s="37">
        <v>3.5499999999999997E-2</v>
      </c>
      <c r="BC446" s="36" t="s">
        <v>677</v>
      </c>
      <c r="BD446" s="36" t="s">
        <v>810</v>
      </c>
    </row>
    <row r="447" spans="2:56">
      <c r="B447" s="36" t="s">
        <v>10081</v>
      </c>
      <c r="C447" s="36" t="s">
        <v>3051</v>
      </c>
      <c r="D447" s="36" t="s">
        <v>3052</v>
      </c>
      <c r="E447" s="36" t="s">
        <v>4879</v>
      </c>
      <c r="F447" s="36" t="s">
        <v>679</v>
      </c>
      <c r="G447" s="36" t="s">
        <v>674</v>
      </c>
      <c r="H447" s="36" t="s">
        <v>675</v>
      </c>
      <c r="I447" s="37">
        <v>2.35</v>
      </c>
      <c r="J447" s="38">
        <v>10000</v>
      </c>
      <c r="K447" s="36" t="s">
        <v>5209</v>
      </c>
      <c r="L447" s="39">
        <v>42290</v>
      </c>
      <c r="M447" s="39">
        <v>42333</v>
      </c>
      <c r="N447" s="36" t="s">
        <v>10059</v>
      </c>
      <c r="O447" s="36" t="s">
        <v>5212</v>
      </c>
      <c r="P447" s="37">
        <v>5.96E-2</v>
      </c>
      <c r="Q447" s="36" t="s">
        <v>677</v>
      </c>
      <c r="R447" s="36" t="s">
        <v>682</v>
      </c>
      <c r="S447" s="47"/>
      <c r="U447" s="36" t="s">
        <v>2153</v>
      </c>
      <c r="V447" s="36" t="s">
        <v>8961</v>
      </c>
      <c r="W447" s="36" t="s">
        <v>2155</v>
      </c>
      <c r="X447" s="36" t="s">
        <v>671</v>
      </c>
      <c r="Y447" s="36" t="s">
        <v>8454</v>
      </c>
      <c r="Z447" s="36" t="s">
        <v>692</v>
      </c>
      <c r="AA447" s="36" t="s">
        <v>675</v>
      </c>
      <c r="AB447" s="37">
        <v>4.6390000000000002</v>
      </c>
      <c r="AC447" s="38">
        <v>10132</v>
      </c>
      <c r="AD447" s="36" t="s">
        <v>8962</v>
      </c>
      <c r="AE447" s="39">
        <v>44161</v>
      </c>
      <c r="AF447" s="39">
        <v>44223</v>
      </c>
      <c r="AG447" s="36" t="s">
        <v>148</v>
      </c>
      <c r="AH447" s="36" t="s">
        <v>8949</v>
      </c>
      <c r="AI447" s="37">
        <v>5.3199999999999997E-2</v>
      </c>
      <c r="AJ447" s="36" t="s">
        <v>677</v>
      </c>
      <c r="AK447" s="36" t="s">
        <v>8381</v>
      </c>
      <c r="AN447" s="36" t="s">
        <v>2153</v>
      </c>
      <c r="AO447" s="36" t="s">
        <v>2154</v>
      </c>
      <c r="AP447" s="36" t="s">
        <v>2155</v>
      </c>
      <c r="AQ447" s="36" t="s">
        <v>827</v>
      </c>
      <c r="AR447" s="36" t="s">
        <v>77</v>
      </c>
      <c r="AS447" s="36" t="s">
        <v>830</v>
      </c>
      <c r="AT447" s="36" t="s">
        <v>855</v>
      </c>
      <c r="AU447" s="37">
        <v>4.6390000000000002</v>
      </c>
      <c r="AV447" s="38">
        <v>10132</v>
      </c>
      <c r="AW447" s="36" t="s">
        <v>2123</v>
      </c>
      <c r="AX447" s="39">
        <v>44161</v>
      </c>
      <c r="AY447" s="39">
        <v>44223</v>
      </c>
      <c r="AZ447" s="36" t="s">
        <v>2126</v>
      </c>
      <c r="BA447" s="36" t="s">
        <v>318</v>
      </c>
      <c r="BB447" s="37">
        <v>5.3199999999999997E-2</v>
      </c>
      <c r="BC447" s="36" t="s">
        <v>677</v>
      </c>
      <c r="BD447" s="36" t="s">
        <v>799</v>
      </c>
    </row>
    <row r="448" spans="2:56">
      <c r="B448" s="36" t="s">
        <v>10082</v>
      </c>
      <c r="C448" s="36" t="s">
        <v>5219</v>
      </c>
      <c r="D448" s="36" t="s">
        <v>5220</v>
      </c>
      <c r="E448" s="36" t="s">
        <v>4879</v>
      </c>
      <c r="F448" s="36" t="s">
        <v>679</v>
      </c>
      <c r="G448" s="36" t="s">
        <v>674</v>
      </c>
      <c r="H448" s="36" t="s">
        <v>675</v>
      </c>
      <c r="I448" s="37">
        <v>2.4</v>
      </c>
      <c r="J448" s="38">
        <v>10000</v>
      </c>
      <c r="K448" s="36" t="s">
        <v>5209</v>
      </c>
      <c r="L448" s="39">
        <v>42290</v>
      </c>
      <c r="M448" s="39">
        <v>42333</v>
      </c>
      <c r="N448" s="36" t="s">
        <v>10059</v>
      </c>
      <c r="O448" s="36" t="s">
        <v>5212</v>
      </c>
      <c r="P448" s="37">
        <v>4.2700000000000002E-2</v>
      </c>
      <c r="Q448" s="36" t="s">
        <v>677</v>
      </c>
      <c r="R448" s="36" t="s">
        <v>682</v>
      </c>
      <c r="S448" s="47"/>
      <c r="U448" s="36" t="s">
        <v>2156</v>
      </c>
      <c r="V448" s="36" t="s">
        <v>2157</v>
      </c>
      <c r="W448" s="36" t="s">
        <v>2158</v>
      </c>
      <c r="X448" s="36" t="s">
        <v>671</v>
      </c>
      <c r="Y448" s="36" t="s">
        <v>679</v>
      </c>
      <c r="Z448" s="36" t="s">
        <v>692</v>
      </c>
      <c r="AA448" s="36" t="s">
        <v>8588</v>
      </c>
      <c r="AB448" s="37">
        <v>4.7370000000000001</v>
      </c>
      <c r="AC448" s="38">
        <v>10132</v>
      </c>
      <c r="AD448" s="36" t="s">
        <v>8948</v>
      </c>
      <c r="AE448" s="39">
        <v>44161</v>
      </c>
      <c r="AF448" s="39">
        <v>44223</v>
      </c>
      <c r="AG448" s="36" t="s">
        <v>148</v>
      </c>
      <c r="AH448" s="36" t="s">
        <v>2119</v>
      </c>
      <c r="AI448" s="37">
        <v>7.7899999999999997E-2</v>
      </c>
      <c r="AJ448" s="36" t="s">
        <v>677</v>
      </c>
      <c r="AK448" s="36" t="s">
        <v>682</v>
      </c>
      <c r="AN448" s="36" t="s">
        <v>2156</v>
      </c>
      <c r="AO448" s="36" t="s">
        <v>2157</v>
      </c>
      <c r="AP448" s="36" t="s">
        <v>2158</v>
      </c>
      <c r="AQ448" s="36" t="s">
        <v>673</v>
      </c>
      <c r="AR448" s="36" t="s">
        <v>881</v>
      </c>
      <c r="AS448" s="36" t="s">
        <v>698</v>
      </c>
      <c r="AT448" s="36" t="s">
        <v>809</v>
      </c>
      <c r="AU448" s="37">
        <v>4.7370000000000001</v>
      </c>
      <c r="AV448" s="38">
        <v>10132</v>
      </c>
      <c r="AW448" s="36" t="s">
        <v>2118</v>
      </c>
      <c r="AX448" s="39">
        <v>44161</v>
      </c>
      <c r="AY448" s="39">
        <v>44223</v>
      </c>
      <c r="AZ448" s="36" t="s">
        <v>148</v>
      </c>
      <c r="BA448" s="36" t="s">
        <v>2119</v>
      </c>
      <c r="BB448" s="37">
        <v>7.7899999999999997E-2</v>
      </c>
      <c r="BC448" s="36" t="s">
        <v>793</v>
      </c>
      <c r="BD448" s="36" t="s">
        <v>799</v>
      </c>
    </row>
    <row r="449" spans="2:56">
      <c r="B449" s="36" t="s">
        <v>5221</v>
      </c>
      <c r="C449" s="36" t="s">
        <v>10083</v>
      </c>
      <c r="D449" s="36" t="s">
        <v>3053</v>
      </c>
      <c r="E449" s="36" t="s">
        <v>9456</v>
      </c>
      <c r="F449" s="36" t="s">
        <v>679</v>
      </c>
      <c r="G449" s="36" t="s">
        <v>692</v>
      </c>
      <c r="H449" s="36" t="s">
        <v>675</v>
      </c>
      <c r="I449" s="37">
        <v>2.35</v>
      </c>
      <c r="J449" s="38">
        <v>10000</v>
      </c>
      <c r="K449" s="36" t="s">
        <v>5209</v>
      </c>
      <c r="L449" s="39">
        <v>42290</v>
      </c>
      <c r="M449" s="39">
        <v>42333</v>
      </c>
      <c r="N449" s="36" t="s">
        <v>10059</v>
      </c>
      <c r="O449" s="36" t="s">
        <v>5212</v>
      </c>
      <c r="P449" s="37">
        <v>0.1341</v>
      </c>
      <c r="Q449" s="36" t="s">
        <v>677</v>
      </c>
      <c r="R449" s="36" t="s">
        <v>682</v>
      </c>
      <c r="S449" s="47"/>
      <c r="U449" s="36" t="s">
        <v>2159</v>
      </c>
      <c r="V449" s="36" t="s">
        <v>2160</v>
      </c>
      <c r="W449" s="36" t="s">
        <v>2161</v>
      </c>
      <c r="X449" s="36" t="s">
        <v>671</v>
      </c>
      <c r="Y449" s="36" t="s">
        <v>679</v>
      </c>
      <c r="Z449" s="36" t="s">
        <v>692</v>
      </c>
      <c r="AA449" s="36" t="s">
        <v>675</v>
      </c>
      <c r="AB449" s="37">
        <v>4.8360000000000003</v>
      </c>
      <c r="AC449" s="38">
        <v>10132</v>
      </c>
      <c r="AD449" s="36" t="s">
        <v>2118</v>
      </c>
      <c r="AE449" s="39">
        <v>44161</v>
      </c>
      <c r="AF449" s="39">
        <v>44223</v>
      </c>
      <c r="AG449" s="36" t="s">
        <v>148</v>
      </c>
      <c r="AH449" s="36" t="s">
        <v>2119</v>
      </c>
      <c r="AI449" s="37">
        <v>0.11550000000000001</v>
      </c>
      <c r="AJ449" s="36" t="s">
        <v>677</v>
      </c>
      <c r="AK449" s="36" t="s">
        <v>682</v>
      </c>
      <c r="AN449" s="36" t="s">
        <v>2159</v>
      </c>
      <c r="AO449" s="36" t="s">
        <v>2160</v>
      </c>
      <c r="AP449" s="36" t="s">
        <v>2161</v>
      </c>
      <c r="AQ449" s="36" t="s">
        <v>827</v>
      </c>
      <c r="AR449" s="36" t="s">
        <v>811</v>
      </c>
      <c r="AS449" s="36" t="s">
        <v>698</v>
      </c>
      <c r="AT449" s="36" t="s">
        <v>675</v>
      </c>
      <c r="AU449" s="37">
        <v>4.8360000000000003</v>
      </c>
      <c r="AV449" s="38">
        <v>10132</v>
      </c>
      <c r="AW449" s="36" t="s">
        <v>2152</v>
      </c>
      <c r="AX449" s="39">
        <v>44161</v>
      </c>
      <c r="AY449" s="39">
        <v>44223</v>
      </c>
      <c r="AZ449" s="36" t="s">
        <v>2136</v>
      </c>
      <c r="BA449" s="36" t="s">
        <v>2119</v>
      </c>
      <c r="BB449" s="37">
        <v>0.11550000000000001</v>
      </c>
      <c r="BC449" s="36" t="s">
        <v>793</v>
      </c>
      <c r="BD449" s="36" t="s">
        <v>810</v>
      </c>
    </row>
    <row r="450" spans="2:56">
      <c r="B450" s="36" t="s">
        <v>5222</v>
      </c>
      <c r="C450" s="36" t="s">
        <v>10084</v>
      </c>
      <c r="D450" s="36" t="s">
        <v>10085</v>
      </c>
      <c r="E450" s="36" t="s">
        <v>4879</v>
      </c>
      <c r="F450" s="36" t="s">
        <v>679</v>
      </c>
      <c r="G450" s="36" t="s">
        <v>692</v>
      </c>
      <c r="H450" s="36" t="s">
        <v>675</v>
      </c>
      <c r="I450" s="37">
        <v>2.4</v>
      </c>
      <c r="J450" s="38">
        <v>10000</v>
      </c>
      <c r="K450" s="36" t="s">
        <v>5209</v>
      </c>
      <c r="L450" s="39">
        <v>42290</v>
      </c>
      <c r="M450" s="39">
        <v>42333</v>
      </c>
      <c r="N450" s="36" t="s">
        <v>10059</v>
      </c>
      <c r="O450" s="36" t="s">
        <v>5212</v>
      </c>
      <c r="P450" s="37">
        <v>0.1658</v>
      </c>
      <c r="Q450" s="36" t="s">
        <v>677</v>
      </c>
      <c r="R450" s="36" t="s">
        <v>682</v>
      </c>
      <c r="S450" s="47"/>
      <c r="U450" s="36" t="s">
        <v>755</v>
      </c>
      <c r="V450" s="36" t="s">
        <v>2162</v>
      </c>
      <c r="W450" s="36" t="s">
        <v>2163</v>
      </c>
      <c r="X450" s="36" t="s">
        <v>671</v>
      </c>
      <c r="Y450" s="36" t="s">
        <v>679</v>
      </c>
      <c r="Z450" s="36" t="s">
        <v>8380</v>
      </c>
      <c r="AA450" s="36" t="s">
        <v>675</v>
      </c>
      <c r="AB450" s="37">
        <v>4.9349999999999996</v>
      </c>
      <c r="AC450" s="38">
        <v>10132</v>
      </c>
      <c r="AD450" s="36" t="s">
        <v>2118</v>
      </c>
      <c r="AE450" s="39">
        <v>44161</v>
      </c>
      <c r="AF450" s="39">
        <v>44223</v>
      </c>
      <c r="AG450" s="36" t="s">
        <v>148</v>
      </c>
      <c r="AH450" s="36" t="s">
        <v>2119</v>
      </c>
      <c r="AI450" s="37">
        <v>0.16339999999999999</v>
      </c>
      <c r="AJ450" s="36" t="s">
        <v>677</v>
      </c>
      <c r="AK450" s="36" t="s">
        <v>8393</v>
      </c>
      <c r="AN450" s="36" t="s">
        <v>755</v>
      </c>
      <c r="AO450" s="36" t="s">
        <v>2162</v>
      </c>
      <c r="AP450" s="36" t="s">
        <v>2163</v>
      </c>
      <c r="AQ450" s="36" t="s">
        <v>1050</v>
      </c>
      <c r="AR450" s="36" t="s">
        <v>804</v>
      </c>
      <c r="AS450" s="36" t="s">
        <v>692</v>
      </c>
      <c r="AT450" s="36" t="s">
        <v>78</v>
      </c>
      <c r="AU450" s="37">
        <v>4.9349999999999996</v>
      </c>
      <c r="AV450" s="38">
        <v>10132</v>
      </c>
      <c r="AW450" s="36" t="s">
        <v>2143</v>
      </c>
      <c r="AX450" s="39">
        <v>44161</v>
      </c>
      <c r="AY450" s="39">
        <v>44223</v>
      </c>
      <c r="AZ450" s="36" t="s">
        <v>2126</v>
      </c>
      <c r="BA450" s="36" t="s">
        <v>2127</v>
      </c>
      <c r="BB450" s="37">
        <v>0.16339999999999999</v>
      </c>
      <c r="BC450" s="36" t="s">
        <v>793</v>
      </c>
      <c r="BD450" s="36" t="s">
        <v>799</v>
      </c>
    </row>
    <row r="451" spans="2:56">
      <c r="B451" s="36" t="s">
        <v>10086</v>
      </c>
      <c r="C451" s="36" t="s">
        <v>3054</v>
      </c>
      <c r="D451" s="36" t="s">
        <v>5223</v>
      </c>
      <c r="E451" s="36" t="s">
        <v>4879</v>
      </c>
      <c r="F451" s="36" t="s">
        <v>679</v>
      </c>
      <c r="G451" s="36" t="s">
        <v>674</v>
      </c>
      <c r="H451" s="36" t="s">
        <v>675</v>
      </c>
      <c r="I451" s="37">
        <v>2.4500000000000002</v>
      </c>
      <c r="J451" s="38">
        <v>10000</v>
      </c>
      <c r="K451" s="36" t="s">
        <v>3024</v>
      </c>
      <c r="L451" s="39">
        <v>42298</v>
      </c>
      <c r="M451" s="39">
        <v>42305</v>
      </c>
      <c r="N451" s="36" t="s">
        <v>5194</v>
      </c>
      <c r="O451" s="36" t="s">
        <v>5198</v>
      </c>
      <c r="P451" s="37">
        <v>3.5999999999999999E-3</v>
      </c>
      <c r="Q451" s="36" t="s">
        <v>677</v>
      </c>
      <c r="R451" s="36" t="s">
        <v>682</v>
      </c>
      <c r="S451" s="47"/>
      <c r="U451" s="36" t="s">
        <v>320</v>
      </c>
      <c r="V451" s="36" t="s">
        <v>2164</v>
      </c>
      <c r="W451" s="36" t="s">
        <v>2165</v>
      </c>
      <c r="X451" s="36" t="s">
        <v>671</v>
      </c>
      <c r="Y451" s="36" t="s">
        <v>679</v>
      </c>
      <c r="Z451" s="36" t="s">
        <v>692</v>
      </c>
      <c r="AA451" s="36" t="s">
        <v>675</v>
      </c>
      <c r="AB451" s="37">
        <v>5.1820000000000004</v>
      </c>
      <c r="AC451" s="38">
        <v>10132</v>
      </c>
      <c r="AD451" s="36" t="s">
        <v>2118</v>
      </c>
      <c r="AE451" s="39">
        <v>44161</v>
      </c>
      <c r="AF451" s="39">
        <v>44223</v>
      </c>
      <c r="AG451" s="36" t="s">
        <v>148</v>
      </c>
      <c r="AH451" s="36" t="s">
        <v>8963</v>
      </c>
      <c r="AI451" s="37">
        <v>0.33460000000000001</v>
      </c>
      <c r="AJ451" s="36" t="s">
        <v>8608</v>
      </c>
      <c r="AK451" s="36" t="s">
        <v>8566</v>
      </c>
      <c r="AN451" s="36" t="s">
        <v>320</v>
      </c>
      <c r="AO451" s="36" t="s">
        <v>2164</v>
      </c>
      <c r="AP451" s="36" t="s">
        <v>2165</v>
      </c>
      <c r="AQ451" s="36" t="s">
        <v>808</v>
      </c>
      <c r="AR451" s="36" t="s">
        <v>804</v>
      </c>
      <c r="AS451" s="36" t="s">
        <v>692</v>
      </c>
      <c r="AT451" s="36" t="s">
        <v>675</v>
      </c>
      <c r="AU451" s="37">
        <v>5.1820000000000004</v>
      </c>
      <c r="AV451" s="38">
        <v>10132</v>
      </c>
      <c r="AW451" s="36" t="s">
        <v>2152</v>
      </c>
      <c r="AX451" s="39">
        <v>44161</v>
      </c>
      <c r="AY451" s="39">
        <v>44223</v>
      </c>
      <c r="AZ451" s="36" t="s">
        <v>148</v>
      </c>
      <c r="BA451" s="36" t="s">
        <v>2132</v>
      </c>
      <c r="BB451" s="37">
        <v>0.33460000000000001</v>
      </c>
      <c r="BC451" s="36" t="s">
        <v>823</v>
      </c>
      <c r="BD451" s="36" t="s">
        <v>807</v>
      </c>
    </row>
    <row r="452" spans="2:56">
      <c r="B452" s="36" t="s">
        <v>10087</v>
      </c>
      <c r="C452" s="36" t="s">
        <v>10088</v>
      </c>
      <c r="D452" s="36" t="s">
        <v>5224</v>
      </c>
      <c r="E452" s="36" t="s">
        <v>4879</v>
      </c>
      <c r="F452" s="36" t="s">
        <v>679</v>
      </c>
      <c r="G452" s="36" t="s">
        <v>692</v>
      </c>
      <c r="H452" s="36" t="s">
        <v>675</v>
      </c>
      <c r="I452" s="37">
        <v>2.4500000000000002</v>
      </c>
      <c r="J452" s="38">
        <v>10000</v>
      </c>
      <c r="K452" s="36" t="s">
        <v>3024</v>
      </c>
      <c r="L452" s="39">
        <v>42298</v>
      </c>
      <c r="M452" s="39">
        <v>42305</v>
      </c>
      <c r="N452" s="36" t="s">
        <v>5194</v>
      </c>
      <c r="O452" s="36" t="s">
        <v>5198</v>
      </c>
      <c r="P452" s="37">
        <v>0.13220000000000001</v>
      </c>
      <c r="Q452" s="36" t="s">
        <v>677</v>
      </c>
      <c r="R452" s="36" t="s">
        <v>682</v>
      </c>
      <c r="S452" s="47"/>
      <c r="U452" s="36" t="s">
        <v>2166</v>
      </c>
      <c r="V452" s="36" t="s">
        <v>8964</v>
      </c>
      <c r="W452" s="36" t="s">
        <v>4681</v>
      </c>
      <c r="X452" s="36" t="s">
        <v>671</v>
      </c>
      <c r="Y452" s="36" t="s">
        <v>8391</v>
      </c>
      <c r="Z452" s="36" t="s">
        <v>692</v>
      </c>
      <c r="AA452" s="36" t="s">
        <v>675</v>
      </c>
      <c r="AB452" s="37">
        <v>5.4279999999999999</v>
      </c>
      <c r="AC452" s="38">
        <v>10132</v>
      </c>
      <c r="AD452" s="36" t="s">
        <v>2118</v>
      </c>
      <c r="AE452" s="39">
        <v>44161</v>
      </c>
      <c r="AF452" s="39">
        <v>44223</v>
      </c>
      <c r="AG452" s="36" t="s">
        <v>148</v>
      </c>
      <c r="AH452" s="36" t="s">
        <v>2119</v>
      </c>
      <c r="AI452" s="37">
        <v>0.55269999999999997</v>
      </c>
      <c r="AJ452" s="36" t="s">
        <v>677</v>
      </c>
      <c r="AK452" s="36" t="s">
        <v>682</v>
      </c>
      <c r="AN452" s="36" t="s">
        <v>2166</v>
      </c>
      <c r="AO452" s="36" t="s">
        <v>2167</v>
      </c>
      <c r="AP452" s="36" t="s">
        <v>2168</v>
      </c>
      <c r="AQ452" s="36" t="s">
        <v>673</v>
      </c>
      <c r="AR452" s="36" t="s">
        <v>804</v>
      </c>
      <c r="AS452" s="36" t="s">
        <v>822</v>
      </c>
      <c r="AT452" s="36" t="s">
        <v>78</v>
      </c>
      <c r="AU452" s="37">
        <v>5.4279999999999999</v>
      </c>
      <c r="AV452" s="38">
        <v>10132</v>
      </c>
      <c r="AW452" s="36" t="s">
        <v>2143</v>
      </c>
      <c r="AX452" s="39">
        <v>44161</v>
      </c>
      <c r="AY452" s="39">
        <v>44223</v>
      </c>
      <c r="AZ452" s="36" t="s">
        <v>2126</v>
      </c>
      <c r="BA452" s="36" t="s">
        <v>2119</v>
      </c>
      <c r="BB452" s="37">
        <v>0.55269999999999997</v>
      </c>
      <c r="BC452" s="36" t="s">
        <v>677</v>
      </c>
      <c r="BD452" s="36" t="s">
        <v>799</v>
      </c>
    </row>
    <row r="453" spans="2:56">
      <c r="B453" s="36" t="s">
        <v>10089</v>
      </c>
      <c r="C453" s="36" t="s">
        <v>5225</v>
      </c>
      <c r="D453" s="36" t="s">
        <v>5226</v>
      </c>
      <c r="E453" s="36" t="s">
        <v>4879</v>
      </c>
      <c r="F453" s="36" t="s">
        <v>679</v>
      </c>
      <c r="G453" s="36" t="s">
        <v>674</v>
      </c>
      <c r="H453" s="36" t="s">
        <v>675</v>
      </c>
      <c r="I453" s="37">
        <v>2.4500000000000002</v>
      </c>
      <c r="J453" s="38">
        <v>10000</v>
      </c>
      <c r="K453" s="36" t="s">
        <v>5209</v>
      </c>
      <c r="L453" s="39">
        <v>42298</v>
      </c>
      <c r="M453" s="39">
        <v>42333</v>
      </c>
      <c r="N453" s="36" t="s">
        <v>10059</v>
      </c>
      <c r="O453" s="36" t="s">
        <v>5212</v>
      </c>
      <c r="P453" s="37">
        <v>2.2499999999999999E-2</v>
      </c>
      <c r="Q453" s="36" t="s">
        <v>677</v>
      </c>
      <c r="R453" s="36" t="s">
        <v>682</v>
      </c>
      <c r="S453" s="47"/>
      <c r="U453" s="36" t="s">
        <v>4682</v>
      </c>
      <c r="V453" s="36" t="s">
        <v>8965</v>
      </c>
      <c r="W453" s="36" t="s">
        <v>8966</v>
      </c>
      <c r="X453" s="36" t="s">
        <v>671</v>
      </c>
      <c r="Y453" s="36" t="s">
        <v>679</v>
      </c>
      <c r="Z453" s="36" t="s">
        <v>692</v>
      </c>
      <c r="AA453" s="36" t="s">
        <v>675</v>
      </c>
      <c r="AB453" s="37">
        <v>5.6749999999999998</v>
      </c>
      <c r="AC453" s="38">
        <v>10132</v>
      </c>
      <c r="AD453" s="36" t="s">
        <v>2118</v>
      </c>
      <c r="AE453" s="39">
        <v>44161</v>
      </c>
      <c r="AF453" s="39">
        <v>44223</v>
      </c>
      <c r="AG453" s="36" t="s">
        <v>148</v>
      </c>
      <c r="AH453" s="36" t="s">
        <v>2119</v>
      </c>
      <c r="AI453" s="37">
        <v>0.79549999999999998</v>
      </c>
      <c r="AJ453" s="36" t="s">
        <v>677</v>
      </c>
      <c r="AK453" s="36" t="s">
        <v>682</v>
      </c>
      <c r="AN453" s="36" t="s">
        <v>2169</v>
      </c>
      <c r="AO453" s="36" t="s">
        <v>2170</v>
      </c>
      <c r="AP453" s="36" t="s">
        <v>2171</v>
      </c>
      <c r="AQ453" s="36" t="s">
        <v>1050</v>
      </c>
      <c r="AR453" s="36" t="s">
        <v>811</v>
      </c>
      <c r="AS453" s="36" t="s">
        <v>830</v>
      </c>
      <c r="AT453" s="36" t="s">
        <v>809</v>
      </c>
      <c r="AU453" s="37">
        <v>5.6749999999999998</v>
      </c>
      <c r="AV453" s="38">
        <v>10132</v>
      </c>
      <c r="AW453" s="36" t="s">
        <v>2143</v>
      </c>
      <c r="AX453" s="39">
        <v>44161</v>
      </c>
      <c r="AY453" s="39">
        <v>44223</v>
      </c>
      <c r="AZ453" s="36" t="s">
        <v>148</v>
      </c>
      <c r="BA453" s="36" t="s">
        <v>2119</v>
      </c>
      <c r="BB453" s="37">
        <v>0.79549999999999998</v>
      </c>
      <c r="BC453" s="36" t="s">
        <v>823</v>
      </c>
      <c r="BD453" s="36" t="s">
        <v>810</v>
      </c>
    </row>
    <row r="454" spans="2:56">
      <c r="B454" s="36" t="s">
        <v>399</v>
      </c>
      <c r="C454" s="36" t="s">
        <v>5227</v>
      </c>
      <c r="D454" s="36" t="s">
        <v>3055</v>
      </c>
      <c r="E454" s="36" t="s">
        <v>4879</v>
      </c>
      <c r="F454" s="36" t="s">
        <v>679</v>
      </c>
      <c r="G454" s="36" t="s">
        <v>692</v>
      </c>
      <c r="H454" s="36" t="s">
        <v>675</v>
      </c>
      <c r="I454" s="37">
        <v>2.4500000000000002</v>
      </c>
      <c r="J454" s="38">
        <v>10000</v>
      </c>
      <c r="K454" s="36" t="s">
        <v>5209</v>
      </c>
      <c r="L454" s="39">
        <v>42298</v>
      </c>
      <c r="M454" s="39">
        <v>42333</v>
      </c>
      <c r="N454" s="36" t="s">
        <v>10059</v>
      </c>
      <c r="O454" s="36" t="s">
        <v>5212</v>
      </c>
      <c r="P454" s="37">
        <v>0.18759999999999999</v>
      </c>
      <c r="Q454" s="36" t="s">
        <v>677</v>
      </c>
      <c r="R454" s="36" t="s">
        <v>682</v>
      </c>
      <c r="S454" s="47"/>
      <c r="U454" s="36" t="s">
        <v>2172</v>
      </c>
      <c r="V454" s="36" t="s">
        <v>8967</v>
      </c>
      <c r="W454" s="36" t="s">
        <v>2174</v>
      </c>
      <c r="X454" s="36" t="s">
        <v>671</v>
      </c>
      <c r="Y454" s="36" t="s">
        <v>679</v>
      </c>
      <c r="Z454" s="36" t="s">
        <v>692</v>
      </c>
      <c r="AA454" s="36" t="s">
        <v>675</v>
      </c>
      <c r="AB454" s="37">
        <v>5.9219999999999997</v>
      </c>
      <c r="AC454" s="38">
        <v>10132</v>
      </c>
      <c r="AD454" s="36" t="s">
        <v>2118</v>
      </c>
      <c r="AE454" s="39">
        <v>44161</v>
      </c>
      <c r="AF454" s="39">
        <v>44223</v>
      </c>
      <c r="AG454" s="36" t="s">
        <v>148</v>
      </c>
      <c r="AH454" s="36" t="s">
        <v>2119</v>
      </c>
      <c r="AI454" s="37">
        <v>1.0442</v>
      </c>
      <c r="AJ454" s="36" t="s">
        <v>677</v>
      </c>
      <c r="AK454" s="36" t="s">
        <v>682</v>
      </c>
      <c r="AN454" s="36" t="s">
        <v>2172</v>
      </c>
      <c r="AO454" s="36" t="s">
        <v>2173</v>
      </c>
      <c r="AP454" s="36" t="s">
        <v>2174</v>
      </c>
      <c r="AQ454" s="36" t="s">
        <v>827</v>
      </c>
      <c r="AR454" s="36" t="s">
        <v>679</v>
      </c>
      <c r="AS454" s="36" t="s">
        <v>822</v>
      </c>
      <c r="AT454" s="36" t="s">
        <v>675</v>
      </c>
      <c r="AU454" s="37">
        <v>5.9219999999999997</v>
      </c>
      <c r="AV454" s="38">
        <v>10132</v>
      </c>
      <c r="AW454" s="36" t="s">
        <v>2143</v>
      </c>
      <c r="AX454" s="39">
        <v>44161</v>
      </c>
      <c r="AY454" s="39">
        <v>44223</v>
      </c>
      <c r="AZ454" s="36" t="s">
        <v>2175</v>
      </c>
      <c r="BA454" s="36" t="s">
        <v>2132</v>
      </c>
      <c r="BB454" s="37">
        <v>1.0442</v>
      </c>
      <c r="BC454" s="36" t="s">
        <v>201</v>
      </c>
      <c r="BD454" s="36" t="s">
        <v>799</v>
      </c>
    </row>
    <row r="455" spans="2:56">
      <c r="B455" s="36" t="s">
        <v>10090</v>
      </c>
      <c r="C455" s="36" t="s">
        <v>5228</v>
      </c>
      <c r="D455" s="36" t="s">
        <v>10091</v>
      </c>
      <c r="E455" s="36" t="s">
        <v>4879</v>
      </c>
      <c r="F455" s="36" t="s">
        <v>679</v>
      </c>
      <c r="G455" s="36" t="s">
        <v>674</v>
      </c>
      <c r="H455" s="36" t="s">
        <v>675</v>
      </c>
      <c r="I455" s="37">
        <v>2.2000000000000002</v>
      </c>
      <c r="J455" s="38">
        <v>10000</v>
      </c>
      <c r="K455" s="36" t="s">
        <v>5235</v>
      </c>
      <c r="L455" s="39">
        <v>42306</v>
      </c>
      <c r="M455" s="39">
        <v>42543</v>
      </c>
      <c r="N455" s="36" t="s">
        <v>3056</v>
      </c>
      <c r="O455" s="36" t="s">
        <v>5229</v>
      </c>
      <c r="P455" s="37">
        <v>0.23319999999999999</v>
      </c>
      <c r="Q455" s="36" t="s">
        <v>677</v>
      </c>
      <c r="R455" s="36" t="s">
        <v>682</v>
      </c>
      <c r="S455" s="47"/>
      <c r="U455" s="36" t="s">
        <v>2176</v>
      </c>
      <c r="V455" s="36" t="s">
        <v>8968</v>
      </c>
      <c r="W455" s="36" t="s">
        <v>2178</v>
      </c>
      <c r="X455" s="36" t="s">
        <v>671</v>
      </c>
      <c r="Y455" s="36" t="s">
        <v>679</v>
      </c>
      <c r="Z455" s="36" t="s">
        <v>674</v>
      </c>
      <c r="AA455" s="36" t="s">
        <v>675</v>
      </c>
      <c r="AB455" s="37">
        <v>6.25</v>
      </c>
      <c r="AC455" s="38">
        <v>10000</v>
      </c>
      <c r="AD455" s="36" t="s">
        <v>8651</v>
      </c>
      <c r="AE455" s="39">
        <v>44167</v>
      </c>
      <c r="AF455" s="39">
        <v>44188</v>
      </c>
      <c r="AG455" s="36" t="s">
        <v>8646</v>
      </c>
      <c r="AH455" s="36" t="s">
        <v>137</v>
      </c>
      <c r="AI455" s="37">
        <v>1.6000000000000001E-3</v>
      </c>
      <c r="AJ455" s="36" t="s">
        <v>8432</v>
      </c>
      <c r="AK455" s="36" t="s">
        <v>682</v>
      </c>
      <c r="AN455" s="36" t="s">
        <v>2176</v>
      </c>
      <c r="AO455" s="36" t="s">
        <v>2177</v>
      </c>
      <c r="AP455" s="36" t="s">
        <v>2178</v>
      </c>
      <c r="AQ455" s="36" t="s">
        <v>827</v>
      </c>
      <c r="AR455" s="36" t="s">
        <v>679</v>
      </c>
      <c r="AS455" s="36" t="s">
        <v>847</v>
      </c>
      <c r="AT455" s="36" t="s">
        <v>790</v>
      </c>
      <c r="AU455" s="37">
        <v>6.25</v>
      </c>
      <c r="AV455" s="38">
        <v>10000</v>
      </c>
      <c r="AW455" s="36" t="s">
        <v>249</v>
      </c>
      <c r="AX455" s="39">
        <v>44167</v>
      </c>
      <c r="AY455" s="39">
        <v>44188</v>
      </c>
      <c r="AZ455" s="36" t="s">
        <v>1425</v>
      </c>
      <c r="BA455" s="36" t="s">
        <v>1417</v>
      </c>
      <c r="BB455" s="37">
        <v>1.6000000000000001E-3</v>
      </c>
      <c r="BC455" s="36" t="s">
        <v>798</v>
      </c>
      <c r="BD455" s="36" t="s">
        <v>682</v>
      </c>
    </row>
    <row r="456" spans="2:56">
      <c r="B456" s="36" t="s">
        <v>3057</v>
      </c>
      <c r="C456" s="36" t="s">
        <v>10092</v>
      </c>
      <c r="D456" s="36" t="s">
        <v>3058</v>
      </c>
      <c r="E456" s="36" t="s">
        <v>4879</v>
      </c>
      <c r="F456" s="36" t="s">
        <v>679</v>
      </c>
      <c r="G456" s="36" t="s">
        <v>674</v>
      </c>
      <c r="H456" s="36" t="s">
        <v>675</v>
      </c>
      <c r="I456" s="37">
        <v>2.25</v>
      </c>
      <c r="J456" s="38">
        <v>10000</v>
      </c>
      <c r="K456" s="36" t="s">
        <v>5235</v>
      </c>
      <c r="L456" s="39">
        <v>42306</v>
      </c>
      <c r="M456" s="39">
        <v>42543</v>
      </c>
      <c r="N456" s="36" t="s">
        <v>3056</v>
      </c>
      <c r="O456" s="36" t="s">
        <v>5229</v>
      </c>
      <c r="P456" s="37">
        <v>0.21079999999999999</v>
      </c>
      <c r="Q456" s="36" t="s">
        <v>677</v>
      </c>
      <c r="R456" s="36" t="s">
        <v>682</v>
      </c>
      <c r="S456" s="47"/>
      <c r="U456" s="36" t="s">
        <v>8969</v>
      </c>
      <c r="V456" s="36" t="s">
        <v>2180</v>
      </c>
      <c r="W456" s="36" t="s">
        <v>8970</v>
      </c>
      <c r="X456" s="36" t="s">
        <v>8357</v>
      </c>
      <c r="Y456" s="36" t="s">
        <v>8391</v>
      </c>
      <c r="Z456" s="36" t="s">
        <v>692</v>
      </c>
      <c r="AA456" s="36" t="s">
        <v>8389</v>
      </c>
      <c r="AB456" s="37">
        <v>6.25</v>
      </c>
      <c r="AC456" s="38">
        <v>10000</v>
      </c>
      <c r="AD456" s="36" t="s">
        <v>249</v>
      </c>
      <c r="AE456" s="39">
        <v>44167</v>
      </c>
      <c r="AF456" s="39">
        <v>44188</v>
      </c>
      <c r="AG456" s="36" t="s">
        <v>8659</v>
      </c>
      <c r="AH456" s="36" t="s">
        <v>137</v>
      </c>
      <c r="AI456" s="37">
        <v>1.1080000000000001</v>
      </c>
      <c r="AJ456" s="36" t="s">
        <v>677</v>
      </c>
      <c r="AK456" s="36" t="s">
        <v>682</v>
      </c>
      <c r="AN456" s="36" t="s">
        <v>2179</v>
      </c>
      <c r="AO456" s="36" t="s">
        <v>2180</v>
      </c>
      <c r="AP456" s="36" t="s">
        <v>2181</v>
      </c>
      <c r="AQ456" s="36" t="s">
        <v>673</v>
      </c>
      <c r="AR456" s="36" t="s">
        <v>804</v>
      </c>
      <c r="AS456" s="36" t="s">
        <v>822</v>
      </c>
      <c r="AT456" s="36" t="s">
        <v>78</v>
      </c>
      <c r="AU456" s="37">
        <v>6.25</v>
      </c>
      <c r="AV456" s="38">
        <v>10000</v>
      </c>
      <c r="AW456" s="36" t="s">
        <v>1415</v>
      </c>
      <c r="AX456" s="39">
        <v>44167</v>
      </c>
      <c r="AY456" s="39">
        <v>44188</v>
      </c>
      <c r="AZ456" s="36" t="s">
        <v>1421</v>
      </c>
      <c r="BA456" s="36" t="s">
        <v>1412</v>
      </c>
      <c r="BB456" s="37">
        <v>1.1080000000000001</v>
      </c>
      <c r="BC456" s="36" t="s">
        <v>798</v>
      </c>
      <c r="BD456" s="36" t="s">
        <v>799</v>
      </c>
    </row>
    <row r="457" spans="2:56">
      <c r="B457" s="36" t="s">
        <v>10093</v>
      </c>
      <c r="C457" s="36" t="s">
        <v>10094</v>
      </c>
      <c r="D457" s="36" t="s">
        <v>5230</v>
      </c>
      <c r="E457" s="36" t="s">
        <v>4879</v>
      </c>
      <c r="F457" s="36" t="s">
        <v>679</v>
      </c>
      <c r="G457" s="36" t="s">
        <v>674</v>
      </c>
      <c r="H457" s="36" t="s">
        <v>675</v>
      </c>
      <c r="I457" s="37">
        <v>2.2999999999999998</v>
      </c>
      <c r="J457" s="38">
        <v>10000</v>
      </c>
      <c r="K457" s="36" t="s">
        <v>5235</v>
      </c>
      <c r="L457" s="39">
        <v>42306</v>
      </c>
      <c r="M457" s="39">
        <v>42543</v>
      </c>
      <c r="N457" s="36" t="s">
        <v>3056</v>
      </c>
      <c r="O457" s="36" t="s">
        <v>5229</v>
      </c>
      <c r="P457" s="37">
        <v>0.1923</v>
      </c>
      <c r="Q457" s="36" t="s">
        <v>677</v>
      </c>
      <c r="R457" s="36" t="s">
        <v>682</v>
      </c>
      <c r="S457" s="47"/>
      <c r="U457" s="36" t="s">
        <v>8971</v>
      </c>
      <c r="V457" s="36" t="s">
        <v>2183</v>
      </c>
      <c r="W457" s="36" t="s">
        <v>2184</v>
      </c>
      <c r="X457" s="36" t="s">
        <v>671</v>
      </c>
      <c r="Y457" s="36" t="s">
        <v>679</v>
      </c>
      <c r="Z457" s="36" t="s">
        <v>8673</v>
      </c>
      <c r="AA457" s="36" t="s">
        <v>675</v>
      </c>
      <c r="AB457" s="37">
        <v>6.1689999999999996</v>
      </c>
      <c r="AC457" s="38">
        <v>10132</v>
      </c>
      <c r="AD457" s="36" t="s">
        <v>2118</v>
      </c>
      <c r="AE457" s="39">
        <v>44167</v>
      </c>
      <c r="AF457" s="39">
        <v>44223</v>
      </c>
      <c r="AG457" s="36" t="s">
        <v>148</v>
      </c>
      <c r="AH457" s="36" t="s">
        <v>2119</v>
      </c>
      <c r="AI457" s="37">
        <v>7.6E-3</v>
      </c>
      <c r="AJ457" s="36" t="s">
        <v>677</v>
      </c>
      <c r="AK457" s="36" t="s">
        <v>8381</v>
      </c>
      <c r="AN457" s="36" t="s">
        <v>2182</v>
      </c>
      <c r="AO457" s="36" t="s">
        <v>2183</v>
      </c>
      <c r="AP457" s="36" t="s">
        <v>2184</v>
      </c>
      <c r="AQ457" s="36" t="s">
        <v>195</v>
      </c>
      <c r="AR457" s="36" t="s">
        <v>804</v>
      </c>
      <c r="AS457" s="36" t="s">
        <v>812</v>
      </c>
      <c r="AT457" s="36" t="s">
        <v>675</v>
      </c>
      <c r="AU457" s="37">
        <v>6.1689999999999996</v>
      </c>
      <c r="AV457" s="38">
        <v>10132</v>
      </c>
      <c r="AW457" s="36" t="s">
        <v>2123</v>
      </c>
      <c r="AX457" s="39">
        <v>44167</v>
      </c>
      <c r="AY457" s="39">
        <v>44223</v>
      </c>
      <c r="AZ457" s="36" t="s">
        <v>2126</v>
      </c>
      <c r="BA457" s="36" t="s">
        <v>2119</v>
      </c>
      <c r="BB457" s="37">
        <v>7.6E-3</v>
      </c>
      <c r="BC457" s="36" t="s">
        <v>677</v>
      </c>
      <c r="BD457" s="36" t="s">
        <v>799</v>
      </c>
    </row>
    <row r="458" spans="2:56">
      <c r="B458" s="36" t="s">
        <v>10095</v>
      </c>
      <c r="C458" s="36" t="s">
        <v>3059</v>
      </c>
      <c r="D458" s="36" t="s">
        <v>3060</v>
      </c>
      <c r="E458" s="36" t="s">
        <v>4879</v>
      </c>
      <c r="F458" s="36" t="s">
        <v>679</v>
      </c>
      <c r="G458" s="36" t="s">
        <v>674</v>
      </c>
      <c r="H458" s="36" t="s">
        <v>675</v>
      </c>
      <c r="I458" s="37">
        <v>2.35</v>
      </c>
      <c r="J458" s="38">
        <v>10000</v>
      </c>
      <c r="K458" s="36" t="s">
        <v>5235</v>
      </c>
      <c r="L458" s="39">
        <v>42306</v>
      </c>
      <c r="M458" s="39">
        <v>42543</v>
      </c>
      <c r="N458" s="36" t="s">
        <v>3056</v>
      </c>
      <c r="O458" s="36" t="s">
        <v>5229</v>
      </c>
      <c r="P458" s="37">
        <v>0.16950000000000001</v>
      </c>
      <c r="Q458" s="36" t="s">
        <v>677</v>
      </c>
      <c r="R458" s="36" t="s">
        <v>682</v>
      </c>
      <c r="S458" s="47"/>
      <c r="U458" s="36" t="s">
        <v>2185</v>
      </c>
      <c r="V458" s="36" t="s">
        <v>2186</v>
      </c>
      <c r="W458" s="36" t="s">
        <v>2187</v>
      </c>
      <c r="X458" s="36" t="s">
        <v>671</v>
      </c>
      <c r="Y458" s="36" t="s">
        <v>679</v>
      </c>
      <c r="Z458" s="36" t="s">
        <v>692</v>
      </c>
      <c r="AA458" s="36" t="s">
        <v>675</v>
      </c>
      <c r="AB458" s="37">
        <v>6.1689999999999996</v>
      </c>
      <c r="AC458" s="38">
        <v>10132</v>
      </c>
      <c r="AD458" s="36" t="s">
        <v>8972</v>
      </c>
      <c r="AE458" s="39">
        <v>44167</v>
      </c>
      <c r="AF458" s="39">
        <v>44223</v>
      </c>
      <c r="AG458" s="36" t="s">
        <v>148</v>
      </c>
      <c r="AH458" s="36" t="s">
        <v>2119</v>
      </c>
      <c r="AI458" s="37">
        <v>1.1080000000000001</v>
      </c>
      <c r="AJ458" s="36" t="s">
        <v>8382</v>
      </c>
      <c r="AK458" s="36" t="s">
        <v>682</v>
      </c>
      <c r="AN458" s="36" t="s">
        <v>2185</v>
      </c>
      <c r="AO458" s="36" t="s">
        <v>2186</v>
      </c>
      <c r="AP458" s="36" t="s">
        <v>2187</v>
      </c>
      <c r="AQ458" s="36" t="s">
        <v>808</v>
      </c>
      <c r="AR458" s="36" t="s">
        <v>804</v>
      </c>
      <c r="AS458" s="36" t="s">
        <v>692</v>
      </c>
      <c r="AT458" s="36" t="s">
        <v>675</v>
      </c>
      <c r="AU458" s="37">
        <v>6.1689999999999996</v>
      </c>
      <c r="AV458" s="38">
        <v>10132</v>
      </c>
      <c r="AW458" s="36" t="s">
        <v>2143</v>
      </c>
      <c r="AX458" s="39">
        <v>44167</v>
      </c>
      <c r="AY458" s="39">
        <v>44223</v>
      </c>
      <c r="AZ458" s="36" t="s">
        <v>2136</v>
      </c>
      <c r="BA458" s="36" t="s">
        <v>2132</v>
      </c>
      <c r="BB458" s="37">
        <v>1.1080000000000001</v>
      </c>
      <c r="BC458" s="36" t="s">
        <v>798</v>
      </c>
      <c r="BD458" s="36" t="s">
        <v>79</v>
      </c>
    </row>
    <row r="459" spans="2:56">
      <c r="B459" s="36" t="s">
        <v>3061</v>
      </c>
      <c r="C459" s="36" t="s">
        <v>5231</v>
      </c>
      <c r="D459" s="36" t="s">
        <v>3062</v>
      </c>
      <c r="E459" s="36" t="s">
        <v>4879</v>
      </c>
      <c r="F459" s="36" t="s">
        <v>679</v>
      </c>
      <c r="G459" s="36" t="s">
        <v>674</v>
      </c>
      <c r="H459" s="36" t="s">
        <v>675</v>
      </c>
      <c r="I459" s="37">
        <v>2.4</v>
      </c>
      <c r="J459" s="38">
        <v>10000</v>
      </c>
      <c r="K459" s="36" t="s">
        <v>5235</v>
      </c>
      <c r="L459" s="39">
        <v>42306</v>
      </c>
      <c r="M459" s="39">
        <v>42543</v>
      </c>
      <c r="N459" s="36" t="s">
        <v>3056</v>
      </c>
      <c r="O459" s="36" t="s">
        <v>5229</v>
      </c>
      <c r="P459" s="37">
        <v>0.1479</v>
      </c>
      <c r="Q459" s="36" t="s">
        <v>677</v>
      </c>
      <c r="R459" s="36" t="s">
        <v>682</v>
      </c>
      <c r="S459" s="47"/>
      <c r="U459" s="36" t="s">
        <v>2188</v>
      </c>
      <c r="V459" s="36" t="s">
        <v>8973</v>
      </c>
      <c r="W459" s="36" t="s">
        <v>8974</v>
      </c>
      <c r="X459" s="36" t="s">
        <v>671</v>
      </c>
      <c r="Y459" s="36" t="s">
        <v>679</v>
      </c>
      <c r="Z459" s="36" t="s">
        <v>674</v>
      </c>
      <c r="AA459" s="36" t="s">
        <v>8389</v>
      </c>
      <c r="AB459" s="37">
        <v>6.1689999999999996</v>
      </c>
      <c r="AC459" s="38">
        <v>10132</v>
      </c>
      <c r="AD459" s="36" t="s">
        <v>142</v>
      </c>
      <c r="AE459" s="39">
        <v>44167</v>
      </c>
      <c r="AF459" s="39">
        <v>44279</v>
      </c>
      <c r="AG459" s="36" t="s">
        <v>143</v>
      </c>
      <c r="AH459" s="36" t="s">
        <v>1800</v>
      </c>
      <c r="AI459" s="37">
        <v>2.29E-2</v>
      </c>
      <c r="AJ459" s="36" t="s">
        <v>677</v>
      </c>
      <c r="AK459" s="36" t="s">
        <v>682</v>
      </c>
      <c r="AN459" s="36" t="s">
        <v>2188</v>
      </c>
      <c r="AO459" s="36" t="s">
        <v>2189</v>
      </c>
      <c r="AP459" s="36" t="s">
        <v>2190</v>
      </c>
      <c r="AQ459" s="36" t="s">
        <v>673</v>
      </c>
      <c r="AR459" s="36" t="s">
        <v>679</v>
      </c>
      <c r="AS459" s="36" t="s">
        <v>789</v>
      </c>
      <c r="AT459" s="36" t="s">
        <v>78</v>
      </c>
      <c r="AU459" s="37">
        <v>6.1689999999999996</v>
      </c>
      <c r="AV459" s="38">
        <v>10132</v>
      </c>
      <c r="AW459" s="36" t="s">
        <v>1792</v>
      </c>
      <c r="AX459" s="39">
        <v>44167</v>
      </c>
      <c r="AY459" s="39">
        <v>44279</v>
      </c>
      <c r="AZ459" s="36" t="s">
        <v>1793</v>
      </c>
      <c r="BA459" s="36" t="s">
        <v>1804</v>
      </c>
      <c r="BB459" s="37">
        <v>2.29E-2</v>
      </c>
      <c r="BC459" s="36" t="s">
        <v>677</v>
      </c>
      <c r="BD459" s="36" t="s">
        <v>292</v>
      </c>
    </row>
    <row r="460" spans="2:56">
      <c r="B460" s="36" t="s">
        <v>5232</v>
      </c>
      <c r="C460" s="36" t="s">
        <v>5233</v>
      </c>
      <c r="D460" s="36" t="s">
        <v>5234</v>
      </c>
      <c r="E460" s="36" t="s">
        <v>4879</v>
      </c>
      <c r="F460" s="36" t="s">
        <v>679</v>
      </c>
      <c r="G460" s="36" t="s">
        <v>692</v>
      </c>
      <c r="H460" s="36" t="s">
        <v>675</v>
      </c>
      <c r="I460" s="37">
        <v>2.2000000000000002</v>
      </c>
      <c r="J460" s="38">
        <v>10000</v>
      </c>
      <c r="K460" s="36" t="s">
        <v>5235</v>
      </c>
      <c r="L460" s="39">
        <v>42306</v>
      </c>
      <c r="M460" s="39">
        <v>42543</v>
      </c>
      <c r="N460" s="36" t="s">
        <v>3056</v>
      </c>
      <c r="O460" s="36" t="s">
        <v>5229</v>
      </c>
      <c r="P460" s="37">
        <v>0.18479999999999999</v>
      </c>
      <c r="Q460" s="36" t="s">
        <v>677</v>
      </c>
      <c r="R460" s="36" t="s">
        <v>682</v>
      </c>
      <c r="S460" s="47"/>
      <c r="U460" s="36" t="s">
        <v>8975</v>
      </c>
      <c r="V460" s="36" t="s">
        <v>2191</v>
      </c>
      <c r="W460" s="36" t="s">
        <v>4683</v>
      </c>
      <c r="X460" s="36" t="s">
        <v>671</v>
      </c>
      <c r="Y460" s="36" t="s">
        <v>679</v>
      </c>
      <c r="Z460" s="36" t="s">
        <v>692</v>
      </c>
      <c r="AA460" s="36" t="s">
        <v>8389</v>
      </c>
      <c r="AB460" s="37">
        <v>6.1689999999999996</v>
      </c>
      <c r="AC460" s="38">
        <v>10132</v>
      </c>
      <c r="AD460" s="36" t="s">
        <v>142</v>
      </c>
      <c r="AE460" s="39">
        <v>44167</v>
      </c>
      <c r="AF460" s="39">
        <v>44279</v>
      </c>
      <c r="AG460" s="36" t="s">
        <v>8805</v>
      </c>
      <c r="AH460" s="36" t="s">
        <v>1800</v>
      </c>
      <c r="AI460" s="37">
        <v>1.1134999999999999</v>
      </c>
      <c r="AJ460" s="36" t="s">
        <v>677</v>
      </c>
      <c r="AK460" s="36" t="s">
        <v>682</v>
      </c>
      <c r="AN460" s="36" t="s">
        <v>321</v>
      </c>
      <c r="AO460" s="36" t="s">
        <v>2191</v>
      </c>
      <c r="AP460" s="36" t="s">
        <v>2192</v>
      </c>
      <c r="AQ460" s="36" t="s">
        <v>673</v>
      </c>
      <c r="AR460" s="36" t="s">
        <v>77</v>
      </c>
      <c r="AS460" s="36" t="s">
        <v>692</v>
      </c>
      <c r="AT460" s="36" t="s">
        <v>790</v>
      </c>
      <c r="AU460" s="37">
        <v>6.1689999999999996</v>
      </c>
      <c r="AV460" s="38">
        <v>10132</v>
      </c>
      <c r="AW460" s="36" t="s">
        <v>1830</v>
      </c>
      <c r="AX460" s="39">
        <v>44167</v>
      </c>
      <c r="AY460" s="39">
        <v>44279</v>
      </c>
      <c r="AZ460" s="36" t="s">
        <v>1799</v>
      </c>
      <c r="BA460" s="36" t="s">
        <v>1804</v>
      </c>
      <c r="BB460" s="37">
        <v>1.1134999999999999</v>
      </c>
      <c r="BC460" s="36" t="s">
        <v>677</v>
      </c>
      <c r="BD460" s="36" t="s">
        <v>1823</v>
      </c>
    </row>
    <row r="461" spans="2:56">
      <c r="B461" s="36" t="s">
        <v>10096</v>
      </c>
      <c r="C461" s="36" t="s">
        <v>10097</v>
      </c>
      <c r="D461" s="36" t="s">
        <v>10098</v>
      </c>
      <c r="E461" s="36" t="s">
        <v>4879</v>
      </c>
      <c r="F461" s="36" t="s">
        <v>679</v>
      </c>
      <c r="G461" s="36" t="s">
        <v>692</v>
      </c>
      <c r="H461" s="36" t="s">
        <v>675</v>
      </c>
      <c r="I461" s="37">
        <v>2.25</v>
      </c>
      <c r="J461" s="38">
        <v>10000</v>
      </c>
      <c r="K461" s="36" t="s">
        <v>5235</v>
      </c>
      <c r="L461" s="39">
        <v>42306</v>
      </c>
      <c r="M461" s="39">
        <v>42543</v>
      </c>
      <c r="N461" s="36" t="s">
        <v>3056</v>
      </c>
      <c r="O461" s="36" t="s">
        <v>5229</v>
      </c>
      <c r="P461" s="37">
        <v>0.2051</v>
      </c>
      <c r="Q461" s="36" t="s">
        <v>677</v>
      </c>
      <c r="R461" s="36" t="s">
        <v>682</v>
      </c>
      <c r="S461" s="47"/>
      <c r="U461" s="36" t="s">
        <v>2193</v>
      </c>
      <c r="V461" s="36" t="s">
        <v>8976</v>
      </c>
      <c r="W461" s="36" t="s">
        <v>4684</v>
      </c>
      <c r="X461" s="36" t="s">
        <v>671</v>
      </c>
      <c r="Y461" s="36" t="s">
        <v>8422</v>
      </c>
      <c r="Z461" s="36" t="s">
        <v>674</v>
      </c>
      <c r="AA461" s="36" t="s">
        <v>675</v>
      </c>
      <c r="AB461" s="37">
        <v>6.1689999999999996</v>
      </c>
      <c r="AC461" s="38">
        <v>10132</v>
      </c>
      <c r="AD461" s="36" t="s">
        <v>8977</v>
      </c>
      <c r="AE461" s="39">
        <v>44167</v>
      </c>
      <c r="AF461" s="39">
        <v>44370</v>
      </c>
      <c r="AG461" s="36" t="s">
        <v>146</v>
      </c>
      <c r="AH461" s="36" t="s">
        <v>2036</v>
      </c>
      <c r="AI461" s="37">
        <v>6.7000000000000004E-2</v>
      </c>
      <c r="AJ461" s="36" t="s">
        <v>677</v>
      </c>
      <c r="AK461" s="36" t="s">
        <v>682</v>
      </c>
      <c r="AN461" s="36" t="s">
        <v>2193</v>
      </c>
      <c r="AO461" s="36" t="s">
        <v>2194</v>
      </c>
      <c r="AP461" s="36" t="s">
        <v>2195</v>
      </c>
      <c r="AQ461" s="36" t="s">
        <v>673</v>
      </c>
      <c r="AR461" s="36" t="s">
        <v>679</v>
      </c>
      <c r="AS461" s="36" t="s">
        <v>789</v>
      </c>
      <c r="AT461" s="36" t="s">
        <v>809</v>
      </c>
      <c r="AU461" s="37">
        <v>6.1689999999999996</v>
      </c>
      <c r="AV461" s="38">
        <v>10132</v>
      </c>
      <c r="AW461" s="36" t="s">
        <v>2048</v>
      </c>
      <c r="AX461" s="39">
        <v>44167</v>
      </c>
      <c r="AY461" s="39">
        <v>44370</v>
      </c>
      <c r="AZ461" s="36" t="s">
        <v>2196</v>
      </c>
      <c r="BA461" s="36" t="s">
        <v>2040</v>
      </c>
      <c r="BB461" s="37">
        <v>6.7000000000000004E-2</v>
      </c>
      <c r="BC461" s="36" t="s">
        <v>201</v>
      </c>
      <c r="BD461" s="36" t="s">
        <v>1820</v>
      </c>
    </row>
    <row r="462" spans="2:56">
      <c r="B462" s="36" t="s">
        <v>3063</v>
      </c>
      <c r="C462" s="36" t="s">
        <v>10099</v>
      </c>
      <c r="D462" s="36" t="s">
        <v>5236</v>
      </c>
      <c r="E462" s="36" t="s">
        <v>4879</v>
      </c>
      <c r="F462" s="36" t="s">
        <v>679</v>
      </c>
      <c r="G462" s="36" t="s">
        <v>692</v>
      </c>
      <c r="H462" s="36" t="s">
        <v>675</v>
      </c>
      <c r="I462" s="37">
        <v>2.2999999999999998</v>
      </c>
      <c r="J462" s="38">
        <v>10000</v>
      </c>
      <c r="K462" s="36" t="s">
        <v>5235</v>
      </c>
      <c r="L462" s="39">
        <v>42306</v>
      </c>
      <c r="M462" s="39">
        <v>42543</v>
      </c>
      <c r="N462" s="36" t="s">
        <v>3056</v>
      </c>
      <c r="O462" s="36" t="s">
        <v>5229</v>
      </c>
      <c r="P462" s="37">
        <v>0.23780000000000001</v>
      </c>
      <c r="Q462" s="36" t="s">
        <v>677</v>
      </c>
      <c r="R462" s="36" t="s">
        <v>682</v>
      </c>
      <c r="S462" s="47"/>
      <c r="U462" s="36" t="s">
        <v>2197</v>
      </c>
      <c r="V462" s="36" t="s">
        <v>8978</v>
      </c>
      <c r="W462" s="36" t="s">
        <v>8979</v>
      </c>
      <c r="X462" s="36" t="s">
        <v>671</v>
      </c>
      <c r="Y462" s="36" t="s">
        <v>679</v>
      </c>
      <c r="Z462" s="36" t="s">
        <v>8527</v>
      </c>
      <c r="AA462" s="36" t="s">
        <v>675</v>
      </c>
      <c r="AB462" s="37">
        <v>6.1689999999999996</v>
      </c>
      <c r="AC462" s="38">
        <v>10132</v>
      </c>
      <c r="AD462" s="36" t="s">
        <v>147</v>
      </c>
      <c r="AE462" s="39">
        <v>44167</v>
      </c>
      <c r="AF462" s="39">
        <v>44370</v>
      </c>
      <c r="AG462" s="36" t="s">
        <v>8924</v>
      </c>
      <c r="AH462" s="36" t="s">
        <v>2036</v>
      </c>
      <c r="AI462" s="37">
        <v>1.1464000000000001</v>
      </c>
      <c r="AJ462" s="36" t="s">
        <v>8382</v>
      </c>
      <c r="AK462" s="36" t="s">
        <v>682</v>
      </c>
      <c r="AN462" s="36" t="s">
        <v>2197</v>
      </c>
      <c r="AO462" s="36" t="s">
        <v>2198</v>
      </c>
      <c r="AP462" s="36" t="s">
        <v>2199</v>
      </c>
      <c r="AQ462" s="36" t="s">
        <v>195</v>
      </c>
      <c r="AR462" s="36" t="s">
        <v>679</v>
      </c>
      <c r="AS462" s="36" t="s">
        <v>830</v>
      </c>
      <c r="AT462" s="36" t="s">
        <v>855</v>
      </c>
      <c r="AU462" s="37">
        <v>6.1689999999999996</v>
      </c>
      <c r="AV462" s="38">
        <v>10132</v>
      </c>
      <c r="AW462" s="36" t="s">
        <v>2048</v>
      </c>
      <c r="AX462" s="39">
        <v>44167</v>
      </c>
      <c r="AY462" s="39">
        <v>44370</v>
      </c>
      <c r="AZ462" s="36" t="s">
        <v>2196</v>
      </c>
      <c r="BA462" s="36" t="s">
        <v>2200</v>
      </c>
      <c r="BB462" s="37">
        <v>1.1464000000000001</v>
      </c>
      <c r="BC462" s="36" t="s">
        <v>793</v>
      </c>
      <c r="BD462" s="36" t="s">
        <v>292</v>
      </c>
    </row>
    <row r="463" spans="2:56">
      <c r="B463" s="36" t="s">
        <v>10100</v>
      </c>
      <c r="C463" s="36" t="s">
        <v>3064</v>
      </c>
      <c r="D463" s="36" t="s">
        <v>400</v>
      </c>
      <c r="E463" s="36" t="s">
        <v>4879</v>
      </c>
      <c r="F463" s="36" t="s">
        <v>679</v>
      </c>
      <c r="G463" s="36" t="s">
        <v>692</v>
      </c>
      <c r="H463" s="36" t="s">
        <v>675</v>
      </c>
      <c r="I463" s="37">
        <v>2.35</v>
      </c>
      <c r="J463" s="38">
        <v>10000</v>
      </c>
      <c r="K463" s="36" t="s">
        <v>5235</v>
      </c>
      <c r="L463" s="39">
        <v>42306</v>
      </c>
      <c r="M463" s="39">
        <v>42543</v>
      </c>
      <c r="N463" s="36" t="s">
        <v>3056</v>
      </c>
      <c r="O463" s="36" t="s">
        <v>5229</v>
      </c>
      <c r="P463" s="37">
        <v>0.26690000000000003</v>
      </c>
      <c r="Q463" s="36" t="s">
        <v>677</v>
      </c>
      <c r="R463" s="36" t="s">
        <v>682</v>
      </c>
      <c r="S463" s="47"/>
      <c r="U463" s="36" t="s">
        <v>8980</v>
      </c>
      <c r="V463" s="36" t="s">
        <v>2202</v>
      </c>
      <c r="W463" s="36" t="s">
        <v>8981</v>
      </c>
      <c r="X463" s="36" t="s">
        <v>671</v>
      </c>
      <c r="Y463" s="36" t="s">
        <v>8391</v>
      </c>
      <c r="Z463" s="36" t="s">
        <v>674</v>
      </c>
      <c r="AA463" s="36" t="s">
        <v>675</v>
      </c>
      <c r="AB463" s="37">
        <v>4.54</v>
      </c>
      <c r="AC463" s="38">
        <v>10132</v>
      </c>
      <c r="AD463" s="36" t="s">
        <v>8982</v>
      </c>
      <c r="AE463" s="39">
        <v>44189</v>
      </c>
      <c r="AF463" s="39">
        <v>44251</v>
      </c>
      <c r="AG463" s="36" t="s">
        <v>194</v>
      </c>
      <c r="AH463" s="36" t="s">
        <v>2205</v>
      </c>
      <c r="AI463" s="37">
        <v>0.4975</v>
      </c>
      <c r="AJ463" s="36" t="s">
        <v>8382</v>
      </c>
      <c r="AK463" s="36" t="s">
        <v>682</v>
      </c>
      <c r="AN463" s="36" t="s">
        <v>2201</v>
      </c>
      <c r="AO463" s="36" t="s">
        <v>2202</v>
      </c>
      <c r="AP463" s="36" t="s">
        <v>2203</v>
      </c>
      <c r="AQ463" s="36" t="s">
        <v>673</v>
      </c>
      <c r="AR463" s="36" t="s">
        <v>881</v>
      </c>
      <c r="AS463" s="36" t="s">
        <v>847</v>
      </c>
      <c r="AT463" s="36" t="s">
        <v>78</v>
      </c>
      <c r="AU463" s="37">
        <v>4.54</v>
      </c>
      <c r="AV463" s="38">
        <v>10132</v>
      </c>
      <c r="AW463" s="36" t="s">
        <v>150</v>
      </c>
      <c r="AX463" s="39">
        <v>44189</v>
      </c>
      <c r="AY463" s="39">
        <v>44251</v>
      </c>
      <c r="AZ463" s="36" t="s">
        <v>2204</v>
      </c>
      <c r="BA463" s="36" t="s">
        <v>2205</v>
      </c>
      <c r="BB463" s="37">
        <v>0.4975</v>
      </c>
      <c r="BC463" s="36" t="s">
        <v>201</v>
      </c>
      <c r="BD463" s="36" t="s">
        <v>807</v>
      </c>
    </row>
    <row r="464" spans="2:56">
      <c r="B464" s="36" t="s">
        <v>10101</v>
      </c>
      <c r="C464" s="36" t="s">
        <v>5237</v>
      </c>
      <c r="D464" s="36" t="s">
        <v>3065</v>
      </c>
      <c r="E464" s="36" t="s">
        <v>4879</v>
      </c>
      <c r="F464" s="36" t="s">
        <v>679</v>
      </c>
      <c r="G464" s="36" t="s">
        <v>692</v>
      </c>
      <c r="H464" s="36" t="s">
        <v>675</v>
      </c>
      <c r="I464" s="37">
        <v>2.4</v>
      </c>
      <c r="J464" s="38">
        <v>10000</v>
      </c>
      <c r="K464" s="36" t="s">
        <v>5235</v>
      </c>
      <c r="L464" s="39">
        <v>42306</v>
      </c>
      <c r="M464" s="39">
        <v>42543</v>
      </c>
      <c r="N464" s="36" t="s">
        <v>3056</v>
      </c>
      <c r="O464" s="36" t="s">
        <v>5229</v>
      </c>
      <c r="P464" s="37">
        <v>0.29299999999999998</v>
      </c>
      <c r="Q464" s="36" t="s">
        <v>677</v>
      </c>
      <c r="R464" s="36" t="s">
        <v>682</v>
      </c>
      <c r="S464" s="47"/>
      <c r="U464" s="36" t="s">
        <v>8983</v>
      </c>
      <c r="V464" s="36" t="s">
        <v>2207</v>
      </c>
      <c r="W464" s="36" t="s">
        <v>2208</v>
      </c>
      <c r="X464" s="36" t="s">
        <v>671</v>
      </c>
      <c r="Y464" s="36" t="s">
        <v>679</v>
      </c>
      <c r="Z464" s="36" t="s">
        <v>674</v>
      </c>
      <c r="AA464" s="36" t="s">
        <v>675</v>
      </c>
      <c r="AB464" s="37">
        <v>4.6390000000000002</v>
      </c>
      <c r="AC464" s="38">
        <v>10132</v>
      </c>
      <c r="AD464" s="36" t="s">
        <v>8984</v>
      </c>
      <c r="AE464" s="39">
        <v>44189</v>
      </c>
      <c r="AF464" s="39">
        <v>44251</v>
      </c>
      <c r="AG464" s="36" t="s">
        <v>8985</v>
      </c>
      <c r="AH464" s="36" t="s">
        <v>2205</v>
      </c>
      <c r="AI464" s="37">
        <v>0.40899999999999997</v>
      </c>
      <c r="AJ464" s="36" t="s">
        <v>677</v>
      </c>
      <c r="AK464" s="36" t="s">
        <v>682</v>
      </c>
      <c r="AN464" s="36" t="s">
        <v>2206</v>
      </c>
      <c r="AO464" s="36" t="s">
        <v>2207</v>
      </c>
      <c r="AP464" s="36" t="s">
        <v>2208</v>
      </c>
      <c r="AQ464" s="36" t="s">
        <v>808</v>
      </c>
      <c r="AR464" s="36" t="s">
        <v>679</v>
      </c>
      <c r="AS464" s="36" t="s">
        <v>1636</v>
      </c>
      <c r="AT464" s="36" t="s">
        <v>871</v>
      </c>
      <c r="AU464" s="37">
        <v>4.6390000000000002</v>
      </c>
      <c r="AV464" s="38">
        <v>10132</v>
      </c>
      <c r="AW464" s="36" t="s">
        <v>2209</v>
      </c>
      <c r="AX464" s="39">
        <v>44189</v>
      </c>
      <c r="AY464" s="39">
        <v>44251</v>
      </c>
      <c r="AZ464" s="36" t="s">
        <v>2204</v>
      </c>
      <c r="BA464" s="36" t="s">
        <v>2210</v>
      </c>
      <c r="BB464" s="37">
        <v>0.40899999999999997</v>
      </c>
      <c r="BC464" s="36" t="s">
        <v>677</v>
      </c>
      <c r="BD464" s="36" t="s">
        <v>807</v>
      </c>
    </row>
    <row r="465" spans="2:56">
      <c r="B465" s="36" t="s">
        <v>3066</v>
      </c>
      <c r="C465" s="36" t="s">
        <v>10102</v>
      </c>
      <c r="D465" s="36" t="s">
        <v>3067</v>
      </c>
      <c r="E465" s="36" t="s">
        <v>4879</v>
      </c>
      <c r="F465" s="36" t="s">
        <v>679</v>
      </c>
      <c r="G465" s="36" t="s">
        <v>674</v>
      </c>
      <c r="H465" s="36" t="s">
        <v>675</v>
      </c>
      <c r="I465" s="37">
        <v>2.15</v>
      </c>
      <c r="J465" s="38">
        <v>10000</v>
      </c>
      <c r="K465" s="36" t="s">
        <v>5235</v>
      </c>
      <c r="L465" s="39">
        <v>42312</v>
      </c>
      <c r="M465" s="39">
        <v>42543</v>
      </c>
      <c r="N465" s="36" t="s">
        <v>3056</v>
      </c>
      <c r="O465" s="36" t="s">
        <v>5229</v>
      </c>
      <c r="P465" s="37">
        <v>0.24329999999999999</v>
      </c>
      <c r="Q465" s="36" t="s">
        <v>677</v>
      </c>
      <c r="R465" s="36" t="s">
        <v>682</v>
      </c>
      <c r="S465" s="47"/>
      <c r="U465" s="36" t="s">
        <v>8986</v>
      </c>
      <c r="V465" s="36" t="s">
        <v>2212</v>
      </c>
      <c r="W465" s="36" t="s">
        <v>2213</v>
      </c>
      <c r="X465" s="36" t="s">
        <v>671</v>
      </c>
      <c r="Y465" s="36" t="s">
        <v>679</v>
      </c>
      <c r="Z465" s="36" t="s">
        <v>674</v>
      </c>
      <c r="AA465" s="36" t="s">
        <v>675</v>
      </c>
      <c r="AB465" s="37">
        <v>4.7370000000000001</v>
      </c>
      <c r="AC465" s="38">
        <v>10132</v>
      </c>
      <c r="AD465" s="36" t="s">
        <v>2209</v>
      </c>
      <c r="AE465" s="39">
        <v>44189</v>
      </c>
      <c r="AF465" s="39">
        <v>44251</v>
      </c>
      <c r="AG465" s="36" t="s">
        <v>194</v>
      </c>
      <c r="AH465" s="36" t="s">
        <v>2205</v>
      </c>
      <c r="AI465" s="37">
        <v>0.32579999999999998</v>
      </c>
      <c r="AJ465" s="36" t="s">
        <v>677</v>
      </c>
      <c r="AK465" s="36" t="s">
        <v>682</v>
      </c>
      <c r="AN465" s="36" t="s">
        <v>2211</v>
      </c>
      <c r="AO465" s="36" t="s">
        <v>2212</v>
      </c>
      <c r="AP465" s="36" t="s">
        <v>2213</v>
      </c>
      <c r="AQ465" s="36" t="s">
        <v>808</v>
      </c>
      <c r="AR465" s="36" t="s">
        <v>804</v>
      </c>
      <c r="AS465" s="36" t="s">
        <v>812</v>
      </c>
      <c r="AT465" s="36" t="s">
        <v>790</v>
      </c>
      <c r="AU465" s="37">
        <v>4.7370000000000001</v>
      </c>
      <c r="AV465" s="38">
        <v>10132</v>
      </c>
      <c r="AW465" s="36" t="s">
        <v>150</v>
      </c>
      <c r="AX465" s="39">
        <v>44189</v>
      </c>
      <c r="AY465" s="39">
        <v>44251</v>
      </c>
      <c r="AZ465" s="36" t="s">
        <v>2204</v>
      </c>
      <c r="BA465" s="36" t="s">
        <v>2214</v>
      </c>
      <c r="BB465" s="37">
        <v>0.32579999999999998</v>
      </c>
      <c r="BC465" s="36" t="s">
        <v>823</v>
      </c>
      <c r="BD465" s="36" t="s">
        <v>682</v>
      </c>
    </row>
    <row r="466" spans="2:56">
      <c r="B466" s="36" t="s">
        <v>5238</v>
      </c>
      <c r="C466" s="36" t="s">
        <v>10103</v>
      </c>
      <c r="D466" s="36" t="s">
        <v>3068</v>
      </c>
      <c r="E466" s="36" t="s">
        <v>4879</v>
      </c>
      <c r="F466" s="36" t="s">
        <v>679</v>
      </c>
      <c r="G466" s="36" t="s">
        <v>692</v>
      </c>
      <c r="H466" s="36" t="s">
        <v>675</v>
      </c>
      <c r="I466" s="37">
        <v>2.15</v>
      </c>
      <c r="J466" s="38">
        <v>10000</v>
      </c>
      <c r="K466" s="36" t="s">
        <v>5235</v>
      </c>
      <c r="L466" s="39">
        <v>42312</v>
      </c>
      <c r="M466" s="39">
        <v>42543</v>
      </c>
      <c r="N466" s="36" t="s">
        <v>3056</v>
      </c>
      <c r="O466" s="36" t="s">
        <v>5229</v>
      </c>
      <c r="P466" s="37">
        <v>0.156</v>
      </c>
      <c r="Q466" s="36" t="s">
        <v>677</v>
      </c>
      <c r="R466" s="36" t="s">
        <v>682</v>
      </c>
      <c r="S466" s="47"/>
      <c r="U466" s="36" t="s">
        <v>4685</v>
      </c>
      <c r="V466" s="36" t="s">
        <v>8987</v>
      </c>
      <c r="W466" s="36" t="s">
        <v>8988</v>
      </c>
      <c r="X466" s="36" t="s">
        <v>671</v>
      </c>
      <c r="Y466" s="36" t="s">
        <v>679</v>
      </c>
      <c r="Z466" s="36" t="s">
        <v>674</v>
      </c>
      <c r="AA466" s="36" t="s">
        <v>675</v>
      </c>
      <c r="AB466" s="37">
        <v>4.8360000000000003</v>
      </c>
      <c r="AC466" s="38">
        <v>10132</v>
      </c>
      <c r="AD466" s="36" t="s">
        <v>2209</v>
      </c>
      <c r="AE466" s="39">
        <v>44189</v>
      </c>
      <c r="AF466" s="39">
        <v>44251</v>
      </c>
      <c r="AG466" s="36" t="s">
        <v>194</v>
      </c>
      <c r="AH466" s="36" t="s">
        <v>2205</v>
      </c>
      <c r="AI466" s="37">
        <v>0.25069999999999998</v>
      </c>
      <c r="AJ466" s="36" t="s">
        <v>677</v>
      </c>
      <c r="AK466" s="36" t="s">
        <v>8361</v>
      </c>
      <c r="AN466" s="36" t="s">
        <v>322</v>
      </c>
      <c r="AO466" s="36" t="s">
        <v>2215</v>
      </c>
      <c r="AP466" s="36" t="s">
        <v>2216</v>
      </c>
      <c r="AQ466" s="36" t="s">
        <v>788</v>
      </c>
      <c r="AR466" s="36" t="s">
        <v>804</v>
      </c>
      <c r="AS466" s="36" t="s">
        <v>812</v>
      </c>
      <c r="AT466" s="36" t="s">
        <v>871</v>
      </c>
      <c r="AU466" s="37">
        <v>4.8360000000000003</v>
      </c>
      <c r="AV466" s="38">
        <v>10132</v>
      </c>
      <c r="AW466" s="36" t="s">
        <v>2217</v>
      </c>
      <c r="AX466" s="39">
        <v>44189</v>
      </c>
      <c r="AY466" s="39">
        <v>44251</v>
      </c>
      <c r="AZ466" s="36" t="s">
        <v>194</v>
      </c>
      <c r="BA466" s="36" t="s">
        <v>2218</v>
      </c>
      <c r="BB466" s="37">
        <v>0.25069999999999998</v>
      </c>
      <c r="BC466" s="36" t="s">
        <v>823</v>
      </c>
      <c r="BD466" s="36" t="s">
        <v>974</v>
      </c>
    </row>
    <row r="467" spans="2:56">
      <c r="B467" s="36" t="s">
        <v>10104</v>
      </c>
      <c r="C467" s="36" t="s">
        <v>10105</v>
      </c>
      <c r="D467" s="36" t="s">
        <v>10106</v>
      </c>
      <c r="E467" s="36" t="s">
        <v>4879</v>
      </c>
      <c r="F467" s="36" t="s">
        <v>679</v>
      </c>
      <c r="G467" s="36" t="s">
        <v>674</v>
      </c>
      <c r="H467" s="36" t="s">
        <v>675</v>
      </c>
      <c r="I467" s="37">
        <v>2.5</v>
      </c>
      <c r="J467" s="38">
        <v>10000</v>
      </c>
      <c r="K467" s="36" t="s">
        <v>5209</v>
      </c>
      <c r="L467" s="39">
        <v>42313</v>
      </c>
      <c r="M467" s="39">
        <v>42333</v>
      </c>
      <c r="N467" s="36" t="s">
        <v>10059</v>
      </c>
      <c r="O467" s="36" t="s">
        <v>5212</v>
      </c>
      <c r="P467" s="37">
        <v>1.26E-2</v>
      </c>
      <c r="Q467" s="36" t="s">
        <v>677</v>
      </c>
      <c r="R467" s="36" t="s">
        <v>682</v>
      </c>
      <c r="S467" s="47"/>
      <c r="U467" s="36" t="s">
        <v>8989</v>
      </c>
      <c r="V467" s="36" t="s">
        <v>2220</v>
      </c>
      <c r="W467" s="36" t="s">
        <v>2221</v>
      </c>
      <c r="X467" s="36" t="s">
        <v>8357</v>
      </c>
      <c r="Y467" s="36" t="s">
        <v>679</v>
      </c>
      <c r="Z467" s="36" t="s">
        <v>8401</v>
      </c>
      <c r="AA467" s="36" t="s">
        <v>8389</v>
      </c>
      <c r="AB467" s="37">
        <v>4.9349999999999996</v>
      </c>
      <c r="AC467" s="38">
        <v>10132</v>
      </c>
      <c r="AD467" s="36" t="s">
        <v>2209</v>
      </c>
      <c r="AE467" s="39">
        <v>44189</v>
      </c>
      <c r="AF467" s="39">
        <v>44251</v>
      </c>
      <c r="AG467" s="36" t="s">
        <v>194</v>
      </c>
      <c r="AH467" s="36" t="s">
        <v>2205</v>
      </c>
      <c r="AI467" s="37">
        <v>0.1883</v>
      </c>
      <c r="AJ467" s="36" t="s">
        <v>677</v>
      </c>
      <c r="AK467" s="36" t="s">
        <v>8381</v>
      </c>
      <c r="AN467" s="36" t="s">
        <v>2219</v>
      </c>
      <c r="AO467" s="36" t="s">
        <v>2220</v>
      </c>
      <c r="AP467" s="36" t="s">
        <v>2221</v>
      </c>
      <c r="AQ467" s="36" t="s">
        <v>808</v>
      </c>
      <c r="AR467" s="36" t="s">
        <v>811</v>
      </c>
      <c r="AS467" s="36" t="s">
        <v>674</v>
      </c>
      <c r="AT467" s="36" t="s">
        <v>790</v>
      </c>
      <c r="AU467" s="37">
        <v>4.9349999999999996</v>
      </c>
      <c r="AV467" s="38">
        <v>10132</v>
      </c>
      <c r="AW467" s="36" t="s">
        <v>2209</v>
      </c>
      <c r="AX467" s="39">
        <v>44189</v>
      </c>
      <c r="AY467" s="39">
        <v>44251</v>
      </c>
      <c r="AZ467" s="36" t="s">
        <v>2222</v>
      </c>
      <c r="BA467" s="36" t="s">
        <v>2223</v>
      </c>
      <c r="BB467" s="37">
        <v>0.1883</v>
      </c>
      <c r="BC467" s="36" t="s">
        <v>793</v>
      </c>
      <c r="BD467" s="36" t="s">
        <v>799</v>
      </c>
    </row>
    <row r="468" spans="2:56">
      <c r="B468" s="36" t="s">
        <v>3069</v>
      </c>
      <c r="C468" s="36" t="s">
        <v>5239</v>
      </c>
      <c r="D468" s="36" t="s">
        <v>10107</v>
      </c>
      <c r="E468" s="36" t="s">
        <v>4879</v>
      </c>
      <c r="F468" s="36" t="s">
        <v>679</v>
      </c>
      <c r="G468" s="36" t="s">
        <v>692</v>
      </c>
      <c r="H468" s="36" t="s">
        <v>675</v>
      </c>
      <c r="I468" s="37">
        <v>2.5</v>
      </c>
      <c r="J468" s="38">
        <v>10000</v>
      </c>
      <c r="K468" s="36" t="s">
        <v>5209</v>
      </c>
      <c r="L468" s="39">
        <v>42313</v>
      </c>
      <c r="M468" s="39">
        <v>42333</v>
      </c>
      <c r="N468" s="36" t="s">
        <v>10059</v>
      </c>
      <c r="O468" s="36" t="s">
        <v>5212</v>
      </c>
      <c r="P468" s="37">
        <v>0.13969999999999999</v>
      </c>
      <c r="Q468" s="36" t="s">
        <v>677</v>
      </c>
      <c r="R468" s="36" t="s">
        <v>682</v>
      </c>
      <c r="S468" s="47"/>
      <c r="U468" s="36" t="s">
        <v>8990</v>
      </c>
      <c r="V468" s="36" t="s">
        <v>2225</v>
      </c>
      <c r="W468" s="36" t="s">
        <v>2226</v>
      </c>
      <c r="X468" s="36" t="s">
        <v>671</v>
      </c>
      <c r="Y468" s="36" t="s">
        <v>8385</v>
      </c>
      <c r="Z468" s="36" t="s">
        <v>674</v>
      </c>
      <c r="AA468" s="36" t="s">
        <v>675</v>
      </c>
      <c r="AB468" s="37">
        <v>5.1820000000000004</v>
      </c>
      <c r="AC468" s="38">
        <v>10132</v>
      </c>
      <c r="AD468" s="36" t="s">
        <v>2209</v>
      </c>
      <c r="AE468" s="39">
        <v>44189</v>
      </c>
      <c r="AF468" s="39">
        <v>44251</v>
      </c>
      <c r="AG468" s="36" t="s">
        <v>194</v>
      </c>
      <c r="AH468" s="36" t="s">
        <v>2205</v>
      </c>
      <c r="AI468" s="37">
        <v>8.4400000000000003E-2</v>
      </c>
      <c r="AJ468" s="36" t="s">
        <v>677</v>
      </c>
      <c r="AK468" s="36" t="s">
        <v>8381</v>
      </c>
      <c r="AN468" s="36" t="s">
        <v>2224</v>
      </c>
      <c r="AO468" s="36" t="s">
        <v>2225</v>
      </c>
      <c r="AP468" s="36" t="s">
        <v>2226</v>
      </c>
      <c r="AQ468" s="36" t="s">
        <v>195</v>
      </c>
      <c r="AR468" s="36" t="s">
        <v>679</v>
      </c>
      <c r="AS468" s="36" t="s">
        <v>674</v>
      </c>
      <c r="AT468" s="36" t="s">
        <v>871</v>
      </c>
      <c r="AU468" s="37">
        <v>5.1820000000000004</v>
      </c>
      <c r="AV468" s="38">
        <v>10132</v>
      </c>
      <c r="AW468" s="36" t="s">
        <v>2227</v>
      </c>
      <c r="AX468" s="39">
        <v>44189</v>
      </c>
      <c r="AY468" s="39">
        <v>44251</v>
      </c>
      <c r="AZ468" s="36" t="s">
        <v>2228</v>
      </c>
      <c r="BA468" s="36" t="s">
        <v>2223</v>
      </c>
      <c r="BB468" s="37">
        <v>8.4400000000000003E-2</v>
      </c>
      <c r="BC468" s="36" t="s">
        <v>677</v>
      </c>
      <c r="BD468" s="36" t="s">
        <v>810</v>
      </c>
    </row>
    <row r="469" spans="2:56">
      <c r="B469" s="36" t="s">
        <v>3070</v>
      </c>
      <c r="C469" s="36" t="s">
        <v>3071</v>
      </c>
      <c r="D469" s="36" t="s">
        <v>3072</v>
      </c>
      <c r="E469" s="36" t="s">
        <v>4879</v>
      </c>
      <c r="F469" s="36" t="s">
        <v>679</v>
      </c>
      <c r="G469" s="36" t="s">
        <v>674</v>
      </c>
      <c r="H469" s="36" t="s">
        <v>675</v>
      </c>
      <c r="I469" s="37">
        <v>2.4500000000000002</v>
      </c>
      <c r="J469" s="38">
        <v>10000</v>
      </c>
      <c r="K469" s="36" t="s">
        <v>5235</v>
      </c>
      <c r="L469" s="39">
        <v>42313</v>
      </c>
      <c r="M469" s="39">
        <v>42543</v>
      </c>
      <c r="N469" s="36" t="s">
        <v>3056</v>
      </c>
      <c r="O469" s="36" t="s">
        <v>5229</v>
      </c>
      <c r="P469" s="37">
        <v>0.13869999999999999</v>
      </c>
      <c r="Q469" s="36" t="s">
        <v>677</v>
      </c>
      <c r="R469" s="36" t="s">
        <v>682</v>
      </c>
      <c r="S469" s="47"/>
      <c r="U469" s="36" t="s">
        <v>8991</v>
      </c>
      <c r="V469" s="36" t="s">
        <v>323</v>
      </c>
      <c r="W469" s="36" t="s">
        <v>2230</v>
      </c>
      <c r="X469" s="36" t="s">
        <v>671</v>
      </c>
      <c r="Y469" s="36" t="s">
        <v>679</v>
      </c>
      <c r="Z469" s="36" t="s">
        <v>674</v>
      </c>
      <c r="AA469" s="36" t="s">
        <v>675</v>
      </c>
      <c r="AB469" s="37">
        <v>5.4279999999999999</v>
      </c>
      <c r="AC469" s="38">
        <v>10132</v>
      </c>
      <c r="AD469" s="36" t="s">
        <v>2209</v>
      </c>
      <c r="AE469" s="39">
        <v>44189</v>
      </c>
      <c r="AF469" s="39">
        <v>44251</v>
      </c>
      <c r="AG469" s="36" t="s">
        <v>194</v>
      </c>
      <c r="AH469" s="36" t="s">
        <v>2205</v>
      </c>
      <c r="AI469" s="37">
        <v>3.78E-2</v>
      </c>
      <c r="AJ469" s="36" t="s">
        <v>677</v>
      </c>
      <c r="AK469" s="36" t="s">
        <v>682</v>
      </c>
      <c r="AN469" s="36" t="s">
        <v>2229</v>
      </c>
      <c r="AO469" s="36" t="s">
        <v>323</v>
      </c>
      <c r="AP469" s="36" t="s">
        <v>2230</v>
      </c>
      <c r="AQ469" s="36" t="s">
        <v>673</v>
      </c>
      <c r="AR469" s="36" t="s">
        <v>804</v>
      </c>
      <c r="AS469" s="36" t="s">
        <v>789</v>
      </c>
      <c r="AT469" s="36" t="s">
        <v>790</v>
      </c>
      <c r="AU469" s="37">
        <v>5.4279999999999999</v>
      </c>
      <c r="AV469" s="38">
        <v>10132</v>
      </c>
      <c r="AW469" s="36" t="s">
        <v>2231</v>
      </c>
      <c r="AX469" s="39">
        <v>44189</v>
      </c>
      <c r="AY469" s="39">
        <v>44251</v>
      </c>
      <c r="AZ469" s="36" t="s">
        <v>2228</v>
      </c>
      <c r="BA469" s="36" t="s">
        <v>2205</v>
      </c>
      <c r="BB469" s="37">
        <v>3.78E-2</v>
      </c>
      <c r="BC469" s="36" t="s">
        <v>201</v>
      </c>
      <c r="BD469" s="36" t="s">
        <v>810</v>
      </c>
    </row>
    <row r="470" spans="2:56">
      <c r="B470" s="36" t="s">
        <v>3073</v>
      </c>
      <c r="C470" s="36" t="s">
        <v>10108</v>
      </c>
      <c r="D470" s="36" t="s">
        <v>10109</v>
      </c>
      <c r="E470" s="36" t="s">
        <v>4879</v>
      </c>
      <c r="F470" s="36" t="s">
        <v>679</v>
      </c>
      <c r="G470" s="36" t="s">
        <v>674</v>
      </c>
      <c r="H470" s="36" t="s">
        <v>675</v>
      </c>
      <c r="I470" s="37">
        <v>2.5</v>
      </c>
      <c r="J470" s="38">
        <v>10000</v>
      </c>
      <c r="K470" s="36" t="s">
        <v>5235</v>
      </c>
      <c r="L470" s="39">
        <v>42313</v>
      </c>
      <c r="M470" s="39">
        <v>42543</v>
      </c>
      <c r="N470" s="36" t="s">
        <v>3056</v>
      </c>
      <c r="O470" s="36" t="s">
        <v>5229</v>
      </c>
      <c r="P470" s="37">
        <v>0.1179</v>
      </c>
      <c r="Q470" s="36" t="s">
        <v>677</v>
      </c>
      <c r="R470" s="36" t="s">
        <v>682</v>
      </c>
      <c r="S470" s="47"/>
      <c r="U470" s="36" t="s">
        <v>8992</v>
      </c>
      <c r="V470" s="36" t="s">
        <v>8993</v>
      </c>
      <c r="W470" s="36" t="s">
        <v>2234</v>
      </c>
      <c r="X470" s="36" t="s">
        <v>671</v>
      </c>
      <c r="Y470" s="36" t="s">
        <v>679</v>
      </c>
      <c r="Z470" s="36" t="s">
        <v>674</v>
      </c>
      <c r="AA470" s="36" t="s">
        <v>8406</v>
      </c>
      <c r="AB470" s="37">
        <v>5.6749999999999998</v>
      </c>
      <c r="AC470" s="38">
        <v>10132</v>
      </c>
      <c r="AD470" s="36" t="s">
        <v>2209</v>
      </c>
      <c r="AE470" s="39">
        <v>44189</v>
      </c>
      <c r="AF470" s="39">
        <v>44251</v>
      </c>
      <c r="AG470" s="36" t="s">
        <v>8994</v>
      </c>
      <c r="AH470" s="36" t="s">
        <v>2205</v>
      </c>
      <c r="AI470" s="37">
        <v>2.0899999999999998E-2</v>
      </c>
      <c r="AJ470" s="36" t="s">
        <v>677</v>
      </c>
      <c r="AK470" s="36" t="s">
        <v>682</v>
      </c>
      <c r="AN470" s="36" t="s">
        <v>2232</v>
      </c>
      <c r="AO470" s="36" t="s">
        <v>2233</v>
      </c>
      <c r="AP470" s="36" t="s">
        <v>2234</v>
      </c>
      <c r="AQ470" s="36" t="s">
        <v>673</v>
      </c>
      <c r="AR470" s="36" t="s">
        <v>811</v>
      </c>
      <c r="AS470" s="36" t="s">
        <v>812</v>
      </c>
      <c r="AT470" s="36" t="s">
        <v>675</v>
      </c>
      <c r="AU470" s="37">
        <v>5.6749999999999998</v>
      </c>
      <c r="AV470" s="38">
        <v>10132</v>
      </c>
      <c r="AW470" s="36" t="s">
        <v>2227</v>
      </c>
      <c r="AX470" s="39">
        <v>44189</v>
      </c>
      <c r="AY470" s="39">
        <v>44251</v>
      </c>
      <c r="AZ470" s="36" t="s">
        <v>2228</v>
      </c>
      <c r="BA470" s="36" t="s">
        <v>151</v>
      </c>
      <c r="BB470" s="37">
        <v>2.0899999999999998E-2</v>
      </c>
      <c r="BC470" s="36" t="s">
        <v>677</v>
      </c>
      <c r="BD470" s="36" t="s">
        <v>682</v>
      </c>
    </row>
    <row r="471" spans="2:56">
      <c r="B471" s="36" t="s">
        <v>5240</v>
      </c>
      <c r="C471" s="36" t="s">
        <v>3074</v>
      </c>
      <c r="D471" s="36" t="s">
        <v>10110</v>
      </c>
      <c r="E471" s="36" t="s">
        <v>4879</v>
      </c>
      <c r="F471" s="36" t="s">
        <v>679</v>
      </c>
      <c r="G471" s="36" t="s">
        <v>692</v>
      </c>
      <c r="H471" s="36" t="s">
        <v>675</v>
      </c>
      <c r="I471" s="37">
        <v>2.4500000000000002</v>
      </c>
      <c r="J471" s="38">
        <v>10000</v>
      </c>
      <c r="K471" s="36" t="s">
        <v>5235</v>
      </c>
      <c r="L471" s="39">
        <v>42313</v>
      </c>
      <c r="M471" s="39">
        <v>42543</v>
      </c>
      <c r="N471" s="36" t="s">
        <v>3056</v>
      </c>
      <c r="O471" s="36" t="s">
        <v>5229</v>
      </c>
      <c r="P471" s="37">
        <v>0.2722</v>
      </c>
      <c r="Q471" s="36" t="s">
        <v>677</v>
      </c>
      <c r="R471" s="36" t="s">
        <v>682</v>
      </c>
      <c r="S471" s="47"/>
      <c r="U471" s="36" t="s">
        <v>2235</v>
      </c>
      <c r="V471" s="36" t="s">
        <v>2236</v>
      </c>
      <c r="W471" s="36" t="s">
        <v>8995</v>
      </c>
      <c r="X471" s="36" t="s">
        <v>671</v>
      </c>
      <c r="Y471" s="36" t="s">
        <v>8376</v>
      </c>
      <c r="Z471" s="36" t="s">
        <v>674</v>
      </c>
      <c r="AA471" s="36" t="s">
        <v>675</v>
      </c>
      <c r="AB471" s="37">
        <v>5.9219999999999997</v>
      </c>
      <c r="AC471" s="38">
        <v>10132</v>
      </c>
      <c r="AD471" s="36" t="s">
        <v>8996</v>
      </c>
      <c r="AE471" s="39">
        <v>44189</v>
      </c>
      <c r="AF471" s="39">
        <v>44251</v>
      </c>
      <c r="AG471" s="36" t="s">
        <v>194</v>
      </c>
      <c r="AH471" s="36" t="s">
        <v>8997</v>
      </c>
      <c r="AI471" s="37">
        <v>1.2699999999999999E-2</v>
      </c>
      <c r="AJ471" s="36" t="s">
        <v>677</v>
      </c>
      <c r="AK471" s="36" t="s">
        <v>682</v>
      </c>
      <c r="AN471" s="36" t="s">
        <v>2235</v>
      </c>
      <c r="AO471" s="36" t="s">
        <v>2236</v>
      </c>
      <c r="AP471" s="36" t="s">
        <v>2237</v>
      </c>
      <c r="AQ471" s="36" t="s">
        <v>788</v>
      </c>
      <c r="AR471" s="36" t="s">
        <v>811</v>
      </c>
      <c r="AS471" s="36" t="s">
        <v>674</v>
      </c>
      <c r="AT471" s="36" t="s">
        <v>78</v>
      </c>
      <c r="AU471" s="37">
        <v>5.9219999999999997</v>
      </c>
      <c r="AV471" s="38">
        <v>10132</v>
      </c>
      <c r="AW471" s="36" t="s">
        <v>2227</v>
      </c>
      <c r="AX471" s="39">
        <v>44189</v>
      </c>
      <c r="AY471" s="39">
        <v>44251</v>
      </c>
      <c r="AZ471" s="36" t="s">
        <v>2204</v>
      </c>
      <c r="BA471" s="36" t="s">
        <v>2223</v>
      </c>
      <c r="BB471" s="37">
        <v>1.2699999999999999E-2</v>
      </c>
      <c r="BC471" s="36" t="s">
        <v>823</v>
      </c>
      <c r="BD471" s="36" t="s">
        <v>682</v>
      </c>
    </row>
    <row r="472" spans="2:56">
      <c r="B472" s="36" t="s">
        <v>10111</v>
      </c>
      <c r="C472" s="36" t="s">
        <v>10112</v>
      </c>
      <c r="D472" s="36" t="s">
        <v>3075</v>
      </c>
      <c r="E472" s="36" t="s">
        <v>4879</v>
      </c>
      <c r="F472" s="36" t="s">
        <v>679</v>
      </c>
      <c r="G472" s="36" t="s">
        <v>692</v>
      </c>
      <c r="H472" s="36" t="s">
        <v>675</v>
      </c>
      <c r="I472" s="37">
        <v>2.5</v>
      </c>
      <c r="J472" s="38">
        <v>10000</v>
      </c>
      <c r="K472" s="36" t="s">
        <v>5235</v>
      </c>
      <c r="L472" s="39">
        <v>42313</v>
      </c>
      <c r="M472" s="39">
        <v>42543</v>
      </c>
      <c r="N472" s="36" t="s">
        <v>3056</v>
      </c>
      <c r="O472" s="36" t="s">
        <v>5229</v>
      </c>
      <c r="P472" s="37">
        <v>0.30070000000000002</v>
      </c>
      <c r="Q472" s="36" t="s">
        <v>677</v>
      </c>
      <c r="R472" s="36" t="s">
        <v>682</v>
      </c>
      <c r="S472" s="47"/>
      <c r="U472" s="36" t="s">
        <v>8998</v>
      </c>
      <c r="V472" s="36" t="s">
        <v>8999</v>
      </c>
      <c r="W472" s="36" t="s">
        <v>2240</v>
      </c>
      <c r="X472" s="36" t="s">
        <v>671</v>
      </c>
      <c r="Y472" s="36" t="s">
        <v>679</v>
      </c>
      <c r="Z472" s="36" t="s">
        <v>692</v>
      </c>
      <c r="AA472" s="36" t="s">
        <v>8412</v>
      </c>
      <c r="AB472" s="37">
        <v>4.54</v>
      </c>
      <c r="AC472" s="38">
        <v>10132</v>
      </c>
      <c r="AD472" s="36" t="s">
        <v>2209</v>
      </c>
      <c r="AE472" s="39">
        <v>44189</v>
      </c>
      <c r="AF472" s="39">
        <v>44251</v>
      </c>
      <c r="AG472" s="36" t="s">
        <v>9000</v>
      </c>
      <c r="AH472" s="36" t="s">
        <v>9001</v>
      </c>
      <c r="AI472" s="37">
        <v>2.47E-2</v>
      </c>
      <c r="AJ472" s="36" t="s">
        <v>677</v>
      </c>
      <c r="AK472" s="36" t="s">
        <v>8381</v>
      </c>
      <c r="AN472" s="36" t="s">
        <v>2238</v>
      </c>
      <c r="AO472" s="36" t="s">
        <v>2239</v>
      </c>
      <c r="AP472" s="36" t="s">
        <v>2240</v>
      </c>
      <c r="AQ472" s="36" t="s">
        <v>673</v>
      </c>
      <c r="AR472" s="36" t="s">
        <v>679</v>
      </c>
      <c r="AS472" s="36" t="s">
        <v>830</v>
      </c>
      <c r="AT472" s="36" t="s">
        <v>809</v>
      </c>
      <c r="AU472" s="37">
        <v>4.54</v>
      </c>
      <c r="AV472" s="38">
        <v>10132</v>
      </c>
      <c r="AW472" s="36" t="s">
        <v>150</v>
      </c>
      <c r="AX472" s="39">
        <v>44189</v>
      </c>
      <c r="AY472" s="39">
        <v>44251</v>
      </c>
      <c r="AZ472" s="36" t="s">
        <v>2204</v>
      </c>
      <c r="BA472" s="36" t="s">
        <v>2205</v>
      </c>
      <c r="BB472" s="37">
        <v>2.47E-2</v>
      </c>
      <c r="BC472" s="36" t="s">
        <v>677</v>
      </c>
      <c r="BD472" s="36" t="s">
        <v>810</v>
      </c>
    </row>
    <row r="473" spans="2:56">
      <c r="B473" s="36" t="s">
        <v>10113</v>
      </c>
      <c r="C473" s="36" t="s">
        <v>3076</v>
      </c>
      <c r="D473" s="36" t="s">
        <v>10114</v>
      </c>
      <c r="E473" s="36" t="s">
        <v>4879</v>
      </c>
      <c r="F473" s="36" t="s">
        <v>679</v>
      </c>
      <c r="G473" s="36" t="s">
        <v>674</v>
      </c>
      <c r="H473" s="36" t="s">
        <v>675</v>
      </c>
      <c r="I473" s="37">
        <v>2.5499999999999998</v>
      </c>
      <c r="J473" s="38">
        <v>10000</v>
      </c>
      <c r="K473" s="36" t="s">
        <v>5209</v>
      </c>
      <c r="L473" s="39">
        <v>42314</v>
      </c>
      <c r="M473" s="39">
        <v>42333</v>
      </c>
      <c r="N473" s="36" t="s">
        <v>10059</v>
      </c>
      <c r="O473" s="36" t="s">
        <v>5212</v>
      </c>
      <c r="P473" s="37">
        <v>2.07E-2</v>
      </c>
      <c r="Q473" s="36" t="s">
        <v>677</v>
      </c>
      <c r="R473" s="36" t="s">
        <v>682</v>
      </c>
      <c r="S473" s="47"/>
      <c r="U473" s="36" t="s">
        <v>324</v>
      </c>
      <c r="V473" s="36" t="s">
        <v>2241</v>
      </c>
      <c r="W473" s="36" t="s">
        <v>756</v>
      </c>
      <c r="X473" s="36" t="s">
        <v>671</v>
      </c>
      <c r="Y473" s="36" t="s">
        <v>8458</v>
      </c>
      <c r="Z473" s="36" t="s">
        <v>692</v>
      </c>
      <c r="AA473" s="36" t="s">
        <v>675</v>
      </c>
      <c r="AB473" s="37">
        <v>4.6390000000000002</v>
      </c>
      <c r="AC473" s="38">
        <v>10132</v>
      </c>
      <c r="AD473" s="36" t="s">
        <v>2209</v>
      </c>
      <c r="AE473" s="39">
        <v>44189</v>
      </c>
      <c r="AF473" s="39">
        <v>44251</v>
      </c>
      <c r="AG473" s="36" t="s">
        <v>194</v>
      </c>
      <c r="AH473" s="36" t="s">
        <v>2205</v>
      </c>
      <c r="AI473" s="37">
        <v>3.6200000000000003E-2</v>
      </c>
      <c r="AJ473" s="36" t="s">
        <v>8459</v>
      </c>
      <c r="AK473" s="36" t="s">
        <v>8381</v>
      </c>
      <c r="AN473" s="36" t="s">
        <v>324</v>
      </c>
      <c r="AO473" s="36" t="s">
        <v>2241</v>
      </c>
      <c r="AP473" s="36" t="s">
        <v>756</v>
      </c>
      <c r="AQ473" s="36" t="s">
        <v>673</v>
      </c>
      <c r="AR473" s="36" t="s">
        <v>811</v>
      </c>
      <c r="AS473" s="36" t="s">
        <v>692</v>
      </c>
      <c r="AT473" s="36" t="s">
        <v>809</v>
      </c>
      <c r="AU473" s="37">
        <v>4.6390000000000002</v>
      </c>
      <c r="AV473" s="38">
        <v>10132</v>
      </c>
      <c r="AW473" s="36" t="s">
        <v>2227</v>
      </c>
      <c r="AX473" s="39">
        <v>44189</v>
      </c>
      <c r="AY473" s="39">
        <v>44251</v>
      </c>
      <c r="AZ473" s="36" t="s">
        <v>2242</v>
      </c>
      <c r="BA473" s="36" t="s">
        <v>2205</v>
      </c>
      <c r="BB473" s="37">
        <v>3.6200000000000003E-2</v>
      </c>
      <c r="BC473" s="36" t="s">
        <v>677</v>
      </c>
      <c r="BD473" s="36" t="s">
        <v>807</v>
      </c>
    </row>
    <row r="474" spans="2:56">
      <c r="B474" s="36" t="s">
        <v>10115</v>
      </c>
      <c r="C474" s="36" t="s">
        <v>10116</v>
      </c>
      <c r="D474" s="36" t="s">
        <v>10117</v>
      </c>
      <c r="E474" s="36" t="s">
        <v>4879</v>
      </c>
      <c r="F474" s="36" t="s">
        <v>679</v>
      </c>
      <c r="G474" s="36" t="s">
        <v>692</v>
      </c>
      <c r="H474" s="36" t="s">
        <v>675</v>
      </c>
      <c r="I474" s="37">
        <v>2.5499999999999998</v>
      </c>
      <c r="J474" s="38">
        <v>10000</v>
      </c>
      <c r="K474" s="36" t="s">
        <v>5209</v>
      </c>
      <c r="L474" s="39">
        <v>42314</v>
      </c>
      <c r="M474" s="39">
        <v>42333</v>
      </c>
      <c r="N474" s="36" t="s">
        <v>10059</v>
      </c>
      <c r="O474" s="36" t="s">
        <v>5212</v>
      </c>
      <c r="P474" s="37">
        <v>0.14430000000000001</v>
      </c>
      <c r="Q474" s="36" t="s">
        <v>677</v>
      </c>
      <c r="R474" s="36" t="s">
        <v>682</v>
      </c>
      <c r="S474" s="47"/>
      <c r="U474" s="36" t="s">
        <v>2243</v>
      </c>
      <c r="V474" s="36" t="s">
        <v>4686</v>
      </c>
      <c r="W474" s="36" t="s">
        <v>9002</v>
      </c>
      <c r="X474" s="36" t="s">
        <v>671</v>
      </c>
      <c r="Y474" s="36" t="s">
        <v>679</v>
      </c>
      <c r="Z474" s="36" t="s">
        <v>692</v>
      </c>
      <c r="AA474" s="36" t="s">
        <v>675</v>
      </c>
      <c r="AB474" s="37">
        <v>4.7370000000000001</v>
      </c>
      <c r="AC474" s="38">
        <v>10132</v>
      </c>
      <c r="AD474" s="36" t="s">
        <v>2209</v>
      </c>
      <c r="AE474" s="39">
        <v>44189</v>
      </c>
      <c r="AF474" s="39">
        <v>44251</v>
      </c>
      <c r="AG474" s="36" t="s">
        <v>194</v>
      </c>
      <c r="AH474" s="36" t="s">
        <v>2205</v>
      </c>
      <c r="AI474" s="37">
        <v>5.2699999999999997E-2</v>
      </c>
      <c r="AJ474" s="36" t="s">
        <v>677</v>
      </c>
      <c r="AK474" s="36" t="s">
        <v>682</v>
      </c>
      <c r="AN474" s="36" t="s">
        <v>2243</v>
      </c>
      <c r="AO474" s="36" t="s">
        <v>325</v>
      </c>
      <c r="AP474" s="36" t="s">
        <v>2244</v>
      </c>
      <c r="AQ474" s="36" t="s">
        <v>827</v>
      </c>
      <c r="AR474" s="36" t="s">
        <v>811</v>
      </c>
      <c r="AS474" s="36" t="s">
        <v>692</v>
      </c>
      <c r="AT474" s="36" t="s">
        <v>675</v>
      </c>
      <c r="AU474" s="37">
        <v>4.7370000000000001</v>
      </c>
      <c r="AV474" s="38">
        <v>10132</v>
      </c>
      <c r="AW474" s="36" t="s">
        <v>2209</v>
      </c>
      <c r="AX474" s="39">
        <v>44189</v>
      </c>
      <c r="AY474" s="39">
        <v>44251</v>
      </c>
      <c r="AZ474" s="36" t="s">
        <v>2204</v>
      </c>
      <c r="BA474" s="36" t="s">
        <v>2223</v>
      </c>
      <c r="BB474" s="37">
        <v>5.2699999999999997E-2</v>
      </c>
      <c r="BC474" s="36" t="s">
        <v>823</v>
      </c>
      <c r="BD474" s="36" t="s">
        <v>807</v>
      </c>
    </row>
    <row r="475" spans="2:56">
      <c r="B475" s="36" t="s">
        <v>5241</v>
      </c>
      <c r="C475" s="36" t="s">
        <v>3077</v>
      </c>
      <c r="D475" s="36" t="s">
        <v>3078</v>
      </c>
      <c r="E475" s="36" t="s">
        <v>4879</v>
      </c>
      <c r="F475" s="36" t="s">
        <v>679</v>
      </c>
      <c r="G475" s="36" t="s">
        <v>674</v>
      </c>
      <c r="H475" s="36" t="s">
        <v>675</v>
      </c>
      <c r="I475" s="37">
        <v>2.5499999999999998</v>
      </c>
      <c r="J475" s="38">
        <v>10000</v>
      </c>
      <c r="K475" s="36" t="s">
        <v>5235</v>
      </c>
      <c r="L475" s="39">
        <v>42314</v>
      </c>
      <c r="M475" s="39">
        <v>42543</v>
      </c>
      <c r="N475" s="36" t="s">
        <v>3056</v>
      </c>
      <c r="O475" s="36" t="s">
        <v>5229</v>
      </c>
      <c r="P475" s="37">
        <v>0.121</v>
      </c>
      <c r="Q475" s="36" t="s">
        <v>677</v>
      </c>
      <c r="R475" s="36" t="s">
        <v>682</v>
      </c>
      <c r="S475" s="47"/>
      <c r="U475" s="36" t="s">
        <v>9003</v>
      </c>
      <c r="V475" s="36" t="s">
        <v>2245</v>
      </c>
      <c r="W475" s="36" t="s">
        <v>2246</v>
      </c>
      <c r="X475" s="36" t="s">
        <v>671</v>
      </c>
      <c r="Y475" s="36" t="s">
        <v>679</v>
      </c>
      <c r="Z475" s="36" t="s">
        <v>8380</v>
      </c>
      <c r="AA475" s="36" t="s">
        <v>675</v>
      </c>
      <c r="AB475" s="37">
        <v>4.8360000000000003</v>
      </c>
      <c r="AC475" s="38">
        <v>10132</v>
      </c>
      <c r="AD475" s="36" t="s">
        <v>2209</v>
      </c>
      <c r="AE475" s="39">
        <v>44189</v>
      </c>
      <c r="AF475" s="39">
        <v>44251</v>
      </c>
      <c r="AG475" s="36" t="s">
        <v>194</v>
      </c>
      <c r="AH475" s="36" t="s">
        <v>2205</v>
      </c>
      <c r="AI475" s="37">
        <v>7.8799999999999995E-2</v>
      </c>
      <c r="AJ475" s="36" t="s">
        <v>677</v>
      </c>
      <c r="AK475" s="36" t="s">
        <v>682</v>
      </c>
      <c r="AN475" s="36" t="s">
        <v>326</v>
      </c>
      <c r="AO475" s="36" t="s">
        <v>2245</v>
      </c>
      <c r="AP475" s="36" t="s">
        <v>2246</v>
      </c>
      <c r="AQ475" s="36" t="s">
        <v>673</v>
      </c>
      <c r="AR475" s="36" t="s">
        <v>811</v>
      </c>
      <c r="AS475" s="36" t="s">
        <v>830</v>
      </c>
      <c r="AT475" s="36" t="s">
        <v>855</v>
      </c>
      <c r="AU475" s="37">
        <v>4.8360000000000003</v>
      </c>
      <c r="AV475" s="38">
        <v>10132</v>
      </c>
      <c r="AW475" s="36" t="s">
        <v>2209</v>
      </c>
      <c r="AX475" s="39">
        <v>44189</v>
      </c>
      <c r="AY475" s="39">
        <v>44251</v>
      </c>
      <c r="AZ475" s="36" t="s">
        <v>2242</v>
      </c>
      <c r="BA475" s="36" t="s">
        <v>151</v>
      </c>
      <c r="BB475" s="37">
        <v>7.8799999999999995E-2</v>
      </c>
      <c r="BC475" s="36" t="s">
        <v>823</v>
      </c>
      <c r="BD475" s="36" t="s">
        <v>799</v>
      </c>
    </row>
    <row r="476" spans="2:56">
      <c r="B476" s="36" t="s">
        <v>3079</v>
      </c>
      <c r="C476" s="36" t="s">
        <v>401</v>
      </c>
      <c r="D476" s="36" t="s">
        <v>10118</v>
      </c>
      <c r="E476" s="36" t="s">
        <v>4879</v>
      </c>
      <c r="F476" s="36" t="s">
        <v>679</v>
      </c>
      <c r="G476" s="36" t="s">
        <v>692</v>
      </c>
      <c r="H476" s="36" t="s">
        <v>675</v>
      </c>
      <c r="I476" s="37">
        <v>2.5499999999999998</v>
      </c>
      <c r="J476" s="38">
        <v>10000</v>
      </c>
      <c r="K476" s="36" t="s">
        <v>5235</v>
      </c>
      <c r="L476" s="39">
        <v>42314</v>
      </c>
      <c r="M476" s="39">
        <v>42543</v>
      </c>
      <c r="N476" s="36" t="s">
        <v>3056</v>
      </c>
      <c r="O476" s="36" t="s">
        <v>5229</v>
      </c>
      <c r="P476" s="37">
        <v>0.29039999999999999</v>
      </c>
      <c r="Q476" s="36" t="s">
        <v>677</v>
      </c>
      <c r="R476" s="36" t="s">
        <v>682</v>
      </c>
      <c r="S476" s="47"/>
      <c r="U476" s="36" t="s">
        <v>2247</v>
      </c>
      <c r="V476" s="36" t="s">
        <v>9004</v>
      </c>
      <c r="W476" s="36" t="s">
        <v>2249</v>
      </c>
      <c r="X476" s="36" t="s">
        <v>671</v>
      </c>
      <c r="Y476" s="36" t="s">
        <v>8391</v>
      </c>
      <c r="Z476" s="36" t="s">
        <v>692</v>
      </c>
      <c r="AA476" s="36" t="s">
        <v>8389</v>
      </c>
      <c r="AB476" s="37">
        <v>4.9349999999999996</v>
      </c>
      <c r="AC476" s="38">
        <v>10132</v>
      </c>
      <c r="AD476" s="36" t="s">
        <v>2209</v>
      </c>
      <c r="AE476" s="39">
        <v>44189</v>
      </c>
      <c r="AF476" s="39">
        <v>44251</v>
      </c>
      <c r="AG476" s="36" t="s">
        <v>8994</v>
      </c>
      <c r="AH476" s="36" t="s">
        <v>8997</v>
      </c>
      <c r="AI476" s="37">
        <v>0.1153</v>
      </c>
      <c r="AJ476" s="36" t="s">
        <v>677</v>
      </c>
      <c r="AK476" s="36" t="s">
        <v>682</v>
      </c>
      <c r="AN476" s="36" t="s">
        <v>2247</v>
      </c>
      <c r="AO476" s="36" t="s">
        <v>2248</v>
      </c>
      <c r="AP476" s="36" t="s">
        <v>2249</v>
      </c>
      <c r="AQ476" s="36" t="s">
        <v>673</v>
      </c>
      <c r="AR476" s="36" t="s">
        <v>679</v>
      </c>
      <c r="AS476" s="36" t="s">
        <v>830</v>
      </c>
      <c r="AT476" s="36" t="s">
        <v>675</v>
      </c>
      <c r="AU476" s="37">
        <v>4.9349999999999996</v>
      </c>
      <c r="AV476" s="38">
        <v>10132</v>
      </c>
      <c r="AW476" s="36" t="s">
        <v>2231</v>
      </c>
      <c r="AX476" s="39">
        <v>44189</v>
      </c>
      <c r="AY476" s="39">
        <v>44251</v>
      </c>
      <c r="AZ476" s="36" t="s">
        <v>2204</v>
      </c>
      <c r="BA476" s="36" t="s">
        <v>2210</v>
      </c>
      <c r="BB476" s="37">
        <v>0.1153</v>
      </c>
      <c r="BC476" s="36" t="s">
        <v>201</v>
      </c>
      <c r="BD476" s="36" t="s">
        <v>799</v>
      </c>
    </row>
    <row r="477" spans="2:56">
      <c r="B477" s="36" t="s">
        <v>5242</v>
      </c>
      <c r="C477" s="36" t="s">
        <v>10119</v>
      </c>
      <c r="D477" s="36" t="s">
        <v>10120</v>
      </c>
      <c r="E477" s="36" t="s">
        <v>4879</v>
      </c>
      <c r="F477" s="36" t="s">
        <v>679</v>
      </c>
      <c r="G477" s="36" t="s">
        <v>674</v>
      </c>
      <c r="H477" s="36" t="s">
        <v>675</v>
      </c>
      <c r="I477" s="37">
        <v>2.6</v>
      </c>
      <c r="J477" s="38">
        <v>10000</v>
      </c>
      <c r="K477" s="36" t="s">
        <v>5209</v>
      </c>
      <c r="L477" s="39">
        <v>42317</v>
      </c>
      <c r="M477" s="39">
        <v>42333</v>
      </c>
      <c r="N477" s="36" t="s">
        <v>10059</v>
      </c>
      <c r="O477" s="36" t="s">
        <v>5212</v>
      </c>
      <c r="P477" s="37">
        <v>2.81E-2</v>
      </c>
      <c r="Q477" s="36" t="s">
        <v>9548</v>
      </c>
      <c r="R477" s="36" t="s">
        <v>682</v>
      </c>
      <c r="S477" s="47"/>
      <c r="U477" s="36" t="s">
        <v>9005</v>
      </c>
      <c r="V477" s="36" t="s">
        <v>9006</v>
      </c>
      <c r="W477" s="36" t="s">
        <v>9007</v>
      </c>
      <c r="X477" s="36" t="s">
        <v>8357</v>
      </c>
      <c r="Y477" s="36" t="s">
        <v>679</v>
      </c>
      <c r="Z477" s="36" t="s">
        <v>692</v>
      </c>
      <c r="AA477" s="36" t="s">
        <v>675</v>
      </c>
      <c r="AB477" s="37">
        <v>5.1820000000000004</v>
      </c>
      <c r="AC477" s="38">
        <v>10132</v>
      </c>
      <c r="AD477" s="36" t="s">
        <v>8996</v>
      </c>
      <c r="AE477" s="39">
        <v>44189</v>
      </c>
      <c r="AF477" s="39">
        <v>44251</v>
      </c>
      <c r="AG477" s="36" t="s">
        <v>194</v>
      </c>
      <c r="AH477" s="36" t="s">
        <v>2205</v>
      </c>
      <c r="AI477" s="37">
        <v>0.26100000000000001</v>
      </c>
      <c r="AJ477" s="36" t="s">
        <v>677</v>
      </c>
      <c r="AK477" s="36" t="s">
        <v>682</v>
      </c>
      <c r="AN477" s="36" t="s">
        <v>2250</v>
      </c>
      <c r="AO477" s="36" t="s">
        <v>2251</v>
      </c>
      <c r="AP477" s="36" t="s">
        <v>2252</v>
      </c>
      <c r="AQ477" s="36" t="s">
        <v>195</v>
      </c>
      <c r="AR477" s="36" t="s">
        <v>804</v>
      </c>
      <c r="AS477" s="36" t="s">
        <v>692</v>
      </c>
      <c r="AT477" s="36" t="s">
        <v>790</v>
      </c>
      <c r="AU477" s="37">
        <v>5.1820000000000004</v>
      </c>
      <c r="AV477" s="38">
        <v>10132</v>
      </c>
      <c r="AW477" s="36" t="s">
        <v>150</v>
      </c>
      <c r="AX477" s="39">
        <v>44189</v>
      </c>
      <c r="AY477" s="39">
        <v>44251</v>
      </c>
      <c r="AZ477" s="36" t="s">
        <v>2242</v>
      </c>
      <c r="BA477" s="36" t="s">
        <v>2223</v>
      </c>
      <c r="BB477" s="37">
        <v>0.26100000000000001</v>
      </c>
      <c r="BC477" s="36" t="s">
        <v>677</v>
      </c>
      <c r="BD477" s="36" t="s">
        <v>682</v>
      </c>
    </row>
    <row r="478" spans="2:56">
      <c r="B478" s="36" t="s">
        <v>10121</v>
      </c>
      <c r="C478" s="36" t="s">
        <v>5243</v>
      </c>
      <c r="D478" s="36" t="s">
        <v>5244</v>
      </c>
      <c r="E478" s="36" t="s">
        <v>4879</v>
      </c>
      <c r="F478" s="36" t="s">
        <v>679</v>
      </c>
      <c r="G478" s="36" t="s">
        <v>692</v>
      </c>
      <c r="H478" s="36" t="s">
        <v>675</v>
      </c>
      <c r="I478" s="37">
        <v>2.6</v>
      </c>
      <c r="J478" s="38">
        <v>10000</v>
      </c>
      <c r="K478" s="36" t="s">
        <v>5209</v>
      </c>
      <c r="L478" s="39">
        <v>42317</v>
      </c>
      <c r="M478" s="39">
        <v>42333</v>
      </c>
      <c r="N478" s="36" t="s">
        <v>10059</v>
      </c>
      <c r="O478" s="36" t="s">
        <v>5212</v>
      </c>
      <c r="P478" s="37">
        <v>0.13800000000000001</v>
      </c>
      <c r="Q478" s="36" t="s">
        <v>677</v>
      </c>
      <c r="R478" s="36" t="s">
        <v>682</v>
      </c>
      <c r="S478" s="47"/>
      <c r="U478" s="36" t="s">
        <v>2253</v>
      </c>
      <c r="V478" s="36" t="s">
        <v>2254</v>
      </c>
      <c r="W478" s="36" t="s">
        <v>2255</v>
      </c>
      <c r="X478" s="36" t="s">
        <v>8357</v>
      </c>
      <c r="Y478" s="36" t="s">
        <v>679</v>
      </c>
      <c r="Z478" s="36" t="s">
        <v>692</v>
      </c>
      <c r="AA478" s="36" t="s">
        <v>675</v>
      </c>
      <c r="AB478" s="37">
        <v>5.4279999999999999</v>
      </c>
      <c r="AC478" s="38">
        <v>10132</v>
      </c>
      <c r="AD478" s="36" t="s">
        <v>2209</v>
      </c>
      <c r="AE478" s="39">
        <v>44189</v>
      </c>
      <c r="AF478" s="39">
        <v>44251</v>
      </c>
      <c r="AG478" s="36" t="s">
        <v>194</v>
      </c>
      <c r="AH478" s="36" t="s">
        <v>9008</v>
      </c>
      <c r="AI478" s="37">
        <v>0.46400000000000002</v>
      </c>
      <c r="AJ478" s="36" t="s">
        <v>677</v>
      </c>
      <c r="AK478" s="36" t="s">
        <v>682</v>
      </c>
      <c r="AN478" s="36" t="s">
        <v>2253</v>
      </c>
      <c r="AO478" s="36" t="s">
        <v>2254</v>
      </c>
      <c r="AP478" s="36" t="s">
        <v>2255</v>
      </c>
      <c r="AQ478" s="36" t="s">
        <v>827</v>
      </c>
      <c r="AR478" s="36" t="s">
        <v>881</v>
      </c>
      <c r="AS478" s="36" t="s">
        <v>692</v>
      </c>
      <c r="AT478" s="36" t="s">
        <v>78</v>
      </c>
      <c r="AU478" s="37">
        <v>5.4279999999999999</v>
      </c>
      <c r="AV478" s="38">
        <v>10132</v>
      </c>
      <c r="AW478" s="36" t="s">
        <v>150</v>
      </c>
      <c r="AX478" s="39">
        <v>44189</v>
      </c>
      <c r="AY478" s="39">
        <v>44251</v>
      </c>
      <c r="AZ478" s="36" t="s">
        <v>2228</v>
      </c>
      <c r="BA478" s="36" t="s">
        <v>2210</v>
      </c>
      <c r="BB478" s="37">
        <v>0.46400000000000002</v>
      </c>
      <c r="BC478" s="36" t="s">
        <v>677</v>
      </c>
      <c r="BD478" s="36" t="s">
        <v>79</v>
      </c>
    </row>
    <row r="479" spans="2:56">
      <c r="B479" s="36" t="s">
        <v>3080</v>
      </c>
      <c r="C479" s="36" t="s">
        <v>3081</v>
      </c>
      <c r="D479" s="36" t="s">
        <v>3082</v>
      </c>
      <c r="E479" s="36" t="s">
        <v>4879</v>
      </c>
      <c r="F479" s="36" t="s">
        <v>679</v>
      </c>
      <c r="G479" s="36" t="s">
        <v>674</v>
      </c>
      <c r="H479" s="36" t="s">
        <v>675</v>
      </c>
      <c r="I479" s="37">
        <v>2.6</v>
      </c>
      <c r="J479" s="38">
        <v>10000</v>
      </c>
      <c r="K479" s="36" t="s">
        <v>5235</v>
      </c>
      <c r="L479" s="39">
        <v>42317</v>
      </c>
      <c r="M479" s="39">
        <v>42543</v>
      </c>
      <c r="N479" s="36" t="s">
        <v>3056</v>
      </c>
      <c r="O479" s="36" t="s">
        <v>5229</v>
      </c>
      <c r="P479" s="37">
        <v>0.13039999999999999</v>
      </c>
      <c r="Q479" s="36" t="s">
        <v>677</v>
      </c>
      <c r="R479" s="36" t="s">
        <v>682</v>
      </c>
      <c r="S479" s="47"/>
      <c r="U479" s="36" t="s">
        <v>4687</v>
      </c>
      <c r="V479" s="36" t="s">
        <v>2257</v>
      </c>
      <c r="W479" s="36" t="s">
        <v>2258</v>
      </c>
      <c r="X479" s="36" t="s">
        <v>8553</v>
      </c>
      <c r="Y479" s="36" t="s">
        <v>8391</v>
      </c>
      <c r="Z479" s="36" t="s">
        <v>692</v>
      </c>
      <c r="AA479" s="36" t="s">
        <v>675</v>
      </c>
      <c r="AB479" s="37">
        <v>5.6749999999999998</v>
      </c>
      <c r="AC479" s="38">
        <v>10132</v>
      </c>
      <c r="AD479" s="36" t="s">
        <v>2209</v>
      </c>
      <c r="AE479" s="39">
        <v>44189</v>
      </c>
      <c r="AF479" s="39">
        <v>44251</v>
      </c>
      <c r="AG479" s="36" t="s">
        <v>194</v>
      </c>
      <c r="AH479" s="36" t="s">
        <v>2205</v>
      </c>
      <c r="AI479" s="37">
        <v>0.69579999999999997</v>
      </c>
      <c r="AJ479" s="36" t="s">
        <v>677</v>
      </c>
      <c r="AK479" s="36" t="s">
        <v>682</v>
      </c>
      <c r="AN479" s="36" t="s">
        <v>2256</v>
      </c>
      <c r="AO479" s="36" t="s">
        <v>2257</v>
      </c>
      <c r="AP479" s="36" t="s">
        <v>2258</v>
      </c>
      <c r="AQ479" s="36" t="s">
        <v>808</v>
      </c>
      <c r="AR479" s="36" t="s">
        <v>881</v>
      </c>
      <c r="AS479" s="36" t="s">
        <v>692</v>
      </c>
      <c r="AT479" s="36" t="s">
        <v>790</v>
      </c>
      <c r="AU479" s="37">
        <v>5.6749999999999998</v>
      </c>
      <c r="AV479" s="38">
        <v>10132</v>
      </c>
      <c r="AW479" s="36" t="s">
        <v>2231</v>
      </c>
      <c r="AX479" s="39">
        <v>44189</v>
      </c>
      <c r="AY479" s="39">
        <v>44251</v>
      </c>
      <c r="AZ479" s="36" t="s">
        <v>2228</v>
      </c>
      <c r="BA479" s="36" t="s">
        <v>2210</v>
      </c>
      <c r="BB479" s="37">
        <v>0.69579999999999997</v>
      </c>
      <c r="BC479" s="36" t="s">
        <v>677</v>
      </c>
      <c r="BD479" s="36" t="s">
        <v>682</v>
      </c>
    </row>
    <row r="480" spans="2:56">
      <c r="B480" s="36" t="s">
        <v>10122</v>
      </c>
      <c r="C480" s="36" t="s">
        <v>5245</v>
      </c>
      <c r="D480" s="36" t="s">
        <v>3083</v>
      </c>
      <c r="E480" s="36" t="s">
        <v>4879</v>
      </c>
      <c r="F480" s="36" t="s">
        <v>679</v>
      </c>
      <c r="G480" s="36" t="s">
        <v>692</v>
      </c>
      <c r="H480" s="36" t="s">
        <v>675</v>
      </c>
      <c r="I480" s="37">
        <v>2.6</v>
      </c>
      <c r="J480" s="38">
        <v>10000</v>
      </c>
      <c r="K480" s="36" t="s">
        <v>5235</v>
      </c>
      <c r="L480" s="39">
        <v>42317</v>
      </c>
      <c r="M480" s="39">
        <v>42543</v>
      </c>
      <c r="N480" s="36" t="s">
        <v>3056</v>
      </c>
      <c r="O480" s="36" t="s">
        <v>5229</v>
      </c>
      <c r="P480" s="37">
        <v>0.29120000000000001</v>
      </c>
      <c r="Q480" s="36" t="s">
        <v>677</v>
      </c>
      <c r="R480" s="36" t="s">
        <v>682</v>
      </c>
      <c r="S480" s="47"/>
      <c r="U480" s="36" t="s">
        <v>2259</v>
      </c>
      <c r="V480" s="36" t="s">
        <v>9009</v>
      </c>
      <c r="W480" s="36" t="s">
        <v>9010</v>
      </c>
      <c r="X480" s="36" t="s">
        <v>8575</v>
      </c>
      <c r="Y480" s="36" t="s">
        <v>679</v>
      </c>
      <c r="Z480" s="36" t="s">
        <v>692</v>
      </c>
      <c r="AA480" s="36" t="s">
        <v>675</v>
      </c>
      <c r="AB480" s="37">
        <v>5.9219999999999997</v>
      </c>
      <c r="AC480" s="38">
        <v>10132</v>
      </c>
      <c r="AD480" s="36" t="s">
        <v>2209</v>
      </c>
      <c r="AE480" s="39">
        <v>44189</v>
      </c>
      <c r="AF480" s="39">
        <v>44251</v>
      </c>
      <c r="AG480" s="36" t="s">
        <v>194</v>
      </c>
      <c r="AH480" s="36" t="s">
        <v>2205</v>
      </c>
      <c r="AI480" s="37">
        <v>0.93830000000000002</v>
      </c>
      <c r="AJ480" s="36" t="s">
        <v>677</v>
      </c>
      <c r="AK480" s="36" t="s">
        <v>8381</v>
      </c>
      <c r="AN480" s="36" t="s">
        <v>2259</v>
      </c>
      <c r="AO480" s="36" t="s">
        <v>2260</v>
      </c>
      <c r="AP480" s="36" t="s">
        <v>2261</v>
      </c>
      <c r="AQ480" s="36" t="s">
        <v>808</v>
      </c>
      <c r="AR480" s="36" t="s">
        <v>804</v>
      </c>
      <c r="AS480" s="36" t="s">
        <v>205</v>
      </c>
      <c r="AT480" s="36" t="s">
        <v>809</v>
      </c>
      <c r="AU480" s="37">
        <v>5.9219999999999997</v>
      </c>
      <c r="AV480" s="38">
        <v>10132</v>
      </c>
      <c r="AW480" s="36" t="s">
        <v>2217</v>
      </c>
      <c r="AX480" s="39">
        <v>44189</v>
      </c>
      <c r="AY480" s="39">
        <v>44251</v>
      </c>
      <c r="AZ480" s="36" t="s">
        <v>2222</v>
      </c>
      <c r="BA480" s="36" t="s">
        <v>2223</v>
      </c>
      <c r="BB480" s="37">
        <v>0.93830000000000002</v>
      </c>
      <c r="BC480" s="36" t="s">
        <v>201</v>
      </c>
      <c r="BD480" s="36" t="s">
        <v>682</v>
      </c>
    </row>
    <row r="481" spans="2:56">
      <c r="B481" s="36" t="s">
        <v>10123</v>
      </c>
      <c r="C481" s="36" t="s">
        <v>10124</v>
      </c>
      <c r="D481" s="36" t="s">
        <v>10125</v>
      </c>
      <c r="E481" s="36" t="s">
        <v>4879</v>
      </c>
      <c r="F481" s="36" t="s">
        <v>679</v>
      </c>
      <c r="G481" s="36" t="s">
        <v>674</v>
      </c>
      <c r="H481" s="36" t="s">
        <v>675</v>
      </c>
      <c r="I481" s="37">
        <v>2.65</v>
      </c>
      <c r="J481" s="38">
        <v>10000</v>
      </c>
      <c r="K481" s="36" t="s">
        <v>5209</v>
      </c>
      <c r="L481" s="39">
        <v>42318</v>
      </c>
      <c r="M481" s="39">
        <v>42333</v>
      </c>
      <c r="N481" s="36" t="s">
        <v>10059</v>
      </c>
      <c r="O481" s="36" t="s">
        <v>5212</v>
      </c>
      <c r="P481" s="37">
        <v>4.2000000000000003E-2</v>
      </c>
      <c r="Q481" s="36" t="s">
        <v>677</v>
      </c>
      <c r="R481" s="36" t="s">
        <v>682</v>
      </c>
      <c r="S481" s="47"/>
      <c r="U481" s="36" t="s">
        <v>9011</v>
      </c>
      <c r="V481" s="36" t="s">
        <v>2263</v>
      </c>
      <c r="W481" s="36" t="s">
        <v>2264</v>
      </c>
      <c r="X481" s="36" t="s">
        <v>671</v>
      </c>
      <c r="Y481" s="36" t="s">
        <v>8422</v>
      </c>
      <c r="Z481" s="36" t="s">
        <v>674</v>
      </c>
      <c r="AA481" s="36" t="s">
        <v>8389</v>
      </c>
      <c r="AB481" s="37">
        <v>6.1689999999999996</v>
      </c>
      <c r="AC481" s="38">
        <v>10132</v>
      </c>
      <c r="AD481" s="36" t="s">
        <v>9012</v>
      </c>
      <c r="AE481" s="39">
        <v>44194</v>
      </c>
      <c r="AF481" s="39">
        <v>44251</v>
      </c>
      <c r="AG481" s="36" t="s">
        <v>194</v>
      </c>
      <c r="AH481" s="36" t="s">
        <v>2205</v>
      </c>
      <c r="AI481" s="37">
        <v>2E-3</v>
      </c>
      <c r="AJ481" s="36" t="s">
        <v>677</v>
      </c>
      <c r="AK481" s="36" t="s">
        <v>682</v>
      </c>
      <c r="AN481" s="36" t="s">
        <v>2262</v>
      </c>
      <c r="AO481" s="36" t="s">
        <v>2263</v>
      </c>
      <c r="AP481" s="36" t="s">
        <v>2264</v>
      </c>
      <c r="AQ481" s="36" t="s">
        <v>808</v>
      </c>
      <c r="AR481" s="36" t="s">
        <v>870</v>
      </c>
      <c r="AS481" s="36" t="s">
        <v>847</v>
      </c>
      <c r="AT481" s="36" t="s">
        <v>78</v>
      </c>
      <c r="AU481" s="37">
        <v>6.1689999999999996</v>
      </c>
      <c r="AV481" s="38">
        <v>10132</v>
      </c>
      <c r="AW481" s="36" t="s">
        <v>2265</v>
      </c>
      <c r="AX481" s="39">
        <v>44194</v>
      </c>
      <c r="AY481" s="39">
        <v>44251</v>
      </c>
      <c r="AZ481" s="36" t="s">
        <v>2222</v>
      </c>
      <c r="BA481" s="36" t="s">
        <v>2218</v>
      </c>
      <c r="BB481" s="37">
        <v>2E-3</v>
      </c>
      <c r="BC481" s="36" t="s">
        <v>823</v>
      </c>
      <c r="BD481" s="36" t="s">
        <v>79</v>
      </c>
    </row>
    <row r="482" spans="2:56">
      <c r="B482" s="36" t="s">
        <v>10126</v>
      </c>
      <c r="C482" s="36" t="s">
        <v>5246</v>
      </c>
      <c r="D482" s="36" t="s">
        <v>5247</v>
      </c>
      <c r="E482" s="36" t="s">
        <v>4879</v>
      </c>
      <c r="F482" s="36" t="s">
        <v>679</v>
      </c>
      <c r="G482" s="36" t="s">
        <v>692</v>
      </c>
      <c r="H482" s="36" t="s">
        <v>675</v>
      </c>
      <c r="I482" s="37">
        <v>2.65</v>
      </c>
      <c r="J482" s="38">
        <v>10000</v>
      </c>
      <c r="K482" s="36" t="s">
        <v>5209</v>
      </c>
      <c r="L482" s="39">
        <v>42318</v>
      </c>
      <c r="M482" s="39">
        <v>42333</v>
      </c>
      <c r="N482" s="36" t="s">
        <v>10059</v>
      </c>
      <c r="O482" s="36" t="s">
        <v>5212</v>
      </c>
      <c r="P482" s="37">
        <v>0.16020000000000001</v>
      </c>
      <c r="Q482" s="36" t="s">
        <v>677</v>
      </c>
      <c r="R482" s="36" t="s">
        <v>682</v>
      </c>
      <c r="S482" s="47"/>
      <c r="U482" s="36" t="s">
        <v>9013</v>
      </c>
      <c r="V482" s="36" t="s">
        <v>2267</v>
      </c>
      <c r="W482" s="36" t="s">
        <v>2268</v>
      </c>
      <c r="X482" s="36" t="s">
        <v>671</v>
      </c>
      <c r="Y482" s="36" t="s">
        <v>679</v>
      </c>
      <c r="Z482" s="36" t="s">
        <v>692</v>
      </c>
      <c r="AA482" s="36" t="s">
        <v>675</v>
      </c>
      <c r="AB482" s="37">
        <v>6.1689999999999996</v>
      </c>
      <c r="AC482" s="38">
        <v>10132</v>
      </c>
      <c r="AD482" s="36" t="s">
        <v>2209</v>
      </c>
      <c r="AE482" s="39">
        <v>44194</v>
      </c>
      <c r="AF482" s="39">
        <v>44251</v>
      </c>
      <c r="AG482" s="36" t="s">
        <v>9014</v>
      </c>
      <c r="AH482" s="36" t="s">
        <v>9015</v>
      </c>
      <c r="AI482" s="37">
        <v>1.1200000000000001</v>
      </c>
      <c r="AJ482" s="36" t="s">
        <v>677</v>
      </c>
      <c r="AK482" s="36" t="s">
        <v>682</v>
      </c>
      <c r="AN482" s="36" t="s">
        <v>2266</v>
      </c>
      <c r="AO482" s="36" t="s">
        <v>2267</v>
      </c>
      <c r="AP482" s="36" t="s">
        <v>2268</v>
      </c>
      <c r="AQ482" s="36" t="s">
        <v>788</v>
      </c>
      <c r="AR482" s="36" t="s">
        <v>77</v>
      </c>
      <c r="AS482" s="36" t="s">
        <v>896</v>
      </c>
      <c r="AT482" s="36" t="s">
        <v>809</v>
      </c>
      <c r="AU482" s="37">
        <v>6.1689999999999996</v>
      </c>
      <c r="AV482" s="38">
        <v>10132</v>
      </c>
      <c r="AW482" s="36" t="s">
        <v>2209</v>
      </c>
      <c r="AX482" s="39">
        <v>44194</v>
      </c>
      <c r="AY482" s="39">
        <v>44251</v>
      </c>
      <c r="AZ482" s="36" t="s">
        <v>2204</v>
      </c>
      <c r="BA482" s="36" t="s">
        <v>2223</v>
      </c>
      <c r="BB482" s="37">
        <v>1.1200000000000001</v>
      </c>
      <c r="BC482" s="36" t="s">
        <v>201</v>
      </c>
      <c r="BD482" s="36" t="s">
        <v>682</v>
      </c>
    </row>
    <row r="483" spans="2:56">
      <c r="B483" s="36" t="s">
        <v>5248</v>
      </c>
      <c r="C483" s="36" t="s">
        <v>10127</v>
      </c>
      <c r="D483" s="36" t="s">
        <v>10128</v>
      </c>
      <c r="E483" s="36" t="s">
        <v>4879</v>
      </c>
      <c r="F483" s="36" t="s">
        <v>679</v>
      </c>
      <c r="G483" s="36" t="s">
        <v>674</v>
      </c>
      <c r="H483" s="36" t="s">
        <v>675</v>
      </c>
      <c r="I483" s="37">
        <v>2.65</v>
      </c>
      <c r="J483" s="38">
        <v>10000</v>
      </c>
      <c r="K483" s="36" t="s">
        <v>5235</v>
      </c>
      <c r="L483" s="39">
        <v>42318</v>
      </c>
      <c r="M483" s="39">
        <v>42543</v>
      </c>
      <c r="N483" s="36" t="s">
        <v>3056</v>
      </c>
      <c r="O483" s="36" t="s">
        <v>5229</v>
      </c>
      <c r="P483" s="37">
        <v>0.18190000000000001</v>
      </c>
      <c r="Q483" s="36" t="s">
        <v>677</v>
      </c>
      <c r="R483" s="36" t="s">
        <v>682</v>
      </c>
      <c r="S483" s="47"/>
      <c r="U483" s="36" t="s">
        <v>9016</v>
      </c>
      <c r="V483" s="36" t="s">
        <v>9017</v>
      </c>
      <c r="W483" s="36" t="s">
        <v>9018</v>
      </c>
      <c r="X483" s="36" t="s">
        <v>671</v>
      </c>
      <c r="Y483" s="36" t="s">
        <v>8458</v>
      </c>
      <c r="Z483" s="36" t="s">
        <v>674</v>
      </c>
      <c r="AA483" s="36" t="s">
        <v>675</v>
      </c>
      <c r="AB483" s="37">
        <v>6.415</v>
      </c>
      <c r="AC483" s="38">
        <v>10132</v>
      </c>
      <c r="AD483" s="36" t="s">
        <v>2118</v>
      </c>
      <c r="AE483" s="39">
        <v>44202</v>
      </c>
      <c r="AF483" s="39">
        <v>44223</v>
      </c>
      <c r="AG483" s="36" t="s">
        <v>148</v>
      </c>
      <c r="AH483" s="36" t="s">
        <v>2119</v>
      </c>
      <c r="AI483" s="37">
        <v>8.0000000000000004E-4</v>
      </c>
      <c r="AJ483" s="36" t="s">
        <v>8459</v>
      </c>
      <c r="AK483" s="36" t="s">
        <v>8381</v>
      </c>
      <c r="AN483" s="36" t="s">
        <v>2269</v>
      </c>
      <c r="AO483" s="36" t="s">
        <v>2270</v>
      </c>
      <c r="AP483" s="36" t="s">
        <v>2271</v>
      </c>
      <c r="AQ483" s="36" t="s">
        <v>673</v>
      </c>
      <c r="AR483" s="36" t="s">
        <v>679</v>
      </c>
      <c r="AS483" s="36" t="s">
        <v>789</v>
      </c>
      <c r="AT483" s="36" t="s">
        <v>675</v>
      </c>
      <c r="AU483" s="37">
        <v>6.415</v>
      </c>
      <c r="AV483" s="38">
        <v>10132</v>
      </c>
      <c r="AW483" s="36" t="s">
        <v>2152</v>
      </c>
      <c r="AX483" s="39">
        <v>44202</v>
      </c>
      <c r="AY483" s="39">
        <v>44223</v>
      </c>
      <c r="AZ483" s="36" t="s">
        <v>2126</v>
      </c>
      <c r="BA483" s="36" t="s">
        <v>2119</v>
      </c>
      <c r="BB483" s="37">
        <v>8.0000000000000004E-4</v>
      </c>
      <c r="BC483" s="36" t="s">
        <v>823</v>
      </c>
      <c r="BD483" s="36" t="s">
        <v>799</v>
      </c>
    </row>
    <row r="484" spans="2:56">
      <c r="B484" s="36" t="s">
        <v>402</v>
      </c>
      <c r="C484" s="36" t="s">
        <v>10129</v>
      </c>
      <c r="D484" s="36" t="s">
        <v>10130</v>
      </c>
      <c r="E484" s="36" t="s">
        <v>4879</v>
      </c>
      <c r="F484" s="36" t="s">
        <v>679</v>
      </c>
      <c r="G484" s="36" t="s">
        <v>692</v>
      </c>
      <c r="H484" s="36" t="s">
        <v>675</v>
      </c>
      <c r="I484" s="37">
        <v>2.65</v>
      </c>
      <c r="J484" s="38">
        <v>10000</v>
      </c>
      <c r="K484" s="36" t="s">
        <v>5235</v>
      </c>
      <c r="L484" s="39">
        <v>42318</v>
      </c>
      <c r="M484" s="39">
        <v>42543</v>
      </c>
      <c r="N484" s="36" t="s">
        <v>3056</v>
      </c>
      <c r="O484" s="36" t="s">
        <v>5229</v>
      </c>
      <c r="P484" s="37">
        <v>0.29849999999999999</v>
      </c>
      <c r="Q484" s="36" t="s">
        <v>677</v>
      </c>
      <c r="R484" s="36" t="s">
        <v>682</v>
      </c>
      <c r="S484" s="47"/>
      <c r="U484" s="36" t="s">
        <v>4688</v>
      </c>
      <c r="V484" s="36" t="s">
        <v>2272</v>
      </c>
      <c r="W484" s="36" t="s">
        <v>9019</v>
      </c>
      <c r="X484" s="36" t="s">
        <v>671</v>
      </c>
      <c r="Y484" s="36" t="s">
        <v>679</v>
      </c>
      <c r="Z484" s="36" t="s">
        <v>692</v>
      </c>
      <c r="AA484" s="36" t="s">
        <v>675</v>
      </c>
      <c r="AB484" s="37">
        <v>6.415</v>
      </c>
      <c r="AC484" s="38">
        <v>10132</v>
      </c>
      <c r="AD484" s="36" t="s">
        <v>2118</v>
      </c>
      <c r="AE484" s="39">
        <v>44202</v>
      </c>
      <c r="AF484" s="39">
        <v>44223</v>
      </c>
      <c r="AG484" s="36" t="s">
        <v>148</v>
      </c>
      <c r="AH484" s="36" t="s">
        <v>2119</v>
      </c>
      <c r="AI484" s="37">
        <v>1.0669999999999999</v>
      </c>
      <c r="AJ484" s="36" t="s">
        <v>677</v>
      </c>
      <c r="AK484" s="36" t="s">
        <v>682</v>
      </c>
      <c r="AN484" s="36" t="s">
        <v>757</v>
      </c>
      <c r="AO484" s="36" t="s">
        <v>2272</v>
      </c>
      <c r="AP484" s="36" t="s">
        <v>2273</v>
      </c>
      <c r="AQ484" s="36" t="s">
        <v>827</v>
      </c>
      <c r="AR484" s="36" t="s">
        <v>804</v>
      </c>
      <c r="AS484" s="36" t="s">
        <v>822</v>
      </c>
      <c r="AT484" s="36" t="s">
        <v>809</v>
      </c>
      <c r="AU484" s="37">
        <v>6.415</v>
      </c>
      <c r="AV484" s="38">
        <v>10132</v>
      </c>
      <c r="AW484" s="36" t="s">
        <v>191</v>
      </c>
      <c r="AX484" s="39">
        <v>44202</v>
      </c>
      <c r="AY484" s="39">
        <v>44223</v>
      </c>
      <c r="AZ484" s="36" t="s">
        <v>2136</v>
      </c>
      <c r="BA484" s="36" t="s">
        <v>2119</v>
      </c>
      <c r="BB484" s="37">
        <v>1.0669999999999999</v>
      </c>
      <c r="BC484" s="36" t="s">
        <v>798</v>
      </c>
      <c r="BD484" s="36" t="s">
        <v>810</v>
      </c>
    </row>
    <row r="485" spans="2:56">
      <c r="B485" s="36" t="s">
        <v>3084</v>
      </c>
      <c r="C485" s="36" t="s">
        <v>5249</v>
      </c>
      <c r="D485" s="36" t="s">
        <v>3085</v>
      </c>
      <c r="E485" s="36" t="s">
        <v>4879</v>
      </c>
      <c r="F485" s="36" t="s">
        <v>679</v>
      </c>
      <c r="G485" s="36" t="s">
        <v>674</v>
      </c>
      <c r="H485" s="36" t="s">
        <v>675</v>
      </c>
      <c r="I485" s="37">
        <v>2.35</v>
      </c>
      <c r="J485" s="38">
        <v>10000</v>
      </c>
      <c r="K485" s="36" t="s">
        <v>10131</v>
      </c>
      <c r="L485" s="39">
        <v>42334</v>
      </c>
      <c r="M485" s="39">
        <v>42396</v>
      </c>
      <c r="N485" s="36" t="s">
        <v>5256</v>
      </c>
      <c r="O485" s="36" t="s">
        <v>3086</v>
      </c>
      <c r="P485" s="37">
        <v>0.14829999999999999</v>
      </c>
      <c r="Q485" s="36" t="s">
        <v>677</v>
      </c>
      <c r="R485" s="36" t="s">
        <v>682</v>
      </c>
      <c r="S485" s="47"/>
      <c r="U485" s="36" t="s">
        <v>2274</v>
      </c>
      <c r="V485" s="36" t="s">
        <v>4689</v>
      </c>
      <c r="W485" s="36" t="s">
        <v>2276</v>
      </c>
      <c r="X485" s="36" t="s">
        <v>671</v>
      </c>
      <c r="Y485" s="36" t="s">
        <v>8573</v>
      </c>
      <c r="Z485" s="36" t="s">
        <v>674</v>
      </c>
      <c r="AA485" s="36" t="s">
        <v>675</v>
      </c>
      <c r="AB485" s="37">
        <v>6.415</v>
      </c>
      <c r="AC485" s="38">
        <v>10132</v>
      </c>
      <c r="AD485" s="36" t="s">
        <v>2209</v>
      </c>
      <c r="AE485" s="39">
        <v>44202</v>
      </c>
      <c r="AF485" s="39">
        <v>44251</v>
      </c>
      <c r="AG485" s="36" t="s">
        <v>194</v>
      </c>
      <c r="AH485" s="36" t="s">
        <v>8997</v>
      </c>
      <c r="AI485" s="37">
        <v>4.3E-3</v>
      </c>
      <c r="AJ485" s="36" t="s">
        <v>677</v>
      </c>
      <c r="AK485" s="36" t="s">
        <v>682</v>
      </c>
      <c r="AN485" s="36" t="s">
        <v>2274</v>
      </c>
      <c r="AO485" s="36" t="s">
        <v>2275</v>
      </c>
      <c r="AP485" s="36" t="s">
        <v>2276</v>
      </c>
      <c r="AQ485" s="36" t="s">
        <v>827</v>
      </c>
      <c r="AR485" s="36" t="s">
        <v>804</v>
      </c>
      <c r="AS485" s="36" t="s">
        <v>812</v>
      </c>
      <c r="AT485" s="36" t="s">
        <v>675</v>
      </c>
      <c r="AU485" s="37">
        <v>6.415</v>
      </c>
      <c r="AV485" s="38">
        <v>10132</v>
      </c>
      <c r="AW485" s="36" t="s">
        <v>2231</v>
      </c>
      <c r="AX485" s="39">
        <v>44202</v>
      </c>
      <c r="AY485" s="39">
        <v>44251</v>
      </c>
      <c r="AZ485" s="36" t="s">
        <v>2204</v>
      </c>
      <c r="BA485" s="36" t="s">
        <v>2210</v>
      </c>
      <c r="BB485" s="37">
        <v>4.3E-3</v>
      </c>
      <c r="BC485" s="36" t="s">
        <v>677</v>
      </c>
      <c r="BD485" s="36" t="s">
        <v>810</v>
      </c>
    </row>
    <row r="486" spans="2:56">
      <c r="B486" s="36" t="s">
        <v>3087</v>
      </c>
      <c r="C486" s="36" t="s">
        <v>10132</v>
      </c>
      <c r="D486" s="36" t="s">
        <v>10133</v>
      </c>
      <c r="E486" s="36" t="s">
        <v>4879</v>
      </c>
      <c r="F486" s="36" t="s">
        <v>679</v>
      </c>
      <c r="G486" s="36" t="s">
        <v>674</v>
      </c>
      <c r="H486" s="36" t="s">
        <v>675</v>
      </c>
      <c r="I486" s="37">
        <v>2.4</v>
      </c>
      <c r="J486" s="38">
        <v>10000</v>
      </c>
      <c r="K486" s="36" t="s">
        <v>10131</v>
      </c>
      <c r="L486" s="39">
        <v>42334</v>
      </c>
      <c r="M486" s="39">
        <v>42396</v>
      </c>
      <c r="N486" s="36" t="s">
        <v>5256</v>
      </c>
      <c r="O486" s="36" t="s">
        <v>3086</v>
      </c>
      <c r="P486" s="37">
        <v>0.1249</v>
      </c>
      <c r="Q486" s="36" t="s">
        <v>677</v>
      </c>
      <c r="R486" s="36" t="s">
        <v>682</v>
      </c>
      <c r="S486" s="47"/>
      <c r="U486" s="36" t="s">
        <v>2277</v>
      </c>
      <c r="V486" s="36" t="s">
        <v>4690</v>
      </c>
      <c r="W486" s="36" t="s">
        <v>2278</v>
      </c>
      <c r="X486" s="36" t="s">
        <v>671</v>
      </c>
      <c r="Y486" s="36" t="s">
        <v>679</v>
      </c>
      <c r="Z486" s="36" t="s">
        <v>692</v>
      </c>
      <c r="AA486" s="36" t="s">
        <v>675</v>
      </c>
      <c r="AB486" s="37">
        <v>6.415</v>
      </c>
      <c r="AC486" s="38">
        <v>10132</v>
      </c>
      <c r="AD486" s="36" t="s">
        <v>2209</v>
      </c>
      <c r="AE486" s="39">
        <v>44202</v>
      </c>
      <c r="AF486" s="39">
        <v>44251</v>
      </c>
      <c r="AG486" s="36" t="s">
        <v>194</v>
      </c>
      <c r="AH486" s="36" t="s">
        <v>2205</v>
      </c>
      <c r="AI486" s="37">
        <v>1.0669999999999999</v>
      </c>
      <c r="AJ486" s="36" t="s">
        <v>677</v>
      </c>
      <c r="AK486" s="36" t="s">
        <v>682</v>
      </c>
      <c r="AN486" s="36" t="s">
        <v>2277</v>
      </c>
      <c r="AO486" s="36" t="s">
        <v>327</v>
      </c>
      <c r="AP486" s="36" t="s">
        <v>2278</v>
      </c>
      <c r="AQ486" s="36" t="s">
        <v>673</v>
      </c>
      <c r="AR486" s="36" t="s">
        <v>679</v>
      </c>
      <c r="AS486" s="36" t="s">
        <v>830</v>
      </c>
      <c r="AT486" s="36" t="s">
        <v>809</v>
      </c>
      <c r="AU486" s="37">
        <v>6.415</v>
      </c>
      <c r="AV486" s="38">
        <v>10132</v>
      </c>
      <c r="AW486" s="36" t="s">
        <v>2217</v>
      </c>
      <c r="AX486" s="39">
        <v>44202</v>
      </c>
      <c r="AY486" s="39">
        <v>44251</v>
      </c>
      <c r="AZ486" s="36" t="s">
        <v>2204</v>
      </c>
      <c r="BA486" s="36" t="s">
        <v>2223</v>
      </c>
      <c r="BB486" s="37">
        <v>1.0669999999999999</v>
      </c>
      <c r="BC486" s="36" t="s">
        <v>201</v>
      </c>
      <c r="BD486" s="36" t="s">
        <v>810</v>
      </c>
    </row>
    <row r="487" spans="2:56">
      <c r="B487" s="36" t="s">
        <v>3088</v>
      </c>
      <c r="C487" s="36" t="s">
        <v>10134</v>
      </c>
      <c r="D487" s="36" t="s">
        <v>10135</v>
      </c>
      <c r="E487" s="36" t="s">
        <v>4879</v>
      </c>
      <c r="F487" s="36" t="s">
        <v>679</v>
      </c>
      <c r="G487" s="36" t="s">
        <v>674</v>
      </c>
      <c r="H487" s="36" t="s">
        <v>675</v>
      </c>
      <c r="I487" s="37">
        <v>2.4500000000000002</v>
      </c>
      <c r="J487" s="38">
        <v>10000</v>
      </c>
      <c r="K487" s="36" t="s">
        <v>10131</v>
      </c>
      <c r="L487" s="39">
        <v>42334</v>
      </c>
      <c r="M487" s="39">
        <v>42396</v>
      </c>
      <c r="N487" s="36" t="s">
        <v>5256</v>
      </c>
      <c r="O487" s="36" t="s">
        <v>3086</v>
      </c>
      <c r="P487" s="37">
        <v>0.1018</v>
      </c>
      <c r="Q487" s="36" t="s">
        <v>677</v>
      </c>
      <c r="R487" s="36" t="s">
        <v>682</v>
      </c>
      <c r="S487" s="47"/>
      <c r="U487" s="36" t="s">
        <v>2279</v>
      </c>
      <c r="V487" s="36" t="s">
        <v>9020</v>
      </c>
      <c r="W487" s="36" t="s">
        <v>4691</v>
      </c>
      <c r="X487" s="36" t="s">
        <v>671</v>
      </c>
      <c r="Y487" s="36" t="s">
        <v>679</v>
      </c>
      <c r="Z487" s="36" t="s">
        <v>674</v>
      </c>
      <c r="AA487" s="36" t="s">
        <v>675</v>
      </c>
      <c r="AB487" s="37">
        <v>6.415</v>
      </c>
      <c r="AC487" s="38">
        <v>10132</v>
      </c>
      <c r="AD487" s="36" t="s">
        <v>8829</v>
      </c>
      <c r="AE487" s="39">
        <v>44202</v>
      </c>
      <c r="AF487" s="39">
        <v>44279</v>
      </c>
      <c r="AG487" s="36" t="s">
        <v>143</v>
      </c>
      <c r="AH487" s="36" t="s">
        <v>1800</v>
      </c>
      <c r="AI487" s="37">
        <v>1.37E-2</v>
      </c>
      <c r="AJ487" s="36" t="s">
        <v>677</v>
      </c>
      <c r="AK487" s="36" t="s">
        <v>682</v>
      </c>
      <c r="AN487" s="36" t="s">
        <v>2279</v>
      </c>
      <c r="AO487" s="36" t="s">
        <v>2280</v>
      </c>
      <c r="AP487" s="36" t="s">
        <v>2281</v>
      </c>
      <c r="AQ487" s="36" t="s">
        <v>808</v>
      </c>
      <c r="AR487" s="36" t="s">
        <v>870</v>
      </c>
      <c r="AS487" s="36" t="s">
        <v>847</v>
      </c>
      <c r="AT487" s="36" t="s">
        <v>675</v>
      </c>
      <c r="AU487" s="37">
        <v>6.415</v>
      </c>
      <c r="AV487" s="38">
        <v>10132</v>
      </c>
      <c r="AW487" s="36" t="s">
        <v>1792</v>
      </c>
      <c r="AX487" s="39">
        <v>44202</v>
      </c>
      <c r="AY487" s="39">
        <v>44279</v>
      </c>
      <c r="AZ487" s="36" t="s">
        <v>1799</v>
      </c>
      <c r="BA487" s="36" t="s">
        <v>1841</v>
      </c>
      <c r="BB487" s="37">
        <v>1.37E-2</v>
      </c>
      <c r="BC487" s="36" t="s">
        <v>798</v>
      </c>
      <c r="BD487" s="36" t="s">
        <v>1823</v>
      </c>
    </row>
    <row r="488" spans="2:56">
      <c r="B488" s="36" t="s">
        <v>10136</v>
      </c>
      <c r="C488" s="36" t="s">
        <v>3089</v>
      </c>
      <c r="D488" s="36" t="s">
        <v>5250</v>
      </c>
      <c r="E488" s="36" t="s">
        <v>4879</v>
      </c>
      <c r="F488" s="36" t="s">
        <v>679</v>
      </c>
      <c r="G488" s="36" t="s">
        <v>674</v>
      </c>
      <c r="H488" s="36" t="s">
        <v>675</v>
      </c>
      <c r="I488" s="37">
        <v>2.5</v>
      </c>
      <c r="J488" s="38">
        <v>10000</v>
      </c>
      <c r="K488" s="36" t="s">
        <v>10131</v>
      </c>
      <c r="L488" s="39">
        <v>42334</v>
      </c>
      <c r="M488" s="39">
        <v>42396</v>
      </c>
      <c r="N488" s="36" t="s">
        <v>5256</v>
      </c>
      <c r="O488" s="36" t="s">
        <v>3086</v>
      </c>
      <c r="P488" s="37">
        <v>8.3400000000000002E-2</v>
      </c>
      <c r="Q488" s="36" t="s">
        <v>677</v>
      </c>
      <c r="R488" s="36" t="s">
        <v>682</v>
      </c>
      <c r="S488" s="47"/>
      <c r="U488" s="36" t="s">
        <v>2282</v>
      </c>
      <c r="V488" s="36" t="s">
        <v>2283</v>
      </c>
      <c r="W488" s="36" t="s">
        <v>9021</v>
      </c>
      <c r="X488" s="36" t="s">
        <v>671</v>
      </c>
      <c r="Y488" s="36" t="s">
        <v>8376</v>
      </c>
      <c r="Z488" s="36" t="s">
        <v>692</v>
      </c>
      <c r="AA488" s="36" t="s">
        <v>675</v>
      </c>
      <c r="AB488" s="37">
        <v>6.415</v>
      </c>
      <c r="AC488" s="38">
        <v>10132</v>
      </c>
      <c r="AD488" s="36" t="s">
        <v>142</v>
      </c>
      <c r="AE488" s="39">
        <v>44202</v>
      </c>
      <c r="AF488" s="39">
        <v>44279</v>
      </c>
      <c r="AG488" s="36" t="s">
        <v>143</v>
      </c>
      <c r="AH488" s="36" t="s">
        <v>1800</v>
      </c>
      <c r="AI488" s="37">
        <v>1.0681</v>
      </c>
      <c r="AJ488" s="36" t="s">
        <v>677</v>
      </c>
      <c r="AK488" s="36" t="s">
        <v>682</v>
      </c>
      <c r="AN488" s="36" t="s">
        <v>2282</v>
      </c>
      <c r="AO488" s="36" t="s">
        <v>2283</v>
      </c>
      <c r="AP488" s="36" t="s">
        <v>2284</v>
      </c>
      <c r="AQ488" s="36" t="s">
        <v>808</v>
      </c>
      <c r="AR488" s="36" t="s">
        <v>811</v>
      </c>
      <c r="AS488" s="36" t="s">
        <v>830</v>
      </c>
      <c r="AT488" s="36" t="s">
        <v>78</v>
      </c>
      <c r="AU488" s="37">
        <v>6.415</v>
      </c>
      <c r="AV488" s="38">
        <v>10132</v>
      </c>
      <c r="AW488" s="36" t="s">
        <v>1830</v>
      </c>
      <c r="AX488" s="39">
        <v>44202</v>
      </c>
      <c r="AY488" s="39">
        <v>44279</v>
      </c>
      <c r="AZ488" s="36" t="s">
        <v>1799</v>
      </c>
      <c r="BA488" s="36" t="s">
        <v>1800</v>
      </c>
      <c r="BB488" s="37">
        <v>1.0681</v>
      </c>
      <c r="BC488" s="36" t="s">
        <v>798</v>
      </c>
      <c r="BD488" s="36" t="s">
        <v>1823</v>
      </c>
    </row>
    <row r="489" spans="2:56">
      <c r="B489" s="36" t="s">
        <v>5251</v>
      </c>
      <c r="C489" s="36" t="s">
        <v>5252</v>
      </c>
      <c r="D489" s="36" t="s">
        <v>10137</v>
      </c>
      <c r="E489" s="36" t="s">
        <v>4879</v>
      </c>
      <c r="F489" s="36" t="s">
        <v>679</v>
      </c>
      <c r="G489" s="36" t="s">
        <v>674</v>
      </c>
      <c r="H489" s="36" t="s">
        <v>675</v>
      </c>
      <c r="I489" s="37">
        <v>2.5499999999999998</v>
      </c>
      <c r="J489" s="38">
        <v>10000</v>
      </c>
      <c r="K489" s="36" t="s">
        <v>10131</v>
      </c>
      <c r="L489" s="39">
        <v>42334</v>
      </c>
      <c r="M489" s="39">
        <v>42396</v>
      </c>
      <c r="N489" s="36" t="s">
        <v>5256</v>
      </c>
      <c r="O489" s="36" t="s">
        <v>3086</v>
      </c>
      <c r="P489" s="37">
        <v>6.7900000000000002E-2</v>
      </c>
      <c r="Q489" s="36" t="s">
        <v>677</v>
      </c>
      <c r="R489" s="36" t="s">
        <v>682</v>
      </c>
      <c r="S489" s="47"/>
      <c r="U489" s="36" t="s">
        <v>9022</v>
      </c>
      <c r="V489" s="36" t="s">
        <v>2286</v>
      </c>
      <c r="W489" s="36" t="s">
        <v>9023</v>
      </c>
      <c r="X489" s="36" t="s">
        <v>671</v>
      </c>
      <c r="Y489" s="36" t="s">
        <v>679</v>
      </c>
      <c r="Z489" s="36" t="s">
        <v>674</v>
      </c>
      <c r="AA489" s="36" t="s">
        <v>675</v>
      </c>
      <c r="AB489" s="37">
        <v>6.415</v>
      </c>
      <c r="AC489" s="38">
        <v>10132</v>
      </c>
      <c r="AD489" s="36" t="s">
        <v>147</v>
      </c>
      <c r="AE489" s="39">
        <v>44202</v>
      </c>
      <c r="AF489" s="39">
        <v>44370</v>
      </c>
      <c r="AG489" s="36" t="s">
        <v>146</v>
      </c>
      <c r="AH489" s="36" t="s">
        <v>9024</v>
      </c>
      <c r="AI489" s="37">
        <v>5.11E-2</v>
      </c>
      <c r="AJ489" s="36" t="s">
        <v>677</v>
      </c>
      <c r="AK489" s="36" t="s">
        <v>8386</v>
      </c>
      <c r="AN489" s="36" t="s">
        <v>2285</v>
      </c>
      <c r="AO489" s="36" t="s">
        <v>2286</v>
      </c>
      <c r="AP489" s="36" t="s">
        <v>2287</v>
      </c>
      <c r="AQ489" s="36" t="s">
        <v>827</v>
      </c>
      <c r="AR489" s="36" t="s">
        <v>881</v>
      </c>
      <c r="AS489" s="36" t="s">
        <v>674</v>
      </c>
      <c r="AT489" s="36" t="s">
        <v>78</v>
      </c>
      <c r="AU489" s="37">
        <v>6.415</v>
      </c>
      <c r="AV489" s="38">
        <v>10132</v>
      </c>
      <c r="AW489" s="36" t="s">
        <v>147</v>
      </c>
      <c r="AX489" s="39">
        <v>44202</v>
      </c>
      <c r="AY489" s="39">
        <v>44370</v>
      </c>
      <c r="AZ489" s="36" t="s">
        <v>2035</v>
      </c>
      <c r="BA489" s="36" t="s">
        <v>2044</v>
      </c>
      <c r="BB489" s="37">
        <v>5.11E-2</v>
      </c>
      <c r="BC489" s="36" t="s">
        <v>677</v>
      </c>
      <c r="BD489" s="36" t="s">
        <v>292</v>
      </c>
    </row>
    <row r="490" spans="2:56">
      <c r="B490" s="36" t="s">
        <v>3090</v>
      </c>
      <c r="C490" s="36" t="s">
        <v>3091</v>
      </c>
      <c r="D490" s="36" t="s">
        <v>10138</v>
      </c>
      <c r="E490" s="36" t="s">
        <v>4879</v>
      </c>
      <c r="F490" s="36" t="s">
        <v>679</v>
      </c>
      <c r="G490" s="36" t="s">
        <v>692</v>
      </c>
      <c r="H490" s="36" t="s">
        <v>675</v>
      </c>
      <c r="I490" s="37">
        <v>2.35</v>
      </c>
      <c r="J490" s="38">
        <v>10000</v>
      </c>
      <c r="K490" s="36" t="s">
        <v>10131</v>
      </c>
      <c r="L490" s="39">
        <v>42334</v>
      </c>
      <c r="M490" s="39">
        <v>42396</v>
      </c>
      <c r="N490" s="36" t="s">
        <v>5256</v>
      </c>
      <c r="O490" s="36" t="s">
        <v>3086</v>
      </c>
      <c r="P490" s="37">
        <v>7.51E-2</v>
      </c>
      <c r="Q490" s="36" t="s">
        <v>9548</v>
      </c>
      <c r="R490" s="36" t="s">
        <v>682</v>
      </c>
      <c r="S490" s="47"/>
      <c r="U490" s="36" t="s">
        <v>2288</v>
      </c>
      <c r="V490" s="36" t="s">
        <v>2289</v>
      </c>
      <c r="W490" s="36" t="s">
        <v>9025</v>
      </c>
      <c r="X490" s="36" t="s">
        <v>8357</v>
      </c>
      <c r="Y490" s="36" t="s">
        <v>679</v>
      </c>
      <c r="Z490" s="36" t="s">
        <v>8380</v>
      </c>
      <c r="AA490" s="36" t="s">
        <v>675</v>
      </c>
      <c r="AB490" s="37">
        <v>6.415</v>
      </c>
      <c r="AC490" s="38">
        <v>10132</v>
      </c>
      <c r="AD490" s="36" t="s">
        <v>8917</v>
      </c>
      <c r="AE490" s="39">
        <v>44202</v>
      </c>
      <c r="AF490" s="39">
        <v>44370</v>
      </c>
      <c r="AG490" s="36" t="s">
        <v>146</v>
      </c>
      <c r="AH490" s="36" t="s">
        <v>2036</v>
      </c>
      <c r="AI490" s="37">
        <v>1.0964</v>
      </c>
      <c r="AJ490" s="36" t="s">
        <v>8390</v>
      </c>
      <c r="AK490" s="36" t="s">
        <v>682</v>
      </c>
      <c r="AN490" s="36" t="s">
        <v>2288</v>
      </c>
      <c r="AO490" s="36" t="s">
        <v>2289</v>
      </c>
      <c r="AP490" s="36" t="s">
        <v>2290</v>
      </c>
      <c r="AQ490" s="36" t="s">
        <v>808</v>
      </c>
      <c r="AR490" s="36" t="s">
        <v>881</v>
      </c>
      <c r="AS490" s="36" t="s">
        <v>692</v>
      </c>
      <c r="AT490" s="36" t="s">
        <v>790</v>
      </c>
      <c r="AU490" s="37">
        <v>6.415</v>
      </c>
      <c r="AV490" s="38">
        <v>10132</v>
      </c>
      <c r="AW490" s="36" t="s">
        <v>2050</v>
      </c>
      <c r="AX490" s="39">
        <v>44202</v>
      </c>
      <c r="AY490" s="39">
        <v>44370</v>
      </c>
      <c r="AZ490" s="36" t="s">
        <v>2035</v>
      </c>
      <c r="BA490" s="36" t="s">
        <v>2044</v>
      </c>
      <c r="BB490" s="37">
        <v>1.0964</v>
      </c>
      <c r="BC490" s="36" t="s">
        <v>677</v>
      </c>
      <c r="BD490" s="36" t="s">
        <v>1794</v>
      </c>
    </row>
    <row r="491" spans="2:56">
      <c r="B491" s="36" t="s">
        <v>403</v>
      </c>
      <c r="C491" s="36" t="s">
        <v>404</v>
      </c>
      <c r="D491" s="36" t="s">
        <v>10139</v>
      </c>
      <c r="E491" s="36" t="s">
        <v>4879</v>
      </c>
      <c r="F491" s="36" t="s">
        <v>679</v>
      </c>
      <c r="G491" s="36" t="s">
        <v>692</v>
      </c>
      <c r="H491" s="36" t="s">
        <v>675</v>
      </c>
      <c r="I491" s="37">
        <v>2.4</v>
      </c>
      <c r="J491" s="38">
        <v>10000</v>
      </c>
      <c r="K491" s="36" t="s">
        <v>10131</v>
      </c>
      <c r="L491" s="39">
        <v>42334</v>
      </c>
      <c r="M491" s="39">
        <v>42396</v>
      </c>
      <c r="N491" s="36" t="s">
        <v>5256</v>
      </c>
      <c r="O491" s="36" t="s">
        <v>3086</v>
      </c>
      <c r="P491" s="37">
        <v>9.9900000000000003E-2</v>
      </c>
      <c r="Q491" s="36" t="s">
        <v>677</v>
      </c>
      <c r="R491" s="36" t="s">
        <v>682</v>
      </c>
      <c r="S491" s="47"/>
      <c r="U491" s="36" t="s">
        <v>9026</v>
      </c>
      <c r="V491" s="36" t="s">
        <v>2292</v>
      </c>
      <c r="W491" s="36" t="s">
        <v>9027</v>
      </c>
      <c r="X491" s="36" t="s">
        <v>671</v>
      </c>
      <c r="Y491" s="36" t="s">
        <v>8458</v>
      </c>
      <c r="Z491" s="36" t="s">
        <v>674</v>
      </c>
      <c r="AA491" s="36" t="s">
        <v>675</v>
      </c>
      <c r="AB491" s="37">
        <v>6.6619999999999999</v>
      </c>
      <c r="AC491" s="38">
        <v>10132</v>
      </c>
      <c r="AD491" s="36" t="s">
        <v>2118</v>
      </c>
      <c r="AE491" s="39">
        <v>44209</v>
      </c>
      <c r="AF491" s="39">
        <v>44223</v>
      </c>
      <c r="AG491" s="36" t="s">
        <v>148</v>
      </c>
      <c r="AH491" s="36" t="s">
        <v>8955</v>
      </c>
      <c r="AI491" s="37">
        <v>1.2999999999999999E-3</v>
      </c>
      <c r="AJ491" s="36" t="s">
        <v>677</v>
      </c>
      <c r="AK491" s="36" t="s">
        <v>8365</v>
      </c>
      <c r="AN491" s="36" t="s">
        <v>2291</v>
      </c>
      <c r="AO491" s="36" t="s">
        <v>2292</v>
      </c>
      <c r="AP491" s="36" t="s">
        <v>2293</v>
      </c>
      <c r="AQ491" s="36" t="s">
        <v>195</v>
      </c>
      <c r="AR491" s="36" t="s">
        <v>811</v>
      </c>
      <c r="AS491" s="36" t="s">
        <v>674</v>
      </c>
      <c r="AT491" s="36" t="s">
        <v>78</v>
      </c>
      <c r="AU491" s="37">
        <v>6.6619999999999999</v>
      </c>
      <c r="AV491" s="38">
        <v>10132</v>
      </c>
      <c r="AW491" s="36" t="s">
        <v>2123</v>
      </c>
      <c r="AX491" s="39">
        <v>44209</v>
      </c>
      <c r="AY491" s="39">
        <v>44223</v>
      </c>
      <c r="AZ491" s="36" t="s">
        <v>2126</v>
      </c>
      <c r="BA491" s="36" t="s">
        <v>2132</v>
      </c>
      <c r="BB491" s="37">
        <v>1.2999999999999999E-3</v>
      </c>
      <c r="BC491" s="36" t="s">
        <v>201</v>
      </c>
      <c r="BD491" s="36" t="s">
        <v>682</v>
      </c>
    </row>
    <row r="492" spans="2:56">
      <c r="B492" s="36" t="s">
        <v>10140</v>
      </c>
      <c r="C492" s="36" t="s">
        <v>10141</v>
      </c>
      <c r="D492" s="36" t="s">
        <v>405</v>
      </c>
      <c r="E492" s="36" t="s">
        <v>4879</v>
      </c>
      <c r="F492" s="36" t="s">
        <v>679</v>
      </c>
      <c r="G492" s="36" t="s">
        <v>692</v>
      </c>
      <c r="H492" s="36" t="s">
        <v>675</v>
      </c>
      <c r="I492" s="37">
        <v>2.4500000000000002</v>
      </c>
      <c r="J492" s="38">
        <v>10000</v>
      </c>
      <c r="K492" s="36" t="s">
        <v>10131</v>
      </c>
      <c r="L492" s="39">
        <v>42334</v>
      </c>
      <c r="M492" s="39">
        <v>42396</v>
      </c>
      <c r="N492" s="36" t="s">
        <v>5256</v>
      </c>
      <c r="O492" s="36" t="s">
        <v>3086</v>
      </c>
      <c r="P492" s="37">
        <v>0.126</v>
      </c>
      <c r="Q492" s="36" t="s">
        <v>677</v>
      </c>
      <c r="R492" s="36" t="s">
        <v>682</v>
      </c>
      <c r="S492" s="47"/>
      <c r="U492" s="36" t="s">
        <v>9028</v>
      </c>
      <c r="V492" s="36" t="s">
        <v>9029</v>
      </c>
      <c r="W492" s="36" t="s">
        <v>2296</v>
      </c>
      <c r="X492" s="36" t="s">
        <v>671</v>
      </c>
      <c r="Y492" s="36" t="s">
        <v>8458</v>
      </c>
      <c r="Z492" s="36" t="s">
        <v>8579</v>
      </c>
      <c r="AA492" s="36" t="s">
        <v>8412</v>
      </c>
      <c r="AB492" s="37">
        <v>6.6619999999999999</v>
      </c>
      <c r="AC492" s="38">
        <v>10132</v>
      </c>
      <c r="AD492" s="36" t="s">
        <v>8948</v>
      </c>
      <c r="AE492" s="39">
        <v>44209</v>
      </c>
      <c r="AF492" s="39">
        <v>44223</v>
      </c>
      <c r="AG492" s="36" t="s">
        <v>148</v>
      </c>
      <c r="AH492" s="36" t="s">
        <v>2119</v>
      </c>
      <c r="AI492" s="37">
        <v>1.0820000000000001</v>
      </c>
      <c r="AJ492" s="36" t="s">
        <v>677</v>
      </c>
      <c r="AK492" s="36" t="s">
        <v>8393</v>
      </c>
      <c r="AN492" s="36" t="s">
        <v>2294</v>
      </c>
      <c r="AO492" s="36" t="s">
        <v>2295</v>
      </c>
      <c r="AP492" s="36" t="s">
        <v>2296</v>
      </c>
      <c r="AQ492" s="36" t="s">
        <v>808</v>
      </c>
      <c r="AR492" s="36" t="s">
        <v>679</v>
      </c>
      <c r="AS492" s="36" t="s">
        <v>822</v>
      </c>
      <c r="AT492" s="36" t="s">
        <v>790</v>
      </c>
      <c r="AU492" s="37">
        <v>6.6619999999999999</v>
      </c>
      <c r="AV492" s="38">
        <v>10132</v>
      </c>
      <c r="AW492" s="36" t="s">
        <v>2118</v>
      </c>
      <c r="AX492" s="39">
        <v>44209</v>
      </c>
      <c r="AY492" s="39">
        <v>44223</v>
      </c>
      <c r="AZ492" s="36" t="s">
        <v>2136</v>
      </c>
      <c r="BA492" s="36" t="s">
        <v>318</v>
      </c>
      <c r="BB492" s="37">
        <v>1.0820000000000001</v>
      </c>
      <c r="BC492" s="36" t="s">
        <v>677</v>
      </c>
      <c r="BD492" s="36" t="s">
        <v>807</v>
      </c>
    </row>
    <row r="493" spans="2:56">
      <c r="B493" s="36" t="s">
        <v>3092</v>
      </c>
      <c r="C493" s="36" t="s">
        <v>10142</v>
      </c>
      <c r="D493" s="36" t="s">
        <v>5253</v>
      </c>
      <c r="E493" s="36" t="s">
        <v>4879</v>
      </c>
      <c r="F493" s="36" t="s">
        <v>679</v>
      </c>
      <c r="G493" s="36" t="s">
        <v>692</v>
      </c>
      <c r="H493" s="36" t="s">
        <v>675</v>
      </c>
      <c r="I493" s="37">
        <v>2.5</v>
      </c>
      <c r="J493" s="38">
        <v>10000</v>
      </c>
      <c r="K493" s="36" t="s">
        <v>10131</v>
      </c>
      <c r="L493" s="39">
        <v>42334</v>
      </c>
      <c r="M493" s="39">
        <v>42396</v>
      </c>
      <c r="N493" s="36" t="s">
        <v>5256</v>
      </c>
      <c r="O493" s="36" t="s">
        <v>3086</v>
      </c>
      <c r="P493" s="37">
        <v>0.1578</v>
      </c>
      <c r="Q493" s="36" t="s">
        <v>677</v>
      </c>
      <c r="R493" s="36" t="s">
        <v>682</v>
      </c>
      <c r="S493" s="47"/>
      <c r="U493" s="36" t="s">
        <v>2297</v>
      </c>
      <c r="V493" s="36" t="s">
        <v>2298</v>
      </c>
      <c r="W493" s="36" t="s">
        <v>2299</v>
      </c>
      <c r="X493" s="36" t="s">
        <v>671</v>
      </c>
      <c r="Y493" s="36" t="s">
        <v>679</v>
      </c>
      <c r="Z493" s="36" t="s">
        <v>674</v>
      </c>
      <c r="AA493" s="36" t="s">
        <v>8580</v>
      </c>
      <c r="AB493" s="37">
        <v>6.6619999999999999</v>
      </c>
      <c r="AC493" s="38">
        <v>10132</v>
      </c>
      <c r="AD493" s="36" t="s">
        <v>2209</v>
      </c>
      <c r="AE493" s="39">
        <v>44209</v>
      </c>
      <c r="AF493" s="39">
        <v>44251</v>
      </c>
      <c r="AG493" s="36" t="s">
        <v>9030</v>
      </c>
      <c r="AH493" s="36" t="s">
        <v>2205</v>
      </c>
      <c r="AI493" s="37">
        <v>9.2999999999999992E-3</v>
      </c>
      <c r="AJ493" s="36" t="s">
        <v>677</v>
      </c>
      <c r="AK493" s="36" t="s">
        <v>682</v>
      </c>
      <c r="AN493" s="36" t="s">
        <v>2297</v>
      </c>
      <c r="AO493" s="36" t="s">
        <v>2298</v>
      </c>
      <c r="AP493" s="36" t="s">
        <v>2299</v>
      </c>
      <c r="AQ493" s="36" t="s">
        <v>673</v>
      </c>
      <c r="AR493" s="36" t="s">
        <v>804</v>
      </c>
      <c r="AS493" s="36" t="s">
        <v>812</v>
      </c>
      <c r="AT493" s="36" t="s">
        <v>790</v>
      </c>
      <c r="AU493" s="37">
        <v>6.6619999999999999</v>
      </c>
      <c r="AV493" s="38">
        <v>10132</v>
      </c>
      <c r="AW493" s="36" t="s">
        <v>2231</v>
      </c>
      <c r="AX493" s="39">
        <v>44209</v>
      </c>
      <c r="AY493" s="39">
        <v>44251</v>
      </c>
      <c r="AZ493" s="36" t="s">
        <v>2228</v>
      </c>
      <c r="BA493" s="36" t="s">
        <v>2210</v>
      </c>
      <c r="BB493" s="37">
        <v>9.2999999999999992E-3</v>
      </c>
      <c r="BC493" s="36" t="s">
        <v>677</v>
      </c>
      <c r="BD493" s="36" t="s">
        <v>807</v>
      </c>
    </row>
    <row r="494" spans="2:56">
      <c r="B494" s="36" t="s">
        <v>3093</v>
      </c>
      <c r="C494" s="36" t="s">
        <v>10143</v>
      </c>
      <c r="D494" s="36" t="s">
        <v>5254</v>
      </c>
      <c r="E494" s="36" t="s">
        <v>4879</v>
      </c>
      <c r="F494" s="36" t="s">
        <v>679</v>
      </c>
      <c r="G494" s="36" t="s">
        <v>692</v>
      </c>
      <c r="H494" s="36" t="s">
        <v>675</v>
      </c>
      <c r="I494" s="37">
        <v>2.5499999999999998</v>
      </c>
      <c r="J494" s="38">
        <v>10000</v>
      </c>
      <c r="K494" s="36" t="s">
        <v>10131</v>
      </c>
      <c r="L494" s="39">
        <v>42334</v>
      </c>
      <c r="M494" s="39">
        <v>42396</v>
      </c>
      <c r="N494" s="36" t="s">
        <v>5256</v>
      </c>
      <c r="O494" s="36" t="s">
        <v>3086</v>
      </c>
      <c r="P494" s="37">
        <v>0.1943</v>
      </c>
      <c r="Q494" s="36" t="s">
        <v>677</v>
      </c>
      <c r="R494" s="36" t="s">
        <v>682</v>
      </c>
      <c r="S494" s="47"/>
      <c r="U494" s="36" t="s">
        <v>2300</v>
      </c>
      <c r="V494" s="36" t="s">
        <v>4692</v>
      </c>
      <c r="W494" s="36" t="s">
        <v>2301</v>
      </c>
      <c r="X494" s="36" t="s">
        <v>8553</v>
      </c>
      <c r="Y494" s="36" t="s">
        <v>679</v>
      </c>
      <c r="Z494" s="36" t="s">
        <v>692</v>
      </c>
      <c r="AA494" s="36" t="s">
        <v>8412</v>
      </c>
      <c r="AB494" s="37">
        <v>6.6619999999999999</v>
      </c>
      <c r="AC494" s="38">
        <v>10132</v>
      </c>
      <c r="AD494" s="36" t="s">
        <v>2209</v>
      </c>
      <c r="AE494" s="39">
        <v>44209</v>
      </c>
      <c r="AF494" s="39">
        <v>44251</v>
      </c>
      <c r="AG494" s="36" t="s">
        <v>194</v>
      </c>
      <c r="AH494" s="36" t="s">
        <v>2205</v>
      </c>
      <c r="AI494" s="37">
        <v>1.0829</v>
      </c>
      <c r="AJ494" s="36" t="s">
        <v>677</v>
      </c>
      <c r="AK494" s="36" t="s">
        <v>682</v>
      </c>
      <c r="AN494" s="36" t="s">
        <v>2300</v>
      </c>
      <c r="AO494" s="36" t="s">
        <v>328</v>
      </c>
      <c r="AP494" s="36" t="s">
        <v>2301</v>
      </c>
      <c r="AQ494" s="36" t="s">
        <v>673</v>
      </c>
      <c r="AR494" s="36" t="s">
        <v>870</v>
      </c>
      <c r="AS494" s="36" t="s">
        <v>698</v>
      </c>
      <c r="AT494" s="36" t="s">
        <v>675</v>
      </c>
      <c r="AU494" s="37">
        <v>6.6619999999999999</v>
      </c>
      <c r="AV494" s="38">
        <v>10132</v>
      </c>
      <c r="AW494" s="36" t="s">
        <v>150</v>
      </c>
      <c r="AX494" s="39">
        <v>44209</v>
      </c>
      <c r="AY494" s="39">
        <v>44251</v>
      </c>
      <c r="AZ494" s="36" t="s">
        <v>2242</v>
      </c>
      <c r="BA494" s="36" t="s">
        <v>2223</v>
      </c>
      <c r="BB494" s="37">
        <v>1.0829</v>
      </c>
      <c r="BC494" s="36" t="s">
        <v>823</v>
      </c>
      <c r="BD494" s="36" t="s">
        <v>799</v>
      </c>
    </row>
    <row r="495" spans="2:56">
      <c r="B495" s="36" t="s">
        <v>5255</v>
      </c>
      <c r="C495" s="36" t="s">
        <v>406</v>
      </c>
      <c r="D495" s="36" t="s">
        <v>3094</v>
      </c>
      <c r="E495" s="36" t="s">
        <v>4879</v>
      </c>
      <c r="F495" s="36" t="s">
        <v>679</v>
      </c>
      <c r="G495" s="36" t="s">
        <v>674</v>
      </c>
      <c r="H495" s="36" t="s">
        <v>675</v>
      </c>
      <c r="I495" s="37">
        <v>2.2000000000000002</v>
      </c>
      <c r="J495" s="38">
        <v>10000</v>
      </c>
      <c r="K495" s="36" t="s">
        <v>10131</v>
      </c>
      <c r="L495" s="39">
        <v>42338</v>
      </c>
      <c r="M495" s="39">
        <v>42396</v>
      </c>
      <c r="N495" s="36" t="s">
        <v>5256</v>
      </c>
      <c r="O495" s="36" t="s">
        <v>3086</v>
      </c>
      <c r="P495" s="37">
        <v>0.17480000000000001</v>
      </c>
      <c r="Q495" s="36" t="s">
        <v>677</v>
      </c>
      <c r="R495" s="36" t="s">
        <v>682</v>
      </c>
      <c r="S495" s="47"/>
      <c r="U495" s="36" t="s">
        <v>2302</v>
      </c>
      <c r="V495" s="36" t="s">
        <v>2303</v>
      </c>
      <c r="W495" s="36" t="s">
        <v>4693</v>
      </c>
      <c r="X495" s="36" t="s">
        <v>671</v>
      </c>
      <c r="Y495" s="36" t="s">
        <v>679</v>
      </c>
      <c r="Z495" s="36" t="s">
        <v>8374</v>
      </c>
      <c r="AA495" s="36" t="s">
        <v>8580</v>
      </c>
      <c r="AB495" s="37">
        <v>6.6619999999999999</v>
      </c>
      <c r="AC495" s="38">
        <v>10132</v>
      </c>
      <c r="AD495" s="36" t="s">
        <v>142</v>
      </c>
      <c r="AE495" s="39">
        <v>44209</v>
      </c>
      <c r="AF495" s="39">
        <v>44279</v>
      </c>
      <c r="AG495" s="36" t="s">
        <v>143</v>
      </c>
      <c r="AH495" s="36" t="s">
        <v>1800</v>
      </c>
      <c r="AI495" s="37">
        <v>1.8499999999999999E-2</v>
      </c>
      <c r="AJ495" s="36" t="s">
        <v>677</v>
      </c>
      <c r="AK495" s="36" t="s">
        <v>682</v>
      </c>
      <c r="AN495" s="36" t="s">
        <v>2302</v>
      </c>
      <c r="AO495" s="36" t="s">
        <v>2303</v>
      </c>
      <c r="AP495" s="36" t="s">
        <v>2304</v>
      </c>
      <c r="AQ495" s="36" t="s">
        <v>673</v>
      </c>
      <c r="AR495" s="36" t="s">
        <v>881</v>
      </c>
      <c r="AS495" s="36" t="s">
        <v>812</v>
      </c>
      <c r="AT495" s="36" t="s">
        <v>78</v>
      </c>
      <c r="AU495" s="37">
        <v>6.6619999999999999</v>
      </c>
      <c r="AV495" s="38">
        <v>10132</v>
      </c>
      <c r="AW495" s="36" t="s">
        <v>142</v>
      </c>
      <c r="AX495" s="39">
        <v>44209</v>
      </c>
      <c r="AY495" s="39">
        <v>44279</v>
      </c>
      <c r="AZ495" s="36" t="s">
        <v>1793</v>
      </c>
      <c r="BA495" s="36" t="s">
        <v>198</v>
      </c>
      <c r="BB495" s="37">
        <v>1.8499999999999999E-2</v>
      </c>
      <c r="BC495" s="36" t="s">
        <v>677</v>
      </c>
      <c r="BD495" s="36" t="s">
        <v>292</v>
      </c>
    </row>
    <row r="496" spans="2:56">
      <c r="B496" s="36" t="s">
        <v>3095</v>
      </c>
      <c r="C496" s="36" t="s">
        <v>10144</v>
      </c>
      <c r="D496" s="36" t="s">
        <v>3096</v>
      </c>
      <c r="E496" s="36" t="s">
        <v>4879</v>
      </c>
      <c r="F496" s="36" t="s">
        <v>679</v>
      </c>
      <c r="G496" s="36" t="s">
        <v>674</v>
      </c>
      <c r="H496" s="36" t="s">
        <v>675</v>
      </c>
      <c r="I496" s="37">
        <v>2.25</v>
      </c>
      <c r="J496" s="38">
        <v>10000</v>
      </c>
      <c r="K496" s="36" t="s">
        <v>10131</v>
      </c>
      <c r="L496" s="39">
        <v>42338</v>
      </c>
      <c r="M496" s="39">
        <v>42396</v>
      </c>
      <c r="N496" s="36" t="s">
        <v>5256</v>
      </c>
      <c r="O496" s="36" t="s">
        <v>3086</v>
      </c>
      <c r="P496" s="37">
        <v>0.14269999999999999</v>
      </c>
      <c r="Q496" s="36" t="s">
        <v>677</v>
      </c>
      <c r="R496" s="36" t="s">
        <v>682</v>
      </c>
      <c r="S496" s="47"/>
      <c r="U496" s="36" t="s">
        <v>2305</v>
      </c>
      <c r="V496" s="36" t="s">
        <v>9031</v>
      </c>
      <c r="W496" s="36" t="s">
        <v>9032</v>
      </c>
      <c r="X496" s="36" t="s">
        <v>671</v>
      </c>
      <c r="Y496" s="36" t="s">
        <v>679</v>
      </c>
      <c r="Z496" s="36" t="s">
        <v>8519</v>
      </c>
      <c r="AA496" s="36" t="s">
        <v>675</v>
      </c>
      <c r="AB496" s="37">
        <v>6.6619999999999999</v>
      </c>
      <c r="AC496" s="38">
        <v>10132</v>
      </c>
      <c r="AD496" s="36" t="s">
        <v>9033</v>
      </c>
      <c r="AE496" s="39">
        <v>44209</v>
      </c>
      <c r="AF496" s="39">
        <v>44279</v>
      </c>
      <c r="AG496" s="36" t="s">
        <v>143</v>
      </c>
      <c r="AH496" s="36" t="s">
        <v>1800</v>
      </c>
      <c r="AI496" s="37">
        <v>1.0992</v>
      </c>
      <c r="AJ496" s="36" t="s">
        <v>677</v>
      </c>
      <c r="AK496" s="36" t="s">
        <v>682</v>
      </c>
      <c r="AN496" s="36" t="s">
        <v>2305</v>
      </c>
      <c r="AO496" s="36" t="s">
        <v>2306</v>
      </c>
      <c r="AP496" s="36" t="s">
        <v>2307</v>
      </c>
      <c r="AQ496" s="36" t="s">
        <v>827</v>
      </c>
      <c r="AR496" s="36" t="s">
        <v>679</v>
      </c>
      <c r="AS496" s="36" t="s">
        <v>830</v>
      </c>
      <c r="AT496" s="36" t="s">
        <v>78</v>
      </c>
      <c r="AU496" s="37">
        <v>6.6619999999999999</v>
      </c>
      <c r="AV496" s="38">
        <v>10132</v>
      </c>
      <c r="AW496" s="36" t="s">
        <v>1819</v>
      </c>
      <c r="AX496" s="39">
        <v>44209</v>
      </c>
      <c r="AY496" s="39">
        <v>44279</v>
      </c>
      <c r="AZ496" s="36" t="s">
        <v>143</v>
      </c>
      <c r="BA496" s="36" t="s">
        <v>1800</v>
      </c>
      <c r="BB496" s="37">
        <v>1.0992</v>
      </c>
      <c r="BC496" s="36" t="s">
        <v>798</v>
      </c>
      <c r="BD496" s="36" t="s">
        <v>1820</v>
      </c>
    </row>
    <row r="497" spans="2:56">
      <c r="B497" s="36" t="s">
        <v>10145</v>
      </c>
      <c r="C497" s="36" t="s">
        <v>5257</v>
      </c>
      <c r="D497" s="36" t="s">
        <v>3097</v>
      </c>
      <c r="E497" s="36" t="s">
        <v>4879</v>
      </c>
      <c r="F497" s="36" t="s">
        <v>9453</v>
      </c>
      <c r="G497" s="36" t="s">
        <v>674</v>
      </c>
      <c r="H497" s="36" t="s">
        <v>675</v>
      </c>
      <c r="I497" s="37">
        <v>2.2999999999999998</v>
      </c>
      <c r="J497" s="38">
        <v>10000</v>
      </c>
      <c r="K497" s="36" t="s">
        <v>10131</v>
      </c>
      <c r="L497" s="39">
        <v>42338</v>
      </c>
      <c r="M497" s="39">
        <v>42396</v>
      </c>
      <c r="N497" s="36" t="s">
        <v>5256</v>
      </c>
      <c r="O497" s="36" t="s">
        <v>3086</v>
      </c>
      <c r="P497" s="37">
        <v>0.11459999999999999</v>
      </c>
      <c r="Q497" s="36" t="s">
        <v>677</v>
      </c>
      <c r="R497" s="36" t="s">
        <v>682</v>
      </c>
      <c r="S497" s="47"/>
      <c r="U497" s="36" t="s">
        <v>2308</v>
      </c>
      <c r="V497" s="36" t="s">
        <v>9034</v>
      </c>
      <c r="W497" s="36" t="s">
        <v>4694</v>
      </c>
      <c r="X497" s="36" t="s">
        <v>671</v>
      </c>
      <c r="Y497" s="36" t="s">
        <v>8454</v>
      </c>
      <c r="Z497" s="36" t="s">
        <v>674</v>
      </c>
      <c r="AA497" s="36" t="s">
        <v>675</v>
      </c>
      <c r="AB497" s="37">
        <v>6.6619999999999999</v>
      </c>
      <c r="AC497" s="38">
        <v>10132</v>
      </c>
      <c r="AD497" s="36" t="s">
        <v>8917</v>
      </c>
      <c r="AE497" s="39">
        <v>44209</v>
      </c>
      <c r="AF497" s="39">
        <v>44370</v>
      </c>
      <c r="AG497" s="36" t="s">
        <v>146</v>
      </c>
      <c r="AH497" s="36" t="s">
        <v>8913</v>
      </c>
      <c r="AI497" s="37">
        <v>6.7100000000000007E-2</v>
      </c>
      <c r="AJ497" s="36" t="s">
        <v>677</v>
      </c>
      <c r="AK497" s="36" t="s">
        <v>8381</v>
      </c>
      <c r="AN497" s="36" t="s">
        <v>2308</v>
      </c>
      <c r="AO497" s="36" t="s">
        <v>2309</v>
      </c>
      <c r="AP497" s="36" t="s">
        <v>2310</v>
      </c>
      <c r="AQ497" s="36" t="s">
        <v>808</v>
      </c>
      <c r="AR497" s="36" t="s">
        <v>811</v>
      </c>
      <c r="AS497" s="36" t="s">
        <v>789</v>
      </c>
      <c r="AT497" s="36" t="s">
        <v>809</v>
      </c>
      <c r="AU497" s="37">
        <v>6.6619999999999999</v>
      </c>
      <c r="AV497" s="38">
        <v>10132</v>
      </c>
      <c r="AW497" s="36" t="s">
        <v>2048</v>
      </c>
      <c r="AX497" s="39">
        <v>44209</v>
      </c>
      <c r="AY497" s="39">
        <v>44370</v>
      </c>
      <c r="AZ497" s="36" t="s">
        <v>2051</v>
      </c>
      <c r="BA497" s="36" t="s">
        <v>2055</v>
      </c>
      <c r="BB497" s="37">
        <v>6.7100000000000007E-2</v>
      </c>
      <c r="BC497" s="36" t="s">
        <v>677</v>
      </c>
      <c r="BD497" s="36" t="s">
        <v>1820</v>
      </c>
    </row>
    <row r="498" spans="2:56">
      <c r="B498" s="36" t="s">
        <v>5258</v>
      </c>
      <c r="C498" s="36" t="s">
        <v>10146</v>
      </c>
      <c r="D498" s="36" t="s">
        <v>5259</v>
      </c>
      <c r="E498" s="36" t="s">
        <v>4879</v>
      </c>
      <c r="F498" s="36" t="s">
        <v>679</v>
      </c>
      <c r="G498" s="36" t="s">
        <v>692</v>
      </c>
      <c r="H498" s="36" t="s">
        <v>675</v>
      </c>
      <c r="I498" s="37">
        <v>2.2000000000000002</v>
      </c>
      <c r="J498" s="38">
        <v>10000</v>
      </c>
      <c r="K498" s="36" t="s">
        <v>10131</v>
      </c>
      <c r="L498" s="39">
        <v>42338</v>
      </c>
      <c r="M498" s="39">
        <v>42396</v>
      </c>
      <c r="N498" s="36" t="s">
        <v>5256</v>
      </c>
      <c r="O498" s="36" t="s">
        <v>3086</v>
      </c>
      <c r="P498" s="37">
        <v>0.06</v>
      </c>
      <c r="Q498" s="36" t="s">
        <v>677</v>
      </c>
      <c r="R498" s="36" t="s">
        <v>682</v>
      </c>
      <c r="S498" s="47"/>
      <c r="U498" s="36" t="s">
        <v>2311</v>
      </c>
      <c r="V498" s="36" t="s">
        <v>9035</v>
      </c>
      <c r="W498" s="36" t="s">
        <v>9036</v>
      </c>
      <c r="X498" s="36" t="s">
        <v>8357</v>
      </c>
      <c r="Y498" s="36" t="s">
        <v>679</v>
      </c>
      <c r="Z498" s="36" t="s">
        <v>8449</v>
      </c>
      <c r="AA498" s="36" t="s">
        <v>8389</v>
      </c>
      <c r="AB498" s="37">
        <v>6.6619999999999999</v>
      </c>
      <c r="AC498" s="38">
        <v>10132</v>
      </c>
      <c r="AD498" s="36" t="s">
        <v>8921</v>
      </c>
      <c r="AE498" s="39">
        <v>44209</v>
      </c>
      <c r="AF498" s="39">
        <v>44370</v>
      </c>
      <c r="AG498" s="36" t="s">
        <v>146</v>
      </c>
      <c r="AH498" s="36" t="s">
        <v>8913</v>
      </c>
      <c r="AI498" s="37">
        <v>1.1453</v>
      </c>
      <c r="AJ498" s="36" t="s">
        <v>677</v>
      </c>
      <c r="AK498" s="36" t="s">
        <v>8381</v>
      </c>
      <c r="AN498" s="36" t="s">
        <v>2311</v>
      </c>
      <c r="AO498" s="36" t="s">
        <v>2312</v>
      </c>
      <c r="AP498" s="36" t="s">
        <v>329</v>
      </c>
      <c r="AQ498" s="36" t="s">
        <v>673</v>
      </c>
      <c r="AR498" s="36" t="s">
        <v>811</v>
      </c>
      <c r="AS498" s="36" t="s">
        <v>692</v>
      </c>
      <c r="AT498" s="36" t="s">
        <v>809</v>
      </c>
      <c r="AU498" s="37">
        <v>6.6619999999999999</v>
      </c>
      <c r="AV498" s="38">
        <v>10132</v>
      </c>
      <c r="AW498" s="36" t="s">
        <v>2048</v>
      </c>
      <c r="AX498" s="39">
        <v>44209</v>
      </c>
      <c r="AY498" s="39">
        <v>44370</v>
      </c>
      <c r="AZ498" s="36" t="s">
        <v>2051</v>
      </c>
      <c r="BA498" s="36" t="s">
        <v>2055</v>
      </c>
      <c r="BB498" s="37">
        <v>1.1453</v>
      </c>
      <c r="BC498" s="36" t="s">
        <v>793</v>
      </c>
      <c r="BD498" s="36" t="s">
        <v>292</v>
      </c>
    </row>
    <row r="499" spans="2:56">
      <c r="B499" s="36" t="s">
        <v>3098</v>
      </c>
      <c r="C499" s="36" t="s">
        <v>5260</v>
      </c>
      <c r="D499" s="36" t="s">
        <v>407</v>
      </c>
      <c r="E499" s="36" t="s">
        <v>4879</v>
      </c>
      <c r="F499" s="36" t="s">
        <v>679</v>
      </c>
      <c r="G499" s="36" t="s">
        <v>692</v>
      </c>
      <c r="H499" s="36" t="s">
        <v>675</v>
      </c>
      <c r="I499" s="37">
        <v>2.25</v>
      </c>
      <c r="J499" s="38">
        <v>10000</v>
      </c>
      <c r="K499" s="36" t="s">
        <v>10131</v>
      </c>
      <c r="L499" s="39">
        <v>42338</v>
      </c>
      <c r="M499" s="39">
        <v>42396</v>
      </c>
      <c r="N499" s="36" t="s">
        <v>5256</v>
      </c>
      <c r="O499" s="36" t="s">
        <v>3086</v>
      </c>
      <c r="P499" s="37">
        <v>7.8899999999999998E-2</v>
      </c>
      <c r="Q499" s="36" t="s">
        <v>677</v>
      </c>
      <c r="R499" s="36" t="s">
        <v>682</v>
      </c>
      <c r="S499" s="47"/>
      <c r="U499" s="36" t="s">
        <v>4695</v>
      </c>
      <c r="V499" s="36" t="s">
        <v>2313</v>
      </c>
      <c r="W499" s="36" t="s">
        <v>9037</v>
      </c>
      <c r="X499" s="36" t="s">
        <v>671</v>
      </c>
      <c r="Y499" s="36" t="s">
        <v>8385</v>
      </c>
      <c r="Z499" s="36" t="s">
        <v>674</v>
      </c>
      <c r="AA499" s="36" t="s">
        <v>675</v>
      </c>
      <c r="AB499" s="37">
        <v>4.8</v>
      </c>
      <c r="AC499" s="38">
        <v>10000</v>
      </c>
      <c r="AD499" s="36" t="s">
        <v>2118</v>
      </c>
      <c r="AE499" s="39">
        <v>44214</v>
      </c>
      <c r="AF499" s="39">
        <v>44223</v>
      </c>
      <c r="AG499" s="36" t="s">
        <v>8943</v>
      </c>
      <c r="AH499" s="36" t="s">
        <v>2119</v>
      </c>
      <c r="AI499" s="37">
        <v>0.65869999999999995</v>
      </c>
      <c r="AJ499" s="36" t="s">
        <v>677</v>
      </c>
      <c r="AK499" s="36" t="s">
        <v>682</v>
      </c>
      <c r="AN499" s="36" t="s">
        <v>330</v>
      </c>
      <c r="AO499" s="36" t="s">
        <v>2313</v>
      </c>
      <c r="AP499" s="36" t="s">
        <v>2314</v>
      </c>
      <c r="AQ499" s="36" t="s">
        <v>195</v>
      </c>
      <c r="AR499" s="36" t="s">
        <v>881</v>
      </c>
      <c r="AS499" s="36" t="s">
        <v>812</v>
      </c>
      <c r="AT499" s="36" t="s">
        <v>675</v>
      </c>
      <c r="AU499" s="37">
        <v>4.8</v>
      </c>
      <c r="AV499" s="38">
        <v>10000</v>
      </c>
      <c r="AW499" s="36" t="s">
        <v>191</v>
      </c>
      <c r="AX499" s="39">
        <v>44214</v>
      </c>
      <c r="AY499" s="39">
        <v>44223</v>
      </c>
      <c r="AZ499" s="36" t="s">
        <v>2126</v>
      </c>
      <c r="BA499" s="36" t="s">
        <v>2127</v>
      </c>
      <c r="BB499" s="37">
        <v>0.65869999999999995</v>
      </c>
      <c r="BC499" s="36" t="s">
        <v>677</v>
      </c>
      <c r="BD499" s="36" t="s">
        <v>799</v>
      </c>
    </row>
    <row r="500" spans="2:56">
      <c r="B500" s="36" t="s">
        <v>408</v>
      </c>
      <c r="C500" s="36" t="s">
        <v>409</v>
      </c>
      <c r="D500" s="36" t="s">
        <v>10147</v>
      </c>
      <c r="E500" s="36" t="s">
        <v>4879</v>
      </c>
      <c r="F500" s="36" t="s">
        <v>679</v>
      </c>
      <c r="G500" s="36" t="s">
        <v>692</v>
      </c>
      <c r="H500" s="36" t="s">
        <v>675</v>
      </c>
      <c r="I500" s="37">
        <v>2.2999999999999998</v>
      </c>
      <c r="J500" s="38">
        <v>10000</v>
      </c>
      <c r="K500" s="36" t="s">
        <v>10131</v>
      </c>
      <c r="L500" s="39">
        <v>42338</v>
      </c>
      <c r="M500" s="39">
        <v>42396</v>
      </c>
      <c r="N500" s="36" t="s">
        <v>5256</v>
      </c>
      <c r="O500" s="36" t="s">
        <v>3086</v>
      </c>
      <c r="P500" s="37">
        <v>0.1013</v>
      </c>
      <c r="Q500" s="36" t="s">
        <v>677</v>
      </c>
      <c r="R500" s="36" t="s">
        <v>682</v>
      </c>
      <c r="S500" s="47"/>
      <c r="U500" s="36" t="s">
        <v>9038</v>
      </c>
      <c r="V500" s="36" t="s">
        <v>2316</v>
      </c>
      <c r="W500" s="36" t="s">
        <v>2317</v>
      </c>
      <c r="X500" s="36" t="s">
        <v>671</v>
      </c>
      <c r="Y500" s="36" t="s">
        <v>679</v>
      </c>
      <c r="Z500" s="36" t="s">
        <v>674</v>
      </c>
      <c r="AA500" s="36" t="s">
        <v>675</v>
      </c>
      <c r="AB500" s="37">
        <v>4.9000000000000004</v>
      </c>
      <c r="AC500" s="38">
        <v>10000</v>
      </c>
      <c r="AD500" s="36" t="s">
        <v>2118</v>
      </c>
      <c r="AE500" s="39">
        <v>44214</v>
      </c>
      <c r="AF500" s="39">
        <v>44223</v>
      </c>
      <c r="AG500" s="36" t="s">
        <v>148</v>
      </c>
      <c r="AH500" s="36" t="s">
        <v>2119</v>
      </c>
      <c r="AI500" s="37">
        <v>0.55879999999999996</v>
      </c>
      <c r="AJ500" s="36" t="s">
        <v>8459</v>
      </c>
      <c r="AK500" s="36" t="s">
        <v>682</v>
      </c>
      <c r="AN500" s="36" t="s">
        <v>2315</v>
      </c>
      <c r="AO500" s="36" t="s">
        <v>2316</v>
      </c>
      <c r="AP500" s="36" t="s">
        <v>2317</v>
      </c>
      <c r="AQ500" s="36" t="s">
        <v>673</v>
      </c>
      <c r="AR500" s="36" t="s">
        <v>881</v>
      </c>
      <c r="AS500" s="36" t="s">
        <v>812</v>
      </c>
      <c r="AT500" s="36" t="s">
        <v>675</v>
      </c>
      <c r="AU500" s="37">
        <v>4.9000000000000004</v>
      </c>
      <c r="AV500" s="38">
        <v>10000</v>
      </c>
      <c r="AW500" s="36" t="s">
        <v>2143</v>
      </c>
      <c r="AX500" s="39">
        <v>44214</v>
      </c>
      <c r="AY500" s="39">
        <v>44223</v>
      </c>
      <c r="AZ500" s="36" t="s">
        <v>2175</v>
      </c>
      <c r="BA500" s="36" t="s">
        <v>2132</v>
      </c>
      <c r="BB500" s="37">
        <v>0.55879999999999996</v>
      </c>
      <c r="BC500" s="36" t="s">
        <v>823</v>
      </c>
      <c r="BD500" s="36" t="s">
        <v>799</v>
      </c>
    </row>
    <row r="501" spans="2:56">
      <c r="B501" s="36" t="s">
        <v>10148</v>
      </c>
      <c r="C501" s="36" t="s">
        <v>10149</v>
      </c>
      <c r="D501" s="36" t="s">
        <v>5261</v>
      </c>
      <c r="E501" s="36" t="s">
        <v>4879</v>
      </c>
      <c r="F501" s="36" t="s">
        <v>679</v>
      </c>
      <c r="G501" s="36" t="s">
        <v>674</v>
      </c>
      <c r="H501" s="36" t="s">
        <v>675</v>
      </c>
      <c r="I501" s="37">
        <v>2.6</v>
      </c>
      <c r="J501" s="38">
        <v>10000</v>
      </c>
      <c r="K501" s="36" t="s">
        <v>10131</v>
      </c>
      <c r="L501" s="39">
        <v>42360</v>
      </c>
      <c r="M501" s="39">
        <v>42396</v>
      </c>
      <c r="N501" s="36" t="s">
        <v>5256</v>
      </c>
      <c r="O501" s="36" t="s">
        <v>3086</v>
      </c>
      <c r="P501" s="37">
        <v>3.2300000000000002E-2</v>
      </c>
      <c r="Q501" s="36" t="s">
        <v>677</v>
      </c>
      <c r="R501" s="36" t="s">
        <v>682</v>
      </c>
      <c r="S501" s="47"/>
      <c r="U501" s="36" t="s">
        <v>2318</v>
      </c>
      <c r="V501" s="36" t="s">
        <v>9039</v>
      </c>
      <c r="W501" s="36" t="s">
        <v>2319</v>
      </c>
      <c r="X501" s="36" t="s">
        <v>671</v>
      </c>
      <c r="Y501" s="36" t="s">
        <v>679</v>
      </c>
      <c r="Z501" s="36" t="s">
        <v>674</v>
      </c>
      <c r="AA501" s="36" t="s">
        <v>675</v>
      </c>
      <c r="AB501" s="37">
        <v>5</v>
      </c>
      <c r="AC501" s="38">
        <v>10000</v>
      </c>
      <c r="AD501" s="36" t="s">
        <v>8972</v>
      </c>
      <c r="AE501" s="39">
        <v>44214</v>
      </c>
      <c r="AF501" s="39">
        <v>44223</v>
      </c>
      <c r="AG501" s="36" t="s">
        <v>9040</v>
      </c>
      <c r="AH501" s="36" t="s">
        <v>2119</v>
      </c>
      <c r="AI501" s="37">
        <v>0.45889999999999997</v>
      </c>
      <c r="AJ501" s="36" t="s">
        <v>8382</v>
      </c>
      <c r="AK501" s="36" t="s">
        <v>682</v>
      </c>
      <c r="AN501" s="36" t="s">
        <v>2318</v>
      </c>
      <c r="AO501" s="36" t="s">
        <v>331</v>
      </c>
      <c r="AP501" s="36" t="s">
        <v>2319</v>
      </c>
      <c r="AQ501" s="36" t="s">
        <v>827</v>
      </c>
      <c r="AR501" s="36" t="s">
        <v>679</v>
      </c>
      <c r="AS501" s="36" t="s">
        <v>812</v>
      </c>
      <c r="AT501" s="36" t="s">
        <v>78</v>
      </c>
      <c r="AU501" s="37">
        <v>5</v>
      </c>
      <c r="AV501" s="38">
        <v>10000</v>
      </c>
      <c r="AW501" s="36" t="s">
        <v>2143</v>
      </c>
      <c r="AX501" s="39">
        <v>44214</v>
      </c>
      <c r="AY501" s="39">
        <v>44223</v>
      </c>
      <c r="AZ501" s="36" t="s">
        <v>2126</v>
      </c>
      <c r="BA501" s="36" t="s">
        <v>2119</v>
      </c>
      <c r="BB501" s="37">
        <v>0.45889999999999997</v>
      </c>
      <c r="BC501" s="36" t="s">
        <v>793</v>
      </c>
      <c r="BD501" s="36" t="s">
        <v>799</v>
      </c>
    </row>
    <row r="502" spans="2:56">
      <c r="B502" s="36" t="s">
        <v>3099</v>
      </c>
      <c r="C502" s="36" t="s">
        <v>3100</v>
      </c>
      <c r="D502" s="36" t="s">
        <v>5262</v>
      </c>
      <c r="E502" s="36" t="s">
        <v>4879</v>
      </c>
      <c r="F502" s="36" t="s">
        <v>679</v>
      </c>
      <c r="G502" s="36" t="s">
        <v>692</v>
      </c>
      <c r="H502" s="36" t="s">
        <v>675</v>
      </c>
      <c r="I502" s="37">
        <v>2.6</v>
      </c>
      <c r="J502" s="38">
        <v>10000</v>
      </c>
      <c r="K502" s="36" t="s">
        <v>10131</v>
      </c>
      <c r="L502" s="39">
        <v>42360</v>
      </c>
      <c r="M502" s="39">
        <v>42396</v>
      </c>
      <c r="N502" s="36" t="s">
        <v>5256</v>
      </c>
      <c r="O502" s="36" t="s">
        <v>3086</v>
      </c>
      <c r="P502" s="37">
        <v>0.16420000000000001</v>
      </c>
      <c r="Q502" s="36" t="s">
        <v>677</v>
      </c>
      <c r="R502" s="36" t="s">
        <v>682</v>
      </c>
      <c r="S502" s="47"/>
      <c r="U502" s="36" t="s">
        <v>9041</v>
      </c>
      <c r="V502" s="36" t="s">
        <v>2321</v>
      </c>
      <c r="W502" s="36" t="s">
        <v>2322</v>
      </c>
      <c r="X502" s="36" t="s">
        <v>8357</v>
      </c>
      <c r="Y502" s="36" t="s">
        <v>679</v>
      </c>
      <c r="Z502" s="36" t="s">
        <v>674</v>
      </c>
      <c r="AA502" s="36" t="s">
        <v>675</v>
      </c>
      <c r="AB502" s="37">
        <v>5.25</v>
      </c>
      <c r="AC502" s="38">
        <v>10000</v>
      </c>
      <c r="AD502" s="36" t="s">
        <v>2118</v>
      </c>
      <c r="AE502" s="39">
        <v>44214</v>
      </c>
      <c r="AF502" s="39">
        <v>44223</v>
      </c>
      <c r="AG502" s="36" t="s">
        <v>148</v>
      </c>
      <c r="AH502" s="36" t="s">
        <v>2119</v>
      </c>
      <c r="AI502" s="37">
        <v>0.2165</v>
      </c>
      <c r="AJ502" s="36" t="s">
        <v>677</v>
      </c>
      <c r="AK502" s="36" t="s">
        <v>682</v>
      </c>
      <c r="AN502" s="36" t="s">
        <v>2320</v>
      </c>
      <c r="AO502" s="36" t="s">
        <v>2321</v>
      </c>
      <c r="AP502" s="36" t="s">
        <v>2322</v>
      </c>
      <c r="AQ502" s="36" t="s">
        <v>827</v>
      </c>
      <c r="AR502" s="36" t="s">
        <v>870</v>
      </c>
      <c r="AS502" s="36" t="s">
        <v>789</v>
      </c>
      <c r="AT502" s="36" t="s">
        <v>78</v>
      </c>
      <c r="AU502" s="37">
        <v>5.25</v>
      </c>
      <c r="AV502" s="38">
        <v>10000</v>
      </c>
      <c r="AW502" s="36" t="s">
        <v>2143</v>
      </c>
      <c r="AX502" s="39">
        <v>44214</v>
      </c>
      <c r="AY502" s="39">
        <v>44223</v>
      </c>
      <c r="AZ502" s="36" t="s">
        <v>2136</v>
      </c>
      <c r="BA502" s="36" t="s">
        <v>2119</v>
      </c>
      <c r="BB502" s="37">
        <v>0.2165</v>
      </c>
      <c r="BC502" s="36" t="s">
        <v>793</v>
      </c>
      <c r="BD502" s="36" t="s">
        <v>79</v>
      </c>
    </row>
    <row r="503" spans="2:56">
      <c r="B503" s="36" t="s">
        <v>410</v>
      </c>
      <c r="C503" s="36" t="s">
        <v>5263</v>
      </c>
      <c r="D503" s="36" t="s">
        <v>5264</v>
      </c>
      <c r="E503" s="36" t="s">
        <v>4879</v>
      </c>
      <c r="F503" s="36" t="s">
        <v>679</v>
      </c>
      <c r="G503" s="36" t="s">
        <v>674</v>
      </c>
      <c r="H503" s="36" t="s">
        <v>675</v>
      </c>
      <c r="I503" s="37">
        <v>2.4</v>
      </c>
      <c r="J503" s="38">
        <v>10000</v>
      </c>
      <c r="K503" s="36" t="s">
        <v>411</v>
      </c>
      <c r="L503" s="39">
        <v>42362</v>
      </c>
      <c r="M503" s="39">
        <v>42424</v>
      </c>
      <c r="N503" s="36" t="s">
        <v>412</v>
      </c>
      <c r="O503" s="36" t="s">
        <v>5265</v>
      </c>
      <c r="P503" s="37">
        <v>0.1477</v>
      </c>
      <c r="Q503" s="36" t="s">
        <v>677</v>
      </c>
      <c r="R503" s="36" t="s">
        <v>682</v>
      </c>
      <c r="S503" s="47"/>
      <c r="U503" s="36" t="s">
        <v>9042</v>
      </c>
      <c r="V503" s="36" t="s">
        <v>9043</v>
      </c>
      <c r="W503" s="36" t="s">
        <v>2325</v>
      </c>
      <c r="X503" s="36" t="s">
        <v>671</v>
      </c>
      <c r="Y503" s="36" t="s">
        <v>679</v>
      </c>
      <c r="Z503" s="36" t="s">
        <v>8388</v>
      </c>
      <c r="AA503" s="36" t="s">
        <v>675</v>
      </c>
      <c r="AB503" s="37">
        <v>5.5</v>
      </c>
      <c r="AC503" s="38">
        <v>10000</v>
      </c>
      <c r="AD503" s="36" t="s">
        <v>2118</v>
      </c>
      <c r="AE503" s="39">
        <v>44214</v>
      </c>
      <c r="AF503" s="39">
        <v>44223</v>
      </c>
      <c r="AG503" s="36" t="s">
        <v>148</v>
      </c>
      <c r="AH503" s="36" t="s">
        <v>9044</v>
      </c>
      <c r="AI503" s="37">
        <v>5.6000000000000001E-2</v>
      </c>
      <c r="AJ503" s="36" t="s">
        <v>677</v>
      </c>
      <c r="AK503" s="36" t="s">
        <v>682</v>
      </c>
      <c r="AN503" s="36" t="s">
        <v>2323</v>
      </c>
      <c r="AO503" s="36" t="s">
        <v>2324</v>
      </c>
      <c r="AP503" s="36" t="s">
        <v>2325</v>
      </c>
      <c r="AQ503" s="36" t="s">
        <v>808</v>
      </c>
      <c r="AR503" s="36" t="s">
        <v>679</v>
      </c>
      <c r="AS503" s="36" t="s">
        <v>80</v>
      </c>
      <c r="AT503" s="36" t="s">
        <v>675</v>
      </c>
      <c r="AU503" s="37">
        <v>5.5</v>
      </c>
      <c r="AV503" s="38">
        <v>10000</v>
      </c>
      <c r="AW503" s="36" t="s">
        <v>2123</v>
      </c>
      <c r="AX503" s="39">
        <v>44214</v>
      </c>
      <c r="AY503" s="39">
        <v>44223</v>
      </c>
      <c r="AZ503" s="36" t="s">
        <v>2175</v>
      </c>
      <c r="BA503" s="36" t="s">
        <v>2119</v>
      </c>
      <c r="BB503" s="37">
        <v>5.6000000000000001E-2</v>
      </c>
      <c r="BC503" s="36" t="s">
        <v>677</v>
      </c>
      <c r="BD503" s="36" t="s">
        <v>682</v>
      </c>
    </row>
    <row r="504" spans="2:56">
      <c r="B504" s="36" t="s">
        <v>413</v>
      </c>
      <c r="C504" s="36" t="s">
        <v>414</v>
      </c>
      <c r="D504" s="36" t="s">
        <v>10150</v>
      </c>
      <c r="E504" s="36" t="s">
        <v>4879</v>
      </c>
      <c r="F504" s="36" t="s">
        <v>679</v>
      </c>
      <c r="G504" s="36" t="s">
        <v>674</v>
      </c>
      <c r="H504" s="36" t="s">
        <v>675</v>
      </c>
      <c r="I504" s="37">
        <v>2.4500000000000002</v>
      </c>
      <c r="J504" s="38">
        <v>10000</v>
      </c>
      <c r="K504" s="36" t="s">
        <v>411</v>
      </c>
      <c r="L504" s="39">
        <v>42362</v>
      </c>
      <c r="M504" s="39">
        <v>42424</v>
      </c>
      <c r="N504" s="36" t="s">
        <v>412</v>
      </c>
      <c r="O504" s="36" t="s">
        <v>5265</v>
      </c>
      <c r="P504" s="37">
        <v>0.12089999999999999</v>
      </c>
      <c r="Q504" s="36" t="s">
        <v>677</v>
      </c>
      <c r="R504" s="36" t="s">
        <v>682</v>
      </c>
      <c r="S504" s="47"/>
      <c r="U504" s="36" t="s">
        <v>2326</v>
      </c>
      <c r="V504" s="36" t="s">
        <v>2327</v>
      </c>
      <c r="W504" s="36" t="s">
        <v>2328</v>
      </c>
      <c r="X504" s="36" t="s">
        <v>671</v>
      </c>
      <c r="Y504" s="36" t="s">
        <v>679</v>
      </c>
      <c r="Z504" s="36" t="s">
        <v>674</v>
      </c>
      <c r="AA504" s="36" t="s">
        <v>675</v>
      </c>
      <c r="AB504" s="37">
        <v>5.75</v>
      </c>
      <c r="AC504" s="38">
        <v>10000</v>
      </c>
      <c r="AD504" s="36" t="s">
        <v>2118</v>
      </c>
      <c r="AE504" s="39">
        <v>44214</v>
      </c>
      <c r="AF504" s="39">
        <v>44223</v>
      </c>
      <c r="AG504" s="36" t="s">
        <v>148</v>
      </c>
      <c r="AH504" s="36" t="s">
        <v>2119</v>
      </c>
      <c r="AI504" s="37">
        <v>1.2200000000000001E-2</v>
      </c>
      <c r="AJ504" s="36" t="s">
        <v>8608</v>
      </c>
      <c r="AK504" s="36" t="s">
        <v>682</v>
      </c>
      <c r="AN504" s="36" t="s">
        <v>2326</v>
      </c>
      <c r="AO504" s="36" t="s">
        <v>2327</v>
      </c>
      <c r="AP504" s="36" t="s">
        <v>2328</v>
      </c>
      <c r="AQ504" s="36" t="s">
        <v>673</v>
      </c>
      <c r="AR504" s="36" t="s">
        <v>679</v>
      </c>
      <c r="AS504" s="36" t="s">
        <v>789</v>
      </c>
      <c r="AT504" s="36" t="s">
        <v>809</v>
      </c>
      <c r="AU504" s="37">
        <v>5.75</v>
      </c>
      <c r="AV504" s="38">
        <v>10000</v>
      </c>
      <c r="AW504" s="36" t="s">
        <v>191</v>
      </c>
      <c r="AX504" s="39">
        <v>44214</v>
      </c>
      <c r="AY504" s="39">
        <v>44223</v>
      </c>
      <c r="AZ504" s="36" t="s">
        <v>2136</v>
      </c>
      <c r="BA504" s="36" t="s">
        <v>2119</v>
      </c>
      <c r="BB504" s="37">
        <v>1.2200000000000001E-2</v>
      </c>
      <c r="BC504" s="36" t="s">
        <v>823</v>
      </c>
      <c r="BD504" s="36" t="s">
        <v>810</v>
      </c>
    </row>
    <row r="505" spans="2:56">
      <c r="B505" s="36" t="s">
        <v>5266</v>
      </c>
      <c r="C505" s="36" t="s">
        <v>3101</v>
      </c>
      <c r="D505" s="36" t="s">
        <v>3102</v>
      </c>
      <c r="E505" s="36" t="s">
        <v>4879</v>
      </c>
      <c r="F505" s="36" t="s">
        <v>679</v>
      </c>
      <c r="G505" s="36" t="s">
        <v>674</v>
      </c>
      <c r="H505" s="36" t="s">
        <v>675</v>
      </c>
      <c r="I505" s="37">
        <v>2.5</v>
      </c>
      <c r="J505" s="38">
        <v>10000</v>
      </c>
      <c r="K505" s="36" t="s">
        <v>411</v>
      </c>
      <c r="L505" s="39">
        <v>42362</v>
      </c>
      <c r="M505" s="39">
        <v>42424</v>
      </c>
      <c r="N505" s="36" t="s">
        <v>412</v>
      </c>
      <c r="O505" s="36" t="s">
        <v>10151</v>
      </c>
      <c r="P505" s="37">
        <v>9.9400000000000002E-2</v>
      </c>
      <c r="Q505" s="36" t="s">
        <v>677</v>
      </c>
      <c r="R505" s="36" t="s">
        <v>682</v>
      </c>
      <c r="S505" s="47"/>
      <c r="U505" s="36" t="s">
        <v>9045</v>
      </c>
      <c r="V505" s="36" t="s">
        <v>4696</v>
      </c>
      <c r="W505" s="36" t="s">
        <v>2331</v>
      </c>
      <c r="X505" s="36" t="s">
        <v>671</v>
      </c>
      <c r="Y505" s="36" t="s">
        <v>679</v>
      </c>
      <c r="Z505" s="36" t="s">
        <v>674</v>
      </c>
      <c r="AA505" s="36" t="s">
        <v>675</v>
      </c>
      <c r="AB505" s="37">
        <v>6</v>
      </c>
      <c r="AC505" s="38">
        <v>10000</v>
      </c>
      <c r="AD505" s="36" t="s">
        <v>8948</v>
      </c>
      <c r="AE505" s="39">
        <v>44214</v>
      </c>
      <c r="AF505" s="39">
        <v>44223</v>
      </c>
      <c r="AG505" s="36" t="s">
        <v>148</v>
      </c>
      <c r="AH505" s="36" t="s">
        <v>9046</v>
      </c>
      <c r="AI505" s="37">
        <v>4.1000000000000003E-3</v>
      </c>
      <c r="AJ505" s="36" t="s">
        <v>677</v>
      </c>
      <c r="AK505" s="36" t="s">
        <v>682</v>
      </c>
      <c r="AN505" s="36" t="s">
        <v>2329</v>
      </c>
      <c r="AO505" s="36" t="s">
        <v>2330</v>
      </c>
      <c r="AP505" s="36" t="s">
        <v>2331</v>
      </c>
      <c r="AQ505" s="36" t="s">
        <v>788</v>
      </c>
      <c r="AR505" s="36" t="s">
        <v>77</v>
      </c>
      <c r="AS505" s="36" t="s">
        <v>674</v>
      </c>
      <c r="AT505" s="36" t="s">
        <v>675</v>
      </c>
      <c r="AU505" s="37">
        <v>6</v>
      </c>
      <c r="AV505" s="38">
        <v>10000</v>
      </c>
      <c r="AW505" s="36" t="s">
        <v>2123</v>
      </c>
      <c r="AX505" s="39">
        <v>44214</v>
      </c>
      <c r="AY505" s="39">
        <v>44223</v>
      </c>
      <c r="AZ505" s="36" t="s">
        <v>2131</v>
      </c>
      <c r="BA505" s="36" t="s">
        <v>2132</v>
      </c>
      <c r="BB505" s="37">
        <v>4.1000000000000003E-3</v>
      </c>
      <c r="BC505" s="36" t="s">
        <v>201</v>
      </c>
      <c r="BD505" s="36" t="s">
        <v>799</v>
      </c>
    </row>
    <row r="506" spans="2:56">
      <c r="B506" s="36" t="s">
        <v>10152</v>
      </c>
      <c r="C506" s="36" t="s">
        <v>415</v>
      </c>
      <c r="D506" s="36" t="s">
        <v>5267</v>
      </c>
      <c r="E506" s="36" t="s">
        <v>4879</v>
      </c>
      <c r="F506" s="36" t="s">
        <v>679</v>
      </c>
      <c r="G506" s="36" t="s">
        <v>674</v>
      </c>
      <c r="H506" s="36" t="s">
        <v>675</v>
      </c>
      <c r="I506" s="37">
        <v>2.5499999999999998</v>
      </c>
      <c r="J506" s="38">
        <v>10000</v>
      </c>
      <c r="K506" s="36" t="s">
        <v>411</v>
      </c>
      <c r="L506" s="39">
        <v>42362</v>
      </c>
      <c r="M506" s="39">
        <v>42424</v>
      </c>
      <c r="N506" s="36" t="s">
        <v>10153</v>
      </c>
      <c r="O506" s="36" t="s">
        <v>5265</v>
      </c>
      <c r="P506" s="37">
        <v>8.1100000000000005E-2</v>
      </c>
      <c r="Q506" s="36" t="s">
        <v>677</v>
      </c>
      <c r="R506" s="36" t="s">
        <v>9492</v>
      </c>
      <c r="S506" s="47"/>
      <c r="U506" s="36" t="s">
        <v>2332</v>
      </c>
      <c r="V506" s="36" t="s">
        <v>9047</v>
      </c>
      <c r="W506" s="36" t="s">
        <v>9048</v>
      </c>
      <c r="X506" s="36" t="s">
        <v>9049</v>
      </c>
      <c r="Y506" s="36" t="s">
        <v>679</v>
      </c>
      <c r="Z506" s="36" t="s">
        <v>674</v>
      </c>
      <c r="AA506" s="36" t="s">
        <v>675</v>
      </c>
      <c r="AB506" s="37">
        <v>6.25</v>
      </c>
      <c r="AC506" s="38">
        <v>10000</v>
      </c>
      <c r="AD506" s="36" t="s">
        <v>2118</v>
      </c>
      <c r="AE506" s="39">
        <v>44214</v>
      </c>
      <c r="AF506" s="39">
        <v>44223</v>
      </c>
      <c r="AG506" s="36" t="s">
        <v>148</v>
      </c>
      <c r="AH506" s="36" t="s">
        <v>2119</v>
      </c>
      <c r="AI506" s="37">
        <v>1.8E-3</v>
      </c>
      <c r="AJ506" s="36" t="s">
        <v>677</v>
      </c>
      <c r="AK506" s="36" t="s">
        <v>8636</v>
      </c>
      <c r="AN506" s="36" t="s">
        <v>2332</v>
      </c>
      <c r="AO506" s="36" t="s">
        <v>2333</v>
      </c>
      <c r="AP506" s="36" t="s">
        <v>2334</v>
      </c>
      <c r="AQ506" s="36" t="s">
        <v>673</v>
      </c>
      <c r="AR506" s="36" t="s">
        <v>679</v>
      </c>
      <c r="AS506" s="36" t="s">
        <v>847</v>
      </c>
      <c r="AT506" s="36" t="s">
        <v>78</v>
      </c>
      <c r="AU506" s="37">
        <v>6.25</v>
      </c>
      <c r="AV506" s="38">
        <v>10000</v>
      </c>
      <c r="AW506" s="36" t="s">
        <v>2118</v>
      </c>
      <c r="AX506" s="39">
        <v>44214</v>
      </c>
      <c r="AY506" s="39">
        <v>44223</v>
      </c>
      <c r="AZ506" s="36" t="s">
        <v>2175</v>
      </c>
      <c r="BA506" s="36" t="s">
        <v>2335</v>
      </c>
      <c r="BB506" s="37">
        <v>1.8E-3</v>
      </c>
      <c r="BC506" s="36" t="s">
        <v>793</v>
      </c>
      <c r="BD506" s="36" t="s">
        <v>682</v>
      </c>
    </row>
    <row r="507" spans="2:56">
      <c r="B507" s="36" t="s">
        <v>5268</v>
      </c>
      <c r="C507" s="36" t="s">
        <v>5269</v>
      </c>
      <c r="D507" s="36" t="s">
        <v>10154</v>
      </c>
      <c r="E507" s="36" t="s">
        <v>4879</v>
      </c>
      <c r="F507" s="36" t="s">
        <v>679</v>
      </c>
      <c r="G507" s="36" t="s">
        <v>674</v>
      </c>
      <c r="H507" s="36" t="s">
        <v>675</v>
      </c>
      <c r="I507" s="37">
        <v>2.6</v>
      </c>
      <c r="J507" s="38">
        <v>10000</v>
      </c>
      <c r="K507" s="36" t="s">
        <v>411</v>
      </c>
      <c r="L507" s="39">
        <v>42362</v>
      </c>
      <c r="M507" s="39">
        <v>42424</v>
      </c>
      <c r="N507" s="36" t="s">
        <v>412</v>
      </c>
      <c r="O507" s="36" t="s">
        <v>5265</v>
      </c>
      <c r="P507" s="37">
        <v>6.5600000000000006E-2</v>
      </c>
      <c r="Q507" s="36" t="s">
        <v>9548</v>
      </c>
      <c r="R507" s="36" t="s">
        <v>682</v>
      </c>
      <c r="S507" s="47"/>
      <c r="U507" s="36" t="s">
        <v>2336</v>
      </c>
      <c r="V507" s="36" t="s">
        <v>9050</v>
      </c>
      <c r="W507" s="36" t="s">
        <v>4697</v>
      </c>
      <c r="X507" s="36" t="s">
        <v>671</v>
      </c>
      <c r="Y507" s="36" t="s">
        <v>8458</v>
      </c>
      <c r="Z507" s="36" t="s">
        <v>8673</v>
      </c>
      <c r="AA507" s="36" t="s">
        <v>675</v>
      </c>
      <c r="AB507" s="37">
        <v>6.5</v>
      </c>
      <c r="AC507" s="38">
        <v>10000</v>
      </c>
      <c r="AD507" s="36" t="s">
        <v>8953</v>
      </c>
      <c r="AE507" s="39">
        <v>44214</v>
      </c>
      <c r="AF507" s="39">
        <v>44223</v>
      </c>
      <c r="AG507" s="36" t="s">
        <v>148</v>
      </c>
      <c r="AH507" s="36" t="s">
        <v>2119</v>
      </c>
      <c r="AI507" s="37">
        <v>1E-3</v>
      </c>
      <c r="AJ507" s="36" t="s">
        <v>677</v>
      </c>
      <c r="AK507" s="36" t="s">
        <v>682</v>
      </c>
      <c r="AN507" s="36" t="s">
        <v>2336</v>
      </c>
      <c r="AO507" s="36" t="s">
        <v>2337</v>
      </c>
      <c r="AP507" s="36" t="s">
        <v>758</v>
      </c>
      <c r="AQ507" s="36" t="s">
        <v>195</v>
      </c>
      <c r="AR507" s="36" t="s">
        <v>804</v>
      </c>
      <c r="AS507" s="36" t="s">
        <v>80</v>
      </c>
      <c r="AT507" s="36" t="s">
        <v>675</v>
      </c>
      <c r="AU507" s="37">
        <v>6.5</v>
      </c>
      <c r="AV507" s="38">
        <v>10000</v>
      </c>
      <c r="AW507" s="36" t="s">
        <v>191</v>
      </c>
      <c r="AX507" s="39">
        <v>44214</v>
      </c>
      <c r="AY507" s="39">
        <v>44223</v>
      </c>
      <c r="AZ507" s="36" t="s">
        <v>2126</v>
      </c>
      <c r="BA507" s="36" t="s">
        <v>2119</v>
      </c>
      <c r="BB507" s="37">
        <v>1E-3</v>
      </c>
      <c r="BC507" s="36" t="s">
        <v>798</v>
      </c>
      <c r="BD507" s="36" t="s">
        <v>810</v>
      </c>
    </row>
    <row r="508" spans="2:56">
      <c r="B508" s="36" t="s">
        <v>3103</v>
      </c>
      <c r="C508" s="36" t="s">
        <v>3104</v>
      </c>
      <c r="D508" s="36" t="s">
        <v>5270</v>
      </c>
      <c r="E508" s="36" t="s">
        <v>4879</v>
      </c>
      <c r="F508" s="36" t="s">
        <v>679</v>
      </c>
      <c r="G508" s="36" t="s">
        <v>692</v>
      </c>
      <c r="H508" s="36" t="s">
        <v>675</v>
      </c>
      <c r="I508" s="37">
        <v>2.4</v>
      </c>
      <c r="J508" s="38">
        <v>10000</v>
      </c>
      <c r="K508" s="36" t="s">
        <v>411</v>
      </c>
      <c r="L508" s="39">
        <v>42362</v>
      </c>
      <c r="M508" s="39">
        <v>42424</v>
      </c>
      <c r="N508" s="36" t="s">
        <v>412</v>
      </c>
      <c r="O508" s="36" t="s">
        <v>5265</v>
      </c>
      <c r="P508" s="37">
        <v>8.6099999999999996E-2</v>
      </c>
      <c r="Q508" s="36" t="s">
        <v>677</v>
      </c>
      <c r="R508" s="36" t="s">
        <v>682</v>
      </c>
      <c r="S508" s="47"/>
      <c r="U508" s="36" t="s">
        <v>9051</v>
      </c>
      <c r="V508" s="36" t="s">
        <v>9052</v>
      </c>
      <c r="W508" s="36" t="s">
        <v>759</v>
      </c>
      <c r="X508" s="36" t="s">
        <v>8357</v>
      </c>
      <c r="Y508" s="36" t="s">
        <v>679</v>
      </c>
      <c r="Z508" s="36" t="s">
        <v>8380</v>
      </c>
      <c r="AA508" s="36" t="s">
        <v>675</v>
      </c>
      <c r="AB508" s="37">
        <v>4.8</v>
      </c>
      <c r="AC508" s="38">
        <v>10000</v>
      </c>
      <c r="AD508" s="36" t="s">
        <v>2118</v>
      </c>
      <c r="AE508" s="39">
        <v>44214</v>
      </c>
      <c r="AF508" s="39">
        <v>44223</v>
      </c>
      <c r="AG508" s="36" t="s">
        <v>148</v>
      </c>
      <c r="AH508" s="36" t="s">
        <v>2119</v>
      </c>
      <c r="AI508" s="37">
        <v>5.9999999999999995E-4</v>
      </c>
      <c r="AJ508" s="36" t="s">
        <v>677</v>
      </c>
      <c r="AK508" s="36" t="s">
        <v>682</v>
      </c>
      <c r="AN508" s="36" t="s">
        <v>2338</v>
      </c>
      <c r="AO508" s="36" t="s">
        <v>2339</v>
      </c>
      <c r="AP508" s="36" t="s">
        <v>759</v>
      </c>
      <c r="AQ508" s="36" t="s">
        <v>788</v>
      </c>
      <c r="AR508" s="36" t="s">
        <v>77</v>
      </c>
      <c r="AS508" s="36" t="s">
        <v>692</v>
      </c>
      <c r="AT508" s="36" t="s">
        <v>809</v>
      </c>
      <c r="AU508" s="37">
        <v>4.8</v>
      </c>
      <c r="AV508" s="38">
        <v>10000</v>
      </c>
      <c r="AW508" s="36" t="s">
        <v>2118</v>
      </c>
      <c r="AX508" s="39">
        <v>44214</v>
      </c>
      <c r="AY508" s="39">
        <v>44223</v>
      </c>
      <c r="AZ508" s="36" t="s">
        <v>2340</v>
      </c>
      <c r="BA508" s="36" t="s">
        <v>2335</v>
      </c>
      <c r="BB508" s="37">
        <v>5.9999999999999995E-4</v>
      </c>
      <c r="BC508" s="36" t="s">
        <v>677</v>
      </c>
      <c r="BD508" s="36" t="s">
        <v>799</v>
      </c>
    </row>
    <row r="509" spans="2:56">
      <c r="B509" s="36" t="s">
        <v>10155</v>
      </c>
      <c r="C509" s="36" t="s">
        <v>3105</v>
      </c>
      <c r="D509" s="36" t="s">
        <v>10156</v>
      </c>
      <c r="E509" s="36" t="s">
        <v>4879</v>
      </c>
      <c r="F509" s="36" t="s">
        <v>679</v>
      </c>
      <c r="G509" s="36" t="s">
        <v>692</v>
      </c>
      <c r="H509" s="36" t="s">
        <v>675</v>
      </c>
      <c r="I509" s="37">
        <v>2.4500000000000002</v>
      </c>
      <c r="J509" s="38">
        <v>10000</v>
      </c>
      <c r="K509" s="36" t="s">
        <v>411</v>
      </c>
      <c r="L509" s="39">
        <v>42362</v>
      </c>
      <c r="M509" s="39">
        <v>42424</v>
      </c>
      <c r="N509" s="36" t="s">
        <v>412</v>
      </c>
      <c r="O509" s="36" t="s">
        <v>5265</v>
      </c>
      <c r="P509" s="37">
        <v>0.10920000000000001</v>
      </c>
      <c r="Q509" s="36" t="s">
        <v>677</v>
      </c>
      <c r="R509" s="36" t="s">
        <v>682</v>
      </c>
      <c r="S509" s="47"/>
      <c r="U509" s="36" t="s">
        <v>4698</v>
      </c>
      <c r="V509" s="36" t="s">
        <v>4699</v>
      </c>
      <c r="W509" s="36" t="s">
        <v>9053</v>
      </c>
      <c r="X509" s="36" t="s">
        <v>671</v>
      </c>
      <c r="Y509" s="36" t="s">
        <v>679</v>
      </c>
      <c r="Z509" s="36" t="s">
        <v>692</v>
      </c>
      <c r="AA509" s="36" t="s">
        <v>675</v>
      </c>
      <c r="AB509" s="37">
        <v>4.9000000000000004</v>
      </c>
      <c r="AC509" s="38">
        <v>10000</v>
      </c>
      <c r="AD509" s="36" t="s">
        <v>2118</v>
      </c>
      <c r="AE509" s="39">
        <v>44214</v>
      </c>
      <c r="AF509" s="39">
        <v>44223</v>
      </c>
      <c r="AG509" s="36" t="s">
        <v>8958</v>
      </c>
      <c r="AH509" s="36" t="s">
        <v>2119</v>
      </c>
      <c r="AI509" s="37">
        <v>1.1999999999999999E-3</v>
      </c>
      <c r="AJ509" s="36" t="s">
        <v>677</v>
      </c>
      <c r="AK509" s="36" t="s">
        <v>682</v>
      </c>
      <c r="AN509" s="36" t="s">
        <v>2341</v>
      </c>
      <c r="AO509" s="36" t="s">
        <v>2342</v>
      </c>
      <c r="AP509" s="36" t="s">
        <v>2343</v>
      </c>
      <c r="AQ509" s="36" t="s">
        <v>827</v>
      </c>
      <c r="AR509" s="36" t="s">
        <v>679</v>
      </c>
      <c r="AS509" s="36" t="s">
        <v>692</v>
      </c>
      <c r="AT509" s="36" t="s">
        <v>675</v>
      </c>
      <c r="AU509" s="37">
        <v>4.9000000000000004</v>
      </c>
      <c r="AV509" s="38">
        <v>10000</v>
      </c>
      <c r="AW509" s="36" t="s">
        <v>2118</v>
      </c>
      <c r="AX509" s="39">
        <v>44214</v>
      </c>
      <c r="AY509" s="39">
        <v>44223</v>
      </c>
      <c r="AZ509" s="36" t="s">
        <v>2136</v>
      </c>
      <c r="BA509" s="36" t="s">
        <v>2132</v>
      </c>
      <c r="BB509" s="37">
        <v>1.1999999999999999E-3</v>
      </c>
      <c r="BC509" s="36" t="s">
        <v>201</v>
      </c>
      <c r="BD509" s="36" t="s">
        <v>682</v>
      </c>
    </row>
    <row r="510" spans="2:56">
      <c r="B510" s="36" t="s">
        <v>5271</v>
      </c>
      <c r="C510" s="36" t="s">
        <v>3106</v>
      </c>
      <c r="D510" s="36" t="s">
        <v>3107</v>
      </c>
      <c r="E510" s="36" t="s">
        <v>4879</v>
      </c>
      <c r="F510" s="36" t="s">
        <v>679</v>
      </c>
      <c r="G510" s="36" t="s">
        <v>692</v>
      </c>
      <c r="H510" s="36" t="s">
        <v>675</v>
      </c>
      <c r="I510" s="37">
        <v>2.5</v>
      </c>
      <c r="J510" s="38">
        <v>10000</v>
      </c>
      <c r="K510" s="36" t="s">
        <v>411</v>
      </c>
      <c r="L510" s="39">
        <v>42362</v>
      </c>
      <c r="M510" s="39">
        <v>42424</v>
      </c>
      <c r="N510" s="36" t="s">
        <v>412</v>
      </c>
      <c r="O510" s="36" t="s">
        <v>5265</v>
      </c>
      <c r="P510" s="37">
        <v>0.1343</v>
      </c>
      <c r="Q510" s="36" t="s">
        <v>677</v>
      </c>
      <c r="R510" s="36" t="s">
        <v>682</v>
      </c>
      <c r="S510" s="47"/>
      <c r="U510" s="36" t="s">
        <v>2344</v>
      </c>
      <c r="V510" s="36" t="s">
        <v>2345</v>
      </c>
      <c r="W510" s="36" t="s">
        <v>2346</v>
      </c>
      <c r="X510" s="36" t="s">
        <v>671</v>
      </c>
      <c r="Y510" s="36" t="s">
        <v>8385</v>
      </c>
      <c r="Z510" s="36" t="s">
        <v>692</v>
      </c>
      <c r="AA510" s="36" t="s">
        <v>675</v>
      </c>
      <c r="AB510" s="37">
        <v>5</v>
      </c>
      <c r="AC510" s="38">
        <v>10000</v>
      </c>
      <c r="AD510" s="36" t="s">
        <v>8948</v>
      </c>
      <c r="AE510" s="39">
        <v>44214</v>
      </c>
      <c r="AF510" s="39">
        <v>44223</v>
      </c>
      <c r="AG510" s="36" t="s">
        <v>148</v>
      </c>
      <c r="AH510" s="36" t="s">
        <v>8949</v>
      </c>
      <c r="AI510" s="37">
        <v>1.6999999999999999E-3</v>
      </c>
      <c r="AJ510" s="36" t="s">
        <v>677</v>
      </c>
      <c r="AK510" s="36" t="s">
        <v>8386</v>
      </c>
      <c r="AN510" s="36" t="s">
        <v>2344</v>
      </c>
      <c r="AO510" s="36" t="s">
        <v>2345</v>
      </c>
      <c r="AP510" s="36" t="s">
        <v>2346</v>
      </c>
      <c r="AQ510" s="36" t="s">
        <v>673</v>
      </c>
      <c r="AR510" s="36" t="s">
        <v>804</v>
      </c>
      <c r="AS510" s="36" t="s">
        <v>205</v>
      </c>
      <c r="AT510" s="36" t="s">
        <v>809</v>
      </c>
      <c r="AU510" s="37">
        <v>5</v>
      </c>
      <c r="AV510" s="38">
        <v>10000</v>
      </c>
      <c r="AW510" s="36" t="s">
        <v>2123</v>
      </c>
      <c r="AX510" s="39">
        <v>44214</v>
      </c>
      <c r="AY510" s="39">
        <v>44223</v>
      </c>
      <c r="AZ510" s="36" t="s">
        <v>2131</v>
      </c>
      <c r="BA510" s="36" t="s">
        <v>2119</v>
      </c>
      <c r="BB510" s="37">
        <v>1.6999999999999999E-3</v>
      </c>
      <c r="BC510" s="36" t="s">
        <v>201</v>
      </c>
      <c r="BD510" s="36" t="s">
        <v>79</v>
      </c>
    </row>
    <row r="511" spans="2:56">
      <c r="B511" s="36" t="s">
        <v>416</v>
      </c>
      <c r="C511" s="36" t="s">
        <v>5272</v>
      </c>
      <c r="D511" s="36" t="s">
        <v>10157</v>
      </c>
      <c r="E511" s="36" t="s">
        <v>4879</v>
      </c>
      <c r="F511" s="36" t="s">
        <v>679</v>
      </c>
      <c r="G511" s="36" t="s">
        <v>692</v>
      </c>
      <c r="H511" s="36" t="s">
        <v>675</v>
      </c>
      <c r="I511" s="37">
        <v>2.5499999999999998</v>
      </c>
      <c r="J511" s="38">
        <v>10000</v>
      </c>
      <c r="K511" s="36" t="s">
        <v>411</v>
      </c>
      <c r="L511" s="39">
        <v>42362</v>
      </c>
      <c r="M511" s="39">
        <v>42424</v>
      </c>
      <c r="N511" s="36" t="s">
        <v>412</v>
      </c>
      <c r="O511" s="36" t="s">
        <v>5265</v>
      </c>
      <c r="P511" s="37">
        <v>0.16639999999999999</v>
      </c>
      <c r="Q511" s="36" t="s">
        <v>677</v>
      </c>
      <c r="R511" s="36" t="s">
        <v>682</v>
      </c>
      <c r="S511" s="47"/>
      <c r="U511" s="36" t="s">
        <v>2347</v>
      </c>
      <c r="V511" s="36" t="s">
        <v>2348</v>
      </c>
      <c r="W511" s="36" t="s">
        <v>2349</v>
      </c>
      <c r="X511" s="36" t="s">
        <v>8479</v>
      </c>
      <c r="Y511" s="36" t="s">
        <v>8391</v>
      </c>
      <c r="Z511" s="36" t="s">
        <v>8380</v>
      </c>
      <c r="AA511" s="36" t="s">
        <v>675</v>
      </c>
      <c r="AB511" s="37">
        <v>5.25</v>
      </c>
      <c r="AC511" s="38">
        <v>10000</v>
      </c>
      <c r="AD511" s="36" t="s">
        <v>8948</v>
      </c>
      <c r="AE511" s="39">
        <v>44214</v>
      </c>
      <c r="AF511" s="39">
        <v>44223</v>
      </c>
      <c r="AG511" s="36" t="s">
        <v>148</v>
      </c>
      <c r="AH511" s="36" t="s">
        <v>8949</v>
      </c>
      <c r="AI511" s="37">
        <v>1.3599999999999999E-2</v>
      </c>
      <c r="AJ511" s="36" t="s">
        <v>677</v>
      </c>
      <c r="AK511" s="36" t="s">
        <v>682</v>
      </c>
      <c r="AN511" s="36" t="s">
        <v>2347</v>
      </c>
      <c r="AO511" s="36" t="s">
        <v>2348</v>
      </c>
      <c r="AP511" s="36" t="s">
        <v>2349</v>
      </c>
      <c r="AQ511" s="36" t="s">
        <v>195</v>
      </c>
      <c r="AR511" s="36" t="s">
        <v>679</v>
      </c>
      <c r="AS511" s="36" t="s">
        <v>698</v>
      </c>
      <c r="AT511" s="36" t="s">
        <v>675</v>
      </c>
      <c r="AU511" s="37">
        <v>5.25</v>
      </c>
      <c r="AV511" s="38">
        <v>10000</v>
      </c>
      <c r="AW511" s="36" t="s">
        <v>2118</v>
      </c>
      <c r="AX511" s="39">
        <v>44214</v>
      </c>
      <c r="AY511" s="39">
        <v>44223</v>
      </c>
      <c r="AZ511" s="36" t="s">
        <v>2131</v>
      </c>
      <c r="BA511" s="36" t="s">
        <v>2119</v>
      </c>
      <c r="BB511" s="37">
        <v>1.3599999999999999E-2</v>
      </c>
      <c r="BC511" s="36" t="s">
        <v>823</v>
      </c>
      <c r="BD511" s="36" t="s">
        <v>682</v>
      </c>
    </row>
    <row r="512" spans="2:56">
      <c r="B512" s="36" t="s">
        <v>5273</v>
      </c>
      <c r="C512" s="36" t="s">
        <v>5274</v>
      </c>
      <c r="D512" s="36" t="s">
        <v>3108</v>
      </c>
      <c r="E512" s="36" t="s">
        <v>4879</v>
      </c>
      <c r="F512" s="36" t="s">
        <v>679</v>
      </c>
      <c r="G512" s="36" t="s">
        <v>692</v>
      </c>
      <c r="H512" s="36" t="s">
        <v>675</v>
      </c>
      <c r="I512" s="37">
        <v>2.6</v>
      </c>
      <c r="J512" s="38">
        <v>10000</v>
      </c>
      <c r="K512" s="36" t="s">
        <v>411</v>
      </c>
      <c r="L512" s="39">
        <v>42362</v>
      </c>
      <c r="M512" s="39">
        <v>42424</v>
      </c>
      <c r="N512" s="36" t="s">
        <v>412</v>
      </c>
      <c r="O512" s="36" t="s">
        <v>5265</v>
      </c>
      <c r="P512" s="37">
        <v>0.1978</v>
      </c>
      <c r="Q512" s="36" t="s">
        <v>677</v>
      </c>
      <c r="R512" s="36" t="s">
        <v>682</v>
      </c>
      <c r="S512" s="47"/>
      <c r="U512" s="36" t="s">
        <v>2350</v>
      </c>
      <c r="V512" s="36" t="s">
        <v>2351</v>
      </c>
      <c r="W512" s="36" t="s">
        <v>9054</v>
      </c>
      <c r="X512" s="36" t="s">
        <v>671</v>
      </c>
      <c r="Y512" s="36" t="s">
        <v>679</v>
      </c>
      <c r="Z512" s="36" t="s">
        <v>692</v>
      </c>
      <c r="AA512" s="36" t="s">
        <v>8580</v>
      </c>
      <c r="AB512" s="37">
        <v>5.5</v>
      </c>
      <c r="AC512" s="38">
        <v>10000</v>
      </c>
      <c r="AD512" s="36" t="s">
        <v>2118</v>
      </c>
      <c r="AE512" s="39">
        <v>44214</v>
      </c>
      <c r="AF512" s="39">
        <v>44223</v>
      </c>
      <c r="AG512" s="36" t="s">
        <v>148</v>
      </c>
      <c r="AH512" s="36" t="s">
        <v>2119</v>
      </c>
      <c r="AI512" s="37">
        <v>0.10440000000000001</v>
      </c>
      <c r="AJ512" s="36" t="s">
        <v>677</v>
      </c>
      <c r="AK512" s="36" t="s">
        <v>682</v>
      </c>
      <c r="AN512" s="36" t="s">
        <v>2350</v>
      </c>
      <c r="AO512" s="36" t="s">
        <v>2351</v>
      </c>
      <c r="AP512" s="36" t="s">
        <v>2352</v>
      </c>
      <c r="AQ512" s="36" t="s">
        <v>808</v>
      </c>
      <c r="AR512" s="36" t="s">
        <v>804</v>
      </c>
      <c r="AS512" s="36" t="s">
        <v>698</v>
      </c>
      <c r="AT512" s="36" t="s">
        <v>809</v>
      </c>
      <c r="AU512" s="37">
        <v>5.5</v>
      </c>
      <c r="AV512" s="38">
        <v>10000</v>
      </c>
      <c r="AW512" s="36" t="s">
        <v>191</v>
      </c>
      <c r="AX512" s="39">
        <v>44214</v>
      </c>
      <c r="AY512" s="39">
        <v>44223</v>
      </c>
      <c r="AZ512" s="36" t="s">
        <v>2136</v>
      </c>
      <c r="BA512" s="36" t="s">
        <v>2119</v>
      </c>
      <c r="BB512" s="37">
        <v>0.10440000000000001</v>
      </c>
      <c r="BC512" s="36" t="s">
        <v>201</v>
      </c>
      <c r="BD512" s="36" t="s">
        <v>810</v>
      </c>
    </row>
    <row r="513" spans="2:56">
      <c r="B513" s="36" t="s">
        <v>3109</v>
      </c>
      <c r="C513" s="36" t="s">
        <v>417</v>
      </c>
      <c r="D513" s="36" t="s">
        <v>5275</v>
      </c>
      <c r="E513" s="36" t="s">
        <v>4879</v>
      </c>
      <c r="F513" s="36" t="s">
        <v>679</v>
      </c>
      <c r="G513" s="36" t="s">
        <v>674</v>
      </c>
      <c r="H513" s="36" t="s">
        <v>675</v>
      </c>
      <c r="I513" s="37">
        <v>2.2999999999999998</v>
      </c>
      <c r="J513" s="38">
        <v>10000</v>
      </c>
      <c r="K513" s="36" t="s">
        <v>411</v>
      </c>
      <c r="L513" s="39">
        <v>42367</v>
      </c>
      <c r="M513" s="39">
        <v>42424</v>
      </c>
      <c r="N513" s="36" t="s">
        <v>412</v>
      </c>
      <c r="O513" s="36" t="s">
        <v>5265</v>
      </c>
      <c r="P513" s="37">
        <v>0.16309999999999999</v>
      </c>
      <c r="Q513" s="36" t="s">
        <v>677</v>
      </c>
      <c r="R513" s="36" t="s">
        <v>682</v>
      </c>
      <c r="S513" s="47"/>
      <c r="U513" s="36" t="s">
        <v>2353</v>
      </c>
      <c r="V513" s="36" t="s">
        <v>2354</v>
      </c>
      <c r="W513" s="36" t="s">
        <v>9055</v>
      </c>
      <c r="X513" s="36" t="s">
        <v>671</v>
      </c>
      <c r="Y513" s="36" t="s">
        <v>679</v>
      </c>
      <c r="Z513" s="36" t="s">
        <v>692</v>
      </c>
      <c r="AA513" s="36" t="s">
        <v>675</v>
      </c>
      <c r="AB513" s="37">
        <v>5.75</v>
      </c>
      <c r="AC513" s="38">
        <v>10000</v>
      </c>
      <c r="AD513" s="36" t="s">
        <v>2118</v>
      </c>
      <c r="AE513" s="39">
        <v>44214</v>
      </c>
      <c r="AF513" s="39">
        <v>44223</v>
      </c>
      <c r="AG513" s="36" t="s">
        <v>8952</v>
      </c>
      <c r="AH513" s="36" t="s">
        <v>2119</v>
      </c>
      <c r="AI513" s="37">
        <v>0.31030000000000002</v>
      </c>
      <c r="AJ513" s="36" t="s">
        <v>677</v>
      </c>
      <c r="AK513" s="36" t="s">
        <v>8381</v>
      </c>
      <c r="AN513" s="36" t="s">
        <v>2353</v>
      </c>
      <c r="AO513" s="36" t="s">
        <v>2354</v>
      </c>
      <c r="AP513" s="36" t="s">
        <v>760</v>
      </c>
      <c r="AQ513" s="36" t="s">
        <v>673</v>
      </c>
      <c r="AR513" s="36" t="s">
        <v>679</v>
      </c>
      <c r="AS513" s="36" t="s">
        <v>692</v>
      </c>
      <c r="AT513" s="36" t="s">
        <v>855</v>
      </c>
      <c r="AU513" s="37">
        <v>5.75</v>
      </c>
      <c r="AV513" s="38">
        <v>10000</v>
      </c>
      <c r="AW513" s="36" t="s">
        <v>2118</v>
      </c>
      <c r="AX513" s="39">
        <v>44214</v>
      </c>
      <c r="AY513" s="39">
        <v>44223</v>
      </c>
      <c r="AZ513" s="36" t="s">
        <v>2126</v>
      </c>
      <c r="BA513" s="36" t="s">
        <v>2335</v>
      </c>
      <c r="BB513" s="37">
        <v>0.31030000000000002</v>
      </c>
      <c r="BC513" s="36" t="s">
        <v>823</v>
      </c>
      <c r="BD513" s="36" t="s">
        <v>799</v>
      </c>
    </row>
    <row r="514" spans="2:56">
      <c r="B514" s="36" t="s">
        <v>418</v>
      </c>
      <c r="C514" s="36" t="s">
        <v>3110</v>
      </c>
      <c r="D514" s="36" t="s">
        <v>3111</v>
      </c>
      <c r="E514" s="36" t="s">
        <v>4879</v>
      </c>
      <c r="F514" s="36" t="s">
        <v>679</v>
      </c>
      <c r="G514" s="36" t="s">
        <v>674</v>
      </c>
      <c r="H514" s="36" t="s">
        <v>675</v>
      </c>
      <c r="I514" s="37">
        <v>2.35</v>
      </c>
      <c r="J514" s="38">
        <v>10000</v>
      </c>
      <c r="K514" s="36" t="s">
        <v>411</v>
      </c>
      <c r="L514" s="39">
        <v>42367</v>
      </c>
      <c r="M514" s="39">
        <v>42424</v>
      </c>
      <c r="N514" s="36" t="s">
        <v>412</v>
      </c>
      <c r="O514" s="36" t="s">
        <v>5265</v>
      </c>
      <c r="P514" s="37">
        <v>0.13070000000000001</v>
      </c>
      <c r="Q514" s="36" t="s">
        <v>677</v>
      </c>
      <c r="R514" s="36" t="s">
        <v>682</v>
      </c>
      <c r="S514" s="47"/>
      <c r="U514" s="36" t="s">
        <v>2355</v>
      </c>
      <c r="V514" s="36" t="s">
        <v>2356</v>
      </c>
      <c r="W514" s="36" t="s">
        <v>9056</v>
      </c>
      <c r="X514" s="36" t="s">
        <v>8357</v>
      </c>
      <c r="Y514" s="36" t="s">
        <v>679</v>
      </c>
      <c r="Z514" s="36" t="s">
        <v>692</v>
      </c>
      <c r="AA514" s="36" t="s">
        <v>675</v>
      </c>
      <c r="AB514" s="37">
        <v>6</v>
      </c>
      <c r="AC514" s="38">
        <v>10000</v>
      </c>
      <c r="AD514" s="36" t="s">
        <v>2118</v>
      </c>
      <c r="AE514" s="39">
        <v>44214</v>
      </c>
      <c r="AF514" s="39">
        <v>44223</v>
      </c>
      <c r="AG514" s="36" t="s">
        <v>8958</v>
      </c>
      <c r="AH514" s="36" t="s">
        <v>2119</v>
      </c>
      <c r="AI514" s="37">
        <v>0.55269999999999997</v>
      </c>
      <c r="AJ514" s="36" t="s">
        <v>677</v>
      </c>
      <c r="AK514" s="36" t="s">
        <v>682</v>
      </c>
      <c r="AN514" s="36" t="s">
        <v>2355</v>
      </c>
      <c r="AO514" s="36" t="s">
        <v>2356</v>
      </c>
      <c r="AP514" s="36" t="s">
        <v>2357</v>
      </c>
      <c r="AQ514" s="36" t="s">
        <v>808</v>
      </c>
      <c r="AR514" s="36" t="s">
        <v>679</v>
      </c>
      <c r="AS514" s="36" t="s">
        <v>822</v>
      </c>
      <c r="AT514" s="36" t="s">
        <v>78</v>
      </c>
      <c r="AU514" s="37">
        <v>6</v>
      </c>
      <c r="AV514" s="38">
        <v>10000</v>
      </c>
      <c r="AW514" s="36" t="s">
        <v>2358</v>
      </c>
      <c r="AX514" s="39">
        <v>44214</v>
      </c>
      <c r="AY514" s="39">
        <v>44223</v>
      </c>
      <c r="AZ514" s="36" t="s">
        <v>2175</v>
      </c>
      <c r="BA514" s="36" t="s">
        <v>2119</v>
      </c>
      <c r="BB514" s="37">
        <v>0.55269999999999997</v>
      </c>
      <c r="BC514" s="36" t="s">
        <v>793</v>
      </c>
      <c r="BD514" s="36" t="s">
        <v>799</v>
      </c>
    </row>
    <row r="515" spans="2:56">
      <c r="B515" s="36" t="s">
        <v>3112</v>
      </c>
      <c r="C515" s="36" t="s">
        <v>419</v>
      </c>
      <c r="D515" s="36" t="s">
        <v>420</v>
      </c>
      <c r="E515" s="36" t="s">
        <v>4879</v>
      </c>
      <c r="F515" s="36" t="s">
        <v>679</v>
      </c>
      <c r="G515" s="36" t="s">
        <v>692</v>
      </c>
      <c r="H515" s="36" t="s">
        <v>675</v>
      </c>
      <c r="I515" s="37">
        <v>2.2999999999999998</v>
      </c>
      <c r="J515" s="38">
        <v>10000</v>
      </c>
      <c r="K515" s="36" t="s">
        <v>411</v>
      </c>
      <c r="L515" s="39">
        <v>42367</v>
      </c>
      <c r="M515" s="39">
        <v>42424</v>
      </c>
      <c r="N515" s="36" t="s">
        <v>412</v>
      </c>
      <c r="O515" s="36" t="s">
        <v>5265</v>
      </c>
      <c r="P515" s="37">
        <v>6.2600000000000003E-2</v>
      </c>
      <c r="Q515" s="36" t="s">
        <v>677</v>
      </c>
      <c r="R515" s="36" t="s">
        <v>682</v>
      </c>
      <c r="S515" s="47"/>
      <c r="U515" s="36" t="s">
        <v>2359</v>
      </c>
      <c r="V515" s="36" t="s">
        <v>9057</v>
      </c>
      <c r="W515" s="36" t="s">
        <v>4700</v>
      </c>
      <c r="X515" s="36" t="s">
        <v>671</v>
      </c>
      <c r="Y515" s="36" t="s">
        <v>679</v>
      </c>
      <c r="Z515" s="36" t="s">
        <v>692</v>
      </c>
      <c r="AA515" s="36" t="s">
        <v>675</v>
      </c>
      <c r="AB515" s="37">
        <v>6.25</v>
      </c>
      <c r="AC515" s="38">
        <v>10000</v>
      </c>
      <c r="AD515" s="36" t="s">
        <v>2118</v>
      </c>
      <c r="AE515" s="39">
        <v>44214</v>
      </c>
      <c r="AF515" s="39">
        <v>44223</v>
      </c>
      <c r="AG515" s="36" t="s">
        <v>8958</v>
      </c>
      <c r="AH515" s="36" t="s">
        <v>2119</v>
      </c>
      <c r="AI515" s="37">
        <v>0.80269999999999997</v>
      </c>
      <c r="AJ515" s="36" t="s">
        <v>8382</v>
      </c>
      <c r="AK515" s="36" t="s">
        <v>682</v>
      </c>
      <c r="AN515" s="36" t="s">
        <v>2359</v>
      </c>
      <c r="AO515" s="36" t="s">
        <v>2360</v>
      </c>
      <c r="AP515" s="36" t="s">
        <v>2361</v>
      </c>
      <c r="AQ515" s="36" t="s">
        <v>673</v>
      </c>
      <c r="AR515" s="36" t="s">
        <v>679</v>
      </c>
      <c r="AS515" s="36" t="s">
        <v>692</v>
      </c>
      <c r="AT515" s="36" t="s">
        <v>790</v>
      </c>
      <c r="AU515" s="37">
        <v>6.25</v>
      </c>
      <c r="AV515" s="38">
        <v>10000</v>
      </c>
      <c r="AW515" s="36" t="s">
        <v>2143</v>
      </c>
      <c r="AX515" s="39">
        <v>44214</v>
      </c>
      <c r="AY515" s="39">
        <v>44223</v>
      </c>
      <c r="AZ515" s="36" t="s">
        <v>2131</v>
      </c>
      <c r="BA515" s="36" t="s">
        <v>2119</v>
      </c>
      <c r="BB515" s="37">
        <v>0.80269999999999997</v>
      </c>
      <c r="BC515" s="36" t="s">
        <v>823</v>
      </c>
      <c r="BD515" s="36" t="s">
        <v>810</v>
      </c>
    </row>
    <row r="516" spans="2:56">
      <c r="B516" s="36" t="s">
        <v>3113</v>
      </c>
      <c r="C516" s="36" t="s">
        <v>3114</v>
      </c>
      <c r="D516" s="36" t="s">
        <v>10158</v>
      </c>
      <c r="E516" s="36" t="s">
        <v>4879</v>
      </c>
      <c r="F516" s="36" t="s">
        <v>679</v>
      </c>
      <c r="G516" s="36" t="s">
        <v>692</v>
      </c>
      <c r="H516" s="36" t="s">
        <v>675</v>
      </c>
      <c r="I516" s="37">
        <v>2.35</v>
      </c>
      <c r="J516" s="38">
        <v>10000</v>
      </c>
      <c r="K516" s="36" t="s">
        <v>411</v>
      </c>
      <c r="L516" s="39">
        <v>42367</v>
      </c>
      <c r="M516" s="39">
        <v>42424</v>
      </c>
      <c r="N516" s="36" t="s">
        <v>412</v>
      </c>
      <c r="O516" s="36" t="s">
        <v>5265</v>
      </c>
      <c r="P516" s="37">
        <v>8.1900000000000001E-2</v>
      </c>
      <c r="Q516" s="36" t="s">
        <v>677</v>
      </c>
      <c r="R516" s="36" t="s">
        <v>682</v>
      </c>
      <c r="S516" s="47"/>
      <c r="U516" s="36" t="s">
        <v>4701</v>
      </c>
      <c r="V516" s="36" t="s">
        <v>2363</v>
      </c>
      <c r="W516" s="36" t="s">
        <v>2364</v>
      </c>
      <c r="X516" s="36" t="s">
        <v>671</v>
      </c>
      <c r="Y516" s="36" t="s">
        <v>679</v>
      </c>
      <c r="Z516" s="36" t="s">
        <v>692</v>
      </c>
      <c r="AA516" s="36" t="s">
        <v>675</v>
      </c>
      <c r="AB516" s="37">
        <v>6.5</v>
      </c>
      <c r="AC516" s="38">
        <v>10000</v>
      </c>
      <c r="AD516" s="36" t="s">
        <v>2118</v>
      </c>
      <c r="AE516" s="39">
        <v>44214</v>
      </c>
      <c r="AF516" s="39">
        <v>44223</v>
      </c>
      <c r="AG516" s="36" t="s">
        <v>148</v>
      </c>
      <c r="AH516" s="36" t="s">
        <v>2119</v>
      </c>
      <c r="AI516" s="37">
        <v>1.0499000000000001</v>
      </c>
      <c r="AJ516" s="36" t="s">
        <v>8459</v>
      </c>
      <c r="AK516" s="36" t="s">
        <v>8381</v>
      </c>
      <c r="AN516" s="36" t="s">
        <v>2362</v>
      </c>
      <c r="AO516" s="36" t="s">
        <v>2363</v>
      </c>
      <c r="AP516" s="36" t="s">
        <v>2364</v>
      </c>
      <c r="AQ516" s="36" t="s">
        <v>195</v>
      </c>
      <c r="AR516" s="36" t="s">
        <v>804</v>
      </c>
      <c r="AS516" s="36" t="s">
        <v>698</v>
      </c>
      <c r="AT516" s="36" t="s">
        <v>809</v>
      </c>
      <c r="AU516" s="37">
        <v>6.5</v>
      </c>
      <c r="AV516" s="38">
        <v>10000</v>
      </c>
      <c r="AW516" s="36" t="s">
        <v>2143</v>
      </c>
      <c r="AX516" s="39">
        <v>44214</v>
      </c>
      <c r="AY516" s="39">
        <v>44223</v>
      </c>
      <c r="AZ516" s="36" t="s">
        <v>2126</v>
      </c>
      <c r="BA516" s="36" t="s">
        <v>2132</v>
      </c>
      <c r="BB516" s="37">
        <v>1.0499000000000001</v>
      </c>
      <c r="BC516" s="36" t="s">
        <v>798</v>
      </c>
      <c r="BD516" s="36" t="s">
        <v>682</v>
      </c>
    </row>
    <row r="517" spans="2:56">
      <c r="B517" s="36" t="s">
        <v>5276</v>
      </c>
      <c r="C517" s="36" t="s">
        <v>3115</v>
      </c>
      <c r="D517" s="36" t="s">
        <v>10159</v>
      </c>
      <c r="E517" s="36" t="s">
        <v>4879</v>
      </c>
      <c r="F517" s="36" t="s">
        <v>679</v>
      </c>
      <c r="G517" s="36" t="s">
        <v>674</v>
      </c>
      <c r="H517" s="36" t="s">
        <v>9446</v>
      </c>
      <c r="I517" s="37">
        <v>2.2000000000000002</v>
      </c>
      <c r="J517" s="38">
        <v>10000</v>
      </c>
      <c r="K517" s="36" t="s">
        <v>411</v>
      </c>
      <c r="L517" s="39">
        <v>42374</v>
      </c>
      <c r="M517" s="39">
        <v>42424</v>
      </c>
      <c r="N517" s="36" t="s">
        <v>412</v>
      </c>
      <c r="O517" s="36" t="s">
        <v>5265</v>
      </c>
      <c r="P517" s="37">
        <v>0.1328</v>
      </c>
      <c r="Q517" s="36" t="s">
        <v>677</v>
      </c>
      <c r="R517" s="36" t="s">
        <v>682</v>
      </c>
      <c r="S517" s="47"/>
      <c r="U517" s="36" t="s">
        <v>2365</v>
      </c>
      <c r="V517" s="36" t="s">
        <v>2366</v>
      </c>
      <c r="W517" s="36" t="s">
        <v>761</v>
      </c>
      <c r="X517" s="36" t="s">
        <v>671</v>
      </c>
      <c r="Y517" s="36" t="s">
        <v>679</v>
      </c>
      <c r="Z517" s="36" t="s">
        <v>674</v>
      </c>
      <c r="AA517" s="36" t="s">
        <v>675</v>
      </c>
      <c r="AB517" s="37">
        <v>4.8</v>
      </c>
      <c r="AC517" s="38">
        <v>10000</v>
      </c>
      <c r="AD517" s="36" t="s">
        <v>2209</v>
      </c>
      <c r="AE517" s="39">
        <v>44214</v>
      </c>
      <c r="AF517" s="39">
        <v>44251</v>
      </c>
      <c r="AG517" s="36" t="s">
        <v>9000</v>
      </c>
      <c r="AH517" s="36" t="s">
        <v>2205</v>
      </c>
      <c r="AI517" s="37">
        <v>0.66959999999999997</v>
      </c>
      <c r="AJ517" s="36" t="s">
        <v>677</v>
      </c>
      <c r="AK517" s="36" t="s">
        <v>8381</v>
      </c>
      <c r="AN517" s="36" t="s">
        <v>2365</v>
      </c>
      <c r="AO517" s="36" t="s">
        <v>2366</v>
      </c>
      <c r="AP517" s="36" t="s">
        <v>761</v>
      </c>
      <c r="AQ517" s="36" t="s">
        <v>673</v>
      </c>
      <c r="AR517" s="36" t="s">
        <v>679</v>
      </c>
      <c r="AS517" s="36" t="s">
        <v>674</v>
      </c>
      <c r="AT517" s="36" t="s">
        <v>809</v>
      </c>
      <c r="AU517" s="37">
        <v>4.8</v>
      </c>
      <c r="AV517" s="38">
        <v>10000</v>
      </c>
      <c r="AW517" s="36" t="s">
        <v>2209</v>
      </c>
      <c r="AX517" s="39">
        <v>44214</v>
      </c>
      <c r="AY517" s="39">
        <v>44251</v>
      </c>
      <c r="AZ517" s="36" t="s">
        <v>2228</v>
      </c>
      <c r="BA517" s="36" t="s">
        <v>2210</v>
      </c>
      <c r="BB517" s="37">
        <v>0.66959999999999997</v>
      </c>
      <c r="BC517" s="36" t="s">
        <v>677</v>
      </c>
      <c r="BD517" s="36" t="s">
        <v>79</v>
      </c>
    </row>
    <row r="518" spans="2:56">
      <c r="B518" s="36" t="s">
        <v>3116</v>
      </c>
      <c r="C518" s="36" t="s">
        <v>3117</v>
      </c>
      <c r="D518" s="36" t="s">
        <v>5277</v>
      </c>
      <c r="E518" s="36" t="s">
        <v>4879</v>
      </c>
      <c r="F518" s="36" t="s">
        <v>679</v>
      </c>
      <c r="G518" s="36" t="s">
        <v>674</v>
      </c>
      <c r="H518" s="36" t="s">
        <v>675</v>
      </c>
      <c r="I518" s="37">
        <v>2.25</v>
      </c>
      <c r="J518" s="38">
        <v>10000</v>
      </c>
      <c r="K518" s="36" t="s">
        <v>411</v>
      </c>
      <c r="L518" s="39">
        <v>42374</v>
      </c>
      <c r="M518" s="39">
        <v>42424</v>
      </c>
      <c r="N518" s="36" t="s">
        <v>412</v>
      </c>
      <c r="O518" s="36" t="s">
        <v>5265</v>
      </c>
      <c r="P518" s="37">
        <v>0.10290000000000001</v>
      </c>
      <c r="Q518" s="36" t="s">
        <v>677</v>
      </c>
      <c r="R518" s="36" t="s">
        <v>682</v>
      </c>
      <c r="S518" s="47"/>
      <c r="U518" s="36" t="s">
        <v>2367</v>
      </c>
      <c r="V518" s="36" t="s">
        <v>2368</v>
      </c>
      <c r="W518" s="36" t="s">
        <v>9058</v>
      </c>
      <c r="X518" s="36" t="s">
        <v>671</v>
      </c>
      <c r="Y518" s="36" t="s">
        <v>679</v>
      </c>
      <c r="Z518" s="36" t="s">
        <v>8435</v>
      </c>
      <c r="AA518" s="36" t="s">
        <v>675</v>
      </c>
      <c r="AB518" s="37">
        <v>4.9000000000000004</v>
      </c>
      <c r="AC518" s="38">
        <v>10000</v>
      </c>
      <c r="AD518" s="36" t="s">
        <v>9059</v>
      </c>
      <c r="AE518" s="39">
        <v>44214</v>
      </c>
      <c r="AF518" s="39">
        <v>44251</v>
      </c>
      <c r="AG518" s="36" t="s">
        <v>194</v>
      </c>
      <c r="AH518" s="36" t="s">
        <v>2205</v>
      </c>
      <c r="AI518" s="37">
        <v>0.56989999999999996</v>
      </c>
      <c r="AJ518" s="36" t="s">
        <v>8432</v>
      </c>
      <c r="AK518" s="36" t="s">
        <v>682</v>
      </c>
      <c r="AN518" s="36" t="s">
        <v>2367</v>
      </c>
      <c r="AO518" s="36" t="s">
        <v>2368</v>
      </c>
      <c r="AP518" s="36" t="s">
        <v>2369</v>
      </c>
      <c r="AQ518" s="36" t="s">
        <v>827</v>
      </c>
      <c r="AR518" s="36" t="s">
        <v>679</v>
      </c>
      <c r="AS518" s="36" t="s">
        <v>674</v>
      </c>
      <c r="AT518" s="36" t="s">
        <v>675</v>
      </c>
      <c r="AU518" s="37">
        <v>4.9000000000000004</v>
      </c>
      <c r="AV518" s="38">
        <v>10000</v>
      </c>
      <c r="AW518" s="36" t="s">
        <v>2209</v>
      </c>
      <c r="AX518" s="39">
        <v>44214</v>
      </c>
      <c r="AY518" s="39">
        <v>44251</v>
      </c>
      <c r="AZ518" s="36" t="s">
        <v>2242</v>
      </c>
      <c r="BA518" s="36" t="s">
        <v>2223</v>
      </c>
      <c r="BB518" s="37">
        <v>0.56989999999999996</v>
      </c>
      <c r="BC518" s="36" t="s">
        <v>798</v>
      </c>
      <c r="BD518" s="36" t="s">
        <v>799</v>
      </c>
    </row>
    <row r="519" spans="2:56">
      <c r="B519" s="36" t="s">
        <v>5278</v>
      </c>
      <c r="C519" s="36" t="s">
        <v>5279</v>
      </c>
      <c r="D519" s="36" t="s">
        <v>3118</v>
      </c>
      <c r="E519" s="36" t="s">
        <v>4879</v>
      </c>
      <c r="F519" s="36" t="s">
        <v>679</v>
      </c>
      <c r="G519" s="36" t="s">
        <v>692</v>
      </c>
      <c r="H519" s="36" t="s">
        <v>675</v>
      </c>
      <c r="I519" s="37">
        <v>2.2000000000000002</v>
      </c>
      <c r="J519" s="38">
        <v>10000</v>
      </c>
      <c r="K519" s="36" t="s">
        <v>411</v>
      </c>
      <c r="L519" s="39">
        <v>42374</v>
      </c>
      <c r="M519" s="39">
        <v>42424</v>
      </c>
      <c r="N519" s="36" t="s">
        <v>412</v>
      </c>
      <c r="O519" s="36" t="s">
        <v>5265</v>
      </c>
      <c r="P519" s="37">
        <v>8.1000000000000003E-2</v>
      </c>
      <c r="Q519" s="36" t="s">
        <v>677</v>
      </c>
      <c r="R519" s="36" t="s">
        <v>682</v>
      </c>
      <c r="S519" s="47"/>
      <c r="U519" s="36" t="s">
        <v>4702</v>
      </c>
      <c r="V519" s="36" t="s">
        <v>2370</v>
      </c>
      <c r="W519" s="36" t="s">
        <v>2371</v>
      </c>
      <c r="X519" s="36" t="s">
        <v>671</v>
      </c>
      <c r="Y519" s="36" t="s">
        <v>679</v>
      </c>
      <c r="Z519" s="36" t="s">
        <v>674</v>
      </c>
      <c r="AA519" s="36" t="s">
        <v>675</v>
      </c>
      <c r="AB519" s="37">
        <v>5</v>
      </c>
      <c r="AC519" s="38">
        <v>10000</v>
      </c>
      <c r="AD519" s="36" t="s">
        <v>2209</v>
      </c>
      <c r="AE519" s="39">
        <v>44214</v>
      </c>
      <c r="AF519" s="39">
        <v>44251</v>
      </c>
      <c r="AG519" s="36" t="s">
        <v>194</v>
      </c>
      <c r="AH519" s="36" t="s">
        <v>9060</v>
      </c>
      <c r="AI519" s="37">
        <v>0.47589999999999999</v>
      </c>
      <c r="AJ519" s="36" t="s">
        <v>677</v>
      </c>
      <c r="AK519" s="36" t="s">
        <v>682</v>
      </c>
      <c r="AN519" s="36" t="s">
        <v>332</v>
      </c>
      <c r="AO519" s="36" t="s">
        <v>2370</v>
      </c>
      <c r="AP519" s="36" t="s">
        <v>2371</v>
      </c>
      <c r="AQ519" s="36" t="s">
        <v>673</v>
      </c>
      <c r="AR519" s="36" t="s">
        <v>804</v>
      </c>
      <c r="AS519" s="36" t="s">
        <v>80</v>
      </c>
      <c r="AT519" s="36" t="s">
        <v>790</v>
      </c>
      <c r="AU519" s="37">
        <v>5</v>
      </c>
      <c r="AV519" s="38">
        <v>10000</v>
      </c>
      <c r="AW519" s="36" t="s">
        <v>2231</v>
      </c>
      <c r="AX519" s="39">
        <v>44214</v>
      </c>
      <c r="AY519" s="39">
        <v>44251</v>
      </c>
      <c r="AZ519" s="36" t="s">
        <v>2222</v>
      </c>
      <c r="BA519" s="36" t="s">
        <v>151</v>
      </c>
      <c r="BB519" s="37">
        <v>0.47589999999999999</v>
      </c>
      <c r="BC519" s="36" t="s">
        <v>677</v>
      </c>
      <c r="BD519" s="36" t="s">
        <v>682</v>
      </c>
    </row>
    <row r="520" spans="2:56">
      <c r="B520" s="36" t="s">
        <v>421</v>
      </c>
      <c r="C520" s="36" t="s">
        <v>3119</v>
      </c>
      <c r="D520" s="36" t="s">
        <v>5280</v>
      </c>
      <c r="E520" s="36" t="s">
        <v>4879</v>
      </c>
      <c r="F520" s="36" t="s">
        <v>679</v>
      </c>
      <c r="G520" s="36" t="s">
        <v>692</v>
      </c>
      <c r="H520" s="36" t="s">
        <v>675</v>
      </c>
      <c r="I520" s="37">
        <v>2.25</v>
      </c>
      <c r="J520" s="38">
        <v>10000</v>
      </c>
      <c r="K520" s="36" t="s">
        <v>411</v>
      </c>
      <c r="L520" s="39">
        <v>42374</v>
      </c>
      <c r="M520" s="39">
        <v>42424</v>
      </c>
      <c r="N520" s="36" t="s">
        <v>412</v>
      </c>
      <c r="O520" s="36" t="s">
        <v>5265</v>
      </c>
      <c r="P520" s="37">
        <v>0.1031</v>
      </c>
      <c r="Q520" s="36" t="s">
        <v>677</v>
      </c>
      <c r="R520" s="36" t="s">
        <v>682</v>
      </c>
      <c r="S520" s="47"/>
      <c r="U520" s="36" t="s">
        <v>2372</v>
      </c>
      <c r="V520" s="36" t="s">
        <v>2373</v>
      </c>
      <c r="W520" s="36" t="s">
        <v>9061</v>
      </c>
      <c r="X520" s="36" t="s">
        <v>671</v>
      </c>
      <c r="Y520" s="36" t="s">
        <v>679</v>
      </c>
      <c r="Z520" s="36" t="s">
        <v>674</v>
      </c>
      <c r="AA520" s="36" t="s">
        <v>675</v>
      </c>
      <c r="AB520" s="37">
        <v>5.25</v>
      </c>
      <c r="AC520" s="38">
        <v>10000</v>
      </c>
      <c r="AD520" s="36" t="s">
        <v>9059</v>
      </c>
      <c r="AE520" s="39">
        <v>44214</v>
      </c>
      <c r="AF520" s="39">
        <v>44251</v>
      </c>
      <c r="AG520" s="36" t="s">
        <v>8985</v>
      </c>
      <c r="AH520" s="36" t="s">
        <v>8997</v>
      </c>
      <c r="AI520" s="37">
        <v>0.27400000000000002</v>
      </c>
      <c r="AJ520" s="36" t="s">
        <v>677</v>
      </c>
      <c r="AK520" s="36" t="s">
        <v>682</v>
      </c>
      <c r="AN520" s="36" t="s">
        <v>2372</v>
      </c>
      <c r="AO520" s="36" t="s">
        <v>2373</v>
      </c>
      <c r="AP520" s="36" t="s">
        <v>2374</v>
      </c>
      <c r="AQ520" s="36" t="s">
        <v>788</v>
      </c>
      <c r="AR520" s="36" t="s">
        <v>77</v>
      </c>
      <c r="AS520" s="36" t="s">
        <v>80</v>
      </c>
      <c r="AT520" s="36" t="s">
        <v>809</v>
      </c>
      <c r="AU520" s="37">
        <v>5.25</v>
      </c>
      <c r="AV520" s="38">
        <v>10000</v>
      </c>
      <c r="AW520" s="36" t="s">
        <v>2227</v>
      </c>
      <c r="AX520" s="39">
        <v>44214</v>
      </c>
      <c r="AY520" s="39">
        <v>44251</v>
      </c>
      <c r="AZ520" s="36" t="s">
        <v>2204</v>
      </c>
      <c r="BA520" s="36" t="s">
        <v>2223</v>
      </c>
      <c r="BB520" s="37">
        <v>0.27400000000000002</v>
      </c>
      <c r="BC520" s="36" t="s">
        <v>823</v>
      </c>
      <c r="BD520" s="36" t="s">
        <v>682</v>
      </c>
    </row>
    <row r="521" spans="2:56">
      <c r="B521" s="36" t="s">
        <v>422</v>
      </c>
      <c r="C521" s="36" t="s">
        <v>423</v>
      </c>
      <c r="D521" s="36" t="s">
        <v>3120</v>
      </c>
      <c r="E521" s="36" t="s">
        <v>4879</v>
      </c>
      <c r="F521" s="36" t="s">
        <v>679</v>
      </c>
      <c r="G521" s="36" t="s">
        <v>674</v>
      </c>
      <c r="H521" s="36" t="s">
        <v>675</v>
      </c>
      <c r="I521" s="37">
        <v>2.1</v>
      </c>
      <c r="J521" s="38">
        <v>10000</v>
      </c>
      <c r="K521" s="36" t="s">
        <v>10131</v>
      </c>
      <c r="L521" s="39">
        <v>42377</v>
      </c>
      <c r="M521" s="39">
        <v>42396</v>
      </c>
      <c r="N521" s="36" t="s">
        <v>5256</v>
      </c>
      <c r="O521" s="36" t="s">
        <v>3086</v>
      </c>
      <c r="P521" s="37">
        <v>0.11169999999999999</v>
      </c>
      <c r="Q521" s="36" t="s">
        <v>677</v>
      </c>
      <c r="R521" s="36" t="s">
        <v>682</v>
      </c>
      <c r="S521" s="47"/>
      <c r="U521" s="36" t="s">
        <v>9062</v>
      </c>
      <c r="V521" s="36" t="s">
        <v>2375</v>
      </c>
      <c r="W521" s="36" t="s">
        <v>2376</v>
      </c>
      <c r="X521" s="36" t="s">
        <v>671</v>
      </c>
      <c r="Y521" s="36" t="s">
        <v>679</v>
      </c>
      <c r="Z521" s="36" t="s">
        <v>674</v>
      </c>
      <c r="AA521" s="36" t="s">
        <v>675</v>
      </c>
      <c r="AB521" s="37">
        <v>5.5</v>
      </c>
      <c r="AC521" s="38">
        <v>10000</v>
      </c>
      <c r="AD521" s="36" t="s">
        <v>2209</v>
      </c>
      <c r="AE521" s="39">
        <v>44214</v>
      </c>
      <c r="AF521" s="39">
        <v>44251</v>
      </c>
      <c r="AG521" s="36" t="s">
        <v>9030</v>
      </c>
      <c r="AH521" s="36" t="s">
        <v>2205</v>
      </c>
      <c r="AI521" s="37">
        <v>0.13270000000000001</v>
      </c>
      <c r="AJ521" s="36" t="s">
        <v>8528</v>
      </c>
      <c r="AK521" s="36" t="s">
        <v>682</v>
      </c>
      <c r="AN521" s="36" t="s">
        <v>762</v>
      </c>
      <c r="AO521" s="36" t="s">
        <v>2375</v>
      </c>
      <c r="AP521" s="36" t="s">
        <v>2376</v>
      </c>
      <c r="AQ521" s="36" t="s">
        <v>673</v>
      </c>
      <c r="AR521" s="36" t="s">
        <v>870</v>
      </c>
      <c r="AS521" s="36" t="s">
        <v>1636</v>
      </c>
      <c r="AT521" s="36" t="s">
        <v>809</v>
      </c>
      <c r="AU521" s="37">
        <v>5.5</v>
      </c>
      <c r="AV521" s="38">
        <v>10000</v>
      </c>
      <c r="AW521" s="36" t="s">
        <v>2209</v>
      </c>
      <c r="AX521" s="39">
        <v>44214</v>
      </c>
      <c r="AY521" s="39">
        <v>44251</v>
      </c>
      <c r="AZ521" s="36" t="s">
        <v>2204</v>
      </c>
      <c r="BA521" s="36" t="s">
        <v>2223</v>
      </c>
      <c r="BB521" s="37">
        <v>0.13270000000000001</v>
      </c>
      <c r="BC521" s="36" t="s">
        <v>793</v>
      </c>
      <c r="BD521" s="36" t="s">
        <v>807</v>
      </c>
    </row>
    <row r="522" spans="2:56">
      <c r="B522" s="36" t="s">
        <v>5281</v>
      </c>
      <c r="C522" s="36" t="s">
        <v>3121</v>
      </c>
      <c r="D522" s="36" t="s">
        <v>3122</v>
      </c>
      <c r="E522" s="36" t="s">
        <v>4879</v>
      </c>
      <c r="F522" s="36" t="s">
        <v>679</v>
      </c>
      <c r="G522" s="36" t="s">
        <v>674</v>
      </c>
      <c r="H522" s="36" t="s">
        <v>675</v>
      </c>
      <c r="I522" s="37">
        <v>2.15</v>
      </c>
      <c r="J522" s="38">
        <v>10000</v>
      </c>
      <c r="K522" s="36" t="s">
        <v>10131</v>
      </c>
      <c r="L522" s="39">
        <v>42377</v>
      </c>
      <c r="M522" s="39">
        <v>42396</v>
      </c>
      <c r="N522" s="36" t="s">
        <v>5256</v>
      </c>
      <c r="O522" s="36" t="s">
        <v>3086</v>
      </c>
      <c r="P522" s="37">
        <v>8.0699999999999994E-2</v>
      </c>
      <c r="Q522" s="36" t="s">
        <v>677</v>
      </c>
      <c r="R522" s="36" t="s">
        <v>682</v>
      </c>
      <c r="S522" s="47"/>
      <c r="U522" s="36" t="s">
        <v>2377</v>
      </c>
      <c r="V522" s="36" t="s">
        <v>4703</v>
      </c>
      <c r="W522" s="36" t="s">
        <v>9063</v>
      </c>
      <c r="X522" s="36" t="s">
        <v>671</v>
      </c>
      <c r="Y522" s="36" t="s">
        <v>679</v>
      </c>
      <c r="Z522" s="36" t="s">
        <v>674</v>
      </c>
      <c r="AA522" s="36" t="s">
        <v>675</v>
      </c>
      <c r="AB522" s="37">
        <v>5.75</v>
      </c>
      <c r="AC522" s="38">
        <v>10000</v>
      </c>
      <c r="AD522" s="36" t="s">
        <v>2209</v>
      </c>
      <c r="AE522" s="39">
        <v>44214</v>
      </c>
      <c r="AF522" s="39">
        <v>44251</v>
      </c>
      <c r="AG522" s="36" t="s">
        <v>9064</v>
      </c>
      <c r="AH522" s="36" t="s">
        <v>8997</v>
      </c>
      <c r="AI522" s="37">
        <v>6.0100000000000001E-2</v>
      </c>
      <c r="AJ522" s="36" t="s">
        <v>677</v>
      </c>
      <c r="AK522" s="36" t="s">
        <v>682</v>
      </c>
      <c r="AN522" s="36" t="s">
        <v>2377</v>
      </c>
      <c r="AO522" s="36" t="s">
        <v>2378</v>
      </c>
      <c r="AP522" s="36" t="s">
        <v>2379</v>
      </c>
      <c r="AQ522" s="36" t="s">
        <v>827</v>
      </c>
      <c r="AR522" s="36" t="s">
        <v>811</v>
      </c>
      <c r="AS522" s="36" t="s">
        <v>789</v>
      </c>
      <c r="AT522" s="36" t="s">
        <v>78</v>
      </c>
      <c r="AU522" s="37">
        <v>5.75</v>
      </c>
      <c r="AV522" s="38">
        <v>10000</v>
      </c>
      <c r="AW522" s="36" t="s">
        <v>2209</v>
      </c>
      <c r="AX522" s="39">
        <v>44214</v>
      </c>
      <c r="AY522" s="39">
        <v>44251</v>
      </c>
      <c r="AZ522" s="36" t="s">
        <v>2228</v>
      </c>
      <c r="BA522" s="36" t="s">
        <v>2205</v>
      </c>
      <c r="BB522" s="37">
        <v>6.0100000000000001E-2</v>
      </c>
      <c r="BC522" s="36" t="s">
        <v>677</v>
      </c>
      <c r="BD522" s="36" t="s">
        <v>79</v>
      </c>
    </row>
    <row r="523" spans="2:56">
      <c r="B523" s="36" t="s">
        <v>3123</v>
      </c>
      <c r="C523" s="36" t="s">
        <v>3124</v>
      </c>
      <c r="D523" s="36" t="s">
        <v>424</v>
      </c>
      <c r="E523" s="36" t="s">
        <v>4879</v>
      </c>
      <c r="F523" s="36" t="s">
        <v>679</v>
      </c>
      <c r="G523" s="36" t="s">
        <v>692</v>
      </c>
      <c r="H523" s="36" t="s">
        <v>675</v>
      </c>
      <c r="I523" s="37">
        <v>2.1</v>
      </c>
      <c r="J523" s="38">
        <v>10000</v>
      </c>
      <c r="K523" s="36" t="s">
        <v>10131</v>
      </c>
      <c r="L523" s="39">
        <v>42377</v>
      </c>
      <c r="M523" s="39">
        <v>42396</v>
      </c>
      <c r="N523" s="36" t="s">
        <v>5256</v>
      </c>
      <c r="O523" s="36" t="s">
        <v>3086</v>
      </c>
      <c r="P523" s="37">
        <v>5.2499999999999998E-2</v>
      </c>
      <c r="Q523" s="36" t="s">
        <v>677</v>
      </c>
      <c r="R523" s="36" t="s">
        <v>682</v>
      </c>
      <c r="S523" s="47"/>
      <c r="U523" s="36" t="s">
        <v>2380</v>
      </c>
      <c r="V523" s="36" t="s">
        <v>2381</v>
      </c>
      <c r="W523" s="36" t="s">
        <v>2382</v>
      </c>
      <c r="X523" s="36" t="s">
        <v>8368</v>
      </c>
      <c r="Y523" s="36" t="s">
        <v>679</v>
      </c>
      <c r="Z523" s="36" t="s">
        <v>674</v>
      </c>
      <c r="AA523" s="36" t="s">
        <v>675</v>
      </c>
      <c r="AB523" s="37">
        <v>6</v>
      </c>
      <c r="AC523" s="38">
        <v>10000</v>
      </c>
      <c r="AD523" s="36" t="s">
        <v>9059</v>
      </c>
      <c r="AE523" s="39">
        <v>44214</v>
      </c>
      <c r="AF523" s="39">
        <v>44251</v>
      </c>
      <c r="AG523" s="36" t="s">
        <v>9030</v>
      </c>
      <c r="AH523" s="36" t="s">
        <v>2205</v>
      </c>
      <c r="AI523" s="37">
        <v>2.8299999999999999E-2</v>
      </c>
      <c r="AJ523" s="36" t="s">
        <v>677</v>
      </c>
      <c r="AK523" s="36" t="s">
        <v>682</v>
      </c>
      <c r="AN523" s="36" t="s">
        <v>2380</v>
      </c>
      <c r="AO523" s="36" t="s">
        <v>2381</v>
      </c>
      <c r="AP523" s="36" t="s">
        <v>2382</v>
      </c>
      <c r="AQ523" s="36" t="s">
        <v>808</v>
      </c>
      <c r="AR523" s="36" t="s">
        <v>870</v>
      </c>
      <c r="AS523" s="36" t="s">
        <v>847</v>
      </c>
      <c r="AT523" s="36" t="s">
        <v>78</v>
      </c>
      <c r="AU523" s="37">
        <v>6</v>
      </c>
      <c r="AV523" s="38">
        <v>10000</v>
      </c>
      <c r="AW523" s="36" t="s">
        <v>2265</v>
      </c>
      <c r="AX523" s="39">
        <v>44214</v>
      </c>
      <c r="AY523" s="39">
        <v>44251</v>
      </c>
      <c r="AZ523" s="36" t="s">
        <v>2222</v>
      </c>
      <c r="BA523" s="36" t="s">
        <v>2218</v>
      </c>
      <c r="BB523" s="37">
        <v>2.8299999999999999E-2</v>
      </c>
      <c r="BC523" s="36" t="s">
        <v>823</v>
      </c>
      <c r="BD523" s="36" t="s">
        <v>79</v>
      </c>
    </row>
    <row r="524" spans="2:56">
      <c r="B524" s="36" t="s">
        <v>3125</v>
      </c>
      <c r="C524" s="36" t="s">
        <v>10160</v>
      </c>
      <c r="D524" s="36" t="s">
        <v>3126</v>
      </c>
      <c r="E524" s="36" t="s">
        <v>4879</v>
      </c>
      <c r="F524" s="36" t="s">
        <v>679</v>
      </c>
      <c r="G524" s="36" t="s">
        <v>692</v>
      </c>
      <c r="H524" s="36" t="s">
        <v>675</v>
      </c>
      <c r="I524" s="37">
        <v>2.15</v>
      </c>
      <c r="J524" s="38">
        <v>10000</v>
      </c>
      <c r="K524" s="36" t="s">
        <v>10131</v>
      </c>
      <c r="L524" s="39">
        <v>42377</v>
      </c>
      <c r="M524" s="39">
        <v>42396</v>
      </c>
      <c r="N524" s="36" t="s">
        <v>10161</v>
      </c>
      <c r="O524" s="36" t="s">
        <v>3086</v>
      </c>
      <c r="P524" s="37">
        <v>7.3499999999999996E-2</v>
      </c>
      <c r="Q524" s="36" t="s">
        <v>677</v>
      </c>
      <c r="R524" s="36" t="s">
        <v>682</v>
      </c>
      <c r="S524" s="47"/>
      <c r="U524" s="36" t="s">
        <v>9065</v>
      </c>
      <c r="V524" s="36" t="s">
        <v>2384</v>
      </c>
      <c r="W524" s="36" t="s">
        <v>9066</v>
      </c>
      <c r="X524" s="36" t="s">
        <v>671</v>
      </c>
      <c r="Y524" s="36" t="s">
        <v>8391</v>
      </c>
      <c r="Z524" s="36" t="s">
        <v>674</v>
      </c>
      <c r="AA524" s="36" t="s">
        <v>675</v>
      </c>
      <c r="AB524" s="37">
        <v>6.25</v>
      </c>
      <c r="AC524" s="38">
        <v>10000</v>
      </c>
      <c r="AD524" s="36" t="s">
        <v>2209</v>
      </c>
      <c r="AE524" s="39">
        <v>44214</v>
      </c>
      <c r="AF524" s="39">
        <v>44251</v>
      </c>
      <c r="AG524" s="36" t="s">
        <v>194</v>
      </c>
      <c r="AH524" s="36" t="s">
        <v>9008</v>
      </c>
      <c r="AI524" s="37">
        <v>1.44E-2</v>
      </c>
      <c r="AJ524" s="36" t="s">
        <v>677</v>
      </c>
      <c r="AK524" s="36" t="s">
        <v>8381</v>
      </c>
      <c r="AN524" s="36" t="s">
        <v>2383</v>
      </c>
      <c r="AO524" s="36" t="s">
        <v>2384</v>
      </c>
      <c r="AP524" s="36" t="s">
        <v>2385</v>
      </c>
      <c r="AQ524" s="36" t="s">
        <v>788</v>
      </c>
      <c r="AR524" s="36" t="s">
        <v>77</v>
      </c>
      <c r="AS524" s="36" t="s">
        <v>1636</v>
      </c>
      <c r="AT524" s="36" t="s">
        <v>809</v>
      </c>
      <c r="AU524" s="37">
        <v>6.25</v>
      </c>
      <c r="AV524" s="38">
        <v>10000</v>
      </c>
      <c r="AW524" s="36" t="s">
        <v>2209</v>
      </c>
      <c r="AX524" s="39">
        <v>44214</v>
      </c>
      <c r="AY524" s="39">
        <v>44251</v>
      </c>
      <c r="AZ524" s="36" t="s">
        <v>2204</v>
      </c>
      <c r="BA524" s="36" t="s">
        <v>2223</v>
      </c>
      <c r="BB524" s="37">
        <v>1.44E-2</v>
      </c>
      <c r="BC524" s="36" t="s">
        <v>201</v>
      </c>
      <c r="BD524" s="36" t="s">
        <v>682</v>
      </c>
    </row>
    <row r="525" spans="2:56">
      <c r="B525" s="36" t="s">
        <v>3127</v>
      </c>
      <c r="C525" s="36" t="s">
        <v>3128</v>
      </c>
      <c r="D525" s="36" t="s">
        <v>3129</v>
      </c>
      <c r="E525" s="36" t="s">
        <v>4879</v>
      </c>
      <c r="F525" s="36" t="s">
        <v>679</v>
      </c>
      <c r="G525" s="36" t="s">
        <v>674</v>
      </c>
      <c r="H525" s="36" t="s">
        <v>9446</v>
      </c>
      <c r="I525" s="37">
        <v>2.1</v>
      </c>
      <c r="J525" s="38">
        <v>10000</v>
      </c>
      <c r="K525" s="36" t="s">
        <v>411</v>
      </c>
      <c r="L525" s="39">
        <v>42377</v>
      </c>
      <c r="M525" s="39">
        <v>42424</v>
      </c>
      <c r="N525" s="36" t="s">
        <v>412</v>
      </c>
      <c r="O525" s="36" t="s">
        <v>10151</v>
      </c>
      <c r="P525" s="37">
        <v>0.1241</v>
      </c>
      <c r="Q525" s="36" t="s">
        <v>677</v>
      </c>
      <c r="R525" s="36" t="s">
        <v>682</v>
      </c>
      <c r="S525" s="47"/>
      <c r="U525" s="36" t="s">
        <v>2386</v>
      </c>
      <c r="V525" s="36" t="s">
        <v>2387</v>
      </c>
      <c r="W525" s="36" t="s">
        <v>2388</v>
      </c>
      <c r="X525" s="36" t="s">
        <v>8547</v>
      </c>
      <c r="Y525" s="36" t="s">
        <v>8518</v>
      </c>
      <c r="Z525" s="36" t="s">
        <v>674</v>
      </c>
      <c r="AA525" s="36" t="s">
        <v>8389</v>
      </c>
      <c r="AB525" s="37">
        <v>6.5</v>
      </c>
      <c r="AC525" s="38">
        <v>10000</v>
      </c>
      <c r="AD525" s="36" t="s">
        <v>2209</v>
      </c>
      <c r="AE525" s="39">
        <v>44214</v>
      </c>
      <c r="AF525" s="39">
        <v>44251</v>
      </c>
      <c r="AG525" s="36" t="s">
        <v>194</v>
      </c>
      <c r="AH525" s="36" t="s">
        <v>2205</v>
      </c>
      <c r="AI525" s="37">
        <v>8.6E-3</v>
      </c>
      <c r="AJ525" s="36" t="s">
        <v>677</v>
      </c>
      <c r="AK525" s="36" t="s">
        <v>682</v>
      </c>
      <c r="AN525" s="36" t="s">
        <v>2386</v>
      </c>
      <c r="AO525" s="36" t="s">
        <v>2387</v>
      </c>
      <c r="AP525" s="36" t="s">
        <v>2388</v>
      </c>
      <c r="AQ525" s="36" t="s">
        <v>673</v>
      </c>
      <c r="AR525" s="36" t="s">
        <v>679</v>
      </c>
      <c r="AS525" s="36" t="s">
        <v>789</v>
      </c>
      <c r="AT525" s="36" t="s">
        <v>675</v>
      </c>
      <c r="AU525" s="37">
        <v>6.5</v>
      </c>
      <c r="AV525" s="38">
        <v>10000</v>
      </c>
      <c r="AW525" s="36" t="s">
        <v>2217</v>
      </c>
      <c r="AX525" s="39">
        <v>44214</v>
      </c>
      <c r="AY525" s="39">
        <v>44251</v>
      </c>
      <c r="AZ525" s="36" t="s">
        <v>2242</v>
      </c>
      <c r="BA525" s="36" t="s">
        <v>2223</v>
      </c>
      <c r="BB525" s="37">
        <v>8.6E-3</v>
      </c>
      <c r="BC525" s="36" t="s">
        <v>823</v>
      </c>
      <c r="BD525" s="36" t="s">
        <v>799</v>
      </c>
    </row>
    <row r="526" spans="2:56">
      <c r="B526" s="36" t="s">
        <v>3130</v>
      </c>
      <c r="C526" s="36" t="s">
        <v>3131</v>
      </c>
      <c r="D526" s="36" t="s">
        <v>5282</v>
      </c>
      <c r="E526" s="36" t="s">
        <v>4879</v>
      </c>
      <c r="F526" s="36" t="s">
        <v>679</v>
      </c>
      <c r="G526" s="36" t="s">
        <v>674</v>
      </c>
      <c r="H526" s="36" t="s">
        <v>675</v>
      </c>
      <c r="I526" s="37">
        <v>2.15</v>
      </c>
      <c r="J526" s="38">
        <v>10000</v>
      </c>
      <c r="K526" s="36" t="s">
        <v>411</v>
      </c>
      <c r="L526" s="39">
        <v>42377</v>
      </c>
      <c r="M526" s="39">
        <v>42424</v>
      </c>
      <c r="N526" s="36" t="s">
        <v>412</v>
      </c>
      <c r="O526" s="36" t="s">
        <v>5265</v>
      </c>
      <c r="P526" s="37">
        <v>9.3799999999999994E-2</v>
      </c>
      <c r="Q526" s="36" t="s">
        <v>677</v>
      </c>
      <c r="R526" s="36" t="s">
        <v>682</v>
      </c>
      <c r="S526" s="47"/>
      <c r="U526" s="36" t="s">
        <v>4704</v>
      </c>
      <c r="V526" s="36" t="s">
        <v>9067</v>
      </c>
      <c r="W526" s="36" t="s">
        <v>2390</v>
      </c>
      <c r="X526" s="36" t="s">
        <v>671</v>
      </c>
      <c r="Y526" s="36" t="s">
        <v>679</v>
      </c>
      <c r="Z526" s="36" t="s">
        <v>692</v>
      </c>
      <c r="AA526" s="36" t="s">
        <v>8389</v>
      </c>
      <c r="AB526" s="37">
        <v>4.8</v>
      </c>
      <c r="AC526" s="38">
        <v>10000</v>
      </c>
      <c r="AD526" s="36" t="s">
        <v>9059</v>
      </c>
      <c r="AE526" s="39">
        <v>44214</v>
      </c>
      <c r="AF526" s="39">
        <v>44251</v>
      </c>
      <c r="AG526" s="36" t="s">
        <v>194</v>
      </c>
      <c r="AH526" s="36" t="s">
        <v>9068</v>
      </c>
      <c r="AI526" s="37">
        <v>1.11E-2</v>
      </c>
      <c r="AJ526" s="36" t="s">
        <v>8382</v>
      </c>
      <c r="AK526" s="36" t="s">
        <v>8381</v>
      </c>
      <c r="AN526" s="36" t="s">
        <v>333</v>
      </c>
      <c r="AO526" s="36" t="s">
        <v>2389</v>
      </c>
      <c r="AP526" s="36" t="s">
        <v>2390</v>
      </c>
      <c r="AQ526" s="36" t="s">
        <v>827</v>
      </c>
      <c r="AR526" s="36" t="s">
        <v>811</v>
      </c>
      <c r="AS526" s="36" t="s">
        <v>205</v>
      </c>
      <c r="AT526" s="36" t="s">
        <v>809</v>
      </c>
      <c r="AU526" s="37">
        <v>4.8</v>
      </c>
      <c r="AV526" s="38">
        <v>10000</v>
      </c>
      <c r="AW526" s="36" t="s">
        <v>2231</v>
      </c>
      <c r="AX526" s="39">
        <v>44214</v>
      </c>
      <c r="AY526" s="39">
        <v>44251</v>
      </c>
      <c r="AZ526" s="36" t="s">
        <v>2204</v>
      </c>
      <c r="BA526" s="36" t="s">
        <v>2205</v>
      </c>
      <c r="BB526" s="37">
        <v>1.11E-2</v>
      </c>
      <c r="BC526" s="36" t="s">
        <v>677</v>
      </c>
      <c r="BD526" s="36" t="s">
        <v>682</v>
      </c>
    </row>
    <row r="527" spans="2:56">
      <c r="B527" s="36" t="s">
        <v>3132</v>
      </c>
      <c r="C527" s="36" t="s">
        <v>3133</v>
      </c>
      <c r="D527" s="36" t="s">
        <v>5283</v>
      </c>
      <c r="E527" s="36" t="s">
        <v>4879</v>
      </c>
      <c r="F527" s="36" t="s">
        <v>679</v>
      </c>
      <c r="G527" s="36" t="s">
        <v>692</v>
      </c>
      <c r="H527" s="36" t="s">
        <v>675</v>
      </c>
      <c r="I527" s="37">
        <v>2.1</v>
      </c>
      <c r="J527" s="38">
        <v>10000</v>
      </c>
      <c r="K527" s="36" t="s">
        <v>411</v>
      </c>
      <c r="L527" s="39">
        <v>42377</v>
      </c>
      <c r="M527" s="39">
        <v>42424</v>
      </c>
      <c r="N527" s="36" t="s">
        <v>412</v>
      </c>
      <c r="O527" s="36" t="s">
        <v>5265</v>
      </c>
      <c r="P527" s="37">
        <v>0.1008</v>
      </c>
      <c r="Q527" s="36" t="s">
        <v>677</v>
      </c>
      <c r="R527" s="36" t="s">
        <v>682</v>
      </c>
      <c r="S527" s="47"/>
      <c r="U527" s="36" t="s">
        <v>2391</v>
      </c>
      <c r="V527" s="36" t="s">
        <v>4705</v>
      </c>
      <c r="W527" s="36" t="s">
        <v>2392</v>
      </c>
      <c r="X527" s="36" t="s">
        <v>671</v>
      </c>
      <c r="Y527" s="36" t="s">
        <v>679</v>
      </c>
      <c r="Z527" s="36" t="s">
        <v>692</v>
      </c>
      <c r="AA527" s="36" t="s">
        <v>675</v>
      </c>
      <c r="AB527" s="37">
        <v>4.9000000000000004</v>
      </c>
      <c r="AC527" s="38">
        <v>10000</v>
      </c>
      <c r="AD527" s="36" t="s">
        <v>9059</v>
      </c>
      <c r="AE527" s="39">
        <v>44214</v>
      </c>
      <c r="AF527" s="39">
        <v>44251</v>
      </c>
      <c r="AG527" s="36" t="s">
        <v>194</v>
      </c>
      <c r="AH527" s="36" t="s">
        <v>9068</v>
      </c>
      <c r="AI527" s="37">
        <v>1.6799999999999999E-2</v>
      </c>
      <c r="AJ527" s="36" t="s">
        <v>677</v>
      </c>
      <c r="AK527" s="36" t="s">
        <v>682</v>
      </c>
      <c r="AN527" s="36" t="s">
        <v>2391</v>
      </c>
      <c r="AO527" s="36" t="s">
        <v>334</v>
      </c>
      <c r="AP527" s="36" t="s">
        <v>2392</v>
      </c>
      <c r="AQ527" s="36" t="s">
        <v>827</v>
      </c>
      <c r="AR527" s="36" t="s">
        <v>881</v>
      </c>
      <c r="AS527" s="36" t="s">
        <v>822</v>
      </c>
      <c r="AT527" s="36" t="s">
        <v>675</v>
      </c>
      <c r="AU527" s="37">
        <v>4.9000000000000004</v>
      </c>
      <c r="AV527" s="38">
        <v>10000</v>
      </c>
      <c r="AW527" s="36" t="s">
        <v>2217</v>
      </c>
      <c r="AX527" s="39">
        <v>44214</v>
      </c>
      <c r="AY527" s="39">
        <v>44251</v>
      </c>
      <c r="AZ527" s="36" t="s">
        <v>2204</v>
      </c>
      <c r="BA527" s="36" t="s">
        <v>151</v>
      </c>
      <c r="BB527" s="37">
        <v>1.6799999999999999E-2</v>
      </c>
      <c r="BC527" s="36" t="s">
        <v>201</v>
      </c>
      <c r="BD527" s="36" t="s">
        <v>810</v>
      </c>
    </row>
    <row r="528" spans="2:56">
      <c r="B528" s="36" t="s">
        <v>10162</v>
      </c>
      <c r="C528" s="36" t="s">
        <v>425</v>
      </c>
      <c r="D528" s="36" t="s">
        <v>10163</v>
      </c>
      <c r="E528" s="36" t="s">
        <v>4879</v>
      </c>
      <c r="F528" s="36" t="s">
        <v>679</v>
      </c>
      <c r="G528" s="36" t="s">
        <v>692</v>
      </c>
      <c r="H528" s="36" t="s">
        <v>675</v>
      </c>
      <c r="I528" s="37">
        <v>2.15</v>
      </c>
      <c r="J528" s="38">
        <v>10000</v>
      </c>
      <c r="K528" s="36" t="s">
        <v>411</v>
      </c>
      <c r="L528" s="39">
        <v>42377</v>
      </c>
      <c r="M528" s="39">
        <v>42424</v>
      </c>
      <c r="N528" s="36" t="s">
        <v>412</v>
      </c>
      <c r="O528" s="36" t="s">
        <v>5265</v>
      </c>
      <c r="P528" s="37">
        <v>0.1239</v>
      </c>
      <c r="Q528" s="36" t="s">
        <v>677</v>
      </c>
      <c r="R528" s="36" t="s">
        <v>682</v>
      </c>
      <c r="S528" s="47"/>
      <c r="U528" s="36" t="s">
        <v>9069</v>
      </c>
      <c r="V528" s="36" t="s">
        <v>2393</v>
      </c>
      <c r="W528" s="36" t="s">
        <v>2394</v>
      </c>
      <c r="X528" s="36" t="s">
        <v>671</v>
      </c>
      <c r="Y528" s="36" t="s">
        <v>8573</v>
      </c>
      <c r="Z528" s="36" t="s">
        <v>692</v>
      </c>
      <c r="AA528" s="36" t="s">
        <v>675</v>
      </c>
      <c r="AB528" s="37">
        <v>5</v>
      </c>
      <c r="AC528" s="38">
        <v>10000</v>
      </c>
      <c r="AD528" s="36" t="s">
        <v>2209</v>
      </c>
      <c r="AE528" s="39">
        <v>44214</v>
      </c>
      <c r="AF528" s="39">
        <v>44251</v>
      </c>
      <c r="AG528" s="36" t="s">
        <v>194</v>
      </c>
      <c r="AH528" s="36" t="s">
        <v>8997</v>
      </c>
      <c r="AI528" s="37">
        <v>2.2599999999999999E-2</v>
      </c>
      <c r="AJ528" s="36" t="s">
        <v>677</v>
      </c>
      <c r="AK528" s="36" t="s">
        <v>682</v>
      </c>
      <c r="AN528" s="36" t="s">
        <v>335</v>
      </c>
      <c r="AO528" s="36" t="s">
        <v>2393</v>
      </c>
      <c r="AP528" s="36" t="s">
        <v>2394</v>
      </c>
      <c r="AQ528" s="36" t="s">
        <v>673</v>
      </c>
      <c r="AR528" s="36" t="s">
        <v>679</v>
      </c>
      <c r="AS528" s="36" t="s">
        <v>830</v>
      </c>
      <c r="AT528" s="36" t="s">
        <v>790</v>
      </c>
      <c r="AU528" s="37">
        <v>5</v>
      </c>
      <c r="AV528" s="38">
        <v>10000</v>
      </c>
      <c r="AW528" s="36" t="s">
        <v>2231</v>
      </c>
      <c r="AX528" s="39">
        <v>44214</v>
      </c>
      <c r="AY528" s="39">
        <v>44251</v>
      </c>
      <c r="AZ528" s="36" t="s">
        <v>2204</v>
      </c>
      <c r="BA528" s="36" t="s">
        <v>151</v>
      </c>
      <c r="BB528" s="37">
        <v>2.2599999999999999E-2</v>
      </c>
      <c r="BC528" s="36" t="s">
        <v>793</v>
      </c>
      <c r="BD528" s="36" t="s">
        <v>79</v>
      </c>
    </row>
    <row r="529" spans="2:56">
      <c r="B529" s="36" t="s">
        <v>3134</v>
      </c>
      <c r="C529" s="36" t="s">
        <v>3135</v>
      </c>
      <c r="D529" s="36" t="s">
        <v>5284</v>
      </c>
      <c r="E529" s="36" t="s">
        <v>4879</v>
      </c>
      <c r="F529" s="36" t="s">
        <v>679</v>
      </c>
      <c r="G529" s="36" t="s">
        <v>674</v>
      </c>
      <c r="H529" s="36" t="s">
        <v>675</v>
      </c>
      <c r="I529" s="37">
        <v>2.1</v>
      </c>
      <c r="J529" s="38">
        <v>10000</v>
      </c>
      <c r="K529" s="36" t="s">
        <v>5235</v>
      </c>
      <c r="L529" s="39">
        <v>42377</v>
      </c>
      <c r="M529" s="39">
        <v>42543</v>
      </c>
      <c r="N529" s="36" t="s">
        <v>3056</v>
      </c>
      <c r="O529" s="36" t="s">
        <v>5229</v>
      </c>
      <c r="P529" s="37">
        <v>0.18049999999999999</v>
      </c>
      <c r="Q529" s="36" t="s">
        <v>677</v>
      </c>
      <c r="R529" s="36" t="s">
        <v>9492</v>
      </c>
      <c r="S529" s="47"/>
      <c r="U529" s="36" t="s">
        <v>2395</v>
      </c>
      <c r="V529" s="36" t="s">
        <v>9070</v>
      </c>
      <c r="W529" s="36" t="s">
        <v>9071</v>
      </c>
      <c r="X529" s="36" t="s">
        <v>671</v>
      </c>
      <c r="Y529" s="36" t="s">
        <v>679</v>
      </c>
      <c r="Z529" s="36" t="s">
        <v>8380</v>
      </c>
      <c r="AA529" s="36" t="s">
        <v>675</v>
      </c>
      <c r="AB529" s="37">
        <v>5.25</v>
      </c>
      <c r="AC529" s="38">
        <v>10000</v>
      </c>
      <c r="AD529" s="36" t="s">
        <v>9059</v>
      </c>
      <c r="AE529" s="39">
        <v>44214</v>
      </c>
      <c r="AF529" s="39">
        <v>44251</v>
      </c>
      <c r="AG529" s="36" t="s">
        <v>194</v>
      </c>
      <c r="AH529" s="36" t="s">
        <v>9072</v>
      </c>
      <c r="AI529" s="37">
        <v>6.7000000000000004E-2</v>
      </c>
      <c r="AJ529" s="36" t="s">
        <v>8382</v>
      </c>
      <c r="AK529" s="36" t="s">
        <v>682</v>
      </c>
      <c r="AN529" s="36" t="s">
        <v>2395</v>
      </c>
      <c r="AO529" s="36" t="s">
        <v>2396</v>
      </c>
      <c r="AP529" s="36" t="s">
        <v>2397</v>
      </c>
      <c r="AQ529" s="36" t="s">
        <v>1050</v>
      </c>
      <c r="AR529" s="36" t="s">
        <v>881</v>
      </c>
      <c r="AS529" s="36" t="s">
        <v>692</v>
      </c>
      <c r="AT529" s="36" t="s">
        <v>809</v>
      </c>
      <c r="AU529" s="37">
        <v>5.25</v>
      </c>
      <c r="AV529" s="38">
        <v>10000</v>
      </c>
      <c r="AW529" s="36" t="s">
        <v>2209</v>
      </c>
      <c r="AX529" s="39">
        <v>44214</v>
      </c>
      <c r="AY529" s="39">
        <v>44251</v>
      </c>
      <c r="AZ529" s="36" t="s">
        <v>2222</v>
      </c>
      <c r="BA529" s="36" t="s">
        <v>2210</v>
      </c>
      <c r="BB529" s="37">
        <v>6.7000000000000004E-2</v>
      </c>
      <c r="BC529" s="36" t="s">
        <v>823</v>
      </c>
      <c r="BD529" s="36" t="s">
        <v>682</v>
      </c>
    </row>
    <row r="530" spans="2:56">
      <c r="B530" s="36" t="s">
        <v>10164</v>
      </c>
      <c r="C530" s="36" t="s">
        <v>426</v>
      </c>
      <c r="D530" s="36" t="s">
        <v>427</v>
      </c>
      <c r="E530" s="36" t="s">
        <v>4879</v>
      </c>
      <c r="F530" s="36" t="s">
        <v>679</v>
      </c>
      <c r="G530" s="36" t="s">
        <v>692</v>
      </c>
      <c r="H530" s="36" t="s">
        <v>675</v>
      </c>
      <c r="I530" s="37">
        <v>2.1</v>
      </c>
      <c r="J530" s="38">
        <v>10000</v>
      </c>
      <c r="K530" s="36" t="s">
        <v>5235</v>
      </c>
      <c r="L530" s="39">
        <v>42377</v>
      </c>
      <c r="M530" s="39">
        <v>42543</v>
      </c>
      <c r="N530" s="36" t="s">
        <v>3056</v>
      </c>
      <c r="O530" s="36" t="s">
        <v>10165</v>
      </c>
      <c r="P530" s="37">
        <v>0.2243</v>
      </c>
      <c r="Q530" s="36" t="s">
        <v>677</v>
      </c>
      <c r="R530" s="36" t="s">
        <v>682</v>
      </c>
      <c r="S530" s="47"/>
      <c r="U530" s="36" t="s">
        <v>9073</v>
      </c>
      <c r="V530" s="36" t="s">
        <v>2399</v>
      </c>
      <c r="W530" s="36" t="s">
        <v>9074</v>
      </c>
      <c r="X530" s="36" t="s">
        <v>8481</v>
      </c>
      <c r="Y530" s="36" t="s">
        <v>679</v>
      </c>
      <c r="Z530" s="36" t="s">
        <v>8380</v>
      </c>
      <c r="AA530" s="36" t="s">
        <v>675</v>
      </c>
      <c r="AB530" s="37">
        <v>5.5</v>
      </c>
      <c r="AC530" s="38">
        <v>10000</v>
      </c>
      <c r="AD530" s="36" t="s">
        <v>9059</v>
      </c>
      <c r="AE530" s="39">
        <v>44214</v>
      </c>
      <c r="AF530" s="39">
        <v>44251</v>
      </c>
      <c r="AG530" s="36" t="s">
        <v>194</v>
      </c>
      <c r="AH530" s="36" t="s">
        <v>9072</v>
      </c>
      <c r="AI530" s="37">
        <v>0.17749999999999999</v>
      </c>
      <c r="AJ530" s="36" t="s">
        <v>8382</v>
      </c>
      <c r="AK530" s="36" t="s">
        <v>682</v>
      </c>
      <c r="AN530" s="36" t="s">
        <v>2398</v>
      </c>
      <c r="AO530" s="36" t="s">
        <v>2399</v>
      </c>
      <c r="AP530" s="36" t="s">
        <v>2400</v>
      </c>
      <c r="AQ530" s="36" t="s">
        <v>808</v>
      </c>
      <c r="AR530" s="36" t="s">
        <v>811</v>
      </c>
      <c r="AS530" s="36" t="s">
        <v>205</v>
      </c>
      <c r="AT530" s="36" t="s">
        <v>675</v>
      </c>
      <c r="AU530" s="37">
        <v>5.5</v>
      </c>
      <c r="AV530" s="38">
        <v>10000</v>
      </c>
      <c r="AW530" s="36" t="s">
        <v>2209</v>
      </c>
      <c r="AX530" s="39">
        <v>44214</v>
      </c>
      <c r="AY530" s="39">
        <v>44251</v>
      </c>
      <c r="AZ530" s="36" t="s">
        <v>2242</v>
      </c>
      <c r="BA530" s="36" t="s">
        <v>2210</v>
      </c>
      <c r="BB530" s="37">
        <v>0.17749999999999999</v>
      </c>
      <c r="BC530" s="36" t="s">
        <v>823</v>
      </c>
      <c r="BD530" s="36" t="s">
        <v>682</v>
      </c>
    </row>
    <row r="531" spans="2:56">
      <c r="B531" s="36" t="s">
        <v>10166</v>
      </c>
      <c r="C531" s="36" t="s">
        <v>3136</v>
      </c>
      <c r="D531" s="36" t="s">
        <v>3137</v>
      </c>
      <c r="E531" s="36" t="s">
        <v>4879</v>
      </c>
      <c r="F531" s="36" t="s">
        <v>679</v>
      </c>
      <c r="G531" s="36" t="s">
        <v>674</v>
      </c>
      <c r="H531" s="36" t="s">
        <v>675</v>
      </c>
      <c r="I531" s="37">
        <v>2.0499999999999998</v>
      </c>
      <c r="J531" s="38">
        <v>10000</v>
      </c>
      <c r="K531" s="36" t="s">
        <v>10131</v>
      </c>
      <c r="L531" s="39">
        <v>42381</v>
      </c>
      <c r="M531" s="39">
        <v>42396</v>
      </c>
      <c r="N531" s="36" t="s">
        <v>5256</v>
      </c>
      <c r="O531" s="36" t="s">
        <v>3086</v>
      </c>
      <c r="P531" s="37">
        <v>0.1143</v>
      </c>
      <c r="Q531" s="36" t="s">
        <v>677</v>
      </c>
      <c r="R531" s="36" t="s">
        <v>682</v>
      </c>
      <c r="S531" s="47"/>
      <c r="U531" s="36" t="s">
        <v>9075</v>
      </c>
      <c r="V531" s="36" t="s">
        <v>2402</v>
      </c>
      <c r="W531" s="36" t="s">
        <v>9076</v>
      </c>
      <c r="X531" s="36" t="s">
        <v>8481</v>
      </c>
      <c r="Y531" s="36" t="s">
        <v>8391</v>
      </c>
      <c r="Z531" s="36" t="s">
        <v>692</v>
      </c>
      <c r="AA531" s="36" t="s">
        <v>675</v>
      </c>
      <c r="AB531" s="37">
        <v>5.75</v>
      </c>
      <c r="AC531" s="38">
        <v>10000</v>
      </c>
      <c r="AD531" s="36" t="s">
        <v>2209</v>
      </c>
      <c r="AE531" s="39">
        <v>44214</v>
      </c>
      <c r="AF531" s="39">
        <v>44251</v>
      </c>
      <c r="AG531" s="36" t="s">
        <v>9077</v>
      </c>
      <c r="AH531" s="36" t="s">
        <v>2205</v>
      </c>
      <c r="AI531" s="37">
        <v>0.35420000000000001</v>
      </c>
      <c r="AJ531" s="36" t="s">
        <v>677</v>
      </c>
      <c r="AK531" s="36" t="s">
        <v>682</v>
      </c>
      <c r="AN531" s="36" t="s">
        <v>2401</v>
      </c>
      <c r="AO531" s="36" t="s">
        <v>2402</v>
      </c>
      <c r="AP531" s="36" t="s">
        <v>763</v>
      </c>
      <c r="AQ531" s="36" t="s">
        <v>195</v>
      </c>
      <c r="AR531" s="36" t="s">
        <v>811</v>
      </c>
      <c r="AS531" s="36" t="s">
        <v>698</v>
      </c>
      <c r="AT531" s="36" t="s">
        <v>809</v>
      </c>
      <c r="AU531" s="37">
        <v>5.75</v>
      </c>
      <c r="AV531" s="38">
        <v>10000</v>
      </c>
      <c r="AW531" s="36" t="s">
        <v>2231</v>
      </c>
      <c r="AX531" s="39">
        <v>44214</v>
      </c>
      <c r="AY531" s="39">
        <v>44251</v>
      </c>
      <c r="AZ531" s="36" t="s">
        <v>2222</v>
      </c>
      <c r="BA531" s="36" t="s">
        <v>2223</v>
      </c>
      <c r="BB531" s="37">
        <v>0.35420000000000001</v>
      </c>
      <c r="BC531" s="36" t="s">
        <v>201</v>
      </c>
      <c r="BD531" s="36" t="s">
        <v>682</v>
      </c>
    </row>
    <row r="532" spans="2:56">
      <c r="B532" s="36" t="s">
        <v>428</v>
      </c>
      <c r="C532" s="36" t="s">
        <v>355</v>
      </c>
      <c r="D532" s="36" t="s">
        <v>429</v>
      </c>
      <c r="E532" s="36" t="s">
        <v>4879</v>
      </c>
      <c r="F532" s="36" t="s">
        <v>679</v>
      </c>
      <c r="G532" s="36" t="s">
        <v>692</v>
      </c>
      <c r="H532" s="36" t="s">
        <v>675</v>
      </c>
      <c r="I532" s="37">
        <v>2.0499999999999998</v>
      </c>
      <c r="J532" s="38">
        <v>10000</v>
      </c>
      <c r="K532" s="36" t="s">
        <v>10131</v>
      </c>
      <c r="L532" s="39">
        <v>42381</v>
      </c>
      <c r="M532" s="39">
        <v>42396</v>
      </c>
      <c r="N532" s="36" t="s">
        <v>5256</v>
      </c>
      <c r="O532" s="36" t="s">
        <v>10167</v>
      </c>
      <c r="P532" s="37">
        <v>4.9500000000000002E-2</v>
      </c>
      <c r="Q532" s="36" t="s">
        <v>677</v>
      </c>
      <c r="R532" s="36" t="s">
        <v>682</v>
      </c>
      <c r="S532" s="47"/>
      <c r="U532" s="36" t="s">
        <v>2403</v>
      </c>
      <c r="V532" s="36" t="s">
        <v>2404</v>
      </c>
      <c r="W532" s="36" t="s">
        <v>9078</v>
      </c>
      <c r="X532" s="36" t="s">
        <v>671</v>
      </c>
      <c r="Y532" s="36" t="s">
        <v>8391</v>
      </c>
      <c r="Z532" s="36" t="s">
        <v>692</v>
      </c>
      <c r="AA532" s="36" t="s">
        <v>675</v>
      </c>
      <c r="AB532" s="37">
        <v>6</v>
      </c>
      <c r="AC532" s="38">
        <v>10000</v>
      </c>
      <c r="AD532" s="36" t="s">
        <v>2209</v>
      </c>
      <c r="AE532" s="39">
        <v>44214</v>
      </c>
      <c r="AF532" s="39">
        <v>44251</v>
      </c>
      <c r="AG532" s="36" t="s">
        <v>194</v>
      </c>
      <c r="AH532" s="36" t="s">
        <v>2205</v>
      </c>
      <c r="AI532" s="37">
        <v>0.57140000000000002</v>
      </c>
      <c r="AJ532" s="36" t="s">
        <v>8459</v>
      </c>
      <c r="AK532" s="36" t="s">
        <v>682</v>
      </c>
      <c r="AN532" s="36" t="s">
        <v>2403</v>
      </c>
      <c r="AO532" s="36" t="s">
        <v>2404</v>
      </c>
      <c r="AP532" s="36" t="s">
        <v>2405</v>
      </c>
      <c r="AQ532" s="36" t="s">
        <v>1050</v>
      </c>
      <c r="AR532" s="36" t="s">
        <v>811</v>
      </c>
      <c r="AS532" s="36" t="s">
        <v>830</v>
      </c>
      <c r="AT532" s="36" t="s">
        <v>809</v>
      </c>
      <c r="AU532" s="37">
        <v>6</v>
      </c>
      <c r="AV532" s="38">
        <v>10000</v>
      </c>
      <c r="AW532" s="36" t="s">
        <v>2231</v>
      </c>
      <c r="AX532" s="39">
        <v>44214</v>
      </c>
      <c r="AY532" s="39">
        <v>44251</v>
      </c>
      <c r="AZ532" s="36" t="s">
        <v>2228</v>
      </c>
      <c r="BA532" s="36" t="s">
        <v>2214</v>
      </c>
      <c r="BB532" s="37">
        <v>0.57140000000000002</v>
      </c>
      <c r="BC532" s="36" t="s">
        <v>677</v>
      </c>
      <c r="BD532" s="36" t="s">
        <v>799</v>
      </c>
    </row>
    <row r="533" spans="2:56">
      <c r="B533" s="36" t="s">
        <v>430</v>
      </c>
      <c r="C533" s="36" t="s">
        <v>5285</v>
      </c>
      <c r="D533" s="36" t="s">
        <v>5286</v>
      </c>
      <c r="E533" s="36" t="s">
        <v>4879</v>
      </c>
      <c r="F533" s="36" t="s">
        <v>679</v>
      </c>
      <c r="G533" s="36" t="s">
        <v>674</v>
      </c>
      <c r="H533" s="36" t="s">
        <v>675</v>
      </c>
      <c r="I533" s="37">
        <v>2.0499999999999998</v>
      </c>
      <c r="J533" s="38">
        <v>10000</v>
      </c>
      <c r="K533" s="36" t="s">
        <v>411</v>
      </c>
      <c r="L533" s="39">
        <v>42381</v>
      </c>
      <c r="M533" s="39">
        <v>42424</v>
      </c>
      <c r="N533" s="36" t="s">
        <v>412</v>
      </c>
      <c r="O533" s="36" t="s">
        <v>5265</v>
      </c>
      <c r="P533" s="37">
        <v>0.13780000000000001</v>
      </c>
      <c r="Q533" s="36" t="s">
        <v>677</v>
      </c>
      <c r="R533" s="36" t="s">
        <v>682</v>
      </c>
      <c r="S533" s="47"/>
      <c r="U533" s="36" t="s">
        <v>2406</v>
      </c>
      <c r="V533" s="36" t="s">
        <v>2407</v>
      </c>
      <c r="W533" s="36" t="s">
        <v>2408</v>
      </c>
      <c r="X533" s="36" t="s">
        <v>671</v>
      </c>
      <c r="Y533" s="36" t="s">
        <v>8454</v>
      </c>
      <c r="Z533" s="36" t="s">
        <v>692</v>
      </c>
      <c r="AA533" s="36" t="s">
        <v>675</v>
      </c>
      <c r="AB533" s="37">
        <v>6.25</v>
      </c>
      <c r="AC533" s="38">
        <v>10000</v>
      </c>
      <c r="AD533" s="36" t="s">
        <v>2209</v>
      </c>
      <c r="AE533" s="39">
        <v>44214</v>
      </c>
      <c r="AF533" s="39">
        <v>44251</v>
      </c>
      <c r="AG533" s="36" t="s">
        <v>194</v>
      </c>
      <c r="AH533" s="36" t="s">
        <v>2205</v>
      </c>
      <c r="AI533" s="37">
        <v>0.80840000000000001</v>
      </c>
      <c r="AJ533" s="36" t="s">
        <v>677</v>
      </c>
      <c r="AK533" s="36" t="s">
        <v>8393</v>
      </c>
      <c r="AN533" s="36" t="s">
        <v>2406</v>
      </c>
      <c r="AO533" s="36" t="s">
        <v>2407</v>
      </c>
      <c r="AP533" s="36" t="s">
        <v>2408</v>
      </c>
      <c r="AQ533" s="36" t="s">
        <v>827</v>
      </c>
      <c r="AR533" s="36" t="s">
        <v>77</v>
      </c>
      <c r="AS533" s="36" t="s">
        <v>830</v>
      </c>
      <c r="AT533" s="36" t="s">
        <v>855</v>
      </c>
      <c r="AU533" s="37">
        <v>6.25</v>
      </c>
      <c r="AV533" s="38">
        <v>10000</v>
      </c>
      <c r="AW533" s="36" t="s">
        <v>2227</v>
      </c>
      <c r="AX533" s="39">
        <v>44214</v>
      </c>
      <c r="AY533" s="39">
        <v>44251</v>
      </c>
      <c r="AZ533" s="36" t="s">
        <v>2242</v>
      </c>
      <c r="BA533" s="36" t="s">
        <v>151</v>
      </c>
      <c r="BB533" s="37">
        <v>0.80840000000000001</v>
      </c>
      <c r="BC533" s="36" t="s">
        <v>677</v>
      </c>
      <c r="BD533" s="36" t="s">
        <v>799</v>
      </c>
    </row>
    <row r="534" spans="2:56">
      <c r="B534" s="36" t="s">
        <v>431</v>
      </c>
      <c r="C534" s="36" t="s">
        <v>432</v>
      </c>
      <c r="D534" s="36" t="s">
        <v>3138</v>
      </c>
      <c r="E534" s="36" t="s">
        <v>4879</v>
      </c>
      <c r="F534" s="36" t="s">
        <v>679</v>
      </c>
      <c r="G534" s="36" t="s">
        <v>692</v>
      </c>
      <c r="H534" s="36" t="s">
        <v>675</v>
      </c>
      <c r="I534" s="37">
        <v>2.0499999999999998</v>
      </c>
      <c r="J534" s="38">
        <v>10000</v>
      </c>
      <c r="K534" s="36" t="s">
        <v>411</v>
      </c>
      <c r="L534" s="39">
        <v>42381</v>
      </c>
      <c r="M534" s="39">
        <v>42424</v>
      </c>
      <c r="N534" s="36" t="s">
        <v>412</v>
      </c>
      <c r="O534" s="36" t="s">
        <v>5265</v>
      </c>
      <c r="P534" s="37">
        <v>8.9800000000000005E-2</v>
      </c>
      <c r="Q534" s="36" t="s">
        <v>677</v>
      </c>
      <c r="R534" s="36" t="s">
        <v>682</v>
      </c>
      <c r="S534" s="47"/>
      <c r="U534" s="36" t="s">
        <v>2409</v>
      </c>
      <c r="V534" s="36" t="s">
        <v>2410</v>
      </c>
      <c r="W534" s="36" t="s">
        <v>9079</v>
      </c>
      <c r="X534" s="36" t="s">
        <v>671</v>
      </c>
      <c r="Y534" s="36" t="s">
        <v>679</v>
      </c>
      <c r="Z534" s="36" t="s">
        <v>8380</v>
      </c>
      <c r="AA534" s="36" t="s">
        <v>675</v>
      </c>
      <c r="AB534" s="37">
        <v>6.5</v>
      </c>
      <c r="AC534" s="38">
        <v>10000</v>
      </c>
      <c r="AD534" s="36" t="s">
        <v>9059</v>
      </c>
      <c r="AE534" s="39">
        <v>44214</v>
      </c>
      <c r="AF534" s="39">
        <v>44251</v>
      </c>
      <c r="AG534" s="36" t="s">
        <v>194</v>
      </c>
      <c r="AH534" s="36" t="s">
        <v>9015</v>
      </c>
      <c r="AI534" s="37">
        <v>1.0518000000000001</v>
      </c>
      <c r="AJ534" s="36" t="s">
        <v>677</v>
      </c>
      <c r="AK534" s="36" t="s">
        <v>682</v>
      </c>
      <c r="AN534" s="36" t="s">
        <v>2409</v>
      </c>
      <c r="AO534" s="36" t="s">
        <v>2410</v>
      </c>
      <c r="AP534" s="36" t="s">
        <v>2411</v>
      </c>
      <c r="AQ534" s="36" t="s">
        <v>1050</v>
      </c>
      <c r="AR534" s="36" t="s">
        <v>881</v>
      </c>
      <c r="AS534" s="36" t="s">
        <v>205</v>
      </c>
      <c r="AT534" s="36" t="s">
        <v>871</v>
      </c>
      <c r="AU534" s="37">
        <v>6.5</v>
      </c>
      <c r="AV534" s="38">
        <v>10000</v>
      </c>
      <c r="AW534" s="36" t="s">
        <v>2227</v>
      </c>
      <c r="AX534" s="39">
        <v>44214</v>
      </c>
      <c r="AY534" s="39">
        <v>44251</v>
      </c>
      <c r="AZ534" s="36" t="s">
        <v>2412</v>
      </c>
      <c r="BA534" s="36" t="s">
        <v>2205</v>
      </c>
      <c r="BB534" s="37">
        <v>1.0518000000000001</v>
      </c>
      <c r="BC534" s="36" t="s">
        <v>201</v>
      </c>
      <c r="BD534" s="36" t="s">
        <v>682</v>
      </c>
    </row>
    <row r="535" spans="2:56">
      <c r="B535" s="36" t="s">
        <v>3139</v>
      </c>
      <c r="C535" s="36" t="s">
        <v>433</v>
      </c>
      <c r="D535" s="36" t="s">
        <v>434</v>
      </c>
      <c r="E535" s="36" t="s">
        <v>4879</v>
      </c>
      <c r="F535" s="36" t="s">
        <v>679</v>
      </c>
      <c r="G535" s="36" t="s">
        <v>674</v>
      </c>
      <c r="H535" s="36" t="s">
        <v>675</v>
      </c>
      <c r="I535" s="37">
        <v>2.0499999999999998</v>
      </c>
      <c r="J535" s="38">
        <v>10000</v>
      </c>
      <c r="K535" s="36" t="s">
        <v>5235</v>
      </c>
      <c r="L535" s="39">
        <v>42381</v>
      </c>
      <c r="M535" s="39">
        <v>42543</v>
      </c>
      <c r="N535" s="36" t="s">
        <v>3056</v>
      </c>
      <c r="O535" s="36" t="s">
        <v>10165</v>
      </c>
      <c r="P535" s="37">
        <v>0.18940000000000001</v>
      </c>
      <c r="Q535" s="36" t="s">
        <v>677</v>
      </c>
      <c r="R535" s="36" t="s">
        <v>682</v>
      </c>
      <c r="S535" s="47"/>
      <c r="U535" s="36" t="s">
        <v>9080</v>
      </c>
      <c r="V535" s="36" t="s">
        <v>9081</v>
      </c>
      <c r="W535" s="36" t="s">
        <v>9082</v>
      </c>
      <c r="X535" s="36" t="s">
        <v>671</v>
      </c>
      <c r="Y535" s="36" t="s">
        <v>679</v>
      </c>
      <c r="Z535" s="36" t="s">
        <v>8388</v>
      </c>
      <c r="AA535" s="36" t="s">
        <v>675</v>
      </c>
      <c r="AB535" s="37">
        <v>4.8</v>
      </c>
      <c r="AC535" s="38">
        <v>10000</v>
      </c>
      <c r="AD535" s="36" t="s">
        <v>8829</v>
      </c>
      <c r="AE535" s="39">
        <v>44214</v>
      </c>
      <c r="AF535" s="39">
        <v>44279</v>
      </c>
      <c r="AG535" s="36" t="s">
        <v>9083</v>
      </c>
      <c r="AH535" s="36" t="s">
        <v>1800</v>
      </c>
      <c r="AI535" s="37">
        <v>0.6804</v>
      </c>
      <c r="AJ535" s="36" t="s">
        <v>677</v>
      </c>
      <c r="AK535" s="36" t="s">
        <v>682</v>
      </c>
      <c r="AN535" s="36" t="s">
        <v>2413</v>
      </c>
      <c r="AO535" s="36" t="s">
        <v>2414</v>
      </c>
      <c r="AP535" s="36" t="s">
        <v>2415</v>
      </c>
      <c r="AQ535" s="36" t="s">
        <v>195</v>
      </c>
      <c r="AR535" s="36" t="s">
        <v>870</v>
      </c>
      <c r="AS535" s="36" t="s">
        <v>812</v>
      </c>
      <c r="AT535" s="36" t="s">
        <v>809</v>
      </c>
      <c r="AU535" s="37">
        <v>4.8</v>
      </c>
      <c r="AV535" s="38">
        <v>10000</v>
      </c>
      <c r="AW535" s="36" t="s">
        <v>1792</v>
      </c>
      <c r="AX535" s="39">
        <v>44214</v>
      </c>
      <c r="AY535" s="39">
        <v>44279</v>
      </c>
      <c r="AZ535" s="36" t="s">
        <v>1803</v>
      </c>
      <c r="BA535" s="36" t="s">
        <v>198</v>
      </c>
      <c r="BB535" s="37">
        <v>0.6804</v>
      </c>
      <c r="BC535" s="36" t="s">
        <v>677</v>
      </c>
      <c r="BD535" s="36" t="s">
        <v>1823</v>
      </c>
    </row>
    <row r="536" spans="2:56">
      <c r="B536" s="36" t="s">
        <v>3140</v>
      </c>
      <c r="C536" s="36" t="s">
        <v>435</v>
      </c>
      <c r="D536" s="36" t="s">
        <v>3141</v>
      </c>
      <c r="E536" s="36" t="s">
        <v>4879</v>
      </c>
      <c r="F536" s="36" t="s">
        <v>679</v>
      </c>
      <c r="G536" s="36" t="s">
        <v>692</v>
      </c>
      <c r="H536" s="36" t="s">
        <v>675</v>
      </c>
      <c r="I536" s="37">
        <v>2.0499999999999998</v>
      </c>
      <c r="J536" s="38">
        <v>10000</v>
      </c>
      <c r="K536" s="36" t="s">
        <v>5235</v>
      </c>
      <c r="L536" s="39">
        <v>42381</v>
      </c>
      <c r="M536" s="39">
        <v>42543</v>
      </c>
      <c r="N536" s="36" t="s">
        <v>3056</v>
      </c>
      <c r="O536" s="36" t="s">
        <v>5229</v>
      </c>
      <c r="P536" s="37">
        <v>0.19259999999999999</v>
      </c>
      <c r="Q536" s="36" t="s">
        <v>677</v>
      </c>
      <c r="R536" s="36" t="s">
        <v>682</v>
      </c>
      <c r="S536" s="47"/>
      <c r="U536" s="36" t="s">
        <v>9084</v>
      </c>
      <c r="V536" s="36" t="s">
        <v>9085</v>
      </c>
      <c r="W536" s="36" t="s">
        <v>9086</v>
      </c>
      <c r="X536" s="36" t="s">
        <v>671</v>
      </c>
      <c r="Y536" s="36" t="s">
        <v>679</v>
      </c>
      <c r="Z536" s="36" t="s">
        <v>674</v>
      </c>
      <c r="AA536" s="36" t="s">
        <v>675</v>
      </c>
      <c r="AB536" s="37">
        <v>4.9000000000000004</v>
      </c>
      <c r="AC536" s="38">
        <v>10000</v>
      </c>
      <c r="AD536" s="36" t="s">
        <v>142</v>
      </c>
      <c r="AE536" s="39">
        <v>44214</v>
      </c>
      <c r="AF536" s="39">
        <v>44279</v>
      </c>
      <c r="AG536" s="36" t="s">
        <v>143</v>
      </c>
      <c r="AH536" s="36" t="s">
        <v>8823</v>
      </c>
      <c r="AI536" s="37">
        <v>0.5867</v>
      </c>
      <c r="AJ536" s="36" t="s">
        <v>8528</v>
      </c>
      <c r="AK536" s="36" t="s">
        <v>682</v>
      </c>
      <c r="AN536" s="36" t="s">
        <v>2416</v>
      </c>
      <c r="AO536" s="36" t="s">
        <v>2417</v>
      </c>
      <c r="AP536" s="36" t="s">
        <v>2418</v>
      </c>
      <c r="AQ536" s="36" t="s">
        <v>827</v>
      </c>
      <c r="AR536" s="36" t="s">
        <v>679</v>
      </c>
      <c r="AS536" s="36" t="s">
        <v>847</v>
      </c>
      <c r="AT536" s="36" t="s">
        <v>675</v>
      </c>
      <c r="AU536" s="37">
        <v>4.9000000000000004</v>
      </c>
      <c r="AV536" s="38">
        <v>10000</v>
      </c>
      <c r="AW536" s="36" t="s">
        <v>1830</v>
      </c>
      <c r="AX536" s="39">
        <v>44214</v>
      </c>
      <c r="AY536" s="39">
        <v>44279</v>
      </c>
      <c r="AZ536" s="36" t="s">
        <v>1793</v>
      </c>
      <c r="BA536" s="36" t="s">
        <v>1834</v>
      </c>
      <c r="BB536" s="37">
        <v>0.5867</v>
      </c>
      <c r="BC536" s="36" t="s">
        <v>677</v>
      </c>
      <c r="BD536" s="36" t="s">
        <v>1794</v>
      </c>
    </row>
    <row r="537" spans="2:56">
      <c r="B537" s="36" t="s">
        <v>3142</v>
      </c>
      <c r="C537" s="36" t="s">
        <v>436</v>
      </c>
      <c r="D537" s="36" t="s">
        <v>437</v>
      </c>
      <c r="E537" s="36" t="s">
        <v>4879</v>
      </c>
      <c r="F537" s="36" t="s">
        <v>679</v>
      </c>
      <c r="G537" s="36" t="s">
        <v>674</v>
      </c>
      <c r="H537" s="36" t="s">
        <v>675</v>
      </c>
      <c r="I537" s="37">
        <v>2</v>
      </c>
      <c r="J537" s="38">
        <v>10000</v>
      </c>
      <c r="K537" s="36" t="s">
        <v>10131</v>
      </c>
      <c r="L537" s="39">
        <v>42383</v>
      </c>
      <c r="M537" s="39">
        <v>42396</v>
      </c>
      <c r="N537" s="36" t="s">
        <v>5256</v>
      </c>
      <c r="O537" s="36" t="s">
        <v>3086</v>
      </c>
      <c r="P537" s="37">
        <v>0.1343</v>
      </c>
      <c r="Q537" s="36" t="s">
        <v>677</v>
      </c>
      <c r="R537" s="36" t="s">
        <v>682</v>
      </c>
      <c r="S537" s="47"/>
      <c r="U537" s="36" t="s">
        <v>2419</v>
      </c>
      <c r="V537" s="36" t="s">
        <v>2420</v>
      </c>
      <c r="W537" s="36" t="s">
        <v>4706</v>
      </c>
      <c r="X537" s="36" t="s">
        <v>671</v>
      </c>
      <c r="Y537" s="36" t="s">
        <v>679</v>
      </c>
      <c r="Z537" s="36" t="s">
        <v>8388</v>
      </c>
      <c r="AA537" s="36" t="s">
        <v>8389</v>
      </c>
      <c r="AB537" s="37">
        <v>5</v>
      </c>
      <c r="AC537" s="38">
        <v>10000</v>
      </c>
      <c r="AD537" s="36" t="s">
        <v>142</v>
      </c>
      <c r="AE537" s="39">
        <v>44214</v>
      </c>
      <c r="AF537" s="39">
        <v>44279</v>
      </c>
      <c r="AG537" s="36" t="s">
        <v>143</v>
      </c>
      <c r="AH537" s="36" t="s">
        <v>1800</v>
      </c>
      <c r="AI537" s="37">
        <v>0.502</v>
      </c>
      <c r="AJ537" s="36" t="s">
        <v>677</v>
      </c>
      <c r="AK537" s="36" t="s">
        <v>682</v>
      </c>
      <c r="AN537" s="36" t="s">
        <v>2419</v>
      </c>
      <c r="AO537" s="36" t="s">
        <v>2420</v>
      </c>
      <c r="AP537" s="36" t="s">
        <v>2421</v>
      </c>
      <c r="AQ537" s="36" t="s">
        <v>195</v>
      </c>
      <c r="AR537" s="36" t="s">
        <v>870</v>
      </c>
      <c r="AS537" s="36" t="s">
        <v>789</v>
      </c>
      <c r="AT537" s="36" t="s">
        <v>871</v>
      </c>
      <c r="AU537" s="37">
        <v>5</v>
      </c>
      <c r="AV537" s="38">
        <v>10000</v>
      </c>
      <c r="AW537" s="36" t="s">
        <v>1798</v>
      </c>
      <c r="AX537" s="39">
        <v>44214</v>
      </c>
      <c r="AY537" s="39">
        <v>44279</v>
      </c>
      <c r="AZ537" s="36" t="s">
        <v>143</v>
      </c>
      <c r="BA537" s="36" t="s">
        <v>1800</v>
      </c>
      <c r="BB537" s="37">
        <v>0.502</v>
      </c>
      <c r="BC537" s="36" t="s">
        <v>798</v>
      </c>
      <c r="BD537" s="36" t="s">
        <v>1794</v>
      </c>
    </row>
    <row r="538" spans="2:56">
      <c r="B538" s="36" t="s">
        <v>5287</v>
      </c>
      <c r="C538" s="36" t="s">
        <v>10168</v>
      </c>
      <c r="D538" s="36" t="s">
        <v>10169</v>
      </c>
      <c r="E538" s="36" t="s">
        <v>4879</v>
      </c>
      <c r="F538" s="36" t="s">
        <v>679</v>
      </c>
      <c r="G538" s="36" t="s">
        <v>692</v>
      </c>
      <c r="H538" s="36" t="s">
        <v>675</v>
      </c>
      <c r="I538" s="37">
        <v>2</v>
      </c>
      <c r="J538" s="38">
        <v>10000</v>
      </c>
      <c r="K538" s="36" t="s">
        <v>10131</v>
      </c>
      <c r="L538" s="39">
        <v>42383</v>
      </c>
      <c r="M538" s="39">
        <v>42396</v>
      </c>
      <c r="N538" s="36" t="s">
        <v>5256</v>
      </c>
      <c r="O538" s="36" t="s">
        <v>3086</v>
      </c>
      <c r="P538" s="37">
        <v>2.7199999999999998E-2</v>
      </c>
      <c r="Q538" s="36" t="s">
        <v>677</v>
      </c>
      <c r="R538" s="36" t="s">
        <v>682</v>
      </c>
      <c r="S538" s="47"/>
      <c r="U538" s="36" t="s">
        <v>2422</v>
      </c>
      <c r="V538" s="36" t="s">
        <v>764</v>
      </c>
      <c r="W538" s="36" t="s">
        <v>9087</v>
      </c>
      <c r="X538" s="36" t="s">
        <v>8479</v>
      </c>
      <c r="Y538" s="36" t="s">
        <v>679</v>
      </c>
      <c r="Z538" s="36" t="s">
        <v>674</v>
      </c>
      <c r="AA538" s="36" t="s">
        <v>675</v>
      </c>
      <c r="AB538" s="37">
        <v>5.25</v>
      </c>
      <c r="AC538" s="38">
        <v>10000</v>
      </c>
      <c r="AD538" s="36" t="s">
        <v>8822</v>
      </c>
      <c r="AE538" s="39">
        <v>44214</v>
      </c>
      <c r="AF538" s="39">
        <v>44279</v>
      </c>
      <c r="AG538" s="36" t="s">
        <v>143</v>
      </c>
      <c r="AH538" s="36" t="s">
        <v>1800</v>
      </c>
      <c r="AI538" s="37">
        <v>0.31929999999999997</v>
      </c>
      <c r="AJ538" s="36" t="s">
        <v>677</v>
      </c>
      <c r="AK538" s="36" t="s">
        <v>682</v>
      </c>
      <c r="AN538" s="36" t="s">
        <v>2422</v>
      </c>
      <c r="AO538" s="36" t="s">
        <v>764</v>
      </c>
      <c r="AP538" s="36" t="s">
        <v>2423</v>
      </c>
      <c r="AQ538" s="36" t="s">
        <v>808</v>
      </c>
      <c r="AR538" s="36" t="s">
        <v>811</v>
      </c>
      <c r="AS538" s="36" t="s">
        <v>812</v>
      </c>
      <c r="AT538" s="36" t="s">
        <v>675</v>
      </c>
      <c r="AU538" s="37">
        <v>5.25</v>
      </c>
      <c r="AV538" s="38">
        <v>10000</v>
      </c>
      <c r="AW538" s="36" t="s">
        <v>142</v>
      </c>
      <c r="AX538" s="39">
        <v>44214</v>
      </c>
      <c r="AY538" s="39">
        <v>44279</v>
      </c>
      <c r="AZ538" s="36" t="s">
        <v>1803</v>
      </c>
      <c r="BA538" s="36" t="s">
        <v>1841</v>
      </c>
      <c r="BB538" s="37">
        <v>0.31929999999999997</v>
      </c>
      <c r="BC538" s="36" t="s">
        <v>823</v>
      </c>
      <c r="BD538" s="36" t="s">
        <v>1794</v>
      </c>
    </row>
    <row r="539" spans="2:56">
      <c r="B539" s="36" t="s">
        <v>438</v>
      </c>
      <c r="C539" s="36" t="s">
        <v>439</v>
      </c>
      <c r="D539" s="36" t="s">
        <v>5288</v>
      </c>
      <c r="E539" s="36" t="s">
        <v>4879</v>
      </c>
      <c r="F539" s="36" t="s">
        <v>679</v>
      </c>
      <c r="G539" s="36" t="s">
        <v>674</v>
      </c>
      <c r="H539" s="36" t="s">
        <v>675</v>
      </c>
      <c r="I539" s="37">
        <v>2</v>
      </c>
      <c r="J539" s="38">
        <v>10000</v>
      </c>
      <c r="K539" s="36" t="s">
        <v>411</v>
      </c>
      <c r="L539" s="39">
        <v>42383</v>
      </c>
      <c r="M539" s="39">
        <v>42424</v>
      </c>
      <c r="N539" s="36" t="s">
        <v>412</v>
      </c>
      <c r="O539" s="36" t="s">
        <v>5265</v>
      </c>
      <c r="P539" s="37">
        <v>0.16059999999999999</v>
      </c>
      <c r="Q539" s="36" t="s">
        <v>677</v>
      </c>
      <c r="R539" s="36" t="s">
        <v>9492</v>
      </c>
      <c r="S539" s="47"/>
      <c r="U539" s="36" t="s">
        <v>2424</v>
      </c>
      <c r="V539" s="36" t="s">
        <v>2425</v>
      </c>
      <c r="W539" s="36" t="s">
        <v>4707</v>
      </c>
      <c r="X539" s="36" t="s">
        <v>671</v>
      </c>
      <c r="Y539" s="36" t="s">
        <v>679</v>
      </c>
      <c r="Z539" s="36" t="s">
        <v>674</v>
      </c>
      <c r="AA539" s="36" t="s">
        <v>675</v>
      </c>
      <c r="AB539" s="37">
        <v>5.5</v>
      </c>
      <c r="AC539" s="38">
        <v>10000</v>
      </c>
      <c r="AD539" s="36" t="s">
        <v>142</v>
      </c>
      <c r="AE539" s="39">
        <v>44214</v>
      </c>
      <c r="AF539" s="39">
        <v>44279</v>
      </c>
      <c r="AG539" s="36" t="s">
        <v>143</v>
      </c>
      <c r="AH539" s="36" t="s">
        <v>9088</v>
      </c>
      <c r="AI539" s="37">
        <v>0.18440000000000001</v>
      </c>
      <c r="AJ539" s="36" t="s">
        <v>677</v>
      </c>
      <c r="AK539" s="36" t="s">
        <v>682</v>
      </c>
      <c r="AN539" s="36" t="s">
        <v>2424</v>
      </c>
      <c r="AO539" s="36" t="s">
        <v>2425</v>
      </c>
      <c r="AP539" s="36" t="s">
        <v>2426</v>
      </c>
      <c r="AQ539" s="36" t="s">
        <v>673</v>
      </c>
      <c r="AR539" s="36" t="s">
        <v>77</v>
      </c>
      <c r="AS539" s="36" t="s">
        <v>674</v>
      </c>
      <c r="AT539" s="36" t="s">
        <v>675</v>
      </c>
      <c r="AU539" s="37">
        <v>5.5</v>
      </c>
      <c r="AV539" s="38">
        <v>10000</v>
      </c>
      <c r="AW539" s="36" t="s">
        <v>1798</v>
      </c>
      <c r="AX539" s="39">
        <v>44214</v>
      </c>
      <c r="AY539" s="39">
        <v>44279</v>
      </c>
      <c r="AZ539" s="36" t="s">
        <v>1840</v>
      </c>
      <c r="BA539" s="36" t="s">
        <v>1834</v>
      </c>
      <c r="BB539" s="37">
        <v>0.18440000000000001</v>
      </c>
      <c r="BC539" s="36" t="s">
        <v>201</v>
      </c>
      <c r="BD539" s="36" t="s">
        <v>1820</v>
      </c>
    </row>
    <row r="540" spans="2:56">
      <c r="B540" s="36" t="s">
        <v>3143</v>
      </c>
      <c r="C540" s="36" t="s">
        <v>10170</v>
      </c>
      <c r="D540" s="36" t="s">
        <v>5289</v>
      </c>
      <c r="E540" s="36" t="s">
        <v>4879</v>
      </c>
      <c r="F540" s="36" t="s">
        <v>679</v>
      </c>
      <c r="G540" s="36" t="s">
        <v>692</v>
      </c>
      <c r="H540" s="36" t="s">
        <v>675</v>
      </c>
      <c r="I540" s="37">
        <v>2</v>
      </c>
      <c r="J540" s="38">
        <v>10000</v>
      </c>
      <c r="K540" s="36" t="s">
        <v>411</v>
      </c>
      <c r="L540" s="39">
        <v>42383</v>
      </c>
      <c r="M540" s="39">
        <v>42424</v>
      </c>
      <c r="N540" s="36" t="s">
        <v>412</v>
      </c>
      <c r="O540" s="36" t="s">
        <v>5265</v>
      </c>
      <c r="P540" s="37">
        <v>6.6600000000000006E-2</v>
      </c>
      <c r="Q540" s="36" t="s">
        <v>677</v>
      </c>
      <c r="R540" s="36" t="s">
        <v>682</v>
      </c>
      <c r="S540" s="47"/>
      <c r="U540" s="36" t="s">
        <v>9089</v>
      </c>
      <c r="V540" s="36" t="s">
        <v>2428</v>
      </c>
      <c r="W540" s="36" t="s">
        <v>9090</v>
      </c>
      <c r="X540" s="36" t="s">
        <v>671</v>
      </c>
      <c r="Y540" s="36" t="s">
        <v>679</v>
      </c>
      <c r="Z540" s="36" t="s">
        <v>8673</v>
      </c>
      <c r="AA540" s="36" t="s">
        <v>675</v>
      </c>
      <c r="AB540" s="37">
        <v>5.75</v>
      </c>
      <c r="AC540" s="38">
        <v>10000</v>
      </c>
      <c r="AD540" s="36" t="s">
        <v>8829</v>
      </c>
      <c r="AE540" s="39">
        <v>44214</v>
      </c>
      <c r="AF540" s="39">
        <v>44279</v>
      </c>
      <c r="AG540" s="36" t="s">
        <v>143</v>
      </c>
      <c r="AH540" s="36" t="s">
        <v>8838</v>
      </c>
      <c r="AI540" s="37">
        <v>0.1036</v>
      </c>
      <c r="AJ540" s="36" t="s">
        <v>677</v>
      </c>
      <c r="AK540" s="36" t="s">
        <v>682</v>
      </c>
      <c r="AN540" s="36" t="s">
        <v>2427</v>
      </c>
      <c r="AO540" s="36" t="s">
        <v>2428</v>
      </c>
      <c r="AP540" s="36" t="s">
        <v>2429</v>
      </c>
      <c r="AQ540" s="36" t="s">
        <v>788</v>
      </c>
      <c r="AR540" s="36" t="s">
        <v>804</v>
      </c>
      <c r="AS540" s="36" t="s">
        <v>80</v>
      </c>
      <c r="AT540" s="36" t="s">
        <v>790</v>
      </c>
      <c r="AU540" s="37">
        <v>5.75</v>
      </c>
      <c r="AV540" s="38">
        <v>10000</v>
      </c>
      <c r="AW540" s="36" t="s">
        <v>1798</v>
      </c>
      <c r="AX540" s="39">
        <v>44214</v>
      </c>
      <c r="AY540" s="39">
        <v>44279</v>
      </c>
      <c r="AZ540" s="36" t="s">
        <v>1799</v>
      </c>
      <c r="BA540" s="36" t="s">
        <v>1800</v>
      </c>
      <c r="BB540" s="37">
        <v>0.1036</v>
      </c>
      <c r="BC540" s="36" t="s">
        <v>677</v>
      </c>
      <c r="BD540" s="36" t="s">
        <v>1820</v>
      </c>
    </row>
    <row r="541" spans="2:56">
      <c r="B541" s="36" t="s">
        <v>10171</v>
      </c>
      <c r="C541" s="36" t="s">
        <v>440</v>
      </c>
      <c r="D541" s="36" t="s">
        <v>10172</v>
      </c>
      <c r="E541" s="36" t="s">
        <v>4879</v>
      </c>
      <c r="F541" s="36" t="s">
        <v>679</v>
      </c>
      <c r="G541" s="36" t="s">
        <v>674</v>
      </c>
      <c r="H541" s="36" t="s">
        <v>675</v>
      </c>
      <c r="I541" s="37">
        <v>2</v>
      </c>
      <c r="J541" s="38">
        <v>10000</v>
      </c>
      <c r="K541" s="36" t="s">
        <v>5235</v>
      </c>
      <c r="L541" s="39">
        <v>42383</v>
      </c>
      <c r="M541" s="39">
        <v>42543</v>
      </c>
      <c r="N541" s="36" t="s">
        <v>3056</v>
      </c>
      <c r="O541" s="36" t="s">
        <v>5229</v>
      </c>
      <c r="P541" s="37">
        <v>0.21870000000000001</v>
      </c>
      <c r="Q541" s="36" t="s">
        <v>9548</v>
      </c>
      <c r="R541" s="36" t="s">
        <v>682</v>
      </c>
      <c r="S541" s="47"/>
      <c r="U541" s="36" t="s">
        <v>2430</v>
      </c>
      <c r="V541" s="36" t="s">
        <v>9091</v>
      </c>
      <c r="W541" s="36" t="s">
        <v>9092</v>
      </c>
      <c r="X541" s="36" t="s">
        <v>8479</v>
      </c>
      <c r="Y541" s="36" t="s">
        <v>8391</v>
      </c>
      <c r="Z541" s="36" t="s">
        <v>8374</v>
      </c>
      <c r="AA541" s="36" t="s">
        <v>675</v>
      </c>
      <c r="AB541" s="37">
        <v>6</v>
      </c>
      <c r="AC541" s="38">
        <v>10000</v>
      </c>
      <c r="AD541" s="36" t="s">
        <v>8829</v>
      </c>
      <c r="AE541" s="39">
        <v>44214</v>
      </c>
      <c r="AF541" s="39">
        <v>44279</v>
      </c>
      <c r="AG541" s="36" t="s">
        <v>143</v>
      </c>
      <c r="AH541" s="36" t="s">
        <v>8838</v>
      </c>
      <c r="AI541" s="37">
        <v>5.8599999999999999E-2</v>
      </c>
      <c r="AJ541" s="36" t="s">
        <v>677</v>
      </c>
      <c r="AK541" s="36" t="s">
        <v>682</v>
      </c>
      <c r="AN541" s="36" t="s">
        <v>2430</v>
      </c>
      <c r="AO541" s="36" t="s">
        <v>2431</v>
      </c>
      <c r="AP541" s="36" t="s">
        <v>336</v>
      </c>
      <c r="AQ541" s="36" t="s">
        <v>827</v>
      </c>
      <c r="AR541" s="36" t="s">
        <v>77</v>
      </c>
      <c r="AS541" s="36" t="s">
        <v>674</v>
      </c>
      <c r="AT541" s="36" t="s">
        <v>78</v>
      </c>
      <c r="AU541" s="37">
        <v>6</v>
      </c>
      <c r="AV541" s="38">
        <v>10000</v>
      </c>
      <c r="AW541" s="36" t="s">
        <v>1830</v>
      </c>
      <c r="AX541" s="39">
        <v>44214</v>
      </c>
      <c r="AY541" s="39">
        <v>44279</v>
      </c>
      <c r="AZ541" s="36" t="s">
        <v>1803</v>
      </c>
      <c r="BA541" s="36" t="s">
        <v>1834</v>
      </c>
      <c r="BB541" s="37">
        <v>5.8599999999999999E-2</v>
      </c>
      <c r="BC541" s="36" t="s">
        <v>823</v>
      </c>
      <c r="BD541" s="36" t="s">
        <v>1794</v>
      </c>
    </row>
    <row r="542" spans="2:56">
      <c r="B542" s="36" t="s">
        <v>5290</v>
      </c>
      <c r="C542" s="36" t="s">
        <v>441</v>
      </c>
      <c r="D542" s="36" t="s">
        <v>5291</v>
      </c>
      <c r="E542" s="36" t="s">
        <v>4879</v>
      </c>
      <c r="F542" s="36" t="s">
        <v>679</v>
      </c>
      <c r="G542" s="36" t="s">
        <v>692</v>
      </c>
      <c r="H542" s="36" t="s">
        <v>675</v>
      </c>
      <c r="I542" s="37">
        <v>2</v>
      </c>
      <c r="J542" s="38">
        <v>10000</v>
      </c>
      <c r="K542" s="36" t="s">
        <v>5235</v>
      </c>
      <c r="L542" s="39">
        <v>42383</v>
      </c>
      <c r="M542" s="39">
        <v>42543</v>
      </c>
      <c r="N542" s="36" t="s">
        <v>3056</v>
      </c>
      <c r="O542" s="36" t="s">
        <v>5229</v>
      </c>
      <c r="P542" s="37">
        <v>0.16589999999999999</v>
      </c>
      <c r="Q542" s="36" t="s">
        <v>677</v>
      </c>
      <c r="R542" s="36" t="s">
        <v>682</v>
      </c>
      <c r="S542" s="47"/>
      <c r="U542" s="36" t="s">
        <v>2432</v>
      </c>
      <c r="V542" s="36" t="s">
        <v>4708</v>
      </c>
      <c r="W542" s="36" t="s">
        <v>4709</v>
      </c>
      <c r="X542" s="36" t="s">
        <v>671</v>
      </c>
      <c r="Y542" s="36" t="s">
        <v>679</v>
      </c>
      <c r="Z542" s="36" t="s">
        <v>674</v>
      </c>
      <c r="AA542" s="36" t="s">
        <v>675</v>
      </c>
      <c r="AB542" s="37">
        <v>6.25</v>
      </c>
      <c r="AC542" s="38">
        <v>10000</v>
      </c>
      <c r="AD542" s="36" t="s">
        <v>142</v>
      </c>
      <c r="AE542" s="39">
        <v>44214</v>
      </c>
      <c r="AF542" s="39">
        <v>44279</v>
      </c>
      <c r="AG542" s="36" t="s">
        <v>143</v>
      </c>
      <c r="AH542" s="36" t="s">
        <v>1800</v>
      </c>
      <c r="AI542" s="37">
        <v>3.49E-2</v>
      </c>
      <c r="AJ542" s="36" t="s">
        <v>8445</v>
      </c>
      <c r="AK542" s="36" t="s">
        <v>682</v>
      </c>
      <c r="AN542" s="36" t="s">
        <v>2432</v>
      </c>
      <c r="AO542" s="36" t="s">
        <v>337</v>
      </c>
      <c r="AP542" s="36" t="s">
        <v>2433</v>
      </c>
      <c r="AQ542" s="36" t="s">
        <v>195</v>
      </c>
      <c r="AR542" s="36" t="s">
        <v>679</v>
      </c>
      <c r="AS542" s="36" t="s">
        <v>812</v>
      </c>
      <c r="AT542" s="36" t="s">
        <v>809</v>
      </c>
      <c r="AU542" s="37">
        <v>6.25</v>
      </c>
      <c r="AV542" s="38">
        <v>10000</v>
      </c>
      <c r="AW542" s="36" t="s">
        <v>1811</v>
      </c>
      <c r="AX542" s="39">
        <v>44214</v>
      </c>
      <c r="AY542" s="39">
        <v>44279</v>
      </c>
      <c r="AZ542" s="36" t="s">
        <v>1840</v>
      </c>
      <c r="BA542" s="36" t="s">
        <v>1800</v>
      </c>
      <c r="BB542" s="37">
        <v>3.49E-2</v>
      </c>
      <c r="BC542" s="36" t="s">
        <v>798</v>
      </c>
      <c r="BD542" s="36" t="s">
        <v>1820</v>
      </c>
    </row>
    <row r="543" spans="2:56">
      <c r="B543" s="36" t="s">
        <v>3144</v>
      </c>
      <c r="C543" s="36" t="s">
        <v>442</v>
      </c>
      <c r="D543" s="36" t="s">
        <v>5292</v>
      </c>
      <c r="E543" s="36" t="s">
        <v>4879</v>
      </c>
      <c r="F543" s="36" t="s">
        <v>679</v>
      </c>
      <c r="G543" s="36" t="s">
        <v>674</v>
      </c>
      <c r="H543" s="36" t="s">
        <v>675</v>
      </c>
      <c r="I543" s="37">
        <v>1.95</v>
      </c>
      <c r="J543" s="38">
        <v>10000</v>
      </c>
      <c r="K543" s="36" t="s">
        <v>10131</v>
      </c>
      <c r="L543" s="39">
        <v>42387</v>
      </c>
      <c r="M543" s="39">
        <v>42396</v>
      </c>
      <c r="N543" s="36" t="s">
        <v>5256</v>
      </c>
      <c r="O543" s="36" t="s">
        <v>3086</v>
      </c>
      <c r="P543" s="37">
        <v>0.13730000000000001</v>
      </c>
      <c r="Q543" s="36" t="s">
        <v>677</v>
      </c>
      <c r="R543" s="36" t="s">
        <v>682</v>
      </c>
      <c r="S543" s="47"/>
      <c r="U543" s="36" t="s">
        <v>2434</v>
      </c>
      <c r="V543" s="36" t="s">
        <v>338</v>
      </c>
      <c r="W543" s="36" t="s">
        <v>4710</v>
      </c>
      <c r="X543" s="36" t="s">
        <v>671</v>
      </c>
      <c r="Y543" s="36" t="s">
        <v>679</v>
      </c>
      <c r="Z543" s="36" t="s">
        <v>674</v>
      </c>
      <c r="AA543" s="36" t="s">
        <v>675</v>
      </c>
      <c r="AB543" s="37">
        <v>6.5</v>
      </c>
      <c r="AC543" s="38">
        <v>10000</v>
      </c>
      <c r="AD543" s="36" t="s">
        <v>8803</v>
      </c>
      <c r="AE543" s="39">
        <v>44214</v>
      </c>
      <c r="AF543" s="39">
        <v>44279</v>
      </c>
      <c r="AG543" s="36" t="s">
        <v>143</v>
      </c>
      <c r="AH543" s="36" t="s">
        <v>1800</v>
      </c>
      <c r="AI543" s="37">
        <v>2.24E-2</v>
      </c>
      <c r="AJ543" s="36" t="s">
        <v>677</v>
      </c>
      <c r="AK543" s="36" t="s">
        <v>682</v>
      </c>
      <c r="AN543" s="36" t="s">
        <v>2434</v>
      </c>
      <c r="AO543" s="36" t="s">
        <v>338</v>
      </c>
      <c r="AP543" s="36" t="s">
        <v>2435</v>
      </c>
      <c r="AQ543" s="36" t="s">
        <v>827</v>
      </c>
      <c r="AR543" s="36" t="s">
        <v>679</v>
      </c>
      <c r="AS543" s="36" t="s">
        <v>789</v>
      </c>
      <c r="AT543" s="36" t="s">
        <v>78</v>
      </c>
      <c r="AU543" s="37">
        <v>6.5</v>
      </c>
      <c r="AV543" s="38">
        <v>10000</v>
      </c>
      <c r="AW543" s="36" t="s">
        <v>1798</v>
      </c>
      <c r="AX543" s="39">
        <v>44214</v>
      </c>
      <c r="AY543" s="39">
        <v>44279</v>
      </c>
      <c r="AZ543" s="36" t="s">
        <v>1803</v>
      </c>
      <c r="BA543" s="36" t="s">
        <v>1841</v>
      </c>
      <c r="BB543" s="37">
        <v>2.24E-2</v>
      </c>
      <c r="BC543" s="36" t="s">
        <v>201</v>
      </c>
      <c r="BD543" s="36" t="s">
        <v>1794</v>
      </c>
    </row>
    <row r="544" spans="2:56">
      <c r="B544" s="36" t="s">
        <v>5293</v>
      </c>
      <c r="C544" s="36" t="s">
        <v>10173</v>
      </c>
      <c r="D544" s="36" t="s">
        <v>3145</v>
      </c>
      <c r="E544" s="36" t="s">
        <v>4879</v>
      </c>
      <c r="F544" s="36" t="s">
        <v>679</v>
      </c>
      <c r="G544" s="36" t="s">
        <v>692</v>
      </c>
      <c r="H544" s="36" t="s">
        <v>675</v>
      </c>
      <c r="I544" s="37">
        <v>1.95</v>
      </c>
      <c r="J544" s="38">
        <v>10000</v>
      </c>
      <c r="K544" s="36" t="s">
        <v>10131</v>
      </c>
      <c r="L544" s="39">
        <v>42387</v>
      </c>
      <c r="M544" s="39">
        <v>42396</v>
      </c>
      <c r="N544" s="36" t="s">
        <v>5256</v>
      </c>
      <c r="O544" s="36" t="s">
        <v>3086</v>
      </c>
      <c r="P544" s="37">
        <v>1.4999999999999999E-2</v>
      </c>
      <c r="Q544" s="36" t="s">
        <v>677</v>
      </c>
      <c r="R544" s="36" t="s">
        <v>682</v>
      </c>
      <c r="S544" s="47"/>
      <c r="U544" s="36" t="s">
        <v>9093</v>
      </c>
      <c r="V544" s="36" t="s">
        <v>2437</v>
      </c>
      <c r="W544" s="36" t="s">
        <v>9094</v>
      </c>
      <c r="X544" s="36" t="s">
        <v>671</v>
      </c>
      <c r="Y544" s="36" t="s">
        <v>679</v>
      </c>
      <c r="Z544" s="36" t="s">
        <v>692</v>
      </c>
      <c r="AA544" s="36" t="s">
        <v>675</v>
      </c>
      <c r="AB544" s="37">
        <v>4.8</v>
      </c>
      <c r="AC544" s="38">
        <v>10000</v>
      </c>
      <c r="AD544" s="36" t="s">
        <v>8829</v>
      </c>
      <c r="AE544" s="39">
        <v>44214</v>
      </c>
      <c r="AF544" s="39">
        <v>44279</v>
      </c>
      <c r="AG544" s="36" t="s">
        <v>143</v>
      </c>
      <c r="AH544" s="36" t="s">
        <v>1800</v>
      </c>
      <c r="AI544" s="37">
        <v>2.8000000000000001E-2</v>
      </c>
      <c r="AJ544" s="36" t="s">
        <v>677</v>
      </c>
      <c r="AK544" s="36" t="s">
        <v>682</v>
      </c>
      <c r="AN544" s="36" t="s">
        <v>2436</v>
      </c>
      <c r="AO544" s="36" t="s">
        <v>2437</v>
      </c>
      <c r="AP544" s="36" t="s">
        <v>2438</v>
      </c>
      <c r="AQ544" s="36" t="s">
        <v>827</v>
      </c>
      <c r="AR544" s="36" t="s">
        <v>77</v>
      </c>
      <c r="AS544" s="36" t="s">
        <v>830</v>
      </c>
      <c r="AT544" s="36" t="s">
        <v>790</v>
      </c>
      <c r="AU544" s="37">
        <v>4.8</v>
      </c>
      <c r="AV544" s="38">
        <v>10000</v>
      </c>
      <c r="AW544" s="36" t="s">
        <v>1819</v>
      </c>
      <c r="AX544" s="39">
        <v>44214</v>
      </c>
      <c r="AY544" s="39">
        <v>44279</v>
      </c>
      <c r="AZ544" s="36" t="s">
        <v>1803</v>
      </c>
      <c r="BA544" s="36" t="s">
        <v>198</v>
      </c>
      <c r="BB544" s="37">
        <v>2.8000000000000001E-2</v>
      </c>
      <c r="BC544" s="36" t="s">
        <v>201</v>
      </c>
      <c r="BD544" s="36" t="s">
        <v>1835</v>
      </c>
    </row>
    <row r="545" spans="2:56">
      <c r="B545" s="36" t="s">
        <v>3146</v>
      </c>
      <c r="C545" s="36" t="s">
        <v>10174</v>
      </c>
      <c r="D545" s="36" t="s">
        <v>10175</v>
      </c>
      <c r="E545" s="36" t="s">
        <v>4879</v>
      </c>
      <c r="F545" s="36" t="s">
        <v>679</v>
      </c>
      <c r="G545" s="36" t="s">
        <v>674</v>
      </c>
      <c r="H545" s="36" t="s">
        <v>9446</v>
      </c>
      <c r="I545" s="37">
        <v>1.95</v>
      </c>
      <c r="J545" s="38">
        <v>10000</v>
      </c>
      <c r="K545" s="36" t="s">
        <v>411</v>
      </c>
      <c r="L545" s="39">
        <v>42387</v>
      </c>
      <c r="M545" s="39">
        <v>42424</v>
      </c>
      <c r="N545" s="36" t="s">
        <v>412</v>
      </c>
      <c r="O545" s="36" t="s">
        <v>5265</v>
      </c>
      <c r="P545" s="37">
        <v>0.15770000000000001</v>
      </c>
      <c r="Q545" s="36" t="s">
        <v>677</v>
      </c>
      <c r="R545" s="36" t="s">
        <v>682</v>
      </c>
      <c r="S545" s="47"/>
      <c r="U545" s="36" t="s">
        <v>2439</v>
      </c>
      <c r="V545" s="36" t="s">
        <v>2440</v>
      </c>
      <c r="W545" s="36" t="s">
        <v>9095</v>
      </c>
      <c r="X545" s="36" t="s">
        <v>671</v>
      </c>
      <c r="Y545" s="36" t="s">
        <v>679</v>
      </c>
      <c r="Z545" s="36" t="s">
        <v>692</v>
      </c>
      <c r="AA545" s="36" t="s">
        <v>675</v>
      </c>
      <c r="AB545" s="37">
        <v>4.9000000000000004</v>
      </c>
      <c r="AC545" s="38">
        <v>10000</v>
      </c>
      <c r="AD545" s="36" t="s">
        <v>8829</v>
      </c>
      <c r="AE545" s="39">
        <v>44214</v>
      </c>
      <c r="AF545" s="39">
        <v>44279</v>
      </c>
      <c r="AG545" s="36" t="s">
        <v>143</v>
      </c>
      <c r="AH545" s="36" t="s">
        <v>8838</v>
      </c>
      <c r="AI545" s="37">
        <v>3.78E-2</v>
      </c>
      <c r="AJ545" s="36" t="s">
        <v>677</v>
      </c>
      <c r="AK545" s="36" t="s">
        <v>682</v>
      </c>
      <c r="AN545" s="36" t="s">
        <v>2439</v>
      </c>
      <c r="AO545" s="36" t="s">
        <v>2440</v>
      </c>
      <c r="AP545" s="36" t="s">
        <v>339</v>
      </c>
      <c r="AQ545" s="36" t="s">
        <v>673</v>
      </c>
      <c r="AR545" s="36" t="s">
        <v>804</v>
      </c>
      <c r="AS545" s="36" t="s">
        <v>692</v>
      </c>
      <c r="AT545" s="36" t="s">
        <v>809</v>
      </c>
      <c r="AU545" s="37">
        <v>4.9000000000000004</v>
      </c>
      <c r="AV545" s="38">
        <v>10000</v>
      </c>
      <c r="AW545" s="36" t="s">
        <v>1819</v>
      </c>
      <c r="AX545" s="39">
        <v>44214</v>
      </c>
      <c r="AY545" s="39">
        <v>44279</v>
      </c>
      <c r="AZ545" s="36" t="s">
        <v>1803</v>
      </c>
      <c r="BA545" s="36" t="s">
        <v>1841</v>
      </c>
      <c r="BB545" s="37">
        <v>3.78E-2</v>
      </c>
      <c r="BC545" s="36" t="s">
        <v>677</v>
      </c>
      <c r="BD545" s="36" t="s">
        <v>1835</v>
      </c>
    </row>
    <row r="546" spans="2:56">
      <c r="B546" s="36" t="s">
        <v>3147</v>
      </c>
      <c r="C546" s="36" t="s">
        <v>3148</v>
      </c>
      <c r="D546" s="36" t="s">
        <v>10176</v>
      </c>
      <c r="E546" s="36" t="s">
        <v>4879</v>
      </c>
      <c r="F546" s="36" t="s">
        <v>679</v>
      </c>
      <c r="G546" s="36" t="s">
        <v>692</v>
      </c>
      <c r="H546" s="36" t="s">
        <v>675</v>
      </c>
      <c r="I546" s="37">
        <v>1.95</v>
      </c>
      <c r="J546" s="38">
        <v>10000</v>
      </c>
      <c r="K546" s="36" t="s">
        <v>411</v>
      </c>
      <c r="L546" s="39">
        <v>42387</v>
      </c>
      <c r="M546" s="39">
        <v>42424</v>
      </c>
      <c r="N546" s="36" t="s">
        <v>412</v>
      </c>
      <c r="O546" s="36" t="s">
        <v>5265</v>
      </c>
      <c r="P546" s="37">
        <v>6.25E-2</v>
      </c>
      <c r="Q546" s="36" t="s">
        <v>677</v>
      </c>
      <c r="R546" s="36" t="s">
        <v>682</v>
      </c>
      <c r="S546" s="47"/>
      <c r="U546" s="36" t="s">
        <v>2441</v>
      </c>
      <c r="V546" s="36" t="s">
        <v>2442</v>
      </c>
      <c r="W546" s="36" t="s">
        <v>4711</v>
      </c>
      <c r="X546" s="36" t="s">
        <v>671</v>
      </c>
      <c r="Y546" s="36" t="s">
        <v>679</v>
      </c>
      <c r="Z546" s="36" t="s">
        <v>8378</v>
      </c>
      <c r="AA546" s="36" t="s">
        <v>675</v>
      </c>
      <c r="AB546" s="37">
        <v>5</v>
      </c>
      <c r="AC546" s="38">
        <v>10000</v>
      </c>
      <c r="AD546" s="36" t="s">
        <v>142</v>
      </c>
      <c r="AE546" s="39">
        <v>44214</v>
      </c>
      <c r="AF546" s="39">
        <v>44279</v>
      </c>
      <c r="AG546" s="36" t="s">
        <v>8809</v>
      </c>
      <c r="AH546" s="36" t="s">
        <v>1800</v>
      </c>
      <c r="AI546" s="37">
        <v>5.04E-2</v>
      </c>
      <c r="AJ546" s="36" t="s">
        <v>677</v>
      </c>
      <c r="AK546" s="36" t="s">
        <v>682</v>
      </c>
      <c r="AN546" s="36" t="s">
        <v>2441</v>
      </c>
      <c r="AO546" s="36" t="s">
        <v>2442</v>
      </c>
      <c r="AP546" s="36" t="s">
        <v>2443</v>
      </c>
      <c r="AQ546" s="36" t="s">
        <v>827</v>
      </c>
      <c r="AR546" s="36" t="s">
        <v>811</v>
      </c>
      <c r="AS546" s="36" t="s">
        <v>698</v>
      </c>
      <c r="AT546" s="36" t="s">
        <v>809</v>
      </c>
      <c r="AU546" s="37">
        <v>5</v>
      </c>
      <c r="AV546" s="38">
        <v>10000</v>
      </c>
      <c r="AW546" s="36" t="s">
        <v>1798</v>
      </c>
      <c r="AX546" s="39">
        <v>44214</v>
      </c>
      <c r="AY546" s="39">
        <v>44279</v>
      </c>
      <c r="AZ546" s="36" t="s">
        <v>143</v>
      </c>
      <c r="BA546" s="36" t="s">
        <v>1834</v>
      </c>
      <c r="BB546" s="37">
        <v>5.04E-2</v>
      </c>
      <c r="BC546" s="36" t="s">
        <v>793</v>
      </c>
      <c r="BD546" s="36" t="s">
        <v>1823</v>
      </c>
    </row>
    <row r="547" spans="2:56">
      <c r="B547" s="36" t="s">
        <v>5294</v>
      </c>
      <c r="C547" s="36" t="s">
        <v>3149</v>
      </c>
      <c r="D547" s="36" t="s">
        <v>443</v>
      </c>
      <c r="E547" s="36" t="s">
        <v>4879</v>
      </c>
      <c r="F547" s="36" t="s">
        <v>679</v>
      </c>
      <c r="G547" s="36" t="s">
        <v>674</v>
      </c>
      <c r="H547" s="36" t="s">
        <v>675</v>
      </c>
      <c r="I547" s="37">
        <v>1.95</v>
      </c>
      <c r="J547" s="38">
        <v>10000</v>
      </c>
      <c r="K547" s="36" t="s">
        <v>5235</v>
      </c>
      <c r="L547" s="39">
        <v>42387</v>
      </c>
      <c r="M547" s="39">
        <v>42543</v>
      </c>
      <c r="N547" s="36" t="s">
        <v>3056</v>
      </c>
      <c r="O547" s="36" t="s">
        <v>5229</v>
      </c>
      <c r="P547" s="37">
        <v>0.22189999999999999</v>
      </c>
      <c r="Q547" s="36" t="s">
        <v>677</v>
      </c>
      <c r="R547" s="36" t="s">
        <v>682</v>
      </c>
      <c r="S547" s="47"/>
      <c r="U547" s="36" t="s">
        <v>2444</v>
      </c>
      <c r="V547" s="36" t="s">
        <v>4712</v>
      </c>
      <c r="W547" s="36" t="s">
        <v>9096</v>
      </c>
      <c r="X547" s="36" t="s">
        <v>671</v>
      </c>
      <c r="Y547" s="36" t="s">
        <v>679</v>
      </c>
      <c r="Z547" s="36" t="s">
        <v>692</v>
      </c>
      <c r="AA547" s="36" t="s">
        <v>8455</v>
      </c>
      <c r="AB547" s="37">
        <v>5.25</v>
      </c>
      <c r="AC547" s="38">
        <v>10000</v>
      </c>
      <c r="AD547" s="36" t="s">
        <v>142</v>
      </c>
      <c r="AE547" s="39">
        <v>44214</v>
      </c>
      <c r="AF547" s="39">
        <v>44279</v>
      </c>
      <c r="AG547" s="36" t="s">
        <v>143</v>
      </c>
      <c r="AH547" s="36" t="s">
        <v>8838</v>
      </c>
      <c r="AI547" s="37">
        <v>0.1148</v>
      </c>
      <c r="AJ547" s="36" t="s">
        <v>677</v>
      </c>
      <c r="AK547" s="36" t="s">
        <v>8381</v>
      </c>
      <c r="AN547" s="36" t="s">
        <v>2444</v>
      </c>
      <c r="AO547" s="36" t="s">
        <v>340</v>
      </c>
      <c r="AP547" s="36" t="s">
        <v>2445</v>
      </c>
      <c r="AQ547" s="36" t="s">
        <v>808</v>
      </c>
      <c r="AR547" s="36" t="s">
        <v>804</v>
      </c>
      <c r="AS547" s="36" t="s">
        <v>830</v>
      </c>
      <c r="AT547" s="36" t="s">
        <v>675</v>
      </c>
      <c r="AU547" s="37">
        <v>5.25</v>
      </c>
      <c r="AV547" s="38">
        <v>10000</v>
      </c>
      <c r="AW547" s="36" t="s">
        <v>1798</v>
      </c>
      <c r="AX547" s="39">
        <v>44214</v>
      </c>
      <c r="AY547" s="39">
        <v>44279</v>
      </c>
      <c r="AZ547" s="36" t="s">
        <v>1803</v>
      </c>
      <c r="BA547" s="36" t="s">
        <v>198</v>
      </c>
      <c r="BB547" s="37">
        <v>0.1148</v>
      </c>
      <c r="BC547" s="36" t="s">
        <v>677</v>
      </c>
      <c r="BD547" s="36" t="s">
        <v>1820</v>
      </c>
    </row>
    <row r="548" spans="2:56">
      <c r="B548" s="36" t="s">
        <v>3150</v>
      </c>
      <c r="C548" s="36" t="s">
        <v>444</v>
      </c>
      <c r="D548" s="36" t="s">
        <v>10177</v>
      </c>
      <c r="E548" s="36" t="s">
        <v>4879</v>
      </c>
      <c r="F548" s="36" t="s">
        <v>679</v>
      </c>
      <c r="G548" s="36" t="s">
        <v>692</v>
      </c>
      <c r="H548" s="36" t="s">
        <v>675</v>
      </c>
      <c r="I548" s="37">
        <v>1.95</v>
      </c>
      <c r="J548" s="38">
        <v>10000</v>
      </c>
      <c r="K548" s="36" t="s">
        <v>5235</v>
      </c>
      <c r="L548" s="39">
        <v>42387</v>
      </c>
      <c r="M548" s="39">
        <v>42543</v>
      </c>
      <c r="N548" s="36" t="s">
        <v>3056</v>
      </c>
      <c r="O548" s="36" t="s">
        <v>5229</v>
      </c>
      <c r="P548" s="37">
        <v>0.18090000000000001</v>
      </c>
      <c r="Q548" s="36" t="s">
        <v>677</v>
      </c>
      <c r="R548" s="36" t="s">
        <v>682</v>
      </c>
      <c r="S548" s="47"/>
      <c r="U548" s="36" t="s">
        <v>2446</v>
      </c>
      <c r="V548" s="36" t="s">
        <v>2447</v>
      </c>
      <c r="W548" s="36" t="s">
        <v>9097</v>
      </c>
      <c r="X548" s="36" t="s">
        <v>671</v>
      </c>
      <c r="Y548" s="36" t="s">
        <v>8391</v>
      </c>
      <c r="Z548" s="36" t="s">
        <v>692</v>
      </c>
      <c r="AA548" s="36" t="s">
        <v>675</v>
      </c>
      <c r="AB548" s="37">
        <v>5.5</v>
      </c>
      <c r="AC548" s="38">
        <v>10000</v>
      </c>
      <c r="AD548" s="36" t="s">
        <v>142</v>
      </c>
      <c r="AE548" s="39">
        <v>44214</v>
      </c>
      <c r="AF548" s="39">
        <v>44279</v>
      </c>
      <c r="AG548" s="36" t="s">
        <v>143</v>
      </c>
      <c r="AH548" s="36" t="s">
        <v>9088</v>
      </c>
      <c r="AI548" s="37">
        <v>0.2288</v>
      </c>
      <c r="AJ548" s="36" t="s">
        <v>677</v>
      </c>
      <c r="AK548" s="36" t="s">
        <v>8381</v>
      </c>
      <c r="AN548" s="36" t="s">
        <v>2446</v>
      </c>
      <c r="AO548" s="36" t="s">
        <v>2447</v>
      </c>
      <c r="AP548" s="36" t="s">
        <v>2448</v>
      </c>
      <c r="AQ548" s="36" t="s">
        <v>808</v>
      </c>
      <c r="AR548" s="36" t="s">
        <v>811</v>
      </c>
      <c r="AS548" s="36" t="s">
        <v>830</v>
      </c>
      <c r="AT548" s="36" t="s">
        <v>675</v>
      </c>
      <c r="AU548" s="37">
        <v>5.5</v>
      </c>
      <c r="AV548" s="38">
        <v>10000</v>
      </c>
      <c r="AW548" s="36" t="s">
        <v>1819</v>
      </c>
      <c r="AX548" s="39">
        <v>44214</v>
      </c>
      <c r="AY548" s="39">
        <v>44279</v>
      </c>
      <c r="AZ548" s="36" t="s">
        <v>1840</v>
      </c>
      <c r="BA548" s="36" t="s">
        <v>1800</v>
      </c>
      <c r="BB548" s="37">
        <v>0.2288</v>
      </c>
      <c r="BC548" s="36" t="s">
        <v>798</v>
      </c>
      <c r="BD548" s="36" t="s">
        <v>1823</v>
      </c>
    </row>
    <row r="549" spans="2:56">
      <c r="B549" s="36" t="s">
        <v>5295</v>
      </c>
      <c r="C549" s="36" t="s">
        <v>10178</v>
      </c>
      <c r="D549" s="36" t="s">
        <v>5296</v>
      </c>
      <c r="E549" s="36" t="s">
        <v>4879</v>
      </c>
      <c r="F549" s="36" t="s">
        <v>679</v>
      </c>
      <c r="G549" s="36" t="s">
        <v>674</v>
      </c>
      <c r="H549" s="36" t="s">
        <v>675</v>
      </c>
      <c r="I549" s="37">
        <v>1.85</v>
      </c>
      <c r="J549" s="38">
        <v>10000</v>
      </c>
      <c r="K549" s="36" t="s">
        <v>10131</v>
      </c>
      <c r="L549" s="39">
        <v>42396</v>
      </c>
      <c r="M549" s="39">
        <v>42396</v>
      </c>
      <c r="N549" s="36" t="s">
        <v>5256</v>
      </c>
      <c r="O549" s="36" t="s">
        <v>3086</v>
      </c>
      <c r="P549" s="37">
        <v>0.1082</v>
      </c>
      <c r="Q549" s="36" t="s">
        <v>677</v>
      </c>
      <c r="R549" s="36" t="s">
        <v>682</v>
      </c>
      <c r="S549" s="47"/>
      <c r="U549" s="36" t="s">
        <v>2449</v>
      </c>
      <c r="V549" s="36" t="s">
        <v>2450</v>
      </c>
      <c r="W549" s="36" t="s">
        <v>9098</v>
      </c>
      <c r="X549" s="36" t="s">
        <v>8357</v>
      </c>
      <c r="Y549" s="36" t="s">
        <v>679</v>
      </c>
      <c r="Z549" s="36" t="s">
        <v>692</v>
      </c>
      <c r="AA549" s="36" t="s">
        <v>675</v>
      </c>
      <c r="AB549" s="37">
        <v>5.75</v>
      </c>
      <c r="AC549" s="38">
        <v>10000</v>
      </c>
      <c r="AD549" s="36" t="s">
        <v>142</v>
      </c>
      <c r="AE549" s="39">
        <v>44214</v>
      </c>
      <c r="AF549" s="39">
        <v>44279</v>
      </c>
      <c r="AG549" s="36" t="s">
        <v>143</v>
      </c>
      <c r="AH549" s="36" t="s">
        <v>1800</v>
      </c>
      <c r="AI549" s="37">
        <v>0.39850000000000002</v>
      </c>
      <c r="AJ549" s="36" t="s">
        <v>677</v>
      </c>
      <c r="AK549" s="36" t="s">
        <v>682</v>
      </c>
      <c r="AN549" s="36" t="s">
        <v>2449</v>
      </c>
      <c r="AO549" s="36" t="s">
        <v>2450</v>
      </c>
      <c r="AP549" s="36" t="s">
        <v>341</v>
      </c>
      <c r="AQ549" s="36" t="s">
        <v>808</v>
      </c>
      <c r="AR549" s="36" t="s">
        <v>679</v>
      </c>
      <c r="AS549" s="36" t="s">
        <v>205</v>
      </c>
      <c r="AT549" s="36" t="s">
        <v>790</v>
      </c>
      <c r="AU549" s="37">
        <v>5.75</v>
      </c>
      <c r="AV549" s="38">
        <v>10000</v>
      </c>
      <c r="AW549" s="36" t="s">
        <v>1830</v>
      </c>
      <c r="AX549" s="39">
        <v>44214</v>
      </c>
      <c r="AY549" s="39">
        <v>44279</v>
      </c>
      <c r="AZ549" s="36" t="s">
        <v>1799</v>
      </c>
      <c r="BA549" s="36" t="s">
        <v>198</v>
      </c>
      <c r="BB549" s="37">
        <v>0.39850000000000002</v>
      </c>
      <c r="BC549" s="36" t="s">
        <v>677</v>
      </c>
      <c r="BD549" s="36" t="s">
        <v>1794</v>
      </c>
    </row>
    <row r="550" spans="2:56">
      <c r="B550" s="36" t="s">
        <v>5297</v>
      </c>
      <c r="C550" s="36" t="s">
        <v>445</v>
      </c>
      <c r="D550" s="36" t="s">
        <v>5298</v>
      </c>
      <c r="E550" s="36" t="s">
        <v>4879</v>
      </c>
      <c r="F550" s="36" t="s">
        <v>679</v>
      </c>
      <c r="G550" s="36" t="s">
        <v>674</v>
      </c>
      <c r="H550" s="36" t="s">
        <v>675</v>
      </c>
      <c r="I550" s="37">
        <v>1.9</v>
      </c>
      <c r="J550" s="38">
        <v>10000</v>
      </c>
      <c r="K550" s="36" t="s">
        <v>10131</v>
      </c>
      <c r="L550" s="39">
        <v>42396</v>
      </c>
      <c r="M550" s="39">
        <v>42396</v>
      </c>
      <c r="N550" s="36" t="s">
        <v>5256</v>
      </c>
      <c r="O550" s="36" t="s">
        <v>3086</v>
      </c>
      <c r="P550" s="37">
        <v>5.91E-2</v>
      </c>
      <c r="Q550" s="36" t="s">
        <v>9548</v>
      </c>
      <c r="R550" s="36" t="s">
        <v>682</v>
      </c>
      <c r="S550" s="47"/>
      <c r="U550" s="36" t="s">
        <v>2451</v>
      </c>
      <c r="V550" s="36" t="s">
        <v>2452</v>
      </c>
      <c r="W550" s="36" t="s">
        <v>9099</v>
      </c>
      <c r="X550" s="36" t="s">
        <v>671</v>
      </c>
      <c r="Y550" s="36" t="s">
        <v>679</v>
      </c>
      <c r="Z550" s="36" t="s">
        <v>8557</v>
      </c>
      <c r="AA550" s="36" t="s">
        <v>675</v>
      </c>
      <c r="AB550" s="37">
        <v>6</v>
      </c>
      <c r="AC550" s="38">
        <v>10000</v>
      </c>
      <c r="AD550" s="36" t="s">
        <v>142</v>
      </c>
      <c r="AE550" s="39">
        <v>44214</v>
      </c>
      <c r="AF550" s="39">
        <v>44279</v>
      </c>
      <c r="AG550" s="36" t="s">
        <v>143</v>
      </c>
      <c r="AH550" s="36" t="s">
        <v>1800</v>
      </c>
      <c r="AI550" s="37">
        <v>0.60319999999999996</v>
      </c>
      <c r="AJ550" s="36" t="s">
        <v>677</v>
      </c>
      <c r="AK550" s="36" t="s">
        <v>8381</v>
      </c>
      <c r="AN550" s="36" t="s">
        <v>2451</v>
      </c>
      <c r="AO550" s="36" t="s">
        <v>2452</v>
      </c>
      <c r="AP550" s="36" t="s">
        <v>2453</v>
      </c>
      <c r="AQ550" s="36" t="s">
        <v>673</v>
      </c>
      <c r="AR550" s="36" t="s">
        <v>881</v>
      </c>
      <c r="AS550" s="36" t="s">
        <v>698</v>
      </c>
      <c r="AT550" s="36" t="s">
        <v>809</v>
      </c>
      <c r="AU550" s="37">
        <v>6</v>
      </c>
      <c r="AV550" s="38">
        <v>10000</v>
      </c>
      <c r="AW550" s="36" t="s">
        <v>1792</v>
      </c>
      <c r="AX550" s="39">
        <v>44214</v>
      </c>
      <c r="AY550" s="39">
        <v>44279</v>
      </c>
      <c r="AZ550" s="36" t="s">
        <v>143</v>
      </c>
      <c r="BA550" s="36" t="s">
        <v>1800</v>
      </c>
      <c r="BB550" s="37">
        <v>0.60319999999999996</v>
      </c>
      <c r="BC550" s="36" t="s">
        <v>793</v>
      </c>
      <c r="BD550" s="36" t="s">
        <v>1820</v>
      </c>
    </row>
    <row r="551" spans="2:56">
      <c r="B551" s="36" t="s">
        <v>10179</v>
      </c>
      <c r="C551" s="36" t="s">
        <v>3151</v>
      </c>
      <c r="D551" s="36" t="s">
        <v>3152</v>
      </c>
      <c r="E551" s="36" t="s">
        <v>4879</v>
      </c>
      <c r="F551" s="36" t="s">
        <v>679</v>
      </c>
      <c r="G551" s="36" t="s">
        <v>692</v>
      </c>
      <c r="H551" s="36" t="s">
        <v>675</v>
      </c>
      <c r="I551" s="37">
        <v>1.85</v>
      </c>
      <c r="J551" s="38">
        <v>10000</v>
      </c>
      <c r="K551" s="36" t="s">
        <v>10131</v>
      </c>
      <c r="L551" s="39">
        <v>42396</v>
      </c>
      <c r="M551" s="39">
        <v>42396</v>
      </c>
      <c r="N551" s="36" t="s">
        <v>10161</v>
      </c>
      <c r="O551" s="36" t="s">
        <v>3086</v>
      </c>
      <c r="P551" s="37">
        <v>1E-4</v>
      </c>
      <c r="Q551" s="36" t="s">
        <v>677</v>
      </c>
      <c r="R551" s="36" t="s">
        <v>682</v>
      </c>
      <c r="S551" s="47"/>
      <c r="U551" s="36" t="s">
        <v>2454</v>
      </c>
      <c r="V551" s="36" t="s">
        <v>2455</v>
      </c>
      <c r="W551" s="36" t="s">
        <v>9100</v>
      </c>
      <c r="X551" s="36" t="s">
        <v>671</v>
      </c>
      <c r="Y551" s="36" t="s">
        <v>679</v>
      </c>
      <c r="Z551" s="36" t="s">
        <v>692</v>
      </c>
      <c r="AA551" s="36" t="s">
        <v>8588</v>
      </c>
      <c r="AB551" s="37">
        <v>6.25</v>
      </c>
      <c r="AC551" s="38">
        <v>10000</v>
      </c>
      <c r="AD551" s="36" t="s">
        <v>142</v>
      </c>
      <c r="AE551" s="39">
        <v>44214</v>
      </c>
      <c r="AF551" s="39">
        <v>44279</v>
      </c>
      <c r="AG551" s="36" t="s">
        <v>143</v>
      </c>
      <c r="AH551" s="36" t="s">
        <v>1800</v>
      </c>
      <c r="AI551" s="37">
        <v>0.82730000000000004</v>
      </c>
      <c r="AJ551" s="36" t="s">
        <v>677</v>
      </c>
      <c r="AK551" s="36" t="s">
        <v>682</v>
      </c>
      <c r="AN551" s="36" t="s">
        <v>2454</v>
      </c>
      <c r="AO551" s="36" t="s">
        <v>2455</v>
      </c>
      <c r="AP551" s="36" t="s">
        <v>2456</v>
      </c>
      <c r="AQ551" s="36" t="s">
        <v>827</v>
      </c>
      <c r="AR551" s="36" t="s">
        <v>811</v>
      </c>
      <c r="AS551" s="36" t="s">
        <v>698</v>
      </c>
      <c r="AT551" s="36" t="s">
        <v>675</v>
      </c>
      <c r="AU551" s="37">
        <v>6.25</v>
      </c>
      <c r="AV551" s="38">
        <v>10000</v>
      </c>
      <c r="AW551" s="36" t="s">
        <v>1819</v>
      </c>
      <c r="AX551" s="39">
        <v>44214</v>
      </c>
      <c r="AY551" s="39">
        <v>44279</v>
      </c>
      <c r="AZ551" s="36" t="s">
        <v>1799</v>
      </c>
      <c r="BA551" s="36" t="s">
        <v>1800</v>
      </c>
      <c r="BB551" s="37">
        <v>0.82730000000000004</v>
      </c>
      <c r="BC551" s="36" t="s">
        <v>793</v>
      </c>
      <c r="BD551" s="36" t="s">
        <v>1823</v>
      </c>
    </row>
    <row r="552" spans="2:56">
      <c r="B552" s="36" t="s">
        <v>3153</v>
      </c>
      <c r="C552" s="36" t="s">
        <v>3154</v>
      </c>
      <c r="D552" s="36" t="s">
        <v>5299</v>
      </c>
      <c r="E552" s="36" t="s">
        <v>4879</v>
      </c>
      <c r="F552" s="36" t="s">
        <v>679</v>
      </c>
      <c r="G552" s="36" t="s">
        <v>692</v>
      </c>
      <c r="H552" s="36" t="s">
        <v>675</v>
      </c>
      <c r="I552" s="37">
        <v>1.9</v>
      </c>
      <c r="J552" s="38">
        <v>10000</v>
      </c>
      <c r="K552" s="36" t="s">
        <v>10131</v>
      </c>
      <c r="L552" s="39">
        <v>42396</v>
      </c>
      <c r="M552" s="39">
        <v>42396</v>
      </c>
      <c r="N552" s="36" t="s">
        <v>5256</v>
      </c>
      <c r="O552" s="36" t="s">
        <v>3086</v>
      </c>
      <c r="P552" s="37">
        <v>8.9999999999999998E-4</v>
      </c>
      <c r="Q552" s="36" t="s">
        <v>677</v>
      </c>
      <c r="R552" s="36" t="s">
        <v>682</v>
      </c>
      <c r="S552" s="47"/>
      <c r="U552" s="36" t="s">
        <v>4713</v>
      </c>
      <c r="V552" s="36" t="s">
        <v>2457</v>
      </c>
      <c r="W552" s="36" t="s">
        <v>4714</v>
      </c>
      <c r="X552" s="36" t="s">
        <v>671</v>
      </c>
      <c r="Y552" s="36" t="s">
        <v>8385</v>
      </c>
      <c r="Z552" s="36" t="s">
        <v>8527</v>
      </c>
      <c r="AA552" s="36" t="s">
        <v>8369</v>
      </c>
      <c r="AB552" s="37">
        <v>6.5</v>
      </c>
      <c r="AC552" s="38">
        <v>10000</v>
      </c>
      <c r="AD552" s="36" t="s">
        <v>8811</v>
      </c>
      <c r="AE552" s="39">
        <v>44214</v>
      </c>
      <c r="AF552" s="39">
        <v>44279</v>
      </c>
      <c r="AG552" s="36" t="s">
        <v>8809</v>
      </c>
      <c r="AH552" s="36" t="s">
        <v>8838</v>
      </c>
      <c r="AI552" s="37">
        <v>1.0642</v>
      </c>
      <c r="AJ552" s="36" t="s">
        <v>677</v>
      </c>
      <c r="AK552" s="36" t="s">
        <v>682</v>
      </c>
      <c r="AN552" s="36" t="s">
        <v>342</v>
      </c>
      <c r="AO552" s="36" t="s">
        <v>2457</v>
      </c>
      <c r="AP552" s="36" t="s">
        <v>2458</v>
      </c>
      <c r="AQ552" s="36" t="s">
        <v>1050</v>
      </c>
      <c r="AR552" s="36" t="s">
        <v>804</v>
      </c>
      <c r="AS552" s="36" t="s">
        <v>692</v>
      </c>
      <c r="AT552" s="36" t="s">
        <v>78</v>
      </c>
      <c r="AU552" s="37">
        <v>6.5</v>
      </c>
      <c r="AV552" s="38">
        <v>10000</v>
      </c>
      <c r="AW552" s="36" t="s">
        <v>1830</v>
      </c>
      <c r="AX552" s="39">
        <v>44214</v>
      </c>
      <c r="AY552" s="39">
        <v>44279</v>
      </c>
      <c r="AZ552" s="36" t="s">
        <v>1803</v>
      </c>
      <c r="BA552" s="36" t="s">
        <v>1841</v>
      </c>
      <c r="BB552" s="37">
        <v>1.0642</v>
      </c>
      <c r="BC552" s="36" t="s">
        <v>793</v>
      </c>
      <c r="BD552" s="36" t="s">
        <v>1820</v>
      </c>
    </row>
    <row r="553" spans="2:56">
      <c r="B553" s="36" t="s">
        <v>3155</v>
      </c>
      <c r="C553" s="36" t="s">
        <v>5300</v>
      </c>
      <c r="D553" s="36" t="s">
        <v>3156</v>
      </c>
      <c r="E553" s="36" t="s">
        <v>4879</v>
      </c>
      <c r="F553" s="36" t="s">
        <v>679</v>
      </c>
      <c r="G553" s="36" t="s">
        <v>674</v>
      </c>
      <c r="H553" s="36" t="s">
        <v>675</v>
      </c>
      <c r="I553" s="37">
        <v>1.85</v>
      </c>
      <c r="J553" s="38">
        <v>10000</v>
      </c>
      <c r="K553" s="36" t="s">
        <v>411</v>
      </c>
      <c r="L553" s="39">
        <v>42396</v>
      </c>
      <c r="M553" s="39">
        <v>42424</v>
      </c>
      <c r="N553" s="36" t="s">
        <v>412</v>
      </c>
      <c r="O553" s="36" t="s">
        <v>5265</v>
      </c>
      <c r="P553" s="37">
        <v>0.13270000000000001</v>
      </c>
      <c r="Q553" s="36" t="s">
        <v>677</v>
      </c>
      <c r="R553" s="36" t="s">
        <v>682</v>
      </c>
      <c r="S553" s="47"/>
      <c r="U553" s="36" t="s">
        <v>9101</v>
      </c>
      <c r="V553" s="36" t="s">
        <v>2459</v>
      </c>
      <c r="W553" s="36" t="s">
        <v>9102</v>
      </c>
      <c r="X553" s="36" t="s">
        <v>671</v>
      </c>
      <c r="Y553" s="36" t="s">
        <v>679</v>
      </c>
      <c r="Z553" s="36" t="s">
        <v>674</v>
      </c>
      <c r="AA553" s="36" t="s">
        <v>8389</v>
      </c>
      <c r="AB553" s="37">
        <v>4.8</v>
      </c>
      <c r="AC553" s="38">
        <v>10000</v>
      </c>
      <c r="AD553" s="36" t="s">
        <v>147</v>
      </c>
      <c r="AE553" s="39">
        <v>44214</v>
      </c>
      <c r="AF553" s="39">
        <v>44370</v>
      </c>
      <c r="AG553" s="36" t="s">
        <v>8924</v>
      </c>
      <c r="AH553" s="36" t="s">
        <v>2036</v>
      </c>
      <c r="AI553" s="37">
        <v>0.73080000000000001</v>
      </c>
      <c r="AJ553" s="36" t="s">
        <v>677</v>
      </c>
      <c r="AK553" s="36" t="s">
        <v>682</v>
      </c>
      <c r="AN553" s="36" t="s">
        <v>765</v>
      </c>
      <c r="AO553" s="36" t="s">
        <v>2459</v>
      </c>
      <c r="AP553" s="36" t="s">
        <v>2460</v>
      </c>
      <c r="AQ553" s="36" t="s">
        <v>827</v>
      </c>
      <c r="AR553" s="36" t="s">
        <v>679</v>
      </c>
      <c r="AS553" s="36" t="s">
        <v>847</v>
      </c>
      <c r="AT553" s="36" t="s">
        <v>790</v>
      </c>
      <c r="AU553" s="37">
        <v>4.8</v>
      </c>
      <c r="AV553" s="38">
        <v>10000</v>
      </c>
      <c r="AW553" s="36" t="s">
        <v>147</v>
      </c>
      <c r="AX553" s="39">
        <v>44214</v>
      </c>
      <c r="AY553" s="39">
        <v>44370</v>
      </c>
      <c r="AZ553" s="36" t="s">
        <v>2039</v>
      </c>
      <c r="BA553" s="36" t="s">
        <v>2040</v>
      </c>
      <c r="BB553" s="37">
        <v>0.73080000000000001</v>
      </c>
      <c r="BC553" s="36" t="s">
        <v>798</v>
      </c>
      <c r="BD553" s="36" t="s">
        <v>1794</v>
      </c>
    </row>
    <row r="554" spans="2:56">
      <c r="B554" s="36" t="s">
        <v>3157</v>
      </c>
      <c r="C554" s="36" t="s">
        <v>446</v>
      </c>
      <c r="D554" s="36" t="s">
        <v>10180</v>
      </c>
      <c r="E554" s="36" t="s">
        <v>4879</v>
      </c>
      <c r="F554" s="36" t="s">
        <v>679</v>
      </c>
      <c r="G554" s="36" t="s">
        <v>674</v>
      </c>
      <c r="H554" s="36" t="s">
        <v>675</v>
      </c>
      <c r="I554" s="37">
        <v>1.9</v>
      </c>
      <c r="J554" s="38">
        <v>10000</v>
      </c>
      <c r="K554" s="36" t="s">
        <v>411</v>
      </c>
      <c r="L554" s="39">
        <v>42396</v>
      </c>
      <c r="M554" s="39">
        <v>42424</v>
      </c>
      <c r="N554" s="36" t="s">
        <v>412</v>
      </c>
      <c r="O554" s="36" t="s">
        <v>5265</v>
      </c>
      <c r="P554" s="37">
        <v>9.7699999999999995E-2</v>
      </c>
      <c r="Q554" s="36" t="s">
        <v>677</v>
      </c>
      <c r="R554" s="36" t="s">
        <v>682</v>
      </c>
      <c r="S554" s="47"/>
      <c r="U554" s="36" t="s">
        <v>2461</v>
      </c>
      <c r="V554" s="36" t="s">
        <v>2462</v>
      </c>
      <c r="W554" s="36" t="s">
        <v>4715</v>
      </c>
      <c r="X554" s="36" t="s">
        <v>671</v>
      </c>
      <c r="Y554" s="36" t="s">
        <v>679</v>
      </c>
      <c r="Z554" s="36" t="s">
        <v>674</v>
      </c>
      <c r="AA554" s="36" t="s">
        <v>675</v>
      </c>
      <c r="AB554" s="37">
        <v>4.9000000000000004</v>
      </c>
      <c r="AC554" s="38">
        <v>10000</v>
      </c>
      <c r="AD554" s="36" t="s">
        <v>147</v>
      </c>
      <c r="AE554" s="39">
        <v>44214</v>
      </c>
      <c r="AF554" s="39">
        <v>44370</v>
      </c>
      <c r="AG554" s="36" t="s">
        <v>146</v>
      </c>
      <c r="AH554" s="36" t="s">
        <v>9103</v>
      </c>
      <c r="AI554" s="37">
        <v>0.65290000000000004</v>
      </c>
      <c r="AJ554" s="36" t="s">
        <v>8382</v>
      </c>
      <c r="AK554" s="36" t="s">
        <v>682</v>
      </c>
      <c r="AN554" s="36" t="s">
        <v>2461</v>
      </c>
      <c r="AO554" s="36" t="s">
        <v>2462</v>
      </c>
      <c r="AP554" s="36" t="s">
        <v>2463</v>
      </c>
      <c r="AQ554" s="36" t="s">
        <v>673</v>
      </c>
      <c r="AR554" s="36" t="s">
        <v>804</v>
      </c>
      <c r="AS554" s="36" t="s">
        <v>847</v>
      </c>
      <c r="AT554" s="36" t="s">
        <v>78</v>
      </c>
      <c r="AU554" s="37">
        <v>4.9000000000000004</v>
      </c>
      <c r="AV554" s="38">
        <v>10000</v>
      </c>
      <c r="AW554" s="36" t="s">
        <v>2050</v>
      </c>
      <c r="AX554" s="39">
        <v>44214</v>
      </c>
      <c r="AY554" s="39">
        <v>44370</v>
      </c>
      <c r="AZ554" s="36" t="s">
        <v>2051</v>
      </c>
      <c r="BA554" s="36" t="s">
        <v>2055</v>
      </c>
      <c r="BB554" s="37">
        <v>0.65290000000000004</v>
      </c>
      <c r="BC554" s="36" t="s">
        <v>798</v>
      </c>
      <c r="BD554" s="36" t="s">
        <v>1820</v>
      </c>
    </row>
    <row r="555" spans="2:56">
      <c r="B555" s="36" t="s">
        <v>10181</v>
      </c>
      <c r="C555" s="36" t="s">
        <v>3158</v>
      </c>
      <c r="D555" s="36" t="s">
        <v>10182</v>
      </c>
      <c r="E555" s="36" t="s">
        <v>4879</v>
      </c>
      <c r="F555" s="36" t="s">
        <v>679</v>
      </c>
      <c r="G555" s="36" t="s">
        <v>692</v>
      </c>
      <c r="H555" s="36" t="s">
        <v>675</v>
      </c>
      <c r="I555" s="37">
        <v>1.85</v>
      </c>
      <c r="J555" s="38">
        <v>10000</v>
      </c>
      <c r="K555" s="36" t="s">
        <v>411</v>
      </c>
      <c r="L555" s="39">
        <v>42396</v>
      </c>
      <c r="M555" s="39">
        <v>42424</v>
      </c>
      <c r="N555" s="36" t="s">
        <v>412</v>
      </c>
      <c r="O555" s="36" t="s">
        <v>5265</v>
      </c>
      <c r="P555" s="37">
        <v>4.3799999999999999E-2</v>
      </c>
      <c r="Q555" s="36" t="s">
        <v>677</v>
      </c>
      <c r="R555" s="36" t="s">
        <v>682</v>
      </c>
      <c r="S555" s="47"/>
      <c r="U555" s="36" t="s">
        <v>2464</v>
      </c>
      <c r="V555" s="36" t="s">
        <v>2465</v>
      </c>
      <c r="W555" s="36" t="s">
        <v>9104</v>
      </c>
      <c r="X555" s="36" t="s">
        <v>671</v>
      </c>
      <c r="Y555" s="36" t="s">
        <v>8573</v>
      </c>
      <c r="Z555" s="36" t="s">
        <v>674</v>
      </c>
      <c r="AA555" s="36" t="s">
        <v>675</v>
      </c>
      <c r="AB555" s="37">
        <v>5</v>
      </c>
      <c r="AC555" s="38">
        <v>10000</v>
      </c>
      <c r="AD555" s="36" t="s">
        <v>147</v>
      </c>
      <c r="AE555" s="39">
        <v>44214</v>
      </c>
      <c r="AF555" s="39">
        <v>44370</v>
      </c>
      <c r="AG555" s="36" t="s">
        <v>8924</v>
      </c>
      <c r="AH555" s="36" t="s">
        <v>9105</v>
      </c>
      <c r="AI555" s="37">
        <v>0.58350000000000002</v>
      </c>
      <c r="AJ555" s="36" t="s">
        <v>677</v>
      </c>
      <c r="AK555" s="36" t="s">
        <v>8381</v>
      </c>
      <c r="AN555" s="36" t="s">
        <v>2464</v>
      </c>
      <c r="AO555" s="36" t="s">
        <v>2465</v>
      </c>
      <c r="AP555" s="36" t="s">
        <v>2466</v>
      </c>
      <c r="AQ555" s="36" t="s">
        <v>195</v>
      </c>
      <c r="AR555" s="36" t="s">
        <v>804</v>
      </c>
      <c r="AS555" s="36" t="s">
        <v>812</v>
      </c>
      <c r="AT555" s="36" t="s">
        <v>675</v>
      </c>
      <c r="AU555" s="37">
        <v>5</v>
      </c>
      <c r="AV555" s="38">
        <v>10000</v>
      </c>
      <c r="AW555" s="36" t="s">
        <v>2048</v>
      </c>
      <c r="AX555" s="39">
        <v>44214</v>
      </c>
      <c r="AY555" s="39">
        <v>44370</v>
      </c>
      <c r="AZ555" s="36" t="s">
        <v>2051</v>
      </c>
      <c r="BA555" s="36" t="s">
        <v>2055</v>
      </c>
      <c r="BB555" s="37">
        <v>0.58350000000000002</v>
      </c>
      <c r="BC555" s="36" t="s">
        <v>677</v>
      </c>
      <c r="BD555" s="36" t="s">
        <v>1820</v>
      </c>
    </row>
    <row r="556" spans="2:56">
      <c r="B556" s="36" t="s">
        <v>3159</v>
      </c>
      <c r="C556" s="36" t="s">
        <v>3160</v>
      </c>
      <c r="D556" s="36" t="s">
        <v>5301</v>
      </c>
      <c r="E556" s="36" t="s">
        <v>4879</v>
      </c>
      <c r="F556" s="36" t="s">
        <v>679</v>
      </c>
      <c r="G556" s="36" t="s">
        <v>692</v>
      </c>
      <c r="H556" s="36" t="s">
        <v>675</v>
      </c>
      <c r="I556" s="37">
        <v>1.9</v>
      </c>
      <c r="J556" s="38">
        <v>10000</v>
      </c>
      <c r="K556" s="36" t="s">
        <v>411</v>
      </c>
      <c r="L556" s="39">
        <v>42396</v>
      </c>
      <c r="M556" s="39">
        <v>42424</v>
      </c>
      <c r="N556" s="36" t="s">
        <v>412</v>
      </c>
      <c r="O556" s="36" t="s">
        <v>5265</v>
      </c>
      <c r="P556" s="37">
        <v>6.2300000000000001E-2</v>
      </c>
      <c r="Q556" s="36" t="s">
        <v>677</v>
      </c>
      <c r="R556" s="36" t="s">
        <v>682</v>
      </c>
      <c r="S556" s="47"/>
      <c r="U556" s="36" t="s">
        <v>2467</v>
      </c>
      <c r="V556" s="36" t="s">
        <v>2468</v>
      </c>
      <c r="W556" s="36" t="s">
        <v>9106</v>
      </c>
      <c r="X556" s="36" t="s">
        <v>671</v>
      </c>
      <c r="Y556" s="36" t="s">
        <v>8391</v>
      </c>
      <c r="Z556" s="36" t="s">
        <v>674</v>
      </c>
      <c r="AA556" s="36" t="s">
        <v>675</v>
      </c>
      <c r="AB556" s="37">
        <v>5.25</v>
      </c>
      <c r="AC556" s="38">
        <v>10000</v>
      </c>
      <c r="AD556" s="36" t="s">
        <v>147</v>
      </c>
      <c r="AE556" s="39">
        <v>44214</v>
      </c>
      <c r="AF556" s="39">
        <v>44370</v>
      </c>
      <c r="AG556" s="36" t="s">
        <v>146</v>
      </c>
      <c r="AH556" s="36" t="s">
        <v>9103</v>
      </c>
      <c r="AI556" s="37">
        <v>0.42209999999999998</v>
      </c>
      <c r="AJ556" s="36" t="s">
        <v>677</v>
      </c>
      <c r="AK556" s="36" t="s">
        <v>8381</v>
      </c>
      <c r="AN556" s="36" t="s">
        <v>2467</v>
      </c>
      <c r="AO556" s="36" t="s">
        <v>2468</v>
      </c>
      <c r="AP556" s="36" t="s">
        <v>2469</v>
      </c>
      <c r="AQ556" s="36" t="s">
        <v>808</v>
      </c>
      <c r="AR556" s="36" t="s">
        <v>77</v>
      </c>
      <c r="AS556" s="36" t="s">
        <v>812</v>
      </c>
      <c r="AT556" s="36" t="s">
        <v>790</v>
      </c>
      <c r="AU556" s="37">
        <v>5.25</v>
      </c>
      <c r="AV556" s="38">
        <v>10000</v>
      </c>
      <c r="AW556" s="36" t="s">
        <v>2050</v>
      </c>
      <c r="AX556" s="39">
        <v>44214</v>
      </c>
      <c r="AY556" s="39">
        <v>44370</v>
      </c>
      <c r="AZ556" s="36" t="s">
        <v>2039</v>
      </c>
      <c r="BA556" s="36" t="s">
        <v>149</v>
      </c>
      <c r="BB556" s="37">
        <v>0.42209999999999998</v>
      </c>
      <c r="BC556" s="36" t="s">
        <v>823</v>
      </c>
      <c r="BD556" s="36" t="s">
        <v>1794</v>
      </c>
    </row>
    <row r="557" spans="2:56">
      <c r="B557" s="36" t="s">
        <v>5302</v>
      </c>
      <c r="C557" s="36" t="s">
        <v>5303</v>
      </c>
      <c r="D557" s="36" t="s">
        <v>3161</v>
      </c>
      <c r="E557" s="36" t="s">
        <v>4879</v>
      </c>
      <c r="F557" s="36" t="s">
        <v>679</v>
      </c>
      <c r="G557" s="36" t="s">
        <v>674</v>
      </c>
      <c r="H557" s="36" t="s">
        <v>675</v>
      </c>
      <c r="I557" s="37">
        <v>1.85</v>
      </c>
      <c r="J557" s="38">
        <v>10000</v>
      </c>
      <c r="K557" s="36" t="s">
        <v>5235</v>
      </c>
      <c r="L557" s="39">
        <v>42396</v>
      </c>
      <c r="M557" s="39">
        <v>42543</v>
      </c>
      <c r="N557" s="36" t="s">
        <v>3056</v>
      </c>
      <c r="O557" s="36" t="s">
        <v>5229</v>
      </c>
      <c r="P557" s="37">
        <v>0.18340000000000001</v>
      </c>
      <c r="Q557" s="36" t="s">
        <v>677</v>
      </c>
      <c r="R557" s="36" t="s">
        <v>682</v>
      </c>
      <c r="S557" s="47"/>
      <c r="U557" s="36" t="s">
        <v>2470</v>
      </c>
      <c r="V557" s="36" t="s">
        <v>9107</v>
      </c>
      <c r="W557" s="36" t="s">
        <v>4716</v>
      </c>
      <c r="X557" s="36" t="s">
        <v>8547</v>
      </c>
      <c r="Y557" s="36" t="s">
        <v>8518</v>
      </c>
      <c r="Z557" s="36" t="s">
        <v>674</v>
      </c>
      <c r="AA557" s="36" t="s">
        <v>8389</v>
      </c>
      <c r="AB557" s="37">
        <v>5.5</v>
      </c>
      <c r="AC557" s="38">
        <v>10000</v>
      </c>
      <c r="AD557" s="36" t="s">
        <v>147</v>
      </c>
      <c r="AE557" s="39">
        <v>44214</v>
      </c>
      <c r="AF557" s="39">
        <v>44370</v>
      </c>
      <c r="AG557" s="36" t="s">
        <v>146</v>
      </c>
      <c r="AH557" s="36" t="s">
        <v>2036</v>
      </c>
      <c r="AI557" s="37">
        <v>0.29480000000000001</v>
      </c>
      <c r="AJ557" s="36" t="s">
        <v>677</v>
      </c>
      <c r="AK557" s="36" t="s">
        <v>682</v>
      </c>
      <c r="AN557" s="36" t="s">
        <v>2470</v>
      </c>
      <c r="AO557" s="36" t="s">
        <v>343</v>
      </c>
      <c r="AP557" s="36" t="s">
        <v>2471</v>
      </c>
      <c r="AQ557" s="36" t="s">
        <v>673</v>
      </c>
      <c r="AR557" s="36" t="s">
        <v>679</v>
      </c>
      <c r="AS557" s="36" t="s">
        <v>674</v>
      </c>
      <c r="AT557" s="36" t="s">
        <v>790</v>
      </c>
      <c r="AU557" s="37">
        <v>5.5</v>
      </c>
      <c r="AV557" s="38">
        <v>10000</v>
      </c>
      <c r="AW557" s="36" t="s">
        <v>147</v>
      </c>
      <c r="AX557" s="39">
        <v>44214</v>
      </c>
      <c r="AY557" s="39">
        <v>44370</v>
      </c>
      <c r="AZ557" s="36" t="s">
        <v>2196</v>
      </c>
      <c r="BA557" s="36" t="s">
        <v>2040</v>
      </c>
      <c r="BB557" s="37">
        <v>0.29480000000000001</v>
      </c>
      <c r="BC557" s="36" t="s">
        <v>793</v>
      </c>
      <c r="BD557" s="36" t="s">
        <v>292</v>
      </c>
    </row>
    <row r="558" spans="2:56">
      <c r="B558" s="36" t="s">
        <v>3162</v>
      </c>
      <c r="C558" s="36" t="s">
        <v>5304</v>
      </c>
      <c r="D558" s="36" t="s">
        <v>3163</v>
      </c>
      <c r="E558" s="36" t="s">
        <v>4879</v>
      </c>
      <c r="F558" s="36" t="s">
        <v>679</v>
      </c>
      <c r="G558" s="36" t="s">
        <v>674</v>
      </c>
      <c r="H558" s="36" t="s">
        <v>675</v>
      </c>
      <c r="I558" s="37">
        <v>1.9</v>
      </c>
      <c r="J558" s="38">
        <v>10000</v>
      </c>
      <c r="K558" s="36" t="s">
        <v>5235</v>
      </c>
      <c r="L558" s="39">
        <v>42396</v>
      </c>
      <c r="M558" s="39">
        <v>42543</v>
      </c>
      <c r="N558" s="36" t="s">
        <v>3056</v>
      </c>
      <c r="O558" s="36" t="s">
        <v>5229</v>
      </c>
      <c r="P558" s="37">
        <v>0.15240000000000001</v>
      </c>
      <c r="Q558" s="36" t="s">
        <v>677</v>
      </c>
      <c r="R558" s="36" t="s">
        <v>682</v>
      </c>
      <c r="S558" s="47"/>
      <c r="U558" s="36" t="s">
        <v>2472</v>
      </c>
      <c r="V558" s="36" t="s">
        <v>9108</v>
      </c>
      <c r="W558" s="36" t="s">
        <v>9109</v>
      </c>
      <c r="X558" s="36" t="s">
        <v>671</v>
      </c>
      <c r="Y558" s="36" t="s">
        <v>679</v>
      </c>
      <c r="Z558" s="36" t="s">
        <v>674</v>
      </c>
      <c r="AA558" s="36" t="s">
        <v>675</v>
      </c>
      <c r="AB558" s="37">
        <v>5.75</v>
      </c>
      <c r="AC558" s="38">
        <v>10000</v>
      </c>
      <c r="AD558" s="36" t="s">
        <v>147</v>
      </c>
      <c r="AE558" s="39">
        <v>44214</v>
      </c>
      <c r="AF558" s="39">
        <v>44370</v>
      </c>
      <c r="AG558" s="36" t="s">
        <v>146</v>
      </c>
      <c r="AH558" s="36" t="s">
        <v>9110</v>
      </c>
      <c r="AI558" s="37">
        <v>0.2019</v>
      </c>
      <c r="AJ558" s="36" t="s">
        <v>677</v>
      </c>
      <c r="AK558" s="36" t="s">
        <v>682</v>
      </c>
      <c r="AN558" s="36" t="s">
        <v>2472</v>
      </c>
      <c r="AO558" s="36" t="s">
        <v>2473</v>
      </c>
      <c r="AP558" s="36" t="s">
        <v>2474</v>
      </c>
      <c r="AQ558" s="36" t="s">
        <v>808</v>
      </c>
      <c r="AR558" s="36" t="s">
        <v>804</v>
      </c>
      <c r="AS558" s="36" t="s">
        <v>674</v>
      </c>
      <c r="AT558" s="36" t="s">
        <v>675</v>
      </c>
      <c r="AU558" s="37">
        <v>5.75</v>
      </c>
      <c r="AV558" s="38">
        <v>10000</v>
      </c>
      <c r="AW558" s="36" t="s">
        <v>2062</v>
      </c>
      <c r="AX558" s="39">
        <v>44214</v>
      </c>
      <c r="AY558" s="39">
        <v>44370</v>
      </c>
      <c r="AZ558" s="36" t="s">
        <v>146</v>
      </c>
      <c r="BA558" s="36" t="s">
        <v>149</v>
      </c>
      <c r="BB558" s="37">
        <v>0.2019</v>
      </c>
      <c r="BC558" s="36" t="s">
        <v>798</v>
      </c>
      <c r="BD558" s="36" t="s">
        <v>1823</v>
      </c>
    </row>
    <row r="559" spans="2:56">
      <c r="B559" s="36" t="s">
        <v>3164</v>
      </c>
      <c r="C559" s="36" t="s">
        <v>3165</v>
      </c>
      <c r="D559" s="36" t="s">
        <v>10183</v>
      </c>
      <c r="E559" s="36" t="s">
        <v>4879</v>
      </c>
      <c r="F559" s="36" t="s">
        <v>679</v>
      </c>
      <c r="G559" s="36" t="s">
        <v>692</v>
      </c>
      <c r="H559" s="36" t="s">
        <v>675</v>
      </c>
      <c r="I559" s="37">
        <v>1.85</v>
      </c>
      <c r="J559" s="38">
        <v>10000</v>
      </c>
      <c r="K559" s="36" t="s">
        <v>5235</v>
      </c>
      <c r="L559" s="39">
        <v>42396</v>
      </c>
      <c r="M559" s="39">
        <v>42543</v>
      </c>
      <c r="N559" s="36" t="s">
        <v>3056</v>
      </c>
      <c r="O559" s="36" t="s">
        <v>5229</v>
      </c>
      <c r="P559" s="37">
        <v>0.17910000000000001</v>
      </c>
      <c r="Q559" s="36" t="s">
        <v>677</v>
      </c>
      <c r="R559" s="36" t="s">
        <v>682</v>
      </c>
      <c r="S559" s="47"/>
      <c r="U559" s="36" t="s">
        <v>2475</v>
      </c>
      <c r="V559" s="36" t="s">
        <v>9111</v>
      </c>
      <c r="W559" s="36" t="s">
        <v>9112</v>
      </c>
      <c r="X559" s="36" t="s">
        <v>671</v>
      </c>
      <c r="Y559" s="36" t="s">
        <v>679</v>
      </c>
      <c r="Z559" s="36" t="s">
        <v>674</v>
      </c>
      <c r="AA559" s="36" t="s">
        <v>8588</v>
      </c>
      <c r="AB559" s="37">
        <v>6</v>
      </c>
      <c r="AC559" s="38">
        <v>10000</v>
      </c>
      <c r="AD559" s="36" t="s">
        <v>147</v>
      </c>
      <c r="AE559" s="39">
        <v>44214</v>
      </c>
      <c r="AF559" s="39">
        <v>44370</v>
      </c>
      <c r="AG559" s="36" t="s">
        <v>146</v>
      </c>
      <c r="AH559" s="36" t="s">
        <v>2036</v>
      </c>
      <c r="AI559" s="37">
        <v>0.13689999999999999</v>
      </c>
      <c r="AJ559" s="36" t="s">
        <v>677</v>
      </c>
      <c r="AK559" s="36" t="s">
        <v>682</v>
      </c>
      <c r="AN559" s="36" t="s">
        <v>2475</v>
      </c>
      <c r="AO559" s="36" t="s">
        <v>2476</v>
      </c>
      <c r="AP559" s="36" t="s">
        <v>2477</v>
      </c>
      <c r="AQ559" s="36" t="s">
        <v>673</v>
      </c>
      <c r="AR559" s="36" t="s">
        <v>77</v>
      </c>
      <c r="AS559" s="36" t="s">
        <v>674</v>
      </c>
      <c r="AT559" s="36" t="s">
        <v>809</v>
      </c>
      <c r="AU559" s="37">
        <v>6</v>
      </c>
      <c r="AV559" s="38">
        <v>10000</v>
      </c>
      <c r="AW559" s="36" t="s">
        <v>2050</v>
      </c>
      <c r="AX559" s="39">
        <v>44214</v>
      </c>
      <c r="AY559" s="39">
        <v>44370</v>
      </c>
      <c r="AZ559" s="36" t="s">
        <v>2072</v>
      </c>
      <c r="BA559" s="36" t="s">
        <v>2200</v>
      </c>
      <c r="BB559" s="37">
        <v>0.13689999999999999</v>
      </c>
      <c r="BC559" s="36" t="s">
        <v>798</v>
      </c>
      <c r="BD559" s="36" t="s">
        <v>1820</v>
      </c>
    </row>
    <row r="560" spans="2:56">
      <c r="B560" s="36" t="s">
        <v>3166</v>
      </c>
      <c r="C560" s="36" t="s">
        <v>10184</v>
      </c>
      <c r="D560" s="36" t="s">
        <v>10185</v>
      </c>
      <c r="E560" s="36" t="s">
        <v>4879</v>
      </c>
      <c r="F560" s="36" t="s">
        <v>679</v>
      </c>
      <c r="G560" s="36" t="s">
        <v>692</v>
      </c>
      <c r="H560" s="36" t="s">
        <v>675</v>
      </c>
      <c r="I560" s="37">
        <v>1.9</v>
      </c>
      <c r="J560" s="38">
        <v>10000</v>
      </c>
      <c r="K560" s="36" t="s">
        <v>5235</v>
      </c>
      <c r="L560" s="39">
        <v>42396</v>
      </c>
      <c r="M560" s="39">
        <v>42543</v>
      </c>
      <c r="N560" s="36" t="s">
        <v>3056</v>
      </c>
      <c r="O560" s="36" t="s">
        <v>5229</v>
      </c>
      <c r="P560" s="37">
        <v>0.20349999999999999</v>
      </c>
      <c r="Q560" s="36" t="s">
        <v>677</v>
      </c>
      <c r="R560" s="36" t="s">
        <v>682</v>
      </c>
      <c r="S560" s="47"/>
      <c r="U560" s="36" t="s">
        <v>2478</v>
      </c>
      <c r="V560" s="36" t="s">
        <v>2479</v>
      </c>
      <c r="W560" s="36" t="s">
        <v>4717</v>
      </c>
      <c r="X560" s="36" t="s">
        <v>8479</v>
      </c>
      <c r="Y560" s="36" t="s">
        <v>8518</v>
      </c>
      <c r="Z560" s="36" t="s">
        <v>8543</v>
      </c>
      <c r="AA560" s="36" t="s">
        <v>8419</v>
      </c>
      <c r="AB560" s="37">
        <v>6.25</v>
      </c>
      <c r="AC560" s="38">
        <v>10000</v>
      </c>
      <c r="AD560" s="36" t="s">
        <v>8977</v>
      </c>
      <c r="AE560" s="39">
        <v>44214</v>
      </c>
      <c r="AF560" s="39">
        <v>44370</v>
      </c>
      <c r="AG560" s="36" t="s">
        <v>8924</v>
      </c>
      <c r="AH560" s="36" t="s">
        <v>2036</v>
      </c>
      <c r="AI560" s="37">
        <v>9.3399999999999997E-2</v>
      </c>
      <c r="AJ560" s="36" t="s">
        <v>677</v>
      </c>
      <c r="AK560" s="36" t="s">
        <v>682</v>
      </c>
      <c r="AN560" s="36" t="s">
        <v>2478</v>
      </c>
      <c r="AO560" s="36" t="s">
        <v>2479</v>
      </c>
      <c r="AP560" s="36" t="s">
        <v>2480</v>
      </c>
      <c r="AQ560" s="36" t="s">
        <v>788</v>
      </c>
      <c r="AR560" s="36" t="s">
        <v>679</v>
      </c>
      <c r="AS560" s="36" t="s">
        <v>812</v>
      </c>
      <c r="AT560" s="36" t="s">
        <v>790</v>
      </c>
      <c r="AU560" s="37">
        <v>6.25</v>
      </c>
      <c r="AV560" s="38">
        <v>10000</v>
      </c>
      <c r="AW560" s="36" t="s">
        <v>2048</v>
      </c>
      <c r="AX560" s="39">
        <v>44214</v>
      </c>
      <c r="AY560" s="39">
        <v>44370</v>
      </c>
      <c r="AZ560" s="36" t="s">
        <v>2196</v>
      </c>
      <c r="BA560" s="36" t="s">
        <v>149</v>
      </c>
      <c r="BB560" s="37">
        <v>9.3399999999999997E-2</v>
      </c>
      <c r="BC560" s="36" t="s">
        <v>798</v>
      </c>
      <c r="BD560" s="36" t="s">
        <v>1794</v>
      </c>
    </row>
    <row r="561" spans="2:56">
      <c r="B561" s="36" t="s">
        <v>5305</v>
      </c>
      <c r="C561" s="36" t="s">
        <v>5306</v>
      </c>
      <c r="D561" s="36" t="s">
        <v>5307</v>
      </c>
      <c r="E561" s="36" t="s">
        <v>4879</v>
      </c>
      <c r="F561" s="36" t="s">
        <v>679</v>
      </c>
      <c r="G561" s="36" t="s">
        <v>674</v>
      </c>
      <c r="H561" s="36" t="s">
        <v>675</v>
      </c>
      <c r="I561" s="37">
        <v>1.85</v>
      </c>
      <c r="J561" s="38">
        <v>10000</v>
      </c>
      <c r="K561" s="36" t="s">
        <v>5308</v>
      </c>
      <c r="L561" s="39">
        <v>42397</v>
      </c>
      <c r="M561" s="39">
        <v>42641</v>
      </c>
      <c r="N561" s="36" t="s">
        <v>5309</v>
      </c>
      <c r="O561" s="36" t="s">
        <v>5311</v>
      </c>
      <c r="P561" s="37">
        <v>0.1988</v>
      </c>
      <c r="Q561" s="36" t="s">
        <v>677</v>
      </c>
      <c r="R561" s="36" t="s">
        <v>682</v>
      </c>
      <c r="S561" s="47"/>
      <c r="U561" s="36" t="s">
        <v>4718</v>
      </c>
      <c r="V561" s="36" t="s">
        <v>2481</v>
      </c>
      <c r="W561" s="36" t="s">
        <v>9113</v>
      </c>
      <c r="X561" s="36" t="s">
        <v>671</v>
      </c>
      <c r="Y561" s="36" t="s">
        <v>679</v>
      </c>
      <c r="Z561" s="36" t="s">
        <v>674</v>
      </c>
      <c r="AA561" s="36" t="s">
        <v>675</v>
      </c>
      <c r="AB561" s="37">
        <v>6.5</v>
      </c>
      <c r="AC561" s="38">
        <v>10000</v>
      </c>
      <c r="AD561" s="36" t="s">
        <v>8917</v>
      </c>
      <c r="AE561" s="39">
        <v>44214</v>
      </c>
      <c r="AF561" s="39">
        <v>44370</v>
      </c>
      <c r="AG561" s="36" t="s">
        <v>146</v>
      </c>
      <c r="AH561" s="36" t="s">
        <v>9105</v>
      </c>
      <c r="AI561" s="37">
        <v>6.3799999999999996E-2</v>
      </c>
      <c r="AJ561" s="36" t="s">
        <v>677</v>
      </c>
      <c r="AK561" s="36" t="s">
        <v>682</v>
      </c>
      <c r="AN561" s="36" t="s">
        <v>344</v>
      </c>
      <c r="AO561" s="36" t="s">
        <v>2481</v>
      </c>
      <c r="AP561" s="36" t="s">
        <v>2482</v>
      </c>
      <c r="AQ561" s="36" t="s">
        <v>808</v>
      </c>
      <c r="AR561" s="36" t="s">
        <v>77</v>
      </c>
      <c r="AS561" s="36" t="s">
        <v>674</v>
      </c>
      <c r="AT561" s="36" t="s">
        <v>675</v>
      </c>
      <c r="AU561" s="37">
        <v>6.5</v>
      </c>
      <c r="AV561" s="38">
        <v>10000</v>
      </c>
      <c r="AW561" s="36" t="s">
        <v>2050</v>
      </c>
      <c r="AX561" s="39">
        <v>44214</v>
      </c>
      <c r="AY561" s="39">
        <v>44370</v>
      </c>
      <c r="AZ561" s="36" t="s">
        <v>2035</v>
      </c>
      <c r="BA561" s="36" t="s">
        <v>2044</v>
      </c>
      <c r="BB561" s="37">
        <v>6.3799999999999996E-2</v>
      </c>
      <c r="BC561" s="36" t="s">
        <v>677</v>
      </c>
      <c r="BD561" s="36" t="s">
        <v>1835</v>
      </c>
    </row>
    <row r="562" spans="2:56">
      <c r="B562" s="36" t="s">
        <v>5310</v>
      </c>
      <c r="C562" s="36" t="s">
        <v>10186</v>
      </c>
      <c r="D562" s="36" t="s">
        <v>3167</v>
      </c>
      <c r="E562" s="36" t="s">
        <v>4879</v>
      </c>
      <c r="F562" s="36" t="s">
        <v>679</v>
      </c>
      <c r="G562" s="36" t="s">
        <v>674</v>
      </c>
      <c r="H562" s="36" t="s">
        <v>675</v>
      </c>
      <c r="I562" s="37">
        <v>1.9</v>
      </c>
      <c r="J562" s="38">
        <v>10000</v>
      </c>
      <c r="K562" s="36" t="s">
        <v>5308</v>
      </c>
      <c r="L562" s="39">
        <v>42397</v>
      </c>
      <c r="M562" s="39">
        <v>42641</v>
      </c>
      <c r="N562" s="36" t="s">
        <v>5309</v>
      </c>
      <c r="O562" s="36" t="s">
        <v>5311</v>
      </c>
      <c r="P562" s="37">
        <v>0.18010000000000001</v>
      </c>
      <c r="Q562" s="36" t="s">
        <v>677</v>
      </c>
      <c r="R562" s="36" t="s">
        <v>682</v>
      </c>
      <c r="S562" s="47"/>
      <c r="U562" s="36" t="s">
        <v>9114</v>
      </c>
      <c r="V562" s="36" t="s">
        <v>2484</v>
      </c>
      <c r="W562" s="36" t="s">
        <v>9115</v>
      </c>
      <c r="X562" s="36" t="s">
        <v>671</v>
      </c>
      <c r="Y562" s="36" t="s">
        <v>679</v>
      </c>
      <c r="Z562" s="36" t="s">
        <v>692</v>
      </c>
      <c r="AA562" s="36" t="s">
        <v>675</v>
      </c>
      <c r="AB562" s="37">
        <v>4.8</v>
      </c>
      <c r="AC562" s="38">
        <v>10000</v>
      </c>
      <c r="AD562" s="36" t="s">
        <v>8908</v>
      </c>
      <c r="AE562" s="39">
        <v>44214</v>
      </c>
      <c r="AF562" s="39">
        <v>44370</v>
      </c>
      <c r="AG562" s="36" t="s">
        <v>8924</v>
      </c>
      <c r="AH562" s="36" t="s">
        <v>2036</v>
      </c>
      <c r="AI562" s="37">
        <v>8.0699999999999994E-2</v>
      </c>
      <c r="AJ562" s="36" t="s">
        <v>677</v>
      </c>
      <c r="AK562" s="36" t="s">
        <v>682</v>
      </c>
      <c r="AN562" s="36" t="s">
        <v>2483</v>
      </c>
      <c r="AO562" s="36" t="s">
        <v>2484</v>
      </c>
      <c r="AP562" s="36" t="s">
        <v>2485</v>
      </c>
      <c r="AQ562" s="36" t="s">
        <v>195</v>
      </c>
      <c r="AR562" s="36" t="s">
        <v>679</v>
      </c>
      <c r="AS562" s="36" t="s">
        <v>822</v>
      </c>
      <c r="AT562" s="36" t="s">
        <v>809</v>
      </c>
      <c r="AU562" s="37">
        <v>4.8</v>
      </c>
      <c r="AV562" s="38">
        <v>10000</v>
      </c>
      <c r="AW562" s="36" t="s">
        <v>2034</v>
      </c>
      <c r="AX562" s="39">
        <v>44214</v>
      </c>
      <c r="AY562" s="39">
        <v>44370</v>
      </c>
      <c r="AZ562" s="36" t="s">
        <v>2196</v>
      </c>
      <c r="BA562" s="36" t="s">
        <v>2055</v>
      </c>
      <c r="BB562" s="37">
        <v>8.0699999999999994E-2</v>
      </c>
      <c r="BC562" s="36" t="s">
        <v>823</v>
      </c>
      <c r="BD562" s="36" t="s">
        <v>1820</v>
      </c>
    </row>
    <row r="563" spans="2:56">
      <c r="B563" s="36" t="s">
        <v>10187</v>
      </c>
      <c r="C563" s="36" t="s">
        <v>10188</v>
      </c>
      <c r="D563" s="36" t="s">
        <v>356</v>
      </c>
      <c r="E563" s="36" t="s">
        <v>4879</v>
      </c>
      <c r="F563" s="36" t="s">
        <v>679</v>
      </c>
      <c r="G563" s="36" t="s">
        <v>674</v>
      </c>
      <c r="H563" s="36" t="s">
        <v>675</v>
      </c>
      <c r="I563" s="37">
        <v>1.95</v>
      </c>
      <c r="J563" s="38">
        <v>10000</v>
      </c>
      <c r="K563" s="36" t="s">
        <v>5308</v>
      </c>
      <c r="L563" s="39">
        <v>42397</v>
      </c>
      <c r="M563" s="39">
        <v>42641</v>
      </c>
      <c r="N563" s="36" t="s">
        <v>5309</v>
      </c>
      <c r="O563" s="36" t="s">
        <v>5311</v>
      </c>
      <c r="P563" s="37">
        <v>0.16569999999999999</v>
      </c>
      <c r="Q563" s="36" t="s">
        <v>677</v>
      </c>
      <c r="R563" s="36" t="s">
        <v>682</v>
      </c>
      <c r="S563" s="47"/>
      <c r="U563" s="36" t="s">
        <v>2486</v>
      </c>
      <c r="V563" s="36" t="s">
        <v>2487</v>
      </c>
      <c r="W563" s="36" t="s">
        <v>4719</v>
      </c>
      <c r="X563" s="36" t="s">
        <v>671</v>
      </c>
      <c r="Y563" s="36" t="s">
        <v>679</v>
      </c>
      <c r="Z563" s="36" t="s">
        <v>8527</v>
      </c>
      <c r="AA563" s="36" t="s">
        <v>675</v>
      </c>
      <c r="AB563" s="37">
        <v>4.9000000000000004</v>
      </c>
      <c r="AC563" s="38">
        <v>10000</v>
      </c>
      <c r="AD563" s="36" t="s">
        <v>147</v>
      </c>
      <c r="AE563" s="39">
        <v>44214</v>
      </c>
      <c r="AF563" s="39">
        <v>44370</v>
      </c>
      <c r="AG563" s="36" t="s">
        <v>8924</v>
      </c>
      <c r="AH563" s="36" t="s">
        <v>2036</v>
      </c>
      <c r="AI563" s="37">
        <v>0.1011</v>
      </c>
      <c r="AJ563" s="36" t="s">
        <v>8382</v>
      </c>
      <c r="AK563" s="36" t="s">
        <v>682</v>
      </c>
      <c r="AN563" s="36" t="s">
        <v>2486</v>
      </c>
      <c r="AO563" s="36" t="s">
        <v>2487</v>
      </c>
      <c r="AP563" s="36" t="s">
        <v>2488</v>
      </c>
      <c r="AQ563" s="36" t="s">
        <v>808</v>
      </c>
      <c r="AR563" s="36" t="s">
        <v>679</v>
      </c>
      <c r="AS563" s="36" t="s">
        <v>822</v>
      </c>
      <c r="AT563" s="36" t="s">
        <v>790</v>
      </c>
      <c r="AU563" s="37">
        <v>4.9000000000000004</v>
      </c>
      <c r="AV563" s="38">
        <v>10000</v>
      </c>
      <c r="AW563" s="36" t="s">
        <v>147</v>
      </c>
      <c r="AX563" s="39">
        <v>44214</v>
      </c>
      <c r="AY563" s="39">
        <v>44370</v>
      </c>
      <c r="AZ563" s="36" t="s">
        <v>2051</v>
      </c>
      <c r="BA563" s="36" t="s">
        <v>2055</v>
      </c>
      <c r="BB563" s="37">
        <v>0.1011</v>
      </c>
      <c r="BC563" s="36" t="s">
        <v>814</v>
      </c>
      <c r="BD563" s="36" t="s">
        <v>1823</v>
      </c>
    </row>
    <row r="564" spans="2:56">
      <c r="B564" s="36" t="s">
        <v>5312</v>
      </c>
      <c r="C564" s="36" t="s">
        <v>5313</v>
      </c>
      <c r="D564" s="36" t="s">
        <v>10189</v>
      </c>
      <c r="E564" s="36" t="s">
        <v>4879</v>
      </c>
      <c r="F564" s="36" t="s">
        <v>679</v>
      </c>
      <c r="G564" s="36" t="s">
        <v>674</v>
      </c>
      <c r="H564" s="36" t="s">
        <v>675</v>
      </c>
      <c r="I564" s="37">
        <v>2</v>
      </c>
      <c r="J564" s="38">
        <v>10000</v>
      </c>
      <c r="K564" s="36" t="s">
        <v>5308</v>
      </c>
      <c r="L564" s="39">
        <v>42397</v>
      </c>
      <c r="M564" s="39">
        <v>42641</v>
      </c>
      <c r="N564" s="36" t="s">
        <v>5309</v>
      </c>
      <c r="O564" s="36" t="s">
        <v>5311</v>
      </c>
      <c r="P564" s="37">
        <v>0.15240000000000001</v>
      </c>
      <c r="Q564" s="36" t="s">
        <v>677</v>
      </c>
      <c r="R564" s="36" t="s">
        <v>682</v>
      </c>
      <c r="S564" s="47"/>
      <c r="U564" s="36" t="s">
        <v>2489</v>
      </c>
      <c r="V564" s="36" t="s">
        <v>345</v>
      </c>
      <c r="W564" s="36" t="s">
        <v>9116</v>
      </c>
      <c r="X564" s="36" t="s">
        <v>671</v>
      </c>
      <c r="Y564" s="36" t="s">
        <v>8518</v>
      </c>
      <c r="Z564" s="36" t="s">
        <v>692</v>
      </c>
      <c r="AA564" s="36" t="s">
        <v>675</v>
      </c>
      <c r="AB564" s="37">
        <v>5</v>
      </c>
      <c r="AC564" s="38">
        <v>10000</v>
      </c>
      <c r="AD564" s="36" t="s">
        <v>9117</v>
      </c>
      <c r="AE564" s="39">
        <v>44214</v>
      </c>
      <c r="AF564" s="39">
        <v>44370</v>
      </c>
      <c r="AG564" s="36" t="s">
        <v>9118</v>
      </c>
      <c r="AH564" s="36" t="s">
        <v>2036</v>
      </c>
      <c r="AI564" s="37">
        <v>0.126</v>
      </c>
      <c r="AJ564" s="36" t="s">
        <v>8382</v>
      </c>
      <c r="AK564" s="36" t="s">
        <v>9119</v>
      </c>
      <c r="AN564" s="36" t="s">
        <v>2489</v>
      </c>
      <c r="AO564" s="36" t="s">
        <v>345</v>
      </c>
      <c r="AP564" s="36" t="s">
        <v>2490</v>
      </c>
      <c r="AQ564" s="36" t="s">
        <v>827</v>
      </c>
      <c r="AR564" s="36" t="s">
        <v>811</v>
      </c>
      <c r="AS564" s="36" t="s">
        <v>205</v>
      </c>
      <c r="AT564" s="36" t="s">
        <v>809</v>
      </c>
      <c r="AU564" s="37">
        <v>5</v>
      </c>
      <c r="AV564" s="38">
        <v>10000</v>
      </c>
      <c r="AW564" s="36" t="s">
        <v>2050</v>
      </c>
      <c r="AX564" s="39">
        <v>44214</v>
      </c>
      <c r="AY564" s="39">
        <v>44370</v>
      </c>
      <c r="AZ564" s="36" t="s">
        <v>2039</v>
      </c>
      <c r="BA564" s="36" t="s">
        <v>2040</v>
      </c>
      <c r="BB564" s="37">
        <v>0.126</v>
      </c>
      <c r="BC564" s="36" t="s">
        <v>823</v>
      </c>
      <c r="BD564" s="36" t="s">
        <v>1794</v>
      </c>
    </row>
    <row r="565" spans="2:56">
      <c r="B565" s="36" t="s">
        <v>5314</v>
      </c>
      <c r="C565" s="36" t="s">
        <v>3168</v>
      </c>
      <c r="D565" s="36" t="s">
        <v>10190</v>
      </c>
      <c r="E565" s="36" t="s">
        <v>4879</v>
      </c>
      <c r="F565" s="36" t="s">
        <v>679</v>
      </c>
      <c r="G565" s="36" t="s">
        <v>674</v>
      </c>
      <c r="H565" s="36" t="s">
        <v>675</v>
      </c>
      <c r="I565" s="37">
        <v>2.0499999999999998</v>
      </c>
      <c r="J565" s="38">
        <v>10000</v>
      </c>
      <c r="K565" s="36" t="s">
        <v>5308</v>
      </c>
      <c r="L565" s="39">
        <v>42397</v>
      </c>
      <c r="M565" s="39">
        <v>42641</v>
      </c>
      <c r="N565" s="36" t="s">
        <v>5309</v>
      </c>
      <c r="O565" s="36" t="s">
        <v>5311</v>
      </c>
      <c r="P565" s="37">
        <v>0.13869999999999999</v>
      </c>
      <c r="Q565" s="36" t="s">
        <v>677</v>
      </c>
      <c r="R565" s="36" t="s">
        <v>682</v>
      </c>
      <c r="S565" s="47"/>
      <c r="U565" s="36" t="s">
        <v>2491</v>
      </c>
      <c r="V565" s="36" t="s">
        <v>2492</v>
      </c>
      <c r="W565" s="36" t="s">
        <v>4720</v>
      </c>
      <c r="X565" s="36" t="s">
        <v>671</v>
      </c>
      <c r="Y565" s="36" t="s">
        <v>679</v>
      </c>
      <c r="Z565" s="36" t="s">
        <v>8585</v>
      </c>
      <c r="AA565" s="36" t="s">
        <v>675</v>
      </c>
      <c r="AB565" s="37">
        <v>5.25</v>
      </c>
      <c r="AC565" s="38">
        <v>10000</v>
      </c>
      <c r="AD565" s="36" t="s">
        <v>147</v>
      </c>
      <c r="AE565" s="39">
        <v>44214</v>
      </c>
      <c r="AF565" s="39">
        <v>44370</v>
      </c>
      <c r="AG565" s="36" t="s">
        <v>9120</v>
      </c>
      <c r="AH565" s="36" t="s">
        <v>2036</v>
      </c>
      <c r="AI565" s="37">
        <v>0.21249999999999999</v>
      </c>
      <c r="AJ565" s="36" t="s">
        <v>8382</v>
      </c>
      <c r="AK565" s="36" t="s">
        <v>682</v>
      </c>
      <c r="AN565" s="36" t="s">
        <v>2491</v>
      </c>
      <c r="AO565" s="36" t="s">
        <v>2492</v>
      </c>
      <c r="AP565" s="36" t="s">
        <v>346</v>
      </c>
      <c r="AQ565" s="36" t="s">
        <v>827</v>
      </c>
      <c r="AR565" s="36" t="s">
        <v>804</v>
      </c>
      <c r="AS565" s="36" t="s">
        <v>830</v>
      </c>
      <c r="AT565" s="36" t="s">
        <v>675</v>
      </c>
      <c r="AU565" s="37">
        <v>5.25</v>
      </c>
      <c r="AV565" s="38">
        <v>10000</v>
      </c>
      <c r="AW565" s="36" t="s">
        <v>2050</v>
      </c>
      <c r="AX565" s="39">
        <v>44214</v>
      </c>
      <c r="AY565" s="39">
        <v>44370</v>
      </c>
      <c r="AZ565" s="36" t="s">
        <v>2196</v>
      </c>
      <c r="BA565" s="36" t="s">
        <v>2044</v>
      </c>
      <c r="BB565" s="37">
        <v>0.21249999999999999</v>
      </c>
      <c r="BC565" s="36" t="s">
        <v>677</v>
      </c>
      <c r="BD565" s="36" t="s">
        <v>1823</v>
      </c>
    </row>
    <row r="566" spans="2:56">
      <c r="B566" s="36" t="s">
        <v>10191</v>
      </c>
      <c r="C566" s="36" t="s">
        <v>3169</v>
      </c>
      <c r="D566" s="36" t="s">
        <v>3170</v>
      </c>
      <c r="E566" s="36" t="s">
        <v>4879</v>
      </c>
      <c r="F566" s="36" t="s">
        <v>679</v>
      </c>
      <c r="G566" s="36" t="s">
        <v>9925</v>
      </c>
      <c r="H566" s="36" t="s">
        <v>675</v>
      </c>
      <c r="I566" s="37">
        <v>1.85</v>
      </c>
      <c r="J566" s="38">
        <v>10000</v>
      </c>
      <c r="K566" s="36" t="s">
        <v>5308</v>
      </c>
      <c r="L566" s="39">
        <v>42397</v>
      </c>
      <c r="M566" s="39">
        <v>42641</v>
      </c>
      <c r="N566" s="36" t="s">
        <v>5309</v>
      </c>
      <c r="O566" s="36" t="s">
        <v>5311</v>
      </c>
      <c r="P566" s="37">
        <v>0.22539999999999999</v>
      </c>
      <c r="Q566" s="36" t="s">
        <v>677</v>
      </c>
      <c r="R566" s="36" t="s">
        <v>682</v>
      </c>
      <c r="S566" s="47"/>
      <c r="U566" s="36" t="s">
        <v>9121</v>
      </c>
      <c r="V566" s="36" t="s">
        <v>347</v>
      </c>
      <c r="W566" s="36" t="s">
        <v>9122</v>
      </c>
      <c r="X566" s="36" t="s">
        <v>8357</v>
      </c>
      <c r="Y566" s="36" t="s">
        <v>8391</v>
      </c>
      <c r="Z566" s="36" t="s">
        <v>692</v>
      </c>
      <c r="AA566" s="36" t="s">
        <v>8406</v>
      </c>
      <c r="AB566" s="37">
        <v>5.5</v>
      </c>
      <c r="AC566" s="38">
        <v>10000</v>
      </c>
      <c r="AD566" s="36" t="s">
        <v>8921</v>
      </c>
      <c r="AE566" s="39">
        <v>44214</v>
      </c>
      <c r="AF566" s="39">
        <v>44370</v>
      </c>
      <c r="AG566" s="36" t="s">
        <v>8924</v>
      </c>
      <c r="AH566" s="36" t="s">
        <v>2036</v>
      </c>
      <c r="AI566" s="37">
        <v>0.33379999999999999</v>
      </c>
      <c r="AJ566" s="36" t="s">
        <v>8382</v>
      </c>
      <c r="AK566" s="36" t="s">
        <v>682</v>
      </c>
      <c r="AN566" s="36" t="s">
        <v>2493</v>
      </c>
      <c r="AO566" s="36" t="s">
        <v>347</v>
      </c>
      <c r="AP566" s="36" t="s">
        <v>2494</v>
      </c>
      <c r="AQ566" s="36" t="s">
        <v>673</v>
      </c>
      <c r="AR566" s="36" t="s">
        <v>679</v>
      </c>
      <c r="AS566" s="36" t="s">
        <v>830</v>
      </c>
      <c r="AT566" s="36" t="s">
        <v>809</v>
      </c>
      <c r="AU566" s="37">
        <v>5.5</v>
      </c>
      <c r="AV566" s="38">
        <v>10000</v>
      </c>
      <c r="AW566" s="36" t="s">
        <v>2062</v>
      </c>
      <c r="AX566" s="39">
        <v>44214</v>
      </c>
      <c r="AY566" s="39">
        <v>44370</v>
      </c>
      <c r="AZ566" s="36" t="s">
        <v>2196</v>
      </c>
      <c r="BA566" s="36" t="s">
        <v>2055</v>
      </c>
      <c r="BB566" s="37">
        <v>0.33379999999999999</v>
      </c>
      <c r="BC566" s="36" t="s">
        <v>201</v>
      </c>
      <c r="BD566" s="36" t="s">
        <v>1823</v>
      </c>
    </row>
    <row r="567" spans="2:56">
      <c r="B567" s="36" t="s">
        <v>5315</v>
      </c>
      <c r="C567" s="36" t="s">
        <v>10192</v>
      </c>
      <c r="D567" s="36" t="s">
        <v>3171</v>
      </c>
      <c r="E567" s="36" t="s">
        <v>4879</v>
      </c>
      <c r="F567" s="36" t="s">
        <v>679</v>
      </c>
      <c r="G567" s="36" t="s">
        <v>692</v>
      </c>
      <c r="H567" s="36" t="s">
        <v>675</v>
      </c>
      <c r="I567" s="37">
        <v>1.9</v>
      </c>
      <c r="J567" s="38">
        <v>10000</v>
      </c>
      <c r="K567" s="36" t="s">
        <v>5308</v>
      </c>
      <c r="L567" s="39">
        <v>42397</v>
      </c>
      <c r="M567" s="39">
        <v>42641</v>
      </c>
      <c r="N567" s="36" t="s">
        <v>5309</v>
      </c>
      <c r="O567" s="36" t="s">
        <v>5311</v>
      </c>
      <c r="P567" s="37">
        <v>0.26029999999999998</v>
      </c>
      <c r="Q567" s="36" t="s">
        <v>677</v>
      </c>
      <c r="R567" s="36" t="s">
        <v>682</v>
      </c>
      <c r="S567" s="47"/>
      <c r="U567" s="36" t="s">
        <v>2495</v>
      </c>
      <c r="V567" s="36" t="s">
        <v>2496</v>
      </c>
      <c r="W567" s="36" t="s">
        <v>9123</v>
      </c>
      <c r="X567" s="36" t="s">
        <v>671</v>
      </c>
      <c r="Y567" s="36" t="s">
        <v>679</v>
      </c>
      <c r="Z567" s="36" t="s">
        <v>692</v>
      </c>
      <c r="AA567" s="36" t="s">
        <v>675</v>
      </c>
      <c r="AB567" s="37">
        <v>5.75</v>
      </c>
      <c r="AC567" s="38">
        <v>10000</v>
      </c>
      <c r="AD567" s="36" t="s">
        <v>147</v>
      </c>
      <c r="AE567" s="39">
        <v>44214</v>
      </c>
      <c r="AF567" s="39">
        <v>44370</v>
      </c>
      <c r="AG567" s="36" t="s">
        <v>146</v>
      </c>
      <c r="AH567" s="36" t="s">
        <v>2036</v>
      </c>
      <c r="AI567" s="37">
        <v>0.4899</v>
      </c>
      <c r="AJ567" s="36" t="s">
        <v>677</v>
      </c>
      <c r="AK567" s="36" t="s">
        <v>682</v>
      </c>
      <c r="AN567" s="36" t="s">
        <v>2495</v>
      </c>
      <c r="AO567" s="36" t="s">
        <v>2496</v>
      </c>
      <c r="AP567" s="36" t="s">
        <v>2497</v>
      </c>
      <c r="AQ567" s="36" t="s">
        <v>673</v>
      </c>
      <c r="AR567" s="36" t="s">
        <v>679</v>
      </c>
      <c r="AS567" s="36" t="s">
        <v>692</v>
      </c>
      <c r="AT567" s="36" t="s">
        <v>809</v>
      </c>
      <c r="AU567" s="37">
        <v>5.75</v>
      </c>
      <c r="AV567" s="38">
        <v>10000</v>
      </c>
      <c r="AW567" s="36" t="s">
        <v>2050</v>
      </c>
      <c r="AX567" s="39">
        <v>44214</v>
      </c>
      <c r="AY567" s="39">
        <v>44370</v>
      </c>
      <c r="AZ567" s="36" t="s">
        <v>2051</v>
      </c>
      <c r="BA567" s="36" t="s">
        <v>2044</v>
      </c>
      <c r="BB567" s="37">
        <v>0.4899</v>
      </c>
      <c r="BC567" s="36" t="s">
        <v>798</v>
      </c>
      <c r="BD567" s="36" t="s">
        <v>292</v>
      </c>
    </row>
    <row r="568" spans="2:56">
      <c r="B568" s="36" t="s">
        <v>5316</v>
      </c>
      <c r="C568" s="36" t="s">
        <v>5317</v>
      </c>
      <c r="D568" s="36" t="s">
        <v>5318</v>
      </c>
      <c r="E568" s="36" t="s">
        <v>4879</v>
      </c>
      <c r="F568" s="36" t="s">
        <v>679</v>
      </c>
      <c r="G568" s="36" t="s">
        <v>692</v>
      </c>
      <c r="H568" s="36" t="s">
        <v>675</v>
      </c>
      <c r="I568" s="37">
        <v>1.95</v>
      </c>
      <c r="J568" s="38">
        <v>10000</v>
      </c>
      <c r="K568" s="36" t="s">
        <v>5308</v>
      </c>
      <c r="L568" s="39">
        <v>42397</v>
      </c>
      <c r="M568" s="39">
        <v>42641</v>
      </c>
      <c r="N568" s="36" t="s">
        <v>5309</v>
      </c>
      <c r="O568" s="36" t="s">
        <v>5311</v>
      </c>
      <c r="P568" s="37">
        <v>0.29349999999999998</v>
      </c>
      <c r="Q568" s="36" t="s">
        <v>677</v>
      </c>
      <c r="R568" s="36" t="s">
        <v>682</v>
      </c>
      <c r="S568" s="47"/>
      <c r="U568" s="36" t="s">
        <v>2498</v>
      </c>
      <c r="V568" s="36" t="s">
        <v>2499</v>
      </c>
      <c r="W568" s="36" t="s">
        <v>4721</v>
      </c>
      <c r="X568" s="36" t="s">
        <v>671</v>
      </c>
      <c r="Y568" s="36" t="s">
        <v>8573</v>
      </c>
      <c r="Z568" s="36" t="s">
        <v>692</v>
      </c>
      <c r="AA568" s="36" t="s">
        <v>675</v>
      </c>
      <c r="AB568" s="37">
        <v>6</v>
      </c>
      <c r="AC568" s="38">
        <v>10000</v>
      </c>
      <c r="AD568" s="36" t="s">
        <v>147</v>
      </c>
      <c r="AE568" s="39">
        <v>44214</v>
      </c>
      <c r="AF568" s="39">
        <v>44370</v>
      </c>
      <c r="AG568" s="36" t="s">
        <v>146</v>
      </c>
      <c r="AH568" s="36" t="s">
        <v>8913</v>
      </c>
      <c r="AI568" s="37">
        <v>0.67559999999999998</v>
      </c>
      <c r="AJ568" s="36" t="s">
        <v>677</v>
      </c>
      <c r="AK568" s="36" t="s">
        <v>682</v>
      </c>
      <c r="AN568" s="36" t="s">
        <v>2498</v>
      </c>
      <c r="AO568" s="36" t="s">
        <v>2499</v>
      </c>
      <c r="AP568" s="36" t="s">
        <v>2500</v>
      </c>
      <c r="AQ568" s="36" t="s">
        <v>827</v>
      </c>
      <c r="AR568" s="36" t="s">
        <v>77</v>
      </c>
      <c r="AS568" s="36" t="s">
        <v>698</v>
      </c>
      <c r="AT568" s="36" t="s">
        <v>809</v>
      </c>
      <c r="AU568" s="37">
        <v>6</v>
      </c>
      <c r="AV568" s="38">
        <v>10000</v>
      </c>
      <c r="AW568" s="36" t="s">
        <v>147</v>
      </c>
      <c r="AX568" s="39">
        <v>44214</v>
      </c>
      <c r="AY568" s="39">
        <v>44370</v>
      </c>
      <c r="AZ568" s="36" t="s">
        <v>2051</v>
      </c>
      <c r="BA568" s="36" t="s">
        <v>2044</v>
      </c>
      <c r="BB568" s="37">
        <v>0.67559999999999998</v>
      </c>
      <c r="BC568" s="36" t="s">
        <v>677</v>
      </c>
      <c r="BD568" s="36" t="s">
        <v>1820</v>
      </c>
    </row>
    <row r="569" spans="2:56">
      <c r="B569" s="36" t="s">
        <v>10193</v>
      </c>
      <c r="C569" s="36" t="s">
        <v>10194</v>
      </c>
      <c r="D569" s="36" t="s">
        <v>10195</v>
      </c>
      <c r="E569" s="36" t="s">
        <v>4879</v>
      </c>
      <c r="F569" s="36" t="s">
        <v>679</v>
      </c>
      <c r="G569" s="36" t="s">
        <v>692</v>
      </c>
      <c r="H569" s="36" t="s">
        <v>675</v>
      </c>
      <c r="I569" s="37">
        <v>2</v>
      </c>
      <c r="J569" s="38">
        <v>10000</v>
      </c>
      <c r="K569" s="36" t="s">
        <v>5308</v>
      </c>
      <c r="L569" s="39">
        <v>42397</v>
      </c>
      <c r="M569" s="39">
        <v>42641</v>
      </c>
      <c r="N569" s="36" t="s">
        <v>5309</v>
      </c>
      <c r="O569" s="36" t="s">
        <v>5311</v>
      </c>
      <c r="P569" s="37">
        <v>0.3291</v>
      </c>
      <c r="Q569" s="36" t="s">
        <v>677</v>
      </c>
      <c r="R569" s="36" t="s">
        <v>682</v>
      </c>
      <c r="S569" s="47"/>
      <c r="U569" s="36" t="s">
        <v>4722</v>
      </c>
      <c r="V569" s="36" t="s">
        <v>4723</v>
      </c>
      <c r="W569" s="36" t="s">
        <v>9124</v>
      </c>
      <c r="X569" s="36" t="s">
        <v>671</v>
      </c>
      <c r="Y569" s="36" t="s">
        <v>8391</v>
      </c>
      <c r="Z569" s="36" t="s">
        <v>692</v>
      </c>
      <c r="AA569" s="36" t="s">
        <v>8389</v>
      </c>
      <c r="AB569" s="37">
        <v>6.25</v>
      </c>
      <c r="AC569" s="38">
        <v>10000</v>
      </c>
      <c r="AD569" s="36" t="s">
        <v>147</v>
      </c>
      <c r="AE569" s="39">
        <v>44214</v>
      </c>
      <c r="AF569" s="39">
        <v>44370</v>
      </c>
      <c r="AG569" s="36" t="s">
        <v>9125</v>
      </c>
      <c r="AH569" s="36" t="s">
        <v>8913</v>
      </c>
      <c r="AI569" s="37">
        <v>0.87890000000000001</v>
      </c>
      <c r="AJ569" s="36" t="s">
        <v>677</v>
      </c>
      <c r="AK569" s="36" t="s">
        <v>682</v>
      </c>
      <c r="AN569" s="36" t="s">
        <v>2501</v>
      </c>
      <c r="AO569" s="36" t="s">
        <v>2502</v>
      </c>
      <c r="AP569" s="36" t="s">
        <v>2503</v>
      </c>
      <c r="AQ569" s="36" t="s">
        <v>788</v>
      </c>
      <c r="AR569" s="36" t="s">
        <v>77</v>
      </c>
      <c r="AS569" s="36" t="s">
        <v>205</v>
      </c>
      <c r="AT569" s="36" t="s">
        <v>809</v>
      </c>
      <c r="AU569" s="37">
        <v>6.25</v>
      </c>
      <c r="AV569" s="38">
        <v>10000</v>
      </c>
      <c r="AW569" s="36" t="s">
        <v>2048</v>
      </c>
      <c r="AX569" s="39">
        <v>44214</v>
      </c>
      <c r="AY569" s="39">
        <v>44370</v>
      </c>
      <c r="AZ569" s="36" t="s">
        <v>2196</v>
      </c>
      <c r="BA569" s="36" t="s">
        <v>2055</v>
      </c>
      <c r="BB569" s="37">
        <v>0.87890000000000001</v>
      </c>
      <c r="BC569" s="36" t="s">
        <v>823</v>
      </c>
      <c r="BD569" s="36" t="s">
        <v>1794</v>
      </c>
    </row>
    <row r="570" spans="2:56">
      <c r="B570" s="36" t="s">
        <v>3172</v>
      </c>
      <c r="C570" s="36" t="s">
        <v>5319</v>
      </c>
      <c r="D570" s="36" t="s">
        <v>5320</v>
      </c>
      <c r="E570" s="36" t="s">
        <v>4879</v>
      </c>
      <c r="F570" s="36" t="s">
        <v>679</v>
      </c>
      <c r="G570" s="36" t="s">
        <v>692</v>
      </c>
      <c r="H570" s="36" t="s">
        <v>675</v>
      </c>
      <c r="I570" s="37">
        <v>2.0499999999999998</v>
      </c>
      <c r="J570" s="38">
        <v>10000</v>
      </c>
      <c r="K570" s="36" t="s">
        <v>5308</v>
      </c>
      <c r="L570" s="39">
        <v>42397</v>
      </c>
      <c r="M570" s="39">
        <v>42641</v>
      </c>
      <c r="N570" s="36" t="s">
        <v>5309</v>
      </c>
      <c r="O570" s="36" t="s">
        <v>5311</v>
      </c>
      <c r="P570" s="37">
        <v>0.36680000000000001</v>
      </c>
      <c r="Q570" s="36" t="s">
        <v>677</v>
      </c>
      <c r="R570" s="36" t="s">
        <v>682</v>
      </c>
      <c r="S570" s="47"/>
      <c r="U570" s="36" t="s">
        <v>9126</v>
      </c>
      <c r="V570" s="36" t="s">
        <v>9127</v>
      </c>
      <c r="W570" s="36" t="s">
        <v>9128</v>
      </c>
      <c r="X570" s="36" t="s">
        <v>8357</v>
      </c>
      <c r="Y570" s="36" t="s">
        <v>679</v>
      </c>
      <c r="Z570" s="36" t="s">
        <v>692</v>
      </c>
      <c r="AA570" s="36" t="s">
        <v>675</v>
      </c>
      <c r="AB570" s="37">
        <v>6.5</v>
      </c>
      <c r="AC570" s="38">
        <v>10000</v>
      </c>
      <c r="AD570" s="36" t="s">
        <v>9129</v>
      </c>
      <c r="AE570" s="39">
        <v>44214</v>
      </c>
      <c r="AF570" s="39">
        <v>44370</v>
      </c>
      <c r="AG570" s="36" t="s">
        <v>146</v>
      </c>
      <c r="AH570" s="36" t="s">
        <v>2036</v>
      </c>
      <c r="AI570" s="37">
        <v>1.0955999999999999</v>
      </c>
      <c r="AJ570" s="36" t="s">
        <v>677</v>
      </c>
      <c r="AK570" s="36" t="s">
        <v>682</v>
      </c>
      <c r="AN570" s="36" t="s">
        <v>348</v>
      </c>
      <c r="AO570" s="36" t="s">
        <v>2504</v>
      </c>
      <c r="AP570" s="36" t="s">
        <v>2505</v>
      </c>
      <c r="AQ570" s="36" t="s">
        <v>1050</v>
      </c>
      <c r="AR570" s="36" t="s">
        <v>870</v>
      </c>
      <c r="AS570" s="36" t="s">
        <v>830</v>
      </c>
      <c r="AT570" s="36" t="s">
        <v>809</v>
      </c>
      <c r="AU570" s="37">
        <v>6.5</v>
      </c>
      <c r="AV570" s="38">
        <v>10000</v>
      </c>
      <c r="AW570" s="36" t="s">
        <v>2034</v>
      </c>
      <c r="AX570" s="39">
        <v>44214</v>
      </c>
      <c r="AY570" s="39">
        <v>44370</v>
      </c>
      <c r="AZ570" s="36" t="s">
        <v>2051</v>
      </c>
      <c r="BA570" s="36" t="s">
        <v>2036</v>
      </c>
      <c r="BB570" s="37">
        <v>1.0955999999999999</v>
      </c>
      <c r="BC570" s="36" t="s">
        <v>793</v>
      </c>
      <c r="BD570" s="36" t="s">
        <v>1794</v>
      </c>
    </row>
    <row r="571" spans="2:56">
      <c r="B571" s="36" t="s">
        <v>3173</v>
      </c>
      <c r="C571" s="36" t="s">
        <v>5321</v>
      </c>
      <c r="D571" s="36" t="s">
        <v>3174</v>
      </c>
      <c r="E571" s="36" t="s">
        <v>4879</v>
      </c>
      <c r="F571" s="36" t="s">
        <v>679</v>
      </c>
      <c r="G571" s="36" t="s">
        <v>674</v>
      </c>
      <c r="H571" s="36" t="s">
        <v>675</v>
      </c>
      <c r="I571" s="37">
        <v>1.8</v>
      </c>
      <c r="J571" s="38">
        <v>10000</v>
      </c>
      <c r="K571" s="36" t="s">
        <v>411</v>
      </c>
      <c r="L571" s="39">
        <v>42398</v>
      </c>
      <c r="M571" s="39">
        <v>42424</v>
      </c>
      <c r="N571" s="36" t="s">
        <v>412</v>
      </c>
      <c r="O571" s="36" t="s">
        <v>5265</v>
      </c>
      <c r="P571" s="37">
        <v>0.1431</v>
      </c>
      <c r="Q571" s="36" t="s">
        <v>677</v>
      </c>
      <c r="R571" s="36" t="s">
        <v>682</v>
      </c>
      <c r="S571" s="47"/>
      <c r="U571" s="36" t="s">
        <v>2506</v>
      </c>
      <c r="V571" s="36" t="s">
        <v>9130</v>
      </c>
      <c r="W571" s="36" t="s">
        <v>9131</v>
      </c>
      <c r="X571" s="36" t="s">
        <v>671</v>
      </c>
      <c r="Y571" s="36" t="s">
        <v>8376</v>
      </c>
      <c r="Z571" s="36" t="s">
        <v>674</v>
      </c>
      <c r="AA571" s="36" t="s">
        <v>675</v>
      </c>
      <c r="AB571" s="37">
        <v>6.75</v>
      </c>
      <c r="AC571" s="38">
        <v>10000</v>
      </c>
      <c r="AD571" s="36" t="s">
        <v>2118</v>
      </c>
      <c r="AE571" s="39">
        <v>44222</v>
      </c>
      <c r="AF571" s="39">
        <v>44223</v>
      </c>
      <c r="AG571" s="36" t="s">
        <v>148</v>
      </c>
      <c r="AH571" s="36" t="s">
        <v>2119</v>
      </c>
      <c r="AI571" s="37">
        <v>1E-4</v>
      </c>
      <c r="AJ571" s="36" t="s">
        <v>677</v>
      </c>
      <c r="AK571" s="36" t="s">
        <v>682</v>
      </c>
      <c r="AN571" s="36" t="s">
        <v>2506</v>
      </c>
      <c r="AO571" s="36" t="s">
        <v>2507</v>
      </c>
      <c r="AP571" s="36" t="s">
        <v>2508</v>
      </c>
      <c r="AQ571" s="36" t="s">
        <v>808</v>
      </c>
      <c r="AR571" s="36" t="s">
        <v>804</v>
      </c>
      <c r="AS571" s="36" t="s">
        <v>80</v>
      </c>
      <c r="AT571" s="36" t="s">
        <v>809</v>
      </c>
      <c r="AU571" s="37">
        <v>6.75</v>
      </c>
      <c r="AV571" s="38">
        <v>10000</v>
      </c>
      <c r="AW571" s="36" t="s">
        <v>2152</v>
      </c>
      <c r="AX571" s="39">
        <v>44222</v>
      </c>
      <c r="AY571" s="39">
        <v>44223</v>
      </c>
      <c r="AZ571" s="36" t="s">
        <v>2175</v>
      </c>
      <c r="BA571" s="36" t="s">
        <v>2119</v>
      </c>
      <c r="BB571" s="37">
        <v>1E-4</v>
      </c>
      <c r="BC571" s="36" t="s">
        <v>201</v>
      </c>
      <c r="BD571" s="36" t="s">
        <v>682</v>
      </c>
    </row>
    <row r="572" spans="2:56">
      <c r="B572" s="36" t="s">
        <v>5322</v>
      </c>
      <c r="C572" s="36" t="s">
        <v>3175</v>
      </c>
      <c r="D572" s="36" t="s">
        <v>3176</v>
      </c>
      <c r="E572" s="36" t="s">
        <v>9456</v>
      </c>
      <c r="F572" s="36" t="s">
        <v>679</v>
      </c>
      <c r="G572" s="36" t="s">
        <v>692</v>
      </c>
      <c r="H572" s="36" t="s">
        <v>675</v>
      </c>
      <c r="I572" s="37">
        <v>1.8</v>
      </c>
      <c r="J572" s="38">
        <v>10000</v>
      </c>
      <c r="K572" s="36" t="s">
        <v>411</v>
      </c>
      <c r="L572" s="39">
        <v>42398</v>
      </c>
      <c r="M572" s="39">
        <v>42424</v>
      </c>
      <c r="N572" s="36" t="s">
        <v>412</v>
      </c>
      <c r="O572" s="36" t="s">
        <v>5265</v>
      </c>
      <c r="P572" s="37">
        <v>3.6299999999999999E-2</v>
      </c>
      <c r="Q572" s="36" t="s">
        <v>677</v>
      </c>
      <c r="R572" s="36" t="s">
        <v>682</v>
      </c>
      <c r="S572" s="47"/>
      <c r="U572" s="36" t="s">
        <v>9132</v>
      </c>
      <c r="V572" s="36" t="s">
        <v>2510</v>
      </c>
      <c r="W572" s="36" t="s">
        <v>9133</v>
      </c>
      <c r="X572" s="36" t="s">
        <v>671</v>
      </c>
      <c r="Y572" s="36" t="s">
        <v>679</v>
      </c>
      <c r="Z572" s="36" t="s">
        <v>692</v>
      </c>
      <c r="AA572" s="36" t="s">
        <v>675</v>
      </c>
      <c r="AB572" s="37">
        <v>6.75</v>
      </c>
      <c r="AC572" s="38">
        <v>10000</v>
      </c>
      <c r="AD572" s="36" t="s">
        <v>2118</v>
      </c>
      <c r="AE572" s="39">
        <v>44222</v>
      </c>
      <c r="AF572" s="39">
        <v>44223</v>
      </c>
      <c r="AG572" s="36" t="s">
        <v>148</v>
      </c>
      <c r="AH572" s="36" t="s">
        <v>8963</v>
      </c>
      <c r="AI572" s="37">
        <v>1.139</v>
      </c>
      <c r="AJ572" s="36" t="s">
        <v>677</v>
      </c>
      <c r="AK572" s="36" t="s">
        <v>8386</v>
      </c>
      <c r="AN572" s="36" t="s">
        <v>2509</v>
      </c>
      <c r="AO572" s="36" t="s">
        <v>2510</v>
      </c>
      <c r="AP572" s="36" t="s">
        <v>2511</v>
      </c>
      <c r="AQ572" s="36" t="s">
        <v>808</v>
      </c>
      <c r="AR572" s="36" t="s">
        <v>870</v>
      </c>
      <c r="AS572" s="36" t="s">
        <v>822</v>
      </c>
      <c r="AT572" s="36" t="s">
        <v>78</v>
      </c>
      <c r="AU572" s="37">
        <v>6.75</v>
      </c>
      <c r="AV572" s="38">
        <v>10000</v>
      </c>
      <c r="AW572" s="36" t="s">
        <v>2358</v>
      </c>
      <c r="AX572" s="39">
        <v>44222</v>
      </c>
      <c r="AY572" s="39">
        <v>44223</v>
      </c>
      <c r="AZ572" s="36" t="s">
        <v>2175</v>
      </c>
      <c r="BA572" s="36" t="s">
        <v>2512</v>
      </c>
      <c r="BB572" s="37">
        <v>1.139</v>
      </c>
      <c r="BC572" s="36" t="s">
        <v>823</v>
      </c>
      <c r="BD572" s="36" t="s">
        <v>79</v>
      </c>
    </row>
    <row r="573" spans="2:56">
      <c r="B573" s="36" t="s">
        <v>10196</v>
      </c>
      <c r="C573" s="36" t="s">
        <v>10197</v>
      </c>
      <c r="D573" s="36" t="s">
        <v>5323</v>
      </c>
      <c r="E573" s="36" t="s">
        <v>4879</v>
      </c>
      <c r="F573" s="36" t="s">
        <v>679</v>
      </c>
      <c r="G573" s="36" t="s">
        <v>674</v>
      </c>
      <c r="H573" s="36" t="s">
        <v>675</v>
      </c>
      <c r="I573" s="37">
        <v>1.8</v>
      </c>
      <c r="J573" s="38">
        <v>10000</v>
      </c>
      <c r="K573" s="36" t="s">
        <v>5235</v>
      </c>
      <c r="L573" s="39">
        <v>42398</v>
      </c>
      <c r="M573" s="39">
        <v>42543</v>
      </c>
      <c r="N573" s="36" t="s">
        <v>3056</v>
      </c>
      <c r="O573" s="36" t="s">
        <v>5229</v>
      </c>
      <c r="P573" s="37">
        <v>0.18870000000000001</v>
      </c>
      <c r="Q573" s="36" t="s">
        <v>677</v>
      </c>
      <c r="R573" s="36" t="s">
        <v>682</v>
      </c>
      <c r="S573" s="47"/>
      <c r="U573" s="36" t="s">
        <v>2513</v>
      </c>
      <c r="V573" s="36" t="s">
        <v>2514</v>
      </c>
      <c r="W573" s="36" t="s">
        <v>2515</v>
      </c>
      <c r="X573" s="36" t="s">
        <v>8357</v>
      </c>
      <c r="Y573" s="36" t="s">
        <v>679</v>
      </c>
      <c r="Z573" s="36" t="s">
        <v>8374</v>
      </c>
      <c r="AA573" s="36" t="s">
        <v>675</v>
      </c>
      <c r="AB573" s="37">
        <v>6.75</v>
      </c>
      <c r="AC573" s="38">
        <v>10000</v>
      </c>
      <c r="AD573" s="36" t="s">
        <v>9134</v>
      </c>
      <c r="AE573" s="39">
        <v>44222</v>
      </c>
      <c r="AF573" s="39">
        <v>44251</v>
      </c>
      <c r="AG573" s="36" t="s">
        <v>194</v>
      </c>
      <c r="AH573" s="36" t="s">
        <v>2205</v>
      </c>
      <c r="AI573" s="37">
        <v>4.7000000000000002E-3</v>
      </c>
      <c r="AJ573" s="36" t="s">
        <v>8390</v>
      </c>
      <c r="AK573" s="36" t="s">
        <v>682</v>
      </c>
      <c r="AN573" s="36" t="s">
        <v>2513</v>
      </c>
      <c r="AO573" s="36" t="s">
        <v>2514</v>
      </c>
      <c r="AP573" s="36" t="s">
        <v>2515</v>
      </c>
      <c r="AQ573" s="36" t="s">
        <v>788</v>
      </c>
      <c r="AR573" s="36" t="s">
        <v>77</v>
      </c>
      <c r="AS573" s="36" t="s">
        <v>1636</v>
      </c>
      <c r="AT573" s="36" t="s">
        <v>809</v>
      </c>
      <c r="AU573" s="37">
        <v>6.75</v>
      </c>
      <c r="AV573" s="38">
        <v>10000</v>
      </c>
      <c r="AW573" s="36" t="s">
        <v>2209</v>
      </c>
      <c r="AX573" s="39">
        <v>44222</v>
      </c>
      <c r="AY573" s="39">
        <v>44251</v>
      </c>
      <c r="AZ573" s="36" t="s">
        <v>2204</v>
      </c>
      <c r="BA573" s="36" t="s">
        <v>2223</v>
      </c>
      <c r="BB573" s="37">
        <v>4.7000000000000002E-3</v>
      </c>
      <c r="BC573" s="36" t="s">
        <v>201</v>
      </c>
      <c r="BD573" s="36" t="s">
        <v>682</v>
      </c>
    </row>
    <row r="574" spans="2:56">
      <c r="B574" s="36" t="s">
        <v>5324</v>
      </c>
      <c r="C574" s="36" t="s">
        <v>10198</v>
      </c>
      <c r="D574" s="36" t="s">
        <v>3177</v>
      </c>
      <c r="E574" s="36" t="s">
        <v>4879</v>
      </c>
      <c r="F574" s="36" t="s">
        <v>679</v>
      </c>
      <c r="G574" s="36" t="s">
        <v>692</v>
      </c>
      <c r="H574" s="36" t="s">
        <v>675</v>
      </c>
      <c r="I574" s="37">
        <v>1.8</v>
      </c>
      <c r="J574" s="38">
        <v>10000</v>
      </c>
      <c r="K574" s="36" t="s">
        <v>5235</v>
      </c>
      <c r="L574" s="39">
        <v>42398</v>
      </c>
      <c r="M574" s="39">
        <v>42543</v>
      </c>
      <c r="N574" s="36" t="s">
        <v>3056</v>
      </c>
      <c r="O574" s="36" t="s">
        <v>5229</v>
      </c>
      <c r="P574" s="37">
        <v>0.15809999999999999</v>
      </c>
      <c r="Q574" s="36" t="s">
        <v>9548</v>
      </c>
      <c r="R574" s="36" t="s">
        <v>682</v>
      </c>
      <c r="S574" s="47"/>
      <c r="U574" s="36" t="s">
        <v>9135</v>
      </c>
      <c r="V574" s="36" t="s">
        <v>2517</v>
      </c>
      <c r="W574" s="36" t="s">
        <v>2518</v>
      </c>
      <c r="X574" s="36" t="s">
        <v>671</v>
      </c>
      <c r="Y574" s="36" t="s">
        <v>8422</v>
      </c>
      <c r="Z574" s="36" t="s">
        <v>692</v>
      </c>
      <c r="AA574" s="36" t="s">
        <v>8389</v>
      </c>
      <c r="AB574" s="37">
        <v>6.75</v>
      </c>
      <c r="AC574" s="38">
        <v>10000</v>
      </c>
      <c r="AD574" s="36" t="s">
        <v>9012</v>
      </c>
      <c r="AE574" s="39">
        <v>44222</v>
      </c>
      <c r="AF574" s="39">
        <v>44251</v>
      </c>
      <c r="AG574" s="36" t="s">
        <v>194</v>
      </c>
      <c r="AH574" s="36" t="s">
        <v>2205</v>
      </c>
      <c r="AI574" s="37">
        <v>1.1528</v>
      </c>
      <c r="AJ574" s="36" t="s">
        <v>677</v>
      </c>
      <c r="AK574" s="36" t="s">
        <v>682</v>
      </c>
      <c r="AN574" s="36" t="s">
        <v>2516</v>
      </c>
      <c r="AO574" s="36" t="s">
        <v>2517</v>
      </c>
      <c r="AP574" s="36" t="s">
        <v>2518</v>
      </c>
      <c r="AQ574" s="36" t="s">
        <v>673</v>
      </c>
      <c r="AR574" s="36" t="s">
        <v>679</v>
      </c>
      <c r="AS574" s="36" t="s">
        <v>698</v>
      </c>
      <c r="AT574" s="36" t="s">
        <v>675</v>
      </c>
      <c r="AU574" s="37">
        <v>6.75</v>
      </c>
      <c r="AV574" s="38">
        <v>10000</v>
      </c>
      <c r="AW574" s="36" t="s">
        <v>2217</v>
      </c>
      <c r="AX574" s="39">
        <v>44222</v>
      </c>
      <c r="AY574" s="39">
        <v>44251</v>
      </c>
      <c r="AZ574" s="36" t="s">
        <v>2242</v>
      </c>
      <c r="BA574" s="36" t="s">
        <v>2223</v>
      </c>
      <c r="BB574" s="37">
        <v>1.1528</v>
      </c>
      <c r="BC574" s="36" t="s">
        <v>823</v>
      </c>
      <c r="BD574" s="36" t="s">
        <v>799</v>
      </c>
    </row>
    <row r="575" spans="2:56">
      <c r="B575" s="36" t="s">
        <v>5325</v>
      </c>
      <c r="C575" s="36" t="s">
        <v>5326</v>
      </c>
      <c r="D575" s="36" t="s">
        <v>5327</v>
      </c>
      <c r="E575" s="36" t="s">
        <v>4879</v>
      </c>
      <c r="F575" s="36" t="s">
        <v>679</v>
      </c>
      <c r="G575" s="36" t="s">
        <v>674</v>
      </c>
      <c r="H575" s="36" t="s">
        <v>675</v>
      </c>
      <c r="I575" s="37">
        <v>1.8</v>
      </c>
      <c r="J575" s="38">
        <v>10000</v>
      </c>
      <c r="K575" s="36" t="s">
        <v>5308</v>
      </c>
      <c r="L575" s="39">
        <v>42398</v>
      </c>
      <c r="M575" s="39">
        <v>42641</v>
      </c>
      <c r="N575" s="36" t="s">
        <v>5309</v>
      </c>
      <c r="O575" s="36" t="s">
        <v>5311</v>
      </c>
      <c r="P575" s="37">
        <v>0.22</v>
      </c>
      <c r="Q575" s="36" t="s">
        <v>677</v>
      </c>
      <c r="R575" s="36" t="s">
        <v>682</v>
      </c>
      <c r="S575" s="47"/>
      <c r="U575" s="36" t="s">
        <v>9136</v>
      </c>
      <c r="V575" s="36" t="s">
        <v>4724</v>
      </c>
      <c r="W575" s="36" t="s">
        <v>4725</v>
      </c>
      <c r="X575" s="36" t="s">
        <v>671</v>
      </c>
      <c r="Y575" s="36" t="s">
        <v>8376</v>
      </c>
      <c r="Z575" s="36" t="s">
        <v>674</v>
      </c>
      <c r="AA575" s="36" t="s">
        <v>8389</v>
      </c>
      <c r="AB575" s="37">
        <v>6.75</v>
      </c>
      <c r="AC575" s="38">
        <v>10000</v>
      </c>
      <c r="AD575" s="36" t="s">
        <v>142</v>
      </c>
      <c r="AE575" s="39">
        <v>44222</v>
      </c>
      <c r="AF575" s="39">
        <v>44279</v>
      </c>
      <c r="AG575" s="36" t="s">
        <v>8805</v>
      </c>
      <c r="AH575" s="36" t="s">
        <v>1800</v>
      </c>
      <c r="AI575" s="37">
        <v>1.32E-2</v>
      </c>
      <c r="AJ575" s="36" t="s">
        <v>677</v>
      </c>
      <c r="AK575" s="36" t="s">
        <v>682</v>
      </c>
      <c r="AN575" s="36" t="s">
        <v>349</v>
      </c>
      <c r="AO575" s="36" t="s">
        <v>2519</v>
      </c>
      <c r="AP575" s="36" t="s">
        <v>2520</v>
      </c>
      <c r="AQ575" s="36" t="s">
        <v>827</v>
      </c>
      <c r="AR575" s="36" t="s">
        <v>804</v>
      </c>
      <c r="AS575" s="36" t="s">
        <v>789</v>
      </c>
      <c r="AT575" s="36" t="s">
        <v>675</v>
      </c>
      <c r="AU575" s="37">
        <v>6.75</v>
      </c>
      <c r="AV575" s="38">
        <v>10000</v>
      </c>
      <c r="AW575" s="36" t="s">
        <v>1819</v>
      </c>
      <c r="AX575" s="39">
        <v>44222</v>
      </c>
      <c r="AY575" s="39">
        <v>44279</v>
      </c>
      <c r="AZ575" s="36" t="s">
        <v>1793</v>
      </c>
      <c r="BA575" s="36" t="s">
        <v>198</v>
      </c>
      <c r="BB575" s="37">
        <v>1.32E-2</v>
      </c>
      <c r="BC575" s="36" t="s">
        <v>823</v>
      </c>
      <c r="BD575" s="36" t="s">
        <v>1823</v>
      </c>
    </row>
    <row r="576" spans="2:56">
      <c r="B576" s="36" t="s">
        <v>3178</v>
      </c>
      <c r="C576" s="36" t="s">
        <v>5328</v>
      </c>
      <c r="D576" s="36" t="s">
        <v>5329</v>
      </c>
      <c r="E576" s="36" t="s">
        <v>4879</v>
      </c>
      <c r="F576" s="36" t="s">
        <v>679</v>
      </c>
      <c r="G576" s="36" t="s">
        <v>692</v>
      </c>
      <c r="H576" s="36" t="s">
        <v>675</v>
      </c>
      <c r="I576" s="37">
        <v>1.8</v>
      </c>
      <c r="J576" s="38">
        <v>10000</v>
      </c>
      <c r="K576" s="36" t="s">
        <v>5308</v>
      </c>
      <c r="L576" s="39">
        <v>42398</v>
      </c>
      <c r="M576" s="39">
        <v>42641</v>
      </c>
      <c r="N576" s="36" t="s">
        <v>5309</v>
      </c>
      <c r="O576" s="36" t="s">
        <v>5311</v>
      </c>
      <c r="P576" s="37">
        <v>0.21790000000000001</v>
      </c>
      <c r="Q576" s="36" t="s">
        <v>677</v>
      </c>
      <c r="R576" s="36" t="s">
        <v>682</v>
      </c>
      <c r="S576" s="47"/>
      <c r="U576" s="36" t="s">
        <v>9137</v>
      </c>
      <c r="V576" s="36" t="s">
        <v>9138</v>
      </c>
      <c r="W576" s="36" t="s">
        <v>9139</v>
      </c>
      <c r="X576" s="36" t="s">
        <v>8357</v>
      </c>
      <c r="Y576" s="36" t="s">
        <v>8391</v>
      </c>
      <c r="Z576" s="36" t="s">
        <v>692</v>
      </c>
      <c r="AA576" s="36" t="s">
        <v>8389</v>
      </c>
      <c r="AB576" s="37">
        <v>6.75</v>
      </c>
      <c r="AC576" s="38">
        <v>10000</v>
      </c>
      <c r="AD576" s="36" t="s">
        <v>142</v>
      </c>
      <c r="AE576" s="39">
        <v>44222</v>
      </c>
      <c r="AF576" s="39">
        <v>44279</v>
      </c>
      <c r="AG576" s="36" t="s">
        <v>8805</v>
      </c>
      <c r="AH576" s="36" t="s">
        <v>1800</v>
      </c>
      <c r="AI576" s="37">
        <v>1.1700999999999999</v>
      </c>
      <c r="AJ576" s="36" t="s">
        <v>677</v>
      </c>
      <c r="AK576" s="36" t="s">
        <v>682</v>
      </c>
      <c r="AN576" s="36" t="s">
        <v>2521</v>
      </c>
      <c r="AO576" s="36" t="s">
        <v>2522</v>
      </c>
      <c r="AP576" s="36" t="s">
        <v>2523</v>
      </c>
      <c r="AQ576" s="36" t="s">
        <v>808</v>
      </c>
      <c r="AR576" s="36" t="s">
        <v>811</v>
      </c>
      <c r="AS576" s="36" t="s">
        <v>692</v>
      </c>
      <c r="AT576" s="36" t="s">
        <v>790</v>
      </c>
      <c r="AU576" s="37">
        <v>6.75</v>
      </c>
      <c r="AV576" s="38">
        <v>10000</v>
      </c>
      <c r="AW576" s="36" t="s">
        <v>1819</v>
      </c>
      <c r="AX576" s="39">
        <v>44222</v>
      </c>
      <c r="AY576" s="39">
        <v>44279</v>
      </c>
      <c r="AZ576" s="36" t="s">
        <v>143</v>
      </c>
      <c r="BA576" s="36" t="s">
        <v>1800</v>
      </c>
      <c r="BB576" s="37">
        <v>1.1700999999999999</v>
      </c>
      <c r="BC576" s="36" t="s">
        <v>677</v>
      </c>
      <c r="BD576" s="36" t="s">
        <v>1794</v>
      </c>
    </row>
    <row r="577" spans="2:56">
      <c r="B577" s="36" t="s">
        <v>10199</v>
      </c>
      <c r="C577" s="36" t="s">
        <v>5330</v>
      </c>
      <c r="D577" s="36" t="s">
        <v>3179</v>
      </c>
      <c r="E577" s="36" t="s">
        <v>4879</v>
      </c>
      <c r="F577" s="36" t="s">
        <v>679</v>
      </c>
      <c r="G577" s="36" t="s">
        <v>674</v>
      </c>
      <c r="H577" s="36" t="s">
        <v>675</v>
      </c>
      <c r="I577" s="37">
        <v>2.1</v>
      </c>
      <c r="J577" s="38">
        <v>10000</v>
      </c>
      <c r="K577" s="36" t="s">
        <v>5308</v>
      </c>
      <c r="L577" s="39">
        <v>42401</v>
      </c>
      <c r="M577" s="39">
        <v>42641</v>
      </c>
      <c r="N577" s="36" t="s">
        <v>5309</v>
      </c>
      <c r="O577" s="36" t="s">
        <v>5311</v>
      </c>
      <c r="P577" s="37">
        <v>0.13070000000000001</v>
      </c>
      <c r="Q577" s="36" t="s">
        <v>677</v>
      </c>
      <c r="R577" s="36" t="s">
        <v>682</v>
      </c>
      <c r="S577" s="47"/>
      <c r="U577" s="36" t="s">
        <v>9140</v>
      </c>
      <c r="V577" s="36" t="s">
        <v>2525</v>
      </c>
      <c r="W577" s="36" t="s">
        <v>9141</v>
      </c>
      <c r="X577" s="36" t="s">
        <v>671</v>
      </c>
      <c r="Y577" s="36" t="s">
        <v>679</v>
      </c>
      <c r="Z577" s="36" t="s">
        <v>674</v>
      </c>
      <c r="AA577" s="36" t="s">
        <v>675</v>
      </c>
      <c r="AB577" s="37">
        <v>6.75</v>
      </c>
      <c r="AC577" s="38">
        <v>10000</v>
      </c>
      <c r="AD577" s="36" t="s">
        <v>147</v>
      </c>
      <c r="AE577" s="39">
        <v>44222</v>
      </c>
      <c r="AF577" s="39">
        <v>44370</v>
      </c>
      <c r="AG577" s="36" t="s">
        <v>9118</v>
      </c>
      <c r="AH577" s="36" t="s">
        <v>2036</v>
      </c>
      <c r="AI577" s="37">
        <v>4.9500000000000002E-2</v>
      </c>
      <c r="AJ577" s="36" t="s">
        <v>677</v>
      </c>
      <c r="AK577" s="36" t="s">
        <v>682</v>
      </c>
      <c r="AN577" s="36" t="s">
        <v>2524</v>
      </c>
      <c r="AO577" s="36" t="s">
        <v>2525</v>
      </c>
      <c r="AP577" s="36" t="s">
        <v>2526</v>
      </c>
      <c r="AQ577" s="36" t="s">
        <v>808</v>
      </c>
      <c r="AR577" s="36" t="s">
        <v>679</v>
      </c>
      <c r="AS577" s="36" t="s">
        <v>80</v>
      </c>
      <c r="AT577" s="36" t="s">
        <v>790</v>
      </c>
      <c r="AU577" s="37">
        <v>6.75</v>
      </c>
      <c r="AV577" s="38">
        <v>10000</v>
      </c>
      <c r="AW577" s="36" t="s">
        <v>2034</v>
      </c>
      <c r="AX577" s="39">
        <v>44222</v>
      </c>
      <c r="AY577" s="39">
        <v>44370</v>
      </c>
      <c r="AZ577" s="36" t="s">
        <v>2051</v>
      </c>
      <c r="BA577" s="36" t="s">
        <v>2040</v>
      </c>
      <c r="BB577" s="37">
        <v>4.9500000000000002E-2</v>
      </c>
      <c r="BC577" s="36" t="s">
        <v>677</v>
      </c>
      <c r="BD577" s="36" t="s">
        <v>1794</v>
      </c>
    </row>
    <row r="578" spans="2:56">
      <c r="B578" s="36" t="s">
        <v>5331</v>
      </c>
      <c r="C578" s="36" t="s">
        <v>3180</v>
      </c>
      <c r="D578" s="36" t="s">
        <v>5332</v>
      </c>
      <c r="E578" s="36" t="s">
        <v>4879</v>
      </c>
      <c r="F578" s="36" t="s">
        <v>679</v>
      </c>
      <c r="G578" s="36" t="s">
        <v>692</v>
      </c>
      <c r="H578" s="36" t="s">
        <v>675</v>
      </c>
      <c r="I578" s="37">
        <v>2.1</v>
      </c>
      <c r="J578" s="38">
        <v>10000</v>
      </c>
      <c r="K578" s="36" t="s">
        <v>5308</v>
      </c>
      <c r="L578" s="39">
        <v>42401</v>
      </c>
      <c r="M578" s="39">
        <v>42641</v>
      </c>
      <c r="N578" s="36" t="s">
        <v>10200</v>
      </c>
      <c r="O578" s="36" t="s">
        <v>5311</v>
      </c>
      <c r="P578" s="37">
        <v>0.37430000000000002</v>
      </c>
      <c r="Q578" s="36" t="s">
        <v>677</v>
      </c>
      <c r="R578" s="36" t="s">
        <v>9492</v>
      </c>
      <c r="S578" s="47"/>
      <c r="U578" s="36" t="s">
        <v>2527</v>
      </c>
      <c r="V578" s="36" t="s">
        <v>2528</v>
      </c>
      <c r="W578" s="36" t="s">
        <v>9142</v>
      </c>
      <c r="X578" s="36" t="s">
        <v>671</v>
      </c>
      <c r="Y578" s="36" t="s">
        <v>679</v>
      </c>
      <c r="Z578" s="36" t="s">
        <v>692</v>
      </c>
      <c r="AA578" s="36" t="s">
        <v>675</v>
      </c>
      <c r="AB578" s="37">
        <v>6.75</v>
      </c>
      <c r="AC578" s="38">
        <v>10000</v>
      </c>
      <c r="AD578" s="36" t="s">
        <v>147</v>
      </c>
      <c r="AE578" s="39">
        <v>44222</v>
      </c>
      <c r="AF578" s="39">
        <v>44370</v>
      </c>
      <c r="AG578" s="36" t="s">
        <v>9143</v>
      </c>
      <c r="AH578" s="36" t="s">
        <v>2036</v>
      </c>
      <c r="AI578" s="37">
        <v>1.208</v>
      </c>
      <c r="AJ578" s="36" t="s">
        <v>677</v>
      </c>
      <c r="AK578" s="36" t="s">
        <v>682</v>
      </c>
      <c r="AN578" s="36" t="s">
        <v>2527</v>
      </c>
      <c r="AO578" s="36" t="s">
        <v>2528</v>
      </c>
      <c r="AP578" s="36" t="s">
        <v>2529</v>
      </c>
      <c r="AQ578" s="36" t="s">
        <v>673</v>
      </c>
      <c r="AR578" s="36" t="s">
        <v>811</v>
      </c>
      <c r="AS578" s="36" t="s">
        <v>830</v>
      </c>
      <c r="AT578" s="36" t="s">
        <v>78</v>
      </c>
      <c r="AU578" s="37">
        <v>6.75</v>
      </c>
      <c r="AV578" s="38">
        <v>10000</v>
      </c>
      <c r="AW578" s="36" t="s">
        <v>2034</v>
      </c>
      <c r="AX578" s="39">
        <v>44222</v>
      </c>
      <c r="AY578" s="39">
        <v>44370</v>
      </c>
      <c r="AZ578" s="36" t="s">
        <v>2039</v>
      </c>
      <c r="BA578" s="36" t="s">
        <v>2055</v>
      </c>
      <c r="BB578" s="37">
        <v>1.208</v>
      </c>
      <c r="BC578" s="36" t="s">
        <v>823</v>
      </c>
      <c r="BD578" s="36" t="s">
        <v>292</v>
      </c>
    </row>
    <row r="579" spans="2:56">
      <c r="B579" s="36" t="s">
        <v>10201</v>
      </c>
      <c r="C579" s="36" t="s">
        <v>3181</v>
      </c>
      <c r="D579" s="36" t="s">
        <v>10202</v>
      </c>
      <c r="E579" s="36" t="s">
        <v>4879</v>
      </c>
      <c r="F579" s="36" t="s">
        <v>679</v>
      </c>
      <c r="G579" s="36" t="s">
        <v>674</v>
      </c>
      <c r="H579" s="36" t="s">
        <v>675</v>
      </c>
      <c r="I579" s="37">
        <v>2.15</v>
      </c>
      <c r="J579" s="38">
        <v>10000</v>
      </c>
      <c r="K579" s="36" t="s">
        <v>5308</v>
      </c>
      <c r="L579" s="39">
        <v>42423</v>
      </c>
      <c r="M579" s="39">
        <v>42641</v>
      </c>
      <c r="N579" s="36" t="s">
        <v>5309</v>
      </c>
      <c r="O579" s="36" t="s">
        <v>5311</v>
      </c>
      <c r="P579" s="37">
        <v>0.1</v>
      </c>
      <c r="Q579" s="36" t="s">
        <v>677</v>
      </c>
      <c r="R579" s="36" t="s">
        <v>682</v>
      </c>
      <c r="S579" s="47"/>
      <c r="U579" s="36" t="s">
        <v>2530</v>
      </c>
      <c r="V579" s="36" t="s">
        <v>2531</v>
      </c>
      <c r="W579" s="36" t="s">
        <v>2532</v>
      </c>
      <c r="X579" s="36" t="s">
        <v>671</v>
      </c>
      <c r="Y579" s="36" t="s">
        <v>679</v>
      </c>
      <c r="Z579" s="36" t="s">
        <v>674</v>
      </c>
      <c r="AA579" s="36" t="s">
        <v>675</v>
      </c>
      <c r="AB579" s="37">
        <v>4.8</v>
      </c>
      <c r="AC579" s="38">
        <v>10000</v>
      </c>
      <c r="AD579" s="36" t="s">
        <v>655</v>
      </c>
      <c r="AE579" s="39">
        <v>44224</v>
      </c>
      <c r="AF579" s="39">
        <v>44461</v>
      </c>
      <c r="AG579" s="36" t="s">
        <v>9144</v>
      </c>
      <c r="AH579" s="36" t="s">
        <v>9145</v>
      </c>
      <c r="AI579" s="37">
        <v>0.81289999999999996</v>
      </c>
      <c r="AJ579" s="36" t="s">
        <v>677</v>
      </c>
      <c r="AK579" s="36" t="s">
        <v>292</v>
      </c>
      <c r="AN579" s="36" t="s">
        <v>2530</v>
      </c>
      <c r="AO579" s="36" t="s">
        <v>2531</v>
      </c>
      <c r="AP579" s="36" t="s">
        <v>2532</v>
      </c>
      <c r="AQ579" s="36" t="s">
        <v>827</v>
      </c>
      <c r="AR579" s="36" t="s">
        <v>679</v>
      </c>
      <c r="AS579" s="36" t="s">
        <v>80</v>
      </c>
      <c r="AT579" s="36" t="s">
        <v>675</v>
      </c>
      <c r="AU579" s="37">
        <v>4.8</v>
      </c>
      <c r="AV579" s="38">
        <v>10000</v>
      </c>
      <c r="AW579" s="36" t="s">
        <v>2533</v>
      </c>
      <c r="AX579" s="39">
        <v>44224</v>
      </c>
      <c r="AY579" s="39">
        <v>44461</v>
      </c>
      <c r="AZ579" s="36" t="s">
        <v>2534</v>
      </c>
      <c r="BA579" s="36" t="s">
        <v>2535</v>
      </c>
      <c r="BB579" s="37">
        <v>0.81289999999999996</v>
      </c>
      <c r="BC579" s="36" t="s">
        <v>798</v>
      </c>
      <c r="BD579" s="36" t="s">
        <v>1794</v>
      </c>
    </row>
    <row r="580" spans="2:56">
      <c r="B580" s="36" t="s">
        <v>5333</v>
      </c>
      <c r="C580" s="36" t="s">
        <v>5334</v>
      </c>
      <c r="D580" s="36" t="s">
        <v>5335</v>
      </c>
      <c r="E580" s="36" t="s">
        <v>4879</v>
      </c>
      <c r="F580" s="36" t="s">
        <v>679</v>
      </c>
      <c r="G580" s="36" t="s">
        <v>692</v>
      </c>
      <c r="H580" s="36" t="s">
        <v>675</v>
      </c>
      <c r="I580" s="37">
        <v>2.15</v>
      </c>
      <c r="J580" s="38">
        <v>10000</v>
      </c>
      <c r="K580" s="36" t="s">
        <v>5308</v>
      </c>
      <c r="L580" s="39">
        <v>42423</v>
      </c>
      <c r="M580" s="39">
        <v>42641</v>
      </c>
      <c r="N580" s="36" t="s">
        <v>5309</v>
      </c>
      <c r="O580" s="36" t="s">
        <v>5311</v>
      </c>
      <c r="P580" s="37">
        <v>0.29570000000000002</v>
      </c>
      <c r="Q580" s="36" t="s">
        <v>677</v>
      </c>
      <c r="R580" s="36" t="s">
        <v>682</v>
      </c>
      <c r="S580" s="47"/>
      <c r="U580" s="36" t="s">
        <v>2536</v>
      </c>
      <c r="V580" s="36" t="s">
        <v>2537</v>
      </c>
      <c r="W580" s="36" t="s">
        <v>2538</v>
      </c>
      <c r="X580" s="36" t="s">
        <v>671</v>
      </c>
      <c r="Y580" s="36" t="s">
        <v>679</v>
      </c>
      <c r="Z580" s="36" t="s">
        <v>8654</v>
      </c>
      <c r="AA580" s="36" t="s">
        <v>675</v>
      </c>
      <c r="AB580" s="37">
        <v>4.9000000000000004</v>
      </c>
      <c r="AC580" s="38">
        <v>10000</v>
      </c>
      <c r="AD580" s="36" t="s">
        <v>9146</v>
      </c>
      <c r="AE580" s="39">
        <v>44224</v>
      </c>
      <c r="AF580" s="39">
        <v>44461</v>
      </c>
      <c r="AG580" s="36" t="s">
        <v>9147</v>
      </c>
      <c r="AH580" s="36" t="s">
        <v>657</v>
      </c>
      <c r="AI580" s="37">
        <v>0.71479999999999999</v>
      </c>
      <c r="AJ580" s="36" t="s">
        <v>8382</v>
      </c>
      <c r="AK580" s="36" t="s">
        <v>292</v>
      </c>
      <c r="AN580" s="36" t="s">
        <v>2536</v>
      </c>
      <c r="AO580" s="36" t="s">
        <v>2537</v>
      </c>
      <c r="AP580" s="36" t="s">
        <v>2538</v>
      </c>
      <c r="AQ580" s="36" t="s">
        <v>673</v>
      </c>
      <c r="AR580" s="36" t="s">
        <v>881</v>
      </c>
      <c r="AS580" s="36" t="s">
        <v>789</v>
      </c>
      <c r="AT580" s="36" t="s">
        <v>78</v>
      </c>
      <c r="AU580" s="37">
        <v>4.9000000000000004</v>
      </c>
      <c r="AV580" s="38">
        <v>10000</v>
      </c>
      <c r="AW580" s="36" t="s">
        <v>2539</v>
      </c>
      <c r="AX580" s="39">
        <v>44224</v>
      </c>
      <c r="AY580" s="39">
        <v>44461</v>
      </c>
      <c r="AZ580" s="36" t="s">
        <v>2534</v>
      </c>
      <c r="BA580" s="36" t="s">
        <v>2540</v>
      </c>
      <c r="BB580" s="37">
        <v>0.71479999999999999</v>
      </c>
      <c r="BC580" s="36" t="s">
        <v>677</v>
      </c>
      <c r="BD580" s="36" t="s">
        <v>1794</v>
      </c>
    </row>
    <row r="581" spans="2:56">
      <c r="B581" s="36" t="s">
        <v>10203</v>
      </c>
      <c r="C581" s="36" t="s">
        <v>10204</v>
      </c>
      <c r="D581" s="36" t="s">
        <v>5336</v>
      </c>
      <c r="E581" s="36" t="s">
        <v>4879</v>
      </c>
      <c r="F581" s="36" t="s">
        <v>679</v>
      </c>
      <c r="G581" s="36" t="s">
        <v>674</v>
      </c>
      <c r="H581" s="36" t="s">
        <v>675</v>
      </c>
      <c r="I581" s="37">
        <v>1.95</v>
      </c>
      <c r="J581" s="38">
        <v>10000</v>
      </c>
      <c r="K581" s="36" t="s">
        <v>5337</v>
      </c>
      <c r="L581" s="39">
        <v>42425</v>
      </c>
      <c r="M581" s="39">
        <v>42487</v>
      </c>
      <c r="N581" s="36" t="s">
        <v>5338</v>
      </c>
      <c r="O581" s="36" t="s">
        <v>5339</v>
      </c>
      <c r="P581" s="37">
        <v>0.114</v>
      </c>
      <c r="Q581" s="36" t="s">
        <v>677</v>
      </c>
      <c r="R581" s="36" t="s">
        <v>682</v>
      </c>
      <c r="S581" s="47"/>
      <c r="U581" s="36" t="s">
        <v>4726</v>
      </c>
      <c r="V581" s="36" t="s">
        <v>9148</v>
      </c>
      <c r="W581" s="36" t="s">
        <v>2543</v>
      </c>
      <c r="X581" s="36" t="s">
        <v>671</v>
      </c>
      <c r="Y581" s="36" t="s">
        <v>8458</v>
      </c>
      <c r="Z581" s="36" t="s">
        <v>8673</v>
      </c>
      <c r="AA581" s="36" t="s">
        <v>675</v>
      </c>
      <c r="AB581" s="37">
        <v>5</v>
      </c>
      <c r="AC581" s="38">
        <v>10000</v>
      </c>
      <c r="AD581" s="36" t="s">
        <v>9149</v>
      </c>
      <c r="AE581" s="39">
        <v>44224</v>
      </c>
      <c r="AF581" s="39">
        <v>44461</v>
      </c>
      <c r="AG581" s="36" t="s">
        <v>656</v>
      </c>
      <c r="AH581" s="36" t="s">
        <v>657</v>
      </c>
      <c r="AI581" s="37">
        <v>0.63519999999999999</v>
      </c>
      <c r="AJ581" s="36" t="s">
        <v>677</v>
      </c>
      <c r="AK581" s="36" t="s">
        <v>292</v>
      </c>
      <c r="AN581" s="36" t="s">
        <v>2541</v>
      </c>
      <c r="AO581" s="36" t="s">
        <v>2542</v>
      </c>
      <c r="AP581" s="36" t="s">
        <v>2543</v>
      </c>
      <c r="AQ581" s="36" t="s">
        <v>827</v>
      </c>
      <c r="AR581" s="36" t="s">
        <v>881</v>
      </c>
      <c r="AS581" s="36" t="s">
        <v>80</v>
      </c>
      <c r="AT581" s="36" t="s">
        <v>675</v>
      </c>
      <c r="AU581" s="37">
        <v>5</v>
      </c>
      <c r="AV581" s="38">
        <v>10000</v>
      </c>
      <c r="AW581" s="36" t="s">
        <v>2533</v>
      </c>
      <c r="AX581" s="39">
        <v>44224</v>
      </c>
      <c r="AY581" s="39">
        <v>44461</v>
      </c>
      <c r="AZ581" s="36" t="s">
        <v>2544</v>
      </c>
      <c r="BA581" s="36" t="s">
        <v>2540</v>
      </c>
      <c r="BB581" s="37">
        <v>0.63519999999999999</v>
      </c>
      <c r="BC581" s="36" t="s">
        <v>798</v>
      </c>
      <c r="BD581" s="36" t="s">
        <v>1835</v>
      </c>
    </row>
    <row r="582" spans="2:56">
      <c r="B582" s="36" t="s">
        <v>5340</v>
      </c>
      <c r="C582" s="36" t="s">
        <v>10205</v>
      </c>
      <c r="D582" s="36" t="s">
        <v>10206</v>
      </c>
      <c r="E582" s="36" t="s">
        <v>4879</v>
      </c>
      <c r="F582" s="36" t="s">
        <v>679</v>
      </c>
      <c r="G582" s="36" t="s">
        <v>674</v>
      </c>
      <c r="H582" s="36" t="s">
        <v>675</v>
      </c>
      <c r="I582" s="37">
        <v>2</v>
      </c>
      <c r="J582" s="38">
        <v>10000</v>
      </c>
      <c r="K582" s="36" t="s">
        <v>5337</v>
      </c>
      <c r="L582" s="39">
        <v>42425</v>
      </c>
      <c r="M582" s="39">
        <v>42487</v>
      </c>
      <c r="N582" s="36" t="s">
        <v>5338</v>
      </c>
      <c r="O582" s="36" t="s">
        <v>5339</v>
      </c>
      <c r="P582" s="37">
        <v>9.0899999999999995E-2</v>
      </c>
      <c r="Q582" s="36" t="s">
        <v>677</v>
      </c>
      <c r="R582" s="36" t="s">
        <v>682</v>
      </c>
      <c r="S582" s="47"/>
      <c r="U582" s="36" t="s">
        <v>9150</v>
      </c>
      <c r="V582" s="36" t="s">
        <v>9151</v>
      </c>
      <c r="W582" s="36" t="s">
        <v>766</v>
      </c>
      <c r="X582" s="36" t="s">
        <v>8357</v>
      </c>
      <c r="Y582" s="36" t="s">
        <v>679</v>
      </c>
      <c r="Z582" s="36" t="s">
        <v>8374</v>
      </c>
      <c r="AA582" s="36" t="s">
        <v>675</v>
      </c>
      <c r="AB582" s="37">
        <v>5.25</v>
      </c>
      <c r="AC582" s="38">
        <v>10000</v>
      </c>
      <c r="AD582" s="36" t="s">
        <v>655</v>
      </c>
      <c r="AE582" s="39">
        <v>44224</v>
      </c>
      <c r="AF582" s="39">
        <v>44461</v>
      </c>
      <c r="AG582" s="36" t="s">
        <v>656</v>
      </c>
      <c r="AH582" s="36" t="s">
        <v>657</v>
      </c>
      <c r="AI582" s="37">
        <v>0.50090000000000001</v>
      </c>
      <c r="AJ582" s="36" t="s">
        <v>677</v>
      </c>
      <c r="AK582" s="36" t="s">
        <v>292</v>
      </c>
      <c r="AN582" s="36" t="s">
        <v>2545</v>
      </c>
      <c r="AO582" s="36" t="s">
        <v>2546</v>
      </c>
      <c r="AP582" s="36" t="s">
        <v>766</v>
      </c>
      <c r="AQ582" s="36" t="s">
        <v>827</v>
      </c>
      <c r="AR582" s="36" t="s">
        <v>811</v>
      </c>
      <c r="AS582" s="36" t="s">
        <v>674</v>
      </c>
      <c r="AT582" s="36" t="s">
        <v>790</v>
      </c>
      <c r="AU582" s="37">
        <v>5.25</v>
      </c>
      <c r="AV582" s="38">
        <v>10000</v>
      </c>
      <c r="AW582" s="36" t="s">
        <v>2533</v>
      </c>
      <c r="AX582" s="39">
        <v>44224</v>
      </c>
      <c r="AY582" s="39">
        <v>44461</v>
      </c>
      <c r="AZ582" s="36" t="s">
        <v>2544</v>
      </c>
      <c r="BA582" s="36" t="s">
        <v>2547</v>
      </c>
      <c r="BB582" s="37">
        <v>0.50090000000000001</v>
      </c>
      <c r="BC582" s="36" t="s">
        <v>798</v>
      </c>
      <c r="BD582" s="36" t="s">
        <v>1794</v>
      </c>
    </row>
    <row r="583" spans="2:56">
      <c r="B583" s="36" t="s">
        <v>3182</v>
      </c>
      <c r="C583" s="36" t="s">
        <v>3183</v>
      </c>
      <c r="D583" s="36" t="s">
        <v>3184</v>
      </c>
      <c r="E583" s="36" t="s">
        <v>4879</v>
      </c>
      <c r="F583" s="36" t="s">
        <v>679</v>
      </c>
      <c r="G583" s="36" t="s">
        <v>674</v>
      </c>
      <c r="H583" s="36" t="s">
        <v>675</v>
      </c>
      <c r="I583" s="37">
        <v>2.0499999999999998</v>
      </c>
      <c r="J583" s="38">
        <v>10000</v>
      </c>
      <c r="K583" s="36" t="s">
        <v>5337</v>
      </c>
      <c r="L583" s="39">
        <v>42425</v>
      </c>
      <c r="M583" s="39">
        <v>42487</v>
      </c>
      <c r="N583" s="36" t="s">
        <v>5338</v>
      </c>
      <c r="O583" s="36" t="s">
        <v>5339</v>
      </c>
      <c r="P583" s="37">
        <v>7.0099999999999996E-2</v>
      </c>
      <c r="Q583" s="36" t="s">
        <v>677</v>
      </c>
      <c r="R583" s="36" t="s">
        <v>682</v>
      </c>
      <c r="S583" s="47"/>
      <c r="U583" s="36" t="s">
        <v>2548</v>
      </c>
      <c r="V583" s="36" t="s">
        <v>2549</v>
      </c>
      <c r="W583" s="36" t="s">
        <v>9152</v>
      </c>
      <c r="X583" s="36" t="s">
        <v>671</v>
      </c>
      <c r="Y583" s="36" t="s">
        <v>679</v>
      </c>
      <c r="Z583" s="36" t="s">
        <v>674</v>
      </c>
      <c r="AA583" s="36" t="s">
        <v>675</v>
      </c>
      <c r="AB583" s="37">
        <v>5.5</v>
      </c>
      <c r="AC583" s="38">
        <v>10000</v>
      </c>
      <c r="AD583" s="36" t="s">
        <v>655</v>
      </c>
      <c r="AE583" s="39">
        <v>44224</v>
      </c>
      <c r="AF583" s="39">
        <v>44461</v>
      </c>
      <c r="AG583" s="36" t="s">
        <v>9144</v>
      </c>
      <c r="AH583" s="36" t="s">
        <v>657</v>
      </c>
      <c r="AI583" s="37">
        <v>0.38519999999999999</v>
      </c>
      <c r="AJ583" s="36" t="s">
        <v>677</v>
      </c>
      <c r="AK583" s="36" t="s">
        <v>292</v>
      </c>
      <c r="AN583" s="36" t="s">
        <v>2548</v>
      </c>
      <c r="AO583" s="36" t="s">
        <v>2549</v>
      </c>
      <c r="AP583" s="36" t="s">
        <v>2550</v>
      </c>
      <c r="AQ583" s="36" t="s">
        <v>195</v>
      </c>
      <c r="AR583" s="36" t="s">
        <v>811</v>
      </c>
      <c r="AS583" s="36" t="s">
        <v>789</v>
      </c>
      <c r="AT583" s="36" t="s">
        <v>675</v>
      </c>
      <c r="AU583" s="37">
        <v>5.5</v>
      </c>
      <c r="AV583" s="38">
        <v>10000</v>
      </c>
      <c r="AW583" s="36" t="s">
        <v>2539</v>
      </c>
      <c r="AX583" s="39">
        <v>44224</v>
      </c>
      <c r="AY583" s="39">
        <v>44461</v>
      </c>
      <c r="AZ583" s="36" t="s">
        <v>656</v>
      </c>
      <c r="BA583" s="36" t="s">
        <v>2551</v>
      </c>
      <c r="BB583" s="37">
        <v>0.38519999999999999</v>
      </c>
      <c r="BC583" s="36" t="s">
        <v>677</v>
      </c>
      <c r="BD583" s="36" t="s">
        <v>1823</v>
      </c>
    </row>
    <row r="584" spans="2:56">
      <c r="B584" s="36" t="s">
        <v>3185</v>
      </c>
      <c r="C584" s="36" t="s">
        <v>5341</v>
      </c>
      <c r="D584" s="36" t="s">
        <v>10207</v>
      </c>
      <c r="E584" s="36" t="s">
        <v>4879</v>
      </c>
      <c r="F584" s="36" t="s">
        <v>679</v>
      </c>
      <c r="G584" s="36" t="s">
        <v>674</v>
      </c>
      <c r="H584" s="36" t="s">
        <v>675</v>
      </c>
      <c r="I584" s="37">
        <v>2.1</v>
      </c>
      <c r="J584" s="38">
        <v>10000</v>
      </c>
      <c r="K584" s="36" t="s">
        <v>5337</v>
      </c>
      <c r="L584" s="39">
        <v>42425</v>
      </c>
      <c r="M584" s="39">
        <v>42487</v>
      </c>
      <c r="N584" s="36" t="s">
        <v>5338</v>
      </c>
      <c r="O584" s="36" t="s">
        <v>5339</v>
      </c>
      <c r="P584" s="37">
        <v>5.45E-2</v>
      </c>
      <c r="Q584" s="36" t="s">
        <v>677</v>
      </c>
      <c r="R584" s="36" t="s">
        <v>682</v>
      </c>
      <c r="S584" s="47"/>
      <c r="U584" s="36" t="s">
        <v>767</v>
      </c>
      <c r="V584" s="36" t="s">
        <v>2552</v>
      </c>
      <c r="W584" s="36" t="s">
        <v>2553</v>
      </c>
      <c r="X584" s="36" t="s">
        <v>671</v>
      </c>
      <c r="Y584" s="36" t="s">
        <v>8422</v>
      </c>
      <c r="Z584" s="36" t="s">
        <v>674</v>
      </c>
      <c r="AA584" s="36" t="s">
        <v>675</v>
      </c>
      <c r="AB584" s="37">
        <v>5.75</v>
      </c>
      <c r="AC584" s="38">
        <v>10000</v>
      </c>
      <c r="AD584" s="36" t="s">
        <v>655</v>
      </c>
      <c r="AE584" s="39">
        <v>44224</v>
      </c>
      <c r="AF584" s="39">
        <v>44461</v>
      </c>
      <c r="AG584" s="36" t="s">
        <v>656</v>
      </c>
      <c r="AH584" s="36" t="s">
        <v>657</v>
      </c>
      <c r="AI584" s="37">
        <v>0.28970000000000001</v>
      </c>
      <c r="AJ584" s="36" t="s">
        <v>677</v>
      </c>
      <c r="AK584" s="36" t="s">
        <v>292</v>
      </c>
      <c r="AN584" s="36" t="s">
        <v>767</v>
      </c>
      <c r="AO584" s="36" t="s">
        <v>2552</v>
      </c>
      <c r="AP584" s="36" t="s">
        <v>2553</v>
      </c>
      <c r="AQ584" s="36" t="s">
        <v>673</v>
      </c>
      <c r="AR584" s="36" t="s">
        <v>679</v>
      </c>
      <c r="AS584" s="36" t="s">
        <v>789</v>
      </c>
      <c r="AT584" s="36" t="s">
        <v>78</v>
      </c>
      <c r="AU584" s="37">
        <v>5.75</v>
      </c>
      <c r="AV584" s="38">
        <v>10000</v>
      </c>
      <c r="AW584" s="36" t="s">
        <v>2554</v>
      </c>
      <c r="AX584" s="39">
        <v>44224</v>
      </c>
      <c r="AY584" s="39">
        <v>44461</v>
      </c>
      <c r="AZ584" s="36" t="s">
        <v>2534</v>
      </c>
      <c r="BA584" s="36" t="s">
        <v>2535</v>
      </c>
      <c r="BB584" s="37">
        <v>0.28970000000000001</v>
      </c>
      <c r="BC584" s="36" t="s">
        <v>677</v>
      </c>
      <c r="BD584" s="36" t="s">
        <v>292</v>
      </c>
    </row>
    <row r="585" spans="2:56">
      <c r="B585" s="36" t="s">
        <v>3186</v>
      </c>
      <c r="C585" s="36" t="s">
        <v>5342</v>
      </c>
      <c r="D585" s="36" t="s">
        <v>10208</v>
      </c>
      <c r="E585" s="36" t="s">
        <v>4879</v>
      </c>
      <c r="F585" s="36" t="s">
        <v>679</v>
      </c>
      <c r="G585" s="36" t="s">
        <v>674</v>
      </c>
      <c r="H585" s="36" t="s">
        <v>675</v>
      </c>
      <c r="I585" s="37">
        <v>2.15</v>
      </c>
      <c r="J585" s="38">
        <v>10000</v>
      </c>
      <c r="K585" s="36" t="s">
        <v>5337</v>
      </c>
      <c r="L585" s="39">
        <v>42425</v>
      </c>
      <c r="M585" s="39">
        <v>42487</v>
      </c>
      <c r="N585" s="36" t="s">
        <v>5338</v>
      </c>
      <c r="O585" s="36" t="s">
        <v>5339</v>
      </c>
      <c r="P585" s="37">
        <v>4.1200000000000001E-2</v>
      </c>
      <c r="Q585" s="36" t="s">
        <v>677</v>
      </c>
      <c r="R585" s="36" t="s">
        <v>682</v>
      </c>
      <c r="S585" s="47"/>
      <c r="U585" s="36" t="s">
        <v>9153</v>
      </c>
      <c r="V585" s="36" t="s">
        <v>2555</v>
      </c>
      <c r="W585" s="36" t="s">
        <v>2556</v>
      </c>
      <c r="X585" s="36" t="s">
        <v>671</v>
      </c>
      <c r="Y585" s="36" t="s">
        <v>8391</v>
      </c>
      <c r="Z585" s="36" t="s">
        <v>674</v>
      </c>
      <c r="AA585" s="36" t="s">
        <v>675</v>
      </c>
      <c r="AB585" s="37">
        <v>6</v>
      </c>
      <c r="AC585" s="38">
        <v>10000</v>
      </c>
      <c r="AD585" s="36" t="s">
        <v>655</v>
      </c>
      <c r="AE585" s="39">
        <v>44224</v>
      </c>
      <c r="AF585" s="39">
        <v>44461</v>
      </c>
      <c r="AG585" s="36" t="s">
        <v>656</v>
      </c>
      <c r="AH585" s="36" t="s">
        <v>657</v>
      </c>
      <c r="AI585" s="37">
        <v>0.21840000000000001</v>
      </c>
      <c r="AJ585" s="36" t="s">
        <v>8382</v>
      </c>
      <c r="AK585" s="36" t="s">
        <v>292</v>
      </c>
      <c r="AN585" s="36" t="s">
        <v>768</v>
      </c>
      <c r="AO585" s="36" t="s">
        <v>2555</v>
      </c>
      <c r="AP585" s="36" t="s">
        <v>2556</v>
      </c>
      <c r="AQ585" s="36" t="s">
        <v>673</v>
      </c>
      <c r="AR585" s="36" t="s">
        <v>77</v>
      </c>
      <c r="AS585" s="36" t="s">
        <v>674</v>
      </c>
      <c r="AT585" s="36" t="s">
        <v>790</v>
      </c>
      <c r="AU585" s="37">
        <v>6</v>
      </c>
      <c r="AV585" s="38">
        <v>10000</v>
      </c>
      <c r="AW585" s="36" t="s">
        <v>2533</v>
      </c>
      <c r="AX585" s="39">
        <v>44224</v>
      </c>
      <c r="AY585" s="39">
        <v>44461</v>
      </c>
      <c r="AZ585" s="36" t="s">
        <v>2557</v>
      </c>
      <c r="BA585" s="36" t="s">
        <v>2535</v>
      </c>
      <c r="BB585" s="37">
        <v>0.21840000000000001</v>
      </c>
      <c r="BC585" s="36" t="s">
        <v>677</v>
      </c>
      <c r="BD585" s="36" t="s">
        <v>1823</v>
      </c>
    </row>
    <row r="586" spans="2:56">
      <c r="B586" s="36" t="s">
        <v>3187</v>
      </c>
      <c r="C586" s="36" t="s">
        <v>5343</v>
      </c>
      <c r="D586" s="36" t="s">
        <v>10209</v>
      </c>
      <c r="E586" s="36" t="s">
        <v>4879</v>
      </c>
      <c r="F586" s="36" t="s">
        <v>679</v>
      </c>
      <c r="G586" s="36" t="s">
        <v>692</v>
      </c>
      <c r="H586" s="36" t="s">
        <v>675</v>
      </c>
      <c r="I586" s="37">
        <v>1.95</v>
      </c>
      <c r="J586" s="38">
        <v>10000</v>
      </c>
      <c r="K586" s="36" t="s">
        <v>5337</v>
      </c>
      <c r="L586" s="39">
        <v>42425</v>
      </c>
      <c r="M586" s="39">
        <v>42487</v>
      </c>
      <c r="N586" s="36" t="s">
        <v>5338</v>
      </c>
      <c r="O586" s="36" t="s">
        <v>5339</v>
      </c>
      <c r="P586" s="37">
        <v>7.2599999999999998E-2</v>
      </c>
      <c r="Q586" s="36" t="s">
        <v>677</v>
      </c>
      <c r="R586" s="36" t="s">
        <v>682</v>
      </c>
      <c r="S586" s="47"/>
      <c r="U586" s="36" t="s">
        <v>2558</v>
      </c>
      <c r="V586" s="36" t="s">
        <v>9154</v>
      </c>
      <c r="W586" s="36" t="s">
        <v>4727</v>
      </c>
      <c r="X586" s="36" t="s">
        <v>671</v>
      </c>
      <c r="Y586" s="36" t="s">
        <v>8391</v>
      </c>
      <c r="Z586" s="36" t="s">
        <v>674</v>
      </c>
      <c r="AA586" s="36" t="s">
        <v>8389</v>
      </c>
      <c r="AB586" s="37">
        <v>6.25</v>
      </c>
      <c r="AC586" s="38">
        <v>10000</v>
      </c>
      <c r="AD586" s="36" t="s">
        <v>655</v>
      </c>
      <c r="AE586" s="39">
        <v>44224</v>
      </c>
      <c r="AF586" s="39">
        <v>44461</v>
      </c>
      <c r="AG586" s="36" t="s">
        <v>656</v>
      </c>
      <c r="AH586" s="36" t="s">
        <v>657</v>
      </c>
      <c r="AI586" s="37">
        <v>0.1641</v>
      </c>
      <c r="AJ586" s="36" t="s">
        <v>677</v>
      </c>
      <c r="AK586" s="36" t="s">
        <v>9155</v>
      </c>
      <c r="AN586" s="36" t="s">
        <v>2558</v>
      </c>
      <c r="AO586" s="36" t="s">
        <v>2559</v>
      </c>
      <c r="AP586" s="36" t="s">
        <v>2560</v>
      </c>
      <c r="AQ586" s="36" t="s">
        <v>673</v>
      </c>
      <c r="AR586" s="36" t="s">
        <v>811</v>
      </c>
      <c r="AS586" s="36" t="s">
        <v>789</v>
      </c>
      <c r="AT586" s="36" t="s">
        <v>790</v>
      </c>
      <c r="AU586" s="37">
        <v>6.25</v>
      </c>
      <c r="AV586" s="38">
        <v>10000</v>
      </c>
      <c r="AW586" s="36" t="s">
        <v>2554</v>
      </c>
      <c r="AX586" s="39">
        <v>44224</v>
      </c>
      <c r="AY586" s="39">
        <v>44461</v>
      </c>
      <c r="AZ586" s="36" t="s">
        <v>656</v>
      </c>
      <c r="BA586" s="36" t="s">
        <v>2540</v>
      </c>
      <c r="BB586" s="37">
        <v>0.1641</v>
      </c>
      <c r="BC586" s="36" t="s">
        <v>677</v>
      </c>
      <c r="BD586" s="36" t="s">
        <v>292</v>
      </c>
    </row>
    <row r="587" spans="2:56">
      <c r="B587" s="36" t="s">
        <v>10210</v>
      </c>
      <c r="C587" s="36" t="s">
        <v>3188</v>
      </c>
      <c r="D587" s="36" t="s">
        <v>10211</v>
      </c>
      <c r="E587" s="36" t="s">
        <v>4879</v>
      </c>
      <c r="F587" s="36" t="s">
        <v>679</v>
      </c>
      <c r="G587" s="36" t="s">
        <v>692</v>
      </c>
      <c r="H587" s="36" t="s">
        <v>675</v>
      </c>
      <c r="I587" s="37">
        <v>2</v>
      </c>
      <c r="J587" s="38">
        <v>10000</v>
      </c>
      <c r="K587" s="36" t="s">
        <v>5337</v>
      </c>
      <c r="L587" s="39">
        <v>42425</v>
      </c>
      <c r="M587" s="39">
        <v>42487</v>
      </c>
      <c r="N587" s="36" t="s">
        <v>5338</v>
      </c>
      <c r="O587" s="36" t="s">
        <v>5339</v>
      </c>
      <c r="P587" s="37">
        <v>9.7100000000000006E-2</v>
      </c>
      <c r="Q587" s="36" t="s">
        <v>677</v>
      </c>
      <c r="R587" s="36" t="s">
        <v>682</v>
      </c>
      <c r="S587" s="47"/>
      <c r="U587" s="36" t="s">
        <v>9156</v>
      </c>
      <c r="V587" s="36" t="s">
        <v>9157</v>
      </c>
      <c r="W587" s="36" t="s">
        <v>769</v>
      </c>
      <c r="X587" s="36" t="s">
        <v>671</v>
      </c>
      <c r="Y587" s="36" t="s">
        <v>679</v>
      </c>
      <c r="Z587" s="36" t="s">
        <v>674</v>
      </c>
      <c r="AA587" s="36" t="s">
        <v>675</v>
      </c>
      <c r="AB587" s="37">
        <v>6.5</v>
      </c>
      <c r="AC587" s="38">
        <v>10000</v>
      </c>
      <c r="AD587" s="36" t="s">
        <v>655</v>
      </c>
      <c r="AE587" s="39">
        <v>44224</v>
      </c>
      <c r="AF587" s="39">
        <v>44461</v>
      </c>
      <c r="AG587" s="36" t="s">
        <v>9144</v>
      </c>
      <c r="AH587" s="36" t="s">
        <v>657</v>
      </c>
      <c r="AI587" s="37">
        <v>0.126</v>
      </c>
      <c r="AJ587" s="36" t="s">
        <v>8608</v>
      </c>
      <c r="AK587" s="36" t="s">
        <v>292</v>
      </c>
      <c r="AN587" s="36" t="s">
        <v>2561</v>
      </c>
      <c r="AO587" s="36" t="s">
        <v>2562</v>
      </c>
      <c r="AP587" s="36" t="s">
        <v>769</v>
      </c>
      <c r="AQ587" s="36" t="s">
        <v>673</v>
      </c>
      <c r="AR587" s="36" t="s">
        <v>811</v>
      </c>
      <c r="AS587" s="36" t="s">
        <v>847</v>
      </c>
      <c r="AT587" s="36" t="s">
        <v>790</v>
      </c>
      <c r="AU587" s="37">
        <v>6.5</v>
      </c>
      <c r="AV587" s="38">
        <v>10000</v>
      </c>
      <c r="AW587" s="36" t="s">
        <v>2554</v>
      </c>
      <c r="AX587" s="39">
        <v>44224</v>
      </c>
      <c r="AY587" s="39">
        <v>44461</v>
      </c>
      <c r="AZ587" s="36" t="s">
        <v>2563</v>
      </c>
      <c r="BA587" s="36" t="s">
        <v>2535</v>
      </c>
      <c r="BB587" s="37">
        <v>0.126</v>
      </c>
      <c r="BC587" s="36" t="s">
        <v>201</v>
      </c>
      <c r="BD587" s="36" t="s">
        <v>2564</v>
      </c>
    </row>
    <row r="588" spans="2:56">
      <c r="B588" s="36" t="s">
        <v>5344</v>
      </c>
      <c r="C588" s="36" t="s">
        <v>3189</v>
      </c>
      <c r="D588" s="36" t="s">
        <v>3190</v>
      </c>
      <c r="E588" s="36" t="s">
        <v>4879</v>
      </c>
      <c r="F588" s="36" t="s">
        <v>679</v>
      </c>
      <c r="G588" s="36" t="s">
        <v>692</v>
      </c>
      <c r="H588" s="36" t="s">
        <v>675</v>
      </c>
      <c r="I588" s="37">
        <v>2.0499999999999998</v>
      </c>
      <c r="J588" s="38">
        <v>10000</v>
      </c>
      <c r="K588" s="36" t="s">
        <v>5337</v>
      </c>
      <c r="L588" s="39">
        <v>42425</v>
      </c>
      <c r="M588" s="39">
        <v>42487</v>
      </c>
      <c r="N588" s="36" t="s">
        <v>5338</v>
      </c>
      <c r="O588" s="36" t="s">
        <v>5339</v>
      </c>
      <c r="P588" s="37">
        <v>0.12590000000000001</v>
      </c>
      <c r="Q588" s="36" t="s">
        <v>677</v>
      </c>
      <c r="R588" s="36" t="s">
        <v>682</v>
      </c>
      <c r="S588" s="47"/>
      <c r="U588" s="36" t="s">
        <v>2565</v>
      </c>
      <c r="V588" s="36" t="s">
        <v>2566</v>
      </c>
      <c r="W588" s="36" t="s">
        <v>2567</v>
      </c>
      <c r="X588" s="36" t="s">
        <v>8357</v>
      </c>
      <c r="Y588" s="36" t="s">
        <v>9158</v>
      </c>
      <c r="Z588" s="36" t="s">
        <v>692</v>
      </c>
      <c r="AA588" s="36" t="s">
        <v>675</v>
      </c>
      <c r="AB588" s="37">
        <v>4.8</v>
      </c>
      <c r="AC588" s="38">
        <v>10000</v>
      </c>
      <c r="AD588" s="36" t="s">
        <v>655</v>
      </c>
      <c r="AE588" s="39">
        <v>44224</v>
      </c>
      <c r="AF588" s="39">
        <v>44461</v>
      </c>
      <c r="AG588" s="36" t="s">
        <v>656</v>
      </c>
      <c r="AH588" s="36" t="s">
        <v>657</v>
      </c>
      <c r="AI588" s="37">
        <v>0.11940000000000001</v>
      </c>
      <c r="AJ588" s="36" t="s">
        <v>677</v>
      </c>
      <c r="AK588" s="36" t="s">
        <v>292</v>
      </c>
      <c r="AN588" s="36" t="s">
        <v>2565</v>
      </c>
      <c r="AO588" s="36" t="s">
        <v>2566</v>
      </c>
      <c r="AP588" s="36" t="s">
        <v>2567</v>
      </c>
      <c r="AQ588" s="36" t="s">
        <v>195</v>
      </c>
      <c r="AR588" s="36" t="s">
        <v>679</v>
      </c>
      <c r="AS588" s="36" t="s">
        <v>830</v>
      </c>
      <c r="AT588" s="36" t="s">
        <v>675</v>
      </c>
      <c r="AU588" s="37">
        <v>4.8</v>
      </c>
      <c r="AV588" s="38">
        <v>10000</v>
      </c>
      <c r="AW588" s="36" t="s">
        <v>2568</v>
      </c>
      <c r="AX588" s="39">
        <v>44224</v>
      </c>
      <c r="AY588" s="39">
        <v>44461</v>
      </c>
      <c r="AZ588" s="36" t="s">
        <v>656</v>
      </c>
      <c r="BA588" s="36" t="s">
        <v>2569</v>
      </c>
      <c r="BB588" s="37">
        <v>0.11940000000000001</v>
      </c>
      <c r="BC588" s="36" t="s">
        <v>798</v>
      </c>
      <c r="BD588" s="36" t="s">
        <v>1820</v>
      </c>
    </row>
    <row r="589" spans="2:56">
      <c r="B589" s="36" t="s">
        <v>5345</v>
      </c>
      <c r="C589" s="36" t="s">
        <v>3191</v>
      </c>
      <c r="D589" s="36" t="s">
        <v>5346</v>
      </c>
      <c r="E589" s="36" t="s">
        <v>4879</v>
      </c>
      <c r="F589" s="36" t="s">
        <v>679</v>
      </c>
      <c r="G589" s="36" t="s">
        <v>692</v>
      </c>
      <c r="H589" s="36" t="s">
        <v>675</v>
      </c>
      <c r="I589" s="37">
        <v>2.1</v>
      </c>
      <c r="J589" s="38">
        <v>10000</v>
      </c>
      <c r="K589" s="36" t="s">
        <v>5337</v>
      </c>
      <c r="L589" s="39">
        <v>42425</v>
      </c>
      <c r="M589" s="39">
        <v>42487</v>
      </c>
      <c r="N589" s="36" t="s">
        <v>5338</v>
      </c>
      <c r="O589" s="36" t="s">
        <v>5339</v>
      </c>
      <c r="P589" s="37">
        <v>0.158</v>
      </c>
      <c r="Q589" s="36" t="s">
        <v>677</v>
      </c>
      <c r="R589" s="36" t="s">
        <v>682</v>
      </c>
      <c r="S589" s="47"/>
      <c r="U589" s="36" t="s">
        <v>2570</v>
      </c>
      <c r="V589" s="36" t="s">
        <v>2571</v>
      </c>
      <c r="W589" s="36" t="s">
        <v>2572</v>
      </c>
      <c r="X589" s="36" t="s">
        <v>671</v>
      </c>
      <c r="Y589" s="36" t="s">
        <v>679</v>
      </c>
      <c r="Z589" s="36" t="s">
        <v>8519</v>
      </c>
      <c r="AA589" s="36" t="s">
        <v>8580</v>
      </c>
      <c r="AB589" s="37">
        <v>4.9000000000000004</v>
      </c>
      <c r="AC589" s="38">
        <v>10000</v>
      </c>
      <c r="AD589" s="36" t="s">
        <v>655</v>
      </c>
      <c r="AE589" s="39">
        <v>44224</v>
      </c>
      <c r="AF589" s="39">
        <v>44461</v>
      </c>
      <c r="AG589" s="36" t="s">
        <v>9159</v>
      </c>
      <c r="AH589" s="36" t="s">
        <v>657</v>
      </c>
      <c r="AI589" s="37">
        <v>0.14460000000000001</v>
      </c>
      <c r="AJ589" s="36" t="s">
        <v>677</v>
      </c>
      <c r="AK589" s="36" t="s">
        <v>292</v>
      </c>
      <c r="AN589" s="36" t="s">
        <v>2570</v>
      </c>
      <c r="AO589" s="36" t="s">
        <v>2571</v>
      </c>
      <c r="AP589" s="36" t="s">
        <v>2572</v>
      </c>
      <c r="AQ589" s="36" t="s">
        <v>673</v>
      </c>
      <c r="AR589" s="36" t="s">
        <v>804</v>
      </c>
      <c r="AS589" s="36" t="s">
        <v>698</v>
      </c>
      <c r="AT589" s="36" t="s">
        <v>675</v>
      </c>
      <c r="AU589" s="37">
        <v>4.9000000000000004</v>
      </c>
      <c r="AV589" s="38">
        <v>10000</v>
      </c>
      <c r="AW589" s="36" t="s">
        <v>2554</v>
      </c>
      <c r="AX589" s="39">
        <v>44224</v>
      </c>
      <c r="AY589" s="39">
        <v>44461</v>
      </c>
      <c r="AZ589" s="36" t="s">
        <v>2544</v>
      </c>
      <c r="BA589" s="36" t="s">
        <v>657</v>
      </c>
      <c r="BB589" s="37">
        <v>0.14460000000000001</v>
      </c>
      <c r="BC589" s="36" t="s">
        <v>677</v>
      </c>
      <c r="BD589" s="36" t="s">
        <v>1823</v>
      </c>
    </row>
    <row r="590" spans="2:56">
      <c r="B590" s="36" t="s">
        <v>3192</v>
      </c>
      <c r="C590" s="36" t="s">
        <v>3193</v>
      </c>
      <c r="D590" s="36" t="s">
        <v>3194</v>
      </c>
      <c r="E590" s="36" t="s">
        <v>4879</v>
      </c>
      <c r="F590" s="36" t="s">
        <v>679</v>
      </c>
      <c r="G590" s="36" t="s">
        <v>692</v>
      </c>
      <c r="H590" s="36" t="s">
        <v>675</v>
      </c>
      <c r="I590" s="37">
        <v>2.15</v>
      </c>
      <c r="J590" s="38">
        <v>10000</v>
      </c>
      <c r="K590" s="36" t="s">
        <v>5337</v>
      </c>
      <c r="L590" s="39">
        <v>42425</v>
      </c>
      <c r="M590" s="39">
        <v>42487</v>
      </c>
      <c r="N590" s="36" t="s">
        <v>5338</v>
      </c>
      <c r="O590" s="36" t="s">
        <v>5339</v>
      </c>
      <c r="P590" s="37">
        <v>0.19989999999999999</v>
      </c>
      <c r="Q590" s="36" t="s">
        <v>677</v>
      </c>
      <c r="R590" s="36" t="s">
        <v>682</v>
      </c>
      <c r="S590" s="47"/>
      <c r="U590" s="36" t="s">
        <v>2573</v>
      </c>
      <c r="V590" s="36" t="s">
        <v>9160</v>
      </c>
      <c r="W590" s="36" t="s">
        <v>9161</v>
      </c>
      <c r="X590" s="36" t="s">
        <v>671</v>
      </c>
      <c r="Y590" s="36" t="s">
        <v>8391</v>
      </c>
      <c r="Z590" s="36" t="s">
        <v>692</v>
      </c>
      <c r="AA590" s="36" t="s">
        <v>8389</v>
      </c>
      <c r="AB590" s="37">
        <v>5</v>
      </c>
      <c r="AC590" s="38">
        <v>10000</v>
      </c>
      <c r="AD590" s="36" t="s">
        <v>655</v>
      </c>
      <c r="AE590" s="39">
        <v>44224</v>
      </c>
      <c r="AF590" s="39">
        <v>44461</v>
      </c>
      <c r="AG590" s="36" t="s">
        <v>656</v>
      </c>
      <c r="AH590" s="36" t="s">
        <v>657</v>
      </c>
      <c r="AI590" s="37">
        <v>0.17699999999999999</v>
      </c>
      <c r="AJ590" s="36" t="s">
        <v>677</v>
      </c>
      <c r="AK590" s="36" t="s">
        <v>292</v>
      </c>
      <c r="AN590" s="36" t="s">
        <v>2573</v>
      </c>
      <c r="AO590" s="36" t="s">
        <v>2574</v>
      </c>
      <c r="AP590" s="36" t="s">
        <v>2575</v>
      </c>
      <c r="AQ590" s="36" t="s">
        <v>808</v>
      </c>
      <c r="AR590" s="36" t="s">
        <v>811</v>
      </c>
      <c r="AS590" s="36" t="s">
        <v>692</v>
      </c>
      <c r="AT590" s="36" t="s">
        <v>855</v>
      </c>
      <c r="AU590" s="37">
        <v>5</v>
      </c>
      <c r="AV590" s="38">
        <v>10000</v>
      </c>
      <c r="AW590" s="36" t="s">
        <v>2568</v>
      </c>
      <c r="AX590" s="39">
        <v>44224</v>
      </c>
      <c r="AY590" s="39">
        <v>44461</v>
      </c>
      <c r="AZ590" s="36" t="s">
        <v>2544</v>
      </c>
      <c r="BA590" s="36" t="s">
        <v>2540</v>
      </c>
      <c r="BB590" s="37">
        <v>0.17699999999999999</v>
      </c>
      <c r="BC590" s="36" t="s">
        <v>823</v>
      </c>
      <c r="BD590" s="36" t="s">
        <v>1823</v>
      </c>
    </row>
    <row r="591" spans="2:56">
      <c r="B591" s="36" t="s">
        <v>3195</v>
      </c>
      <c r="C591" s="36" t="s">
        <v>3196</v>
      </c>
      <c r="D591" s="36" t="s">
        <v>3197</v>
      </c>
      <c r="E591" s="36" t="s">
        <v>4879</v>
      </c>
      <c r="F591" s="36" t="s">
        <v>679</v>
      </c>
      <c r="G591" s="36" t="s">
        <v>674</v>
      </c>
      <c r="H591" s="36" t="s">
        <v>675</v>
      </c>
      <c r="I591" s="37">
        <v>1.85</v>
      </c>
      <c r="J591" s="38">
        <v>10000</v>
      </c>
      <c r="K591" s="36" t="s">
        <v>5337</v>
      </c>
      <c r="L591" s="39">
        <v>42426</v>
      </c>
      <c r="M591" s="39">
        <v>42487</v>
      </c>
      <c r="N591" s="36" t="s">
        <v>5338</v>
      </c>
      <c r="O591" s="36" t="s">
        <v>5339</v>
      </c>
      <c r="P591" s="37">
        <v>0.1283</v>
      </c>
      <c r="Q591" s="36" t="s">
        <v>677</v>
      </c>
      <c r="R591" s="36" t="s">
        <v>682</v>
      </c>
      <c r="S591" s="47"/>
      <c r="U591" s="36" t="s">
        <v>9162</v>
      </c>
      <c r="V591" s="36" t="s">
        <v>770</v>
      </c>
      <c r="W591" s="36" t="s">
        <v>2577</v>
      </c>
      <c r="X591" s="36" t="s">
        <v>8575</v>
      </c>
      <c r="Y591" s="36" t="s">
        <v>679</v>
      </c>
      <c r="Z591" s="36" t="s">
        <v>692</v>
      </c>
      <c r="AA591" s="36" t="s">
        <v>675</v>
      </c>
      <c r="AB591" s="37">
        <v>5.25</v>
      </c>
      <c r="AC591" s="38">
        <v>10000</v>
      </c>
      <c r="AD591" s="36" t="s">
        <v>655</v>
      </c>
      <c r="AE591" s="39">
        <v>44224</v>
      </c>
      <c r="AF591" s="39">
        <v>44461</v>
      </c>
      <c r="AG591" s="36" t="s">
        <v>656</v>
      </c>
      <c r="AH591" s="36" t="s">
        <v>9145</v>
      </c>
      <c r="AI591" s="37">
        <v>0.2661</v>
      </c>
      <c r="AJ591" s="36" t="s">
        <v>677</v>
      </c>
      <c r="AK591" s="36" t="s">
        <v>292</v>
      </c>
      <c r="AN591" s="36" t="s">
        <v>2576</v>
      </c>
      <c r="AO591" s="36" t="s">
        <v>770</v>
      </c>
      <c r="AP591" s="36" t="s">
        <v>2577</v>
      </c>
      <c r="AQ591" s="36" t="s">
        <v>808</v>
      </c>
      <c r="AR591" s="36" t="s">
        <v>881</v>
      </c>
      <c r="AS591" s="36" t="s">
        <v>698</v>
      </c>
      <c r="AT591" s="36" t="s">
        <v>675</v>
      </c>
      <c r="AU591" s="37">
        <v>5.25</v>
      </c>
      <c r="AV591" s="38">
        <v>10000</v>
      </c>
      <c r="AW591" s="36" t="s">
        <v>655</v>
      </c>
      <c r="AX591" s="39">
        <v>44224</v>
      </c>
      <c r="AY591" s="39">
        <v>44461</v>
      </c>
      <c r="AZ591" s="36" t="s">
        <v>2544</v>
      </c>
      <c r="BA591" s="36" t="s">
        <v>2540</v>
      </c>
      <c r="BB591" s="37">
        <v>0.2661</v>
      </c>
      <c r="BC591" s="36" t="s">
        <v>793</v>
      </c>
      <c r="BD591" s="36" t="s">
        <v>1823</v>
      </c>
    </row>
    <row r="592" spans="2:56">
      <c r="B592" s="36" t="s">
        <v>3198</v>
      </c>
      <c r="C592" s="36" t="s">
        <v>3199</v>
      </c>
      <c r="D592" s="36" t="s">
        <v>10212</v>
      </c>
      <c r="E592" s="36" t="s">
        <v>4879</v>
      </c>
      <c r="F592" s="36" t="s">
        <v>679</v>
      </c>
      <c r="G592" s="36" t="s">
        <v>674</v>
      </c>
      <c r="H592" s="36" t="s">
        <v>675</v>
      </c>
      <c r="I592" s="37">
        <v>1.9</v>
      </c>
      <c r="J592" s="38">
        <v>10000</v>
      </c>
      <c r="K592" s="36" t="s">
        <v>5337</v>
      </c>
      <c r="L592" s="39">
        <v>42426</v>
      </c>
      <c r="M592" s="39">
        <v>42487</v>
      </c>
      <c r="N592" s="36" t="s">
        <v>5338</v>
      </c>
      <c r="O592" s="36" t="s">
        <v>10213</v>
      </c>
      <c r="P592" s="37">
        <v>9.6600000000000005E-2</v>
      </c>
      <c r="Q592" s="36" t="s">
        <v>677</v>
      </c>
      <c r="R592" s="36" t="s">
        <v>682</v>
      </c>
      <c r="S592" s="47"/>
      <c r="U592" s="36" t="s">
        <v>9163</v>
      </c>
      <c r="V592" s="36" t="s">
        <v>9164</v>
      </c>
      <c r="W592" s="36" t="s">
        <v>9165</v>
      </c>
      <c r="X592" s="36" t="s">
        <v>671</v>
      </c>
      <c r="Y592" s="36" t="s">
        <v>679</v>
      </c>
      <c r="Z592" s="36" t="s">
        <v>8449</v>
      </c>
      <c r="AA592" s="36" t="s">
        <v>675</v>
      </c>
      <c r="AB592" s="37">
        <v>5.5</v>
      </c>
      <c r="AC592" s="38">
        <v>10000</v>
      </c>
      <c r="AD592" s="36" t="s">
        <v>655</v>
      </c>
      <c r="AE592" s="39">
        <v>44224</v>
      </c>
      <c r="AF592" s="39">
        <v>44461</v>
      </c>
      <c r="AG592" s="36" t="s">
        <v>9144</v>
      </c>
      <c r="AH592" s="36" t="s">
        <v>657</v>
      </c>
      <c r="AI592" s="37">
        <v>0.38750000000000001</v>
      </c>
      <c r="AJ592" s="36" t="s">
        <v>8382</v>
      </c>
      <c r="AK592" s="36" t="s">
        <v>292</v>
      </c>
      <c r="AN592" s="36" t="s">
        <v>2578</v>
      </c>
      <c r="AO592" s="36" t="s">
        <v>2579</v>
      </c>
      <c r="AP592" s="36" t="s">
        <v>2580</v>
      </c>
      <c r="AQ592" s="36" t="s">
        <v>1050</v>
      </c>
      <c r="AR592" s="36" t="s">
        <v>804</v>
      </c>
      <c r="AS592" s="36" t="s">
        <v>896</v>
      </c>
      <c r="AT592" s="36" t="s">
        <v>790</v>
      </c>
      <c r="AU592" s="37">
        <v>5.5</v>
      </c>
      <c r="AV592" s="38">
        <v>10000</v>
      </c>
      <c r="AW592" s="36" t="s">
        <v>655</v>
      </c>
      <c r="AX592" s="39">
        <v>44224</v>
      </c>
      <c r="AY592" s="39">
        <v>44461</v>
      </c>
      <c r="AZ592" s="36" t="s">
        <v>2544</v>
      </c>
      <c r="BA592" s="36" t="s">
        <v>2540</v>
      </c>
      <c r="BB592" s="37">
        <v>0.38750000000000001</v>
      </c>
      <c r="BC592" s="36" t="s">
        <v>677</v>
      </c>
      <c r="BD592" s="36" t="s">
        <v>1835</v>
      </c>
    </row>
    <row r="593" spans="2:56">
      <c r="B593" s="36" t="s">
        <v>10214</v>
      </c>
      <c r="C593" s="36" t="s">
        <v>10215</v>
      </c>
      <c r="D593" s="36" t="s">
        <v>5347</v>
      </c>
      <c r="E593" s="36" t="s">
        <v>4879</v>
      </c>
      <c r="F593" s="36" t="s">
        <v>679</v>
      </c>
      <c r="G593" s="36" t="s">
        <v>692</v>
      </c>
      <c r="H593" s="36" t="s">
        <v>675</v>
      </c>
      <c r="I593" s="37">
        <v>1.85</v>
      </c>
      <c r="J593" s="38">
        <v>10000</v>
      </c>
      <c r="K593" s="36" t="s">
        <v>5337</v>
      </c>
      <c r="L593" s="39">
        <v>42426</v>
      </c>
      <c r="M593" s="39">
        <v>42487</v>
      </c>
      <c r="N593" s="36" t="s">
        <v>5338</v>
      </c>
      <c r="O593" s="36" t="s">
        <v>5339</v>
      </c>
      <c r="P593" s="37">
        <v>7.9100000000000004E-2</v>
      </c>
      <c r="Q593" s="36" t="s">
        <v>677</v>
      </c>
      <c r="R593" s="36" t="s">
        <v>682</v>
      </c>
      <c r="S593" s="47"/>
      <c r="U593" s="36" t="s">
        <v>771</v>
      </c>
      <c r="V593" s="36" t="s">
        <v>2581</v>
      </c>
      <c r="W593" s="36" t="s">
        <v>9166</v>
      </c>
      <c r="X593" s="36" t="s">
        <v>8547</v>
      </c>
      <c r="Y593" s="36" t="s">
        <v>8458</v>
      </c>
      <c r="Z593" s="36" t="s">
        <v>8579</v>
      </c>
      <c r="AA593" s="36" t="s">
        <v>8412</v>
      </c>
      <c r="AB593" s="37">
        <v>5.75</v>
      </c>
      <c r="AC593" s="38">
        <v>10000</v>
      </c>
      <c r="AD593" s="36" t="s">
        <v>9167</v>
      </c>
      <c r="AE593" s="39">
        <v>44224</v>
      </c>
      <c r="AF593" s="39">
        <v>44461</v>
      </c>
      <c r="AG593" s="36" t="s">
        <v>656</v>
      </c>
      <c r="AH593" s="36" t="s">
        <v>657</v>
      </c>
      <c r="AI593" s="37">
        <v>0.54400000000000004</v>
      </c>
      <c r="AJ593" s="36" t="s">
        <v>677</v>
      </c>
      <c r="AK593" s="36" t="s">
        <v>9168</v>
      </c>
      <c r="AN593" s="36" t="s">
        <v>771</v>
      </c>
      <c r="AO593" s="36" t="s">
        <v>2581</v>
      </c>
      <c r="AP593" s="36" t="s">
        <v>2582</v>
      </c>
      <c r="AQ593" s="36" t="s">
        <v>808</v>
      </c>
      <c r="AR593" s="36" t="s">
        <v>811</v>
      </c>
      <c r="AS593" s="36" t="s">
        <v>692</v>
      </c>
      <c r="AT593" s="36" t="s">
        <v>78</v>
      </c>
      <c r="AU593" s="37">
        <v>5.75</v>
      </c>
      <c r="AV593" s="38">
        <v>10000</v>
      </c>
      <c r="AW593" s="36" t="s">
        <v>2533</v>
      </c>
      <c r="AX593" s="39">
        <v>44224</v>
      </c>
      <c r="AY593" s="39">
        <v>44461</v>
      </c>
      <c r="AZ593" s="36" t="s">
        <v>2534</v>
      </c>
      <c r="BA593" s="36" t="s">
        <v>2551</v>
      </c>
      <c r="BB593" s="37">
        <v>0.54400000000000004</v>
      </c>
      <c r="BC593" s="36" t="s">
        <v>677</v>
      </c>
      <c r="BD593" s="36" t="s">
        <v>1794</v>
      </c>
    </row>
    <row r="594" spans="2:56">
      <c r="B594" s="36" t="s">
        <v>3200</v>
      </c>
      <c r="C594" s="36" t="s">
        <v>3201</v>
      </c>
      <c r="D594" s="36" t="s">
        <v>10216</v>
      </c>
      <c r="E594" s="36" t="s">
        <v>4879</v>
      </c>
      <c r="F594" s="36" t="s">
        <v>679</v>
      </c>
      <c r="G594" s="36" t="s">
        <v>692</v>
      </c>
      <c r="H594" s="36" t="s">
        <v>675</v>
      </c>
      <c r="I594" s="37">
        <v>1.9</v>
      </c>
      <c r="J594" s="38">
        <v>10000</v>
      </c>
      <c r="K594" s="36" t="s">
        <v>5337</v>
      </c>
      <c r="L594" s="39">
        <v>42426</v>
      </c>
      <c r="M594" s="39">
        <v>42487</v>
      </c>
      <c r="N594" s="36" t="s">
        <v>5338</v>
      </c>
      <c r="O594" s="36" t="s">
        <v>5339</v>
      </c>
      <c r="P594" s="37">
        <v>0.10100000000000001</v>
      </c>
      <c r="Q594" s="36" t="s">
        <v>677</v>
      </c>
      <c r="R594" s="36" t="s">
        <v>682</v>
      </c>
      <c r="S594" s="47"/>
      <c r="U594" s="36" t="s">
        <v>2583</v>
      </c>
      <c r="V594" s="36" t="s">
        <v>2584</v>
      </c>
      <c r="W594" s="36" t="s">
        <v>2585</v>
      </c>
      <c r="X594" s="36" t="s">
        <v>671</v>
      </c>
      <c r="Y594" s="36" t="s">
        <v>679</v>
      </c>
      <c r="Z594" s="36" t="s">
        <v>692</v>
      </c>
      <c r="AA594" s="36" t="s">
        <v>8580</v>
      </c>
      <c r="AB594" s="37">
        <v>6</v>
      </c>
      <c r="AC594" s="38">
        <v>10000</v>
      </c>
      <c r="AD594" s="36" t="s">
        <v>655</v>
      </c>
      <c r="AE594" s="39">
        <v>44224</v>
      </c>
      <c r="AF594" s="39">
        <v>44461</v>
      </c>
      <c r="AG594" s="36" t="s">
        <v>9169</v>
      </c>
      <c r="AH594" s="36" t="s">
        <v>657</v>
      </c>
      <c r="AI594" s="37">
        <v>0.72319999999999995</v>
      </c>
      <c r="AJ594" s="36" t="s">
        <v>677</v>
      </c>
      <c r="AK594" s="36" t="s">
        <v>292</v>
      </c>
      <c r="AN594" s="36" t="s">
        <v>2583</v>
      </c>
      <c r="AO594" s="36" t="s">
        <v>2584</v>
      </c>
      <c r="AP594" s="36" t="s">
        <v>2585</v>
      </c>
      <c r="AQ594" s="36" t="s">
        <v>788</v>
      </c>
      <c r="AR594" s="36" t="s">
        <v>679</v>
      </c>
      <c r="AS594" s="36" t="s">
        <v>692</v>
      </c>
      <c r="AT594" s="36" t="s">
        <v>790</v>
      </c>
      <c r="AU594" s="37">
        <v>6</v>
      </c>
      <c r="AV594" s="38">
        <v>10000</v>
      </c>
      <c r="AW594" s="36" t="s">
        <v>2554</v>
      </c>
      <c r="AX594" s="39">
        <v>44224</v>
      </c>
      <c r="AY594" s="39">
        <v>44461</v>
      </c>
      <c r="AZ594" s="36" t="s">
        <v>656</v>
      </c>
      <c r="BA594" s="36" t="s">
        <v>2540</v>
      </c>
      <c r="BB594" s="37">
        <v>0.72319999999999995</v>
      </c>
      <c r="BC594" s="36" t="s">
        <v>677</v>
      </c>
      <c r="BD594" s="36" t="s">
        <v>1823</v>
      </c>
    </row>
    <row r="595" spans="2:56">
      <c r="B595" s="36" t="s">
        <v>10217</v>
      </c>
      <c r="C595" s="36" t="s">
        <v>10218</v>
      </c>
      <c r="D595" s="36" t="s">
        <v>3202</v>
      </c>
      <c r="E595" s="36" t="s">
        <v>4879</v>
      </c>
      <c r="F595" s="36" t="s">
        <v>679</v>
      </c>
      <c r="G595" s="36" t="s">
        <v>674</v>
      </c>
      <c r="H595" s="36" t="s">
        <v>675</v>
      </c>
      <c r="I595" s="37">
        <v>2.2000000000000002</v>
      </c>
      <c r="J595" s="38">
        <v>10000</v>
      </c>
      <c r="K595" s="36" t="s">
        <v>5337</v>
      </c>
      <c r="L595" s="39">
        <v>42436</v>
      </c>
      <c r="M595" s="39">
        <v>42487</v>
      </c>
      <c r="N595" s="36" t="s">
        <v>5338</v>
      </c>
      <c r="O595" s="36" t="s">
        <v>5339</v>
      </c>
      <c r="P595" s="37">
        <v>2.01E-2</v>
      </c>
      <c r="Q595" s="36" t="s">
        <v>677</v>
      </c>
      <c r="R595" s="36" t="s">
        <v>682</v>
      </c>
      <c r="S595" s="47"/>
      <c r="U595" s="36" t="s">
        <v>9170</v>
      </c>
      <c r="V595" s="36" t="s">
        <v>2587</v>
      </c>
      <c r="W595" s="36" t="s">
        <v>2588</v>
      </c>
      <c r="X595" s="36" t="s">
        <v>671</v>
      </c>
      <c r="Y595" s="36" t="s">
        <v>679</v>
      </c>
      <c r="Z595" s="36" t="s">
        <v>692</v>
      </c>
      <c r="AA595" s="36" t="s">
        <v>675</v>
      </c>
      <c r="AB595" s="37">
        <v>6.25</v>
      </c>
      <c r="AC595" s="38">
        <v>10000</v>
      </c>
      <c r="AD595" s="36" t="s">
        <v>9171</v>
      </c>
      <c r="AE595" s="39">
        <v>44224</v>
      </c>
      <c r="AF595" s="39">
        <v>44461</v>
      </c>
      <c r="AG595" s="36" t="s">
        <v>9144</v>
      </c>
      <c r="AH595" s="36" t="s">
        <v>657</v>
      </c>
      <c r="AI595" s="37">
        <v>0.92369999999999997</v>
      </c>
      <c r="AJ595" s="36" t="s">
        <v>677</v>
      </c>
      <c r="AK595" s="36" t="s">
        <v>292</v>
      </c>
      <c r="AN595" s="36" t="s">
        <v>2586</v>
      </c>
      <c r="AO595" s="36" t="s">
        <v>2587</v>
      </c>
      <c r="AP595" s="36" t="s">
        <v>2588</v>
      </c>
      <c r="AQ595" s="36" t="s">
        <v>788</v>
      </c>
      <c r="AR595" s="36" t="s">
        <v>804</v>
      </c>
      <c r="AS595" s="36" t="s">
        <v>205</v>
      </c>
      <c r="AT595" s="36" t="s">
        <v>790</v>
      </c>
      <c r="AU595" s="37">
        <v>6.25</v>
      </c>
      <c r="AV595" s="38">
        <v>10000</v>
      </c>
      <c r="AW595" s="36" t="s">
        <v>2539</v>
      </c>
      <c r="AX595" s="39">
        <v>44224</v>
      </c>
      <c r="AY595" s="39">
        <v>44461</v>
      </c>
      <c r="AZ595" s="36" t="s">
        <v>2557</v>
      </c>
      <c r="BA595" s="36" t="s">
        <v>2547</v>
      </c>
      <c r="BB595" s="37">
        <v>0.92369999999999997</v>
      </c>
      <c r="BC595" s="36" t="s">
        <v>677</v>
      </c>
      <c r="BD595" s="36" t="s">
        <v>1820</v>
      </c>
    </row>
    <row r="596" spans="2:56">
      <c r="B596" s="36" t="s">
        <v>10219</v>
      </c>
      <c r="C596" s="36" t="s">
        <v>10220</v>
      </c>
      <c r="D596" s="36" t="s">
        <v>3203</v>
      </c>
      <c r="E596" s="36" t="s">
        <v>4879</v>
      </c>
      <c r="F596" s="36" t="s">
        <v>679</v>
      </c>
      <c r="G596" s="36" t="s">
        <v>692</v>
      </c>
      <c r="H596" s="36" t="s">
        <v>675</v>
      </c>
      <c r="I596" s="37">
        <v>2.2000000000000002</v>
      </c>
      <c r="J596" s="38">
        <v>10000</v>
      </c>
      <c r="K596" s="36" t="s">
        <v>5337</v>
      </c>
      <c r="L596" s="39">
        <v>42436</v>
      </c>
      <c r="M596" s="39">
        <v>42487</v>
      </c>
      <c r="N596" s="36" t="s">
        <v>5338</v>
      </c>
      <c r="O596" s="36" t="s">
        <v>5339</v>
      </c>
      <c r="P596" s="37">
        <v>0.1729</v>
      </c>
      <c r="Q596" s="36" t="s">
        <v>677</v>
      </c>
      <c r="R596" s="36" t="s">
        <v>682</v>
      </c>
      <c r="S596" s="47"/>
      <c r="U596" s="36" t="s">
        <v>2589</v>
      </c>
      <c r="V596" s="36" t="s">
        <v>9172</v>
      </c>
      <c r="W596" s="36" t="s">
        <v>2591</v>
      </c>
      <c r="X596" s="36" t="s">
        <v>671</v>
      </c>
      <c r="Y596" s="36" t="s">
        <v>8422</v>
      </c>
      <c r="Z596" s="36" t="s">
        <v>692</v>
      </c>
      <c r="AA596" s="36" t="s">
        <v>8389</v>
      </c>
      <c r="AB596" s="37">
        <v>6.5</v>
      </c>
      <c r="AC596" s="38">
        <v>10000</v>
      </c>
      <c r="AD596" s="36" t="s">
        <v>9173</v>
      </c>
      <c r="AE596" s="39">
        <v>44224</v>
      </c>
      <c r="AF596" s="39">
        <v>44461</v>
      </c>
      <c r="AG596" s="36" t="s">
        <v>656</v>
      </c>
      <c r="AH596" s="36" t="s">
        <v>9174</v>
      </c>
      <c r="AI596" s="37">
        <v>1.1406000000000001</v>
      </c>
      <c r="AJ596" s="36" t="s">
        <v>677</v>
      </c>
      <c r="AK596" s="36" t="s">
        <v>9155</v>
      </c>
      <c r="AN596" s="36" t="s">
        <v>2589</v>
      </c>
      <c r="AO596" s="36" t="s">
        <v>2590</v>
      </c>
      <c r="AP596" s="36" t="s">
        <v>2591</v>
      </c>
      <c r="AQ596" s="36" t="s">
        <v>788</v>
      </c>
      <c r="AR596" s="36" t="s">
        <v>77</v>
      </c>
      <c r="AS596" s="36" t="s">
        <v>692</v>
      </c>
      <c r="AT596" s="36" t="s">
        <v>675</v>
      </c>
      <c r="AU596" s="37">
        <v>6.5</v>
      </c>
      <c r="AV596" s="38">
        <v>10000</v>
      </c>
      <c r="AW596" s="36" t="s">
        <v>2533</v>
      </c>
      <c r="AX596" s="39">
        <v>44224</v>
      </c>
      <c r="AY596" s="39">
        <v>44461</v>
      </c>
      <c r="AZ596" s="36" t="s">
        <v>2557</v>
      </c>
      <c r="BA596" s="36" t="s">
        <v>2540</v>
      </c>
      <c r="BB596" s="37">
        <v>1.1406000000000001</v>
      </c>
      <c r="BC596" s="36" t="s">
        <v>793</v>
      </c>
      <c r="BD596" s="36" t="s">
        <v>1820</v>
      </c>
    </row>
    <row r="597" spans="2:56">
      <c r="B597" s="36" t="s">
        <v>10221</v>
      </c>
      <c r="C597" s="36" t="s">
        <v>3204</v>
      </c>
      <c r="D597" s="36" t="s">
        <v>10222</v>
      </c>
      <c r="E597" s="36" t="s">
        <v>4879</v>
      </c>
      <c r="F597" s="36" t="s">
        <v>679</v>
      </c>
      <c r="G597" s="36" t="s">
        <v>674</v>
      </c>
      <c r="H597" s="36" t="s">
        <v>675</v>
      </c>
      <c r="I597" s="37">
        <v>2.2000000000000002</v>
      </c>
      <c r="J597" s="38">
        <v>10000</v>
      </c>
      <c r="K597" s="36" t="s">
        <v>5308</v>
      </c>
      <c r="L597" s="39">
        <v>42436</v>
      </c>
      <c r="M597" s="39">
        <v>42641</v>
      </c>
      <c r="N597" s="36" t="s">
        <v>5309</v>
      </c>
      <c r="O597" s="36" t="s">
        <v>5311</v>
      </c>
      <c r="P597" s="37">
        <v>8.0100000000000005E-2</v>
      </c>
      <c r="Q597" s="36" t="s">
        <v>677</v>
      </c>
      <c r="R597" s="36" t="s">
        <v>682</v>
      </c>
      <c r="S597" s="47"/>
      <c r="U597" s="36" t="s">
        <v>2592</v>
      </c>
      <c r="V597" s="36" t="s">
        <v>9175</v>
      </c>
      <c r="W597" s="36" t="s">
        <v>2593</v>
      </c>
      <c r="X597" s="36" t="s">
        <v>671</v>
      </c>
      <c r="Y597" s="36" t="s">
        <v>679</v>
      </c>
      <c r="Z597" s="36" t="s">
        <v>674</v>
      </c>
      <c r="AA597" s="36" t="s">
        <v>675</v>
      </c>
      <c r="AB597" s="37">
        <v>4.7</v>
      </c>
      <c r="AC597" s="38">
        <v>10000</v>
      </c>
      <c r="AD597" s="36" t="s">
        <v>2209</v>
      </c>
      <c r="AE597" s="39">
        <v>44228</v>
      </c>
      <c r="AF597" s="39">
        <v>44251</v>
      </c>
      <c r="AG597" s="36" t="s">
        <v>9014</v>
      </c>
      <c r="AH597" s="36" t="s">
        <v>9015</v>
      </c>
      <c r="AI597" s="37">
        <v>0.65790000000000004</v>
      </c>
      <c r="AJ597" s="36" t="s">
        <v>677</v>
      </c>
      <c r="AK597" s="36" t="s">
        <v>8566</v>
      </c>
      <c r="AN597" s="36" t="s">
        <v>2592</v>
      </c>
      <c r="AO597" s="36" t="s">
        <v>772</v>
      </c>
      <c r="AP597" s="36" t="s">
        <v>2593</v>
      </c>
      <c r="AQ597" s="36" t="s">
        <v>808</v>
      </c>
      <c r="AR597" s="36" t="s">
        <v>679</v>
      </c>
      <c r="AS597" s="36" t="s">
        <v>789</v>
      </c>
      <c r="AT597" s="36" t="s">
        <v>675</v>
      </c>
      <c r="AU597" s="37">
        <v>4.7</v>
      </c>
      <c r="AV597" s="38">
        <v>10000</v>
      </c>
      <c r="AW597" s="36" t="s">
        <v>2231</v>
      </c>
      <c r="AX597" s="39">
        <v>44228</v>
      </c>
      <c r="AY597" s="39">
        <v>44251</v>
      </c>
      <c r="AZ597" s="36" t="s">
        <v>2242</v>
      </c>
      <c r="BA597" s="36" t="s">
        <v>2210</v>
      </c>
      <c r="BB597" s="37">
        <v>0.65790000000000004</v>
      </c>
      <c r="BC597" s="36" t="s">
        <v>677</v>
      </c>
      <c r="BD597" s="36" t="s">
        <v>682</v>
      </c>
    </row>
    <row r="598" spans="2:56">
      <c r="B598" s="36" t="s">
        <v>10223</v>
      </c>
      <c r="C598" s="36" t="s">
        <v>10224</v>
      </c>
      <c r="D598" s="36" t="s">
        <v>10225</v>
      </c>
      <c r="E598" s="36" t="s">
        <v>4879</v>
      </c>
      <c r="F598" s="36" t="s">
        <v>679</v>
      </c>
      <c r="G598" s="36" t="s">
        <v>692</v>
      </c>
      <c r="H598" s="36" t="s">
        <v>675</v>
      </c>
      <c r="I598" s="37">
        <v>2.2000000000000002</v>
      </c>
      <c r="J598" s="38">
        <v>10000</v>
      </c>
      <c r="K598" s="36" t="s">
        <v>5308</v>
      </c>
      <c r="L598" s="39">
        <v>42436</v>
      </c>
      <c r="M598" s="39">
        <v>42641</v>
      </c>
      <c r="N598" s="36" t="s">
        <v>5309</v>
      </c>
      <c r="O598" s="36" t="s">
        <v>5311</v>
      </c>
      <c r="P598" s="37">
        <v>0.30370000000000003</v>
      </c>
      <c r="Q598" s="36" t="s">
        <v>677</v>
      </c>
      <c r="R598" s="36" t="s">
        <v>682</v>
      </c>
      <c r="S598" s="47"/>
      <c r="U598" s="36" t="s">
        <v>2594</v>
      </c>
      <c r="V598" s="36" t="s">
        <v>2595</v>
      </c>
      <c r="W598" s="36" t="s">
        <v>773</v>
      </c>
      <c r="X598" s="36" t="s">
        <v>8479</v>
      </c>
      <c r="Y598" s="36" t="s">
        <v>8391</v>
      </c>
      <c r="Z598" s="36" t="s">
        <v>8380</v>
      </c>
      <c r="AA598" s="36" t="s">
        <v>675</v>
      </c>
      <c r="AB598" s="37">
        <v>4.7</v>
      </c>
      <c r="AC598" s="38">
        <v>10000</v>
      </c>
      <c r="AD598" s="36" t="s">
        <v>9059</v>
      </c>
      <c r="AE598" s="39">
        <v>44228</v>
      </c>
      <c r="AF598" s="39">
        <v>44251</v>
      </c>
      <c r="AG598" s="36" t="s">
        <v>194</v>
      </c>
      <c r="AH598" s="36" t="s">
        <v>8997</v>
      </c>
      <c r="AI598" s="37">
        <v>5.7000000000000002E-3</v>
      </c>
      <c r="AJ598" s="36" t="s">
        <v>677</v>
      </c>
      <c r="AK598" s="36" t="s">
        <v>682</v>
      </c>
      <c r="AN598" s="36" t="s">
        <v>2594</v>
      </c>
      <c r="AO598" s="36" t="s">
        <v>2595</v>
      </c>
      <c r="AP598" s="36" t="s">
        <v>773</v>
      </c>
      <c r="AQ598" s="36" t="s">
        <v>808</v>
      </c>
      <c r="AR598" s="36" t="s">
        <v>804</v>
      </c>
      <c r="AS598" s="36" t="s">
        <v>692</v>
      </c>
      <c r="AT598" s="36" t="s">
        <v>790</v>
      </c>
      <c r="AU598" s="37">
        <v>4.7</v>
      </c>
      <c r="AV598" s="38">
        <v>10000</v>
      </c>
      <c r="AW598" s="36" t="s">
        <v>150</v>
      </c>
      <c r="AX598" s="39">
        <v>44228</v>
      </c>
      <c r="AY598" s="39">
        <v>44251</v>
      </c>
      <c r="AZ598" s="36" t="s">
        <v>2222</v>
      </c>
      <c r="BA598" s="36" t="s">
        <v>2223</v>
      </c>
      <c r="BB598" s="37">
        <v>5.7000000000000002E-3</v>
      </c>
      <c r="BC598" s="36" t="s">
        <v>823</v>
      </c>
      <c r="BD598" s="36" t="s">
        <v>79</v>
      </c>
    </row>
    <row r="599" spans="2:56">
      <c r="B599" s="36" t="s">
        <v>5348</v>
      </c>
      <c r="C599" s="36" t="s">
        <v>3205</v>
      </c>
      <c r="D599" s="36" t="s">
        <v>3206</v>
      </c>
      <c r="E599" s="36" t="s">
        <v>4879</v>
      </c>
      <c r="F599" s="36" t="s">
        <v>679</v>
      </c>
      <c r="G599" s="36" t="s">
        <v>674</v>
      </c>
      <c r="H599" s="36" t="s">
        <v>675</v>
      </c>
      <c r="I599" s="37">
        <v>2.25</v>
      </c>
      <c r="J599" s="38">
        <v>10000</v>
      </c>
      <c r="K599" s="36" t="s">
        <v>5337</v>
      </c>
      <c r="L599" s="39">
        <v>42446</v>
      </c>
      <c r="M599" s="39">
        <v>42487</v>
      </c>
      <c r="N599" s="36" t="s">
        <v>5338</v>
      </c>
      <c r="O599" s="36" t="s">
        <v>5339</v>
      </c>
      <c r="P599" s="37">
        <v>6.3E-3</v>
      </c>
      <c r="Q599" s="36" t="s">
        <v>677</v>
      </c>
      <c r="R599" s="36" t="s">
        <v>682</v>
      </c>
      <c r="S599" s="47"/>
      <c r="U599" s="36" t="s">
        <v>2596</v>
      </c>
      <c r="V599" s="36" t="s">
        <v>9176</v>
      </c>
      <c r="W599" s="36" t="s">
        <v>9177</v>
      </c>
      <c r="X599" s="36" t="s">
        <v>671</v>
      </c>
      <c r="Y599" s="36" t="s">
        <v>679</v>
      </c>
      <c r="Z599" s="36" t="s">
        <v>674</v>
      </c>
      <c r="AA599" s="36" t="s">
        <v>675</v>
      </c>
      <c r="AB599" s="37">
        <v>4.7</v>
      </c>
      <c r="AC599" s="38">
        <v>10000</v>
      </c>
      <c r="AD599" s="36" t="s">
        <v>142</v>
      </c>
      <c r="AE599" s="39">
        <v>44228</v>
      </c>
      <c r="AF599" s="39">
        <v>44279</v>
      </c>
      <c r="AG599" s="36" t="s">
        <v>143</v>
      </c>
      <c r="AH599" s="36" t="s">
        <v>1800</v>
      </c>
      <c r="AI599" s="37">
        <v>0.66859999999999997</v>
      </c>
      <c r="AJ599" s="36" t="s">
        <v>8445</v>
      </c>
      <c r="AK599" s="36" t="s">
        <v>682</v>
      </c>
      <c r="AN599" s="36" t="s">
        <v>2596</v>
      </c>
      <c r="AO599" s="36" t="s">
        <v>2597</v>
      </c>
      <c r="AP599" s="36" t="s">
        <v>2598</v>
      </c>
      <c r="AQ599" s="36" t="s">
        <v>673</v>
      </c>
      <c r="AR599" s="36" t="s">
        <v>679</v>
      </c>
      <c r="AS599" s="36" t="s">
        <v>847</v>
      </c>
      <c r="AT599" s="36" t="s">
        <v>78</v>
      </c>
      <c r="AU599" s="37">
        <v>4.7</v>
      </c>
      <c r="AV599" s="38">
        <v>10000</v>
      </c>
      <c r="AW599" s="36" t="s">
        <v>142</v>
      </c>
      <c r="AX599" s="39">
        <v>44228</v>
      </c>
      <c r="AY599" s="39">
        <v>44279</v>
      </c>
      <c r="AZ599" s="36" t="s">
        <v>1799</v>
      </c>
      <c r="BA599" s="36" t="s">
        <v>1841</v>
      </c>
      <c r="BB599" s="37">
        <v>0.66859999999999997</v>
      </c>
      <c r="BC599" s="36" t="s">
        <v>798</v>
      </c>
      <c r="BD599" s="36" t="s">
        <v>1794</v>
      </c>
    </row>
    <row r="600" spans="2:56">
      <c r="B600" s="36" t="s">
        <v>3207</v>
      </c>
      <c r="C600" s="36" t="s">
        <v>10226</v>
      </c>
      <c r="D600" s="36" t="s">
        <v>5349</v>
      </c>
      <c r="E600" s="36" t="s">
        <v>4879</v>
      </c>
      <c r="F600" s="36" t="s">
        <v>679</v>
      </c>
      <c r="G600" s="36" t="s">
        <v>692</v>
      </c>
      <c r="H600" s="36" t="s">
        <v>675</v>
      </c>
      <c r="I600" s="37">
        <v>2.25</v>
      </c>
      <c r="J600" s="38">
        <v>10000</v>
      </c>
      <c r="K600" s="36" t="s">
        <v>5337</v>
      </c>
      <c r="L600" s="39">
        <v>42446</v>
      </c>
      <c r="M600" s="39">
        <v>42487</v>
      </c>
      <c r="N600" s="36" t="s">
        <v>5338</v>
      </c>
      <c r="O600" s="36" t="s">
        <v>5339</v>
      </c>
      <c r="P600" s="37">
        <v>0.1991</v>
      </c>
      <c r="Q600" s="36" t="s">
        <v>677</v>
      </c>
      <c r="R600" s="36" t="s">
        <v>682</v>
      </c>
      <c r="S600" s="47"/>
      <c r="U600" s="36" t="s">
        <v>4728</v>
      </c>
      <c r="V600" s="36" t="s">
        <v>2600</v>
      </c>
      <c r="W600" s="36" t="s">
        <v>4729</v>
      </c>
      <c r="X600" s="36" t="s">
        <v>671</v>
      </c>
      <c r="Y600" s="36" t="s">
        <v>679</v>
      </c>
      <c r="Z600" s="36" t="s">
        <v>692</v>
      </c>
      <c r="AA600" s="36" t="s">
        <v>675</v>
      </c>
      <c r="AB600" s="37">
        <v>4.7</v>
      </c>
      <c r="AC600" s="38">
        <v>10000</v>
      </c>
      <c r="AD600" s="36" t="s">
        <v>9178</v>
      </c>
      <c r="AE600" s="39">
        <v>44228</v>
      </c>
      <c r="AF600" s="39">
        <v>44279</v>
      </c>
      <c r="AG600" s="36" t="s">
        <v>143</v>
      </c>
      <c r="AH600" s="36" t="s">
        <v>1800</v>
      </c>
      <c r="AI600" s="37">
        <v>2.6499999999999999E-2</v>
      </c>
      <c r="AJ600" s="36" t="s">
        <v>8382</v>
      </c>
      <c r="AK600" s="36" t="s">
        <v>682</v>
      </c>
      <c r="AN600" s="36" t="s">
        <v>2599</v>
      </c>
      <c r="AO600" s="36" t="s">
        <v>2600</v>
      </c>
      <c r="AP600" s="36" t="s">
        <v>2601</v>
      </c>
      <c r="AQ600" s="36" t="s">
        <v>827</v>
      </c>
      <c r="AR600" s="36" t="s">
        <v>679</v>
      </c>
      <c r="AS600" s="36" t="s">
        <v>205</v>
      </c>
      <c r="AT600" s="36" t="s">
        <v>675</v>
      </c>
      <c r="AU600" s="37">
        <v>4.7</v>
      </c>
      <c r="AV600" s="38">
        <v>10000</v>
      </c>
      <c r="AW600" s="36" t="s">
        <v>1830</v>
      </c>
      <c r="AX600" s="39">
        <v>44228</v>
      </c>
      <c r="AY600" s="39">
        <v>44279</v>
      </c>
      <c r="AZ600" s="36" t="s">
        <v>1793</v>
      </c>
      <c r="BA600" s="36" t="s">
        <v>1804</v>
      </c>
      <c r="BB600" s="37">
        <v>2.6499999999999999E-2</v>
      </c>
      <c r="BC600" s="36" t="s">
        <v>798</v>
      </c>
      <c r="BD600" s="36" t="s">
        <v>292</v>
      </c>
    </row>
    <row r="601" spans="2:56">
      <c r="B601" s="36" t="s">
        <v>5350</v>
      </c>
      <c r="C601" s="36" t="s">
        <v>3208</v>
      </c>
      <c r="D601" s="36" t="s">
        <v>5351</v>
      </c>
      <c r="E601" s="36" t="s">
        <v>4879</v>
      </c>
      <c r="F601" s="36" t="s">
        <v>679</v>
      </c>
      <c r="G601" s="36" t="s">
        <v>674</v>
      </c>
      <c r="H601" s="36" t="s">
        <v>675</v>
      </c>
      <c r="I601" s="37">
        <v>2.25</v>
      </c>
      <c r="J601" s="38">
        <v>10000</v>
      </c>
      <c r="K601" s="36" t="s">
        <v>5308</v>
      </c>
      <c r="L601" s="39">
        <v>42446</v>
      </c>
      <c r="M601" s="39">
        <v>42641</v>
      </c>
      <c r="N601" s="36" t="s">
        <v>5309</v>
      </c>
      <c r="O601" s="36" t="s">
        <v>5311</v>
      </c>
      <c r="P601" s="37">
        <v>8.2799999999999999E-2</v>
      </c>
      <c r="Q601" s="36" t="s">
        <v>677</v>
      </c>
      <c r="R601" s="36" t="s">
        <v>682</v>
      </c>
      <c r="S601" s="47"/>
      <c r="U601" s="36" t="s">
        <v>2602</v>
      </c>
      <c r="V601" s="36" t="s">
        <v>9179</v>
      </c>
      <c r="W601" s="36" t="s">
        <v>4730</v>
      </c>
      <c r="X601" s="36" t="s">
        <v>671</v>
      </c>
      <c r="Y601" s="36" t="s">
        <v>679</v>
      </c>
      <c r="Z601" s="36" t="s">
        <v>674</v>
      </c>
      <c r="AA601" s="36" t="s">
        <v>8389</v>
      </c>
      <c r="AB601" s="37">
        <v>4.7</v>
      </c>
      <c r="AC601" s="38">
        <v>10000</v>
      </c>
      <c r="AD601" s="36" t="s">
        <v>147</v>
      </c>
      <c r="AE601" s="39">
        <v>44228</v>
      </c>
      <c r="AF601" s="39">
        <v>44370</v>
      </c>
      <c r="AG601" s="36" t="s">
        <v>146</v>
      </c>
      <c r="AH601" s="36" t="s">
        <v>2036</v>
      </c>
      <c r="AI601" s="37">
        <v>0.70309999999999995</v>
      </c>
      <c r="AJ601" s="36" t="s">
        <v>677</v>
      </c>
      <c r="AK601" s="36" t="s">
        <v>682</v>
      </c>
      <c r="AN601" s="36" t="s">
        <v>2602</v>
      </c>
      <c r="AO601" s="36" t="s">
        <v>2603</v>
      </c>
      <c r="AP601" s="36" t="s">
        <v>2604</v>
      </c>
      <c r="AQ601" s="36" t="s">
        <v>827</v>
      </c>
      <c r="AR601" s="36" t="s">
        <v>679</v>
      </c>
      <c r="AS601" s="36" t="s">
        <v>674</v>
      </c>
      <c r="AT601" s="36" t="s">
        <v>855</v>
      </c>
      <c r="AU601" s="37">
        <v>4.7</v>
      </c>
      <c r="AV601" s="38">
        <v>10000</v>
      </c>
      <c r="AW601" s="36" t="s">
        <v>147</v>
      </c>
      <c r="AX601" s="39">
        <v>44228</v>
      </c>
      <c r="AY601" s="39">
        <v>44370</v>
      </c>
      <c r="AZ601" s="36" t="s">
        <v>2196</v>
      </c>
      <c r="BA601" s="36" t="s">
        <v>2040</v>
      </c>
      <c r="BB601" s="37">
        <v>0.70309999999999995</v>
      </c>
      <c r="BC601" s="36" t="s">
        <v>793</v>
      </c>
      <c r="BD601" s="36" t="s">
        <v>1835</v>
      </c>
    </row>
    <row r="602" spans="2:56">
      <c r="B602" s="36" t="s">
        <v>10227</v>
      </c>
      <c r="C602" s="36" t="s">
        <v>10228</v>
      </c>
      <c r="D602" s="36" t="s">
        <v>10229</v>
      </c>
      <c r="E602" s="36" t="s">
        <v>4879</v>
      </c>
      <c r="F602" s="36" t="s">
        <v>679</v>
      </c>
      <c r="G602" s="36" t="s">
        <v>692</v>
      </c>
      <c r="H602" s="36" t="s">
        <v>675</v>
      </c>
      <c r="I602" s="37">
        <v>2.25</v>
      </c>
      <c r="J602" s="38">
        <v>10000</v>
      </c>
      <c r="K602" s="36" t="s">
        <v>5308</v>
      </c>
      <c r="L602" s="39">
        <v>42446</v>
      </c>
      <c r="M602" s="39">
        <v>42641</v>
      </c>
      <c r="N602" s="36" t="s">
        <v>5309</v>
      </c>
      <c r="O602" s="36" t="s">
        <v>5311</v>
      </c>
      <c r="P602" s="37">
        <v>0.33500000000000002</v>
      </c>
      <c r="Q602" s="36" t="s">
        <v>677</v>
      </c>
      <c r="R602" s="36" t="s">
        <v>682</v>
      </c>
      <c r="S602" s="47"/>
      <c r="U602" s="36" t="s">
        <v>9180</v>
      </c>
      <c r="V602" s="36" t="s">
        <v>2606</v>
      </c>
      <c r="W602" s="36" t="s">
        <v>4731</v>
      </c>
      <c r="X602" s="36" t="s">
        <v>671</v>
      </c>
      <c r="Y602" s="36" t="s">
        <v>679</v>
      </c>
      <c r="Z602" s="36" t="s">
        <v>692</v>
      </c>
      <c r="AA602" s="36" t="s">
        <v>675</v>
      </c>
      <c r="AB602" s="37">
        <v>4.7</v>
      </c>
      <c r="AC602" s="38">
        <v>10000</v>
      </c>
      <c r="AD602" s="36" t="s">
        <v>8917</v>
      </c>
      <c r="AE602" s="39">
        <v>44228</v>
      </c>
      <c r="AF602" s="39">
        <v>44370</v>
      </c>
      <c r="AG602" s="36" t="s">
        <v>146</v>
      </c>
      <c r="AH602" s="36" t="s">
        <v>9105</v>
      </c>
      <c r="AI602" s="37">
        <v>8.5599999999999996E-2</v>
      </c>
      <c r="AJ602" s="36" t="s">
        <v>677</v>
      </c>
      <c r="AK602" s="36" t="s">
        <v>682</v>
      </c>
      <c r="AN602" s="36" t="s">
        <v>2605</v>
      </c>
      <c r="AO602" s="36" t="s">
        <v>2606</v>
      </c>
      <c r="AP602" s="36" t="s">
        <v>2607</v>
      </c>
      <c r="AQ602" s="36" t="s">
        <v>827</v>
      </c>
      <c r="AR602" s="36" t="s">
        <v>881</v>
      </c>
      <c r="AS602" s="36" t="s">
        <v>205</v>
      </c>
      <c r="AT602" s="36" t="s">
        <v>675</v>
      </c>
      <c r="AU602" s="37">
        <v>4.7</v>
      </c>
      <c r="AV602" s="38">
        <v>10000</v>
      </c>
      <c r="AW602" s="36" t="s">
        <v>2050</v>
      </c>
      <c r="AX602" s="39">
        <v>44228</v>
      </c>
      <c r="AY602" s="39">
        <v>44370</v>
      </c>
      <c r="AZ602" s="36" t="s">
        <v>2051</v>
      </c>
      <c r="BA602" s="36" t="s">
        <v>2044</v>
      </c>
      <c r="BB602" s="37">
        <v>8.5599999999999996E-2</v>
      </c>
      <c r="BC602" s="36" t="s">
        <v>798</v>
      </c>
      <c r="BD602" s="36" t="s">
        <v>1835</v>
      </c>
    </row>
    <row r="603" spans="2:56">
      <c r="B603" s="36" t="s">
        <v>10230</v>
      </c>
      <c r="C603" s="36" t="s">
        <v>3209</v>
      </c>
      <c r="D603" s="36" t="s">
        <v>3210</v>
      </c>
      <c r="E603" s="36" t="s">
        <v>4879</v>
      </c>
      <c r="F603" s="36" t="s">
        <v>679</v>
      </c>
      <c r="G603" s="36" t="s">
        <v>674</v>
      </c>
      <c r="H603" s="36" t="s">
        <v>675</v>
      </c>
      <c r="I603" s="37">
        <v>2.2999999999999998</v>
      </c>
      <c r="J603" s="38">
        <v>10000</v>
      </c>
      <c r="K603" s="36" t="s">
        <v>5337</v>
      </c>
      <c r="L603" s="39">
        <v>42451</v>
      </c>
      <c r="M603" s="39">
        <v>42487</v>
      </c>
      <c r="N603" s="36" t="s">
        <v>5338</v>
      </c>
      <c r="O603" s="36" t="s">
        <v>5339</v>
      </c>
      <c r="P603" s="37">
        <v>4.3299999999999998E-2</v>
      </c>
      <c r="Q603" s="36" t="s">
        <v>677</v>
      </c>
      <c r="R603" s="36" t="s">
        <v>682</v>
      </c>
      <c r="S603" s="47"/>
      <c r="U603" s="36" t="s">
        <v>2608</v>
      </c>
      <c r="V603" s="36" t="s">
        <v>2609</v>
      </c>
      <c r="W603" s="36" t="s">
        <v>774</v>
      </c>
      <c r="X603" s="36" t="s">
        <v>671</v>
      </c>
      <c r="Y603" s="36" t="s">
        <v>8422</v>
      </c>
      <c r="Z603" s="36" t="s">
        <v>674</v>
      </c>
      <c r="AA603" s="36" t="s">
        <v>675</v>
      </c>
      <c r="AB603" s="37">
        <v>4.7</v>
      </c>
      <c r="AC603" s="38">
        <v>10000</v>
      </c>
      <c r="AD603" s="36" t="s">
        <v>9181</v>
      </c>
      <c r="AE603" s="39">
        <v>44228</v>
      </c>
      <c r="AF603" s="39">
        <v>44461</v>
      </c>
      <c r="AG603" s="36" t="s">
        <v>656</v>
      </c>
      <c r="AH603" s="36" t="s">
        <v>657</v>
      </c>
      <c r="AI603" s="37">
        <v>0.77390000000000003</v>
      </c>
      <c r="AJ603" s="36" t="s">
        <v>677</v>
      </c>
      <c r="AK603" s="36" t="s">
        <v>292</v>
      </c>
      <c r="AN603" s="36" t="s">
        <v>2608</v>
      </c>
      <c r="AO603" s="36" t="s">
        <v>2609</v>
      </c>
      <c r="AP603" s="36" t="s">
        <v>774</v>
      </c>
      <c r="AQ603" s="36" t="s">
        <v>827</v>
      </c>
      <c r="AR603" s="36" t="s">
        <v>811</v>
      </c>
      <c r="AS603" s="36" t="s">
        <v>674</v>
      </c>
      <c r="AT603" s="36" t="s">
        <v>790</v>
      </c>
      <c r="AU603" s="37">
        <v>4.7</v>
      </c>
      <c r="AV603" s="38">
        <v>10000</v>
      </c>
      <c r="AW603" s="36" t="s">
        <v>2533</v>
      </c>
      <c r="AX603" s="39">
        <v>44228</v>
      </c>
      <c r="AY603" s="39">
        <v>44461</v>
      </c>
      <c r="AZ603" s="36" t="s">
        <v>2544</v>
      </c>
      <c r="BA603" s="36" t="s">
        <v>2547</v>
      </c>
      <c r="BB603" s="37">
        <v>0.77390000000000003</v>
      </c>
      <c r="BC603" s="36" t="s">
        <v>798</v>
      </c>
      <c r="BD603" s="36" t="s">
        <v>1794</v>
      </c>
    </row>
    <row r="604" spans="2:56">
      <c r="B604" s="36" t="s">
        <v>5352</v>
      </c>
      <c r="C604" s="36" t="s">
        <v>10231</v>
      </c>
      <c r="D604" s="36" t="s">
        <v>3211</v>
      </c>
      <c r="E604" s="36" t="s">
        <v>4879</v>
      </c>
      <c r="F604" s="36" t="s">
        <v>679</v>
      </c>
      <c r="G604" s="36" t="s">
        <v>692</v>
      </c>
      <c r="H604" s="36" t="s">
        <v>675</v>
      </c>
      <c r="I604" s="37">
        <v>2.2999999999999998</v>
      </c>
      <c r="J604" s="38">
        <v>10000</v>
      </c>
      <c r="K604" s="36" t="s">
        <v>5337</v>
      </c>
      <c r="L604" s="39">
        <v>42451</v>
      </c>
      <c r="M604" s="39">
        <v>42487</v>
      </c>
      <c r="N604" s="36" t="s">
        <v>5338</v>
      </c>
      <c r="O604" s="36" t="s">
        <v>5339</v>
      </c>
      <c r="P604" s="37">
        <v>0.15409999999999999</v>
      </c>
      <c r="Q604" s="36" t="s">
        <v>677</v>
      </c>
      <c r="R604" s="36" t="s">
        <v>682</v>
      </c>
      <c r="S604" s="47"/>
      <c r="U604" s="36" t="s">
        <v>2610</v>
      </c>
      <c r="V604" s="36" t="s">
        <v>9182</v>
      </c>
      <c r="W604" s="36" t="s">
        <v>2612</v>
      </c>
      <c r="X604" s="36" t="s">
        <v>671</v>
      </c>
      <c r="Y604" s="36" t="s">
        <v>679</v>
      </c>
      <c r="Z604" s="36" t="s">
        <v>8527</v>
      </c>
      <c r="AA604" s="36" t="s">
        <v>675</v>
      </c>
      <c r="AB604" s="37">
        <v>4.7</v>
      </c>
      <c r="AC604" s="38">
        <v>10000</v>
      </c>
      <c r="AD604" s="36" t="s">
        <v>655</v>
      </c>
      <c r="AE604" s="39">
        <v>44228</v>
      </c>
      <c r="AF604" s="39">
        <v>44461</v>
      </c>
      <c r="AG604" s="36" t="s">
        <v>9144</v>
      </c>
      <c r="AH604" s="36" t="s">
        <v>657</v>
      </c>
      <c r="AI604" s="37">
        <v>0.13869999999999999</v>
      </c>
      <c r="AJ604" s="36" t="s">
        <v>8382</v>
      </c>
      <c r="AK604" s="36" t="s">
        <v>292</v>
      </c>
      <c r="AN604" s="36" t="s">
        <v>2610</v>
      </c>
      <c r="AO604" s="36" t="s">
        <v>2611</v>
      </c>
      <c r="AP604" s="36" t="s">
        <v>2612</v>
      </c>
      <c r="AQ604" s="36" t="s">
        <v>827</v>
      </c>
      <c r="AR604" s="36" t="s">
        <v>679</v>
      </c>
      <c r="AS604" s="36" t="s">
        <v>692</v>
      </c>
      <c r="AT604" s="36" t="s">
        <v>675</v>
      </c>
      <c r="AU604" s="37">
        <v>4.7</v>
      </c>
      <c r="AV604" s="38">
        <v>10000</v>
      </c>
      <c r="AW604" s="36" t="s">
        <v>2554</v>
      </c>
      <c r="AX604" s="39">
        <v>44228</v>
      </c>
      <c r="AY604" s="39">
        <v>44461</v>
      </c>
      <c r="AZ604" s="36" t="s">
        <v>2557</v>
      </c>
      <c r="BA604" s="36" t="s">
        <v>2540</v>
      </c>
      <c r="BB604" s="37">
        <v>0.13869999999999999</v>
      </c>
      <c r="BC604" s="36" t="s">
        <v>201</v>
      </c>
      <c r="BD604" s="36" t="s">
        <v>1794</v>
      </c>
    </row>
    <row r="605" spans="2:56">
      <c r="B605" s="36" t="s">
        <v>10232</v>
      </c>
      <c r="C605" s="36" t="s">
        <v>3212</v>
      </c>
      <c r="D605" s="36" t="s">
        <v>10233</v>
      </c>
      <c r="E605" s="36" t="s">
        <v>4879</v>
      </c>
      <c r="F605" s="36" t="s">
        <v>679</v>
      </c>
      <c r="G605" s="36" t="s">
        <v>674</v>
      </c>
      <c r="H605" s="36" t="s">
        <v>675</v>
      </c>
      <c r="I605" s="37">
        <v>2.2999999999999998</v>
      </c>
      <c r="J605" s="38">
        <v>10000</v>
      </c>
      <c r="K605" s="36" t="s">
        <v>5308</v>
      </c>
      <c r="L605" s="39">
        <v>42451</v>
      </c>
      <c r="M605" s="39">
        <v>42641</v>
      </c>
      <c r="N605" s="36" t="s">
        <v>5309</v>
      </c>
      <c r="O605" s="36" t="s">
        <v>5311</v>
      </c>
      <c r="P605" s="37">
        <v>0.1207</v>
      </c>
      <c r="Q605" s="36" t="s">
        <v>677</v>
      </c>
      <c r="R605" s="36" t="s">
        <v>682</v>
      </c>
      <c r="S605" s="47"/>
      <c r="U605" s="36" t="s">
        <v>2613</v>
      </c>
      <c r="V605" s="36" t="s">
        <v>2614</v>
      </c>
      <c r="W605" s="36" t="s">
        <v>9183</v>
      </c>
      <c r="X605" s="36" t="s">
        <v>671</v>
      </c>
      <c r="Y605" s="36" t="s">
        <v>8518</v>
      </c>
      <c r="Z605" s="36" t="s">
        <v>674</v>
      </c>
      <c r="AA605" s="36" t="s">
        <v>675</v>
      </c>
      <c r="AB605" s="37">
        <v>6.75</v>
      </c>
      <c r="AC605" s="38">
        <v>10000</v>
      </c>
      <c r="AD605" s="36" t="s">
        <v>655</v>
      </c>
      <c r="AE605" s="39">
        <v>44237</v>
      </c>
      <c r="AF605" s="39">
        <v>44461</v>
      </c>
      <c r="AG605" s="36" t="s">
        <v>656</v>
      </c>
      <c r="AH605" s="36" t="s">
        <v>657</v>
      </c>
      <c r="AI605" s="37">
        <v>0.10050000000000001</v>
      </c>
      <c r="AJ605" s="36" t="s">
        <v>677</v>
      </c>
      <c r="AK605" s="36" t="s">
        <v>292</v>
      </c>
      <c r="AN605" s="36" t="s">
        <v>2613</v>
      </c>
      <c r="AO605" s="36" t="s">
        <v>2614</v>
      </c>
      <c r="AP605" s="36" t="s">
        <v>2615</v>
      </c>
      <c r="AQ605" s="36" t="s">
        <v>673</v>
      </c>
      <c r="AR605" s="36" t="s">
        <v>804</v>
      </c>
      <c r="AS605" s="36" t="s">
        <v>80</v>
      </c>
      <c r="AT605" s="36" t="s">
        <v>809</v>
      </c>
      <c r="AU605" s="37">
        <v>6.75</v>
      </c>
      <c r="AV605" s="38">
        <v>10000</v>
      </c>
      <c r="AW605" s="36" t="s">
        <v>2539</v>
      </c>
      <c r="AX605" s="39">
        <v>44237</v>
      </c>
      <c r="AY605" s="39">
        <v>44461</v>
      </c>
      <c r="AZ605" s="36" t="s">
        <v>2616</v>
      </c>
      <c r="BA605" s="36" t="s">
        <v>2551</v>
      </c>
      <c r="BB605" s="37">
        <v>0.10050000000000001</v>
      </c>
      <c r="BC605" s="36" t="s">
        <v>798</v>
      </c>
      <c r="BD605" s="36" t="s">
        <v>1794</v>
      </c>
    </row>
    <row r="606" spans="2:56">
      <c r="B606" s="36" t="s">
        <v>10234</v>
      </c>
      <c r="C606" s="36" t="s">
        <v>3213</v>
      </c>
      <c r="D606" s="36" t="s">
        <v>3214</v>
      </c>
      <c r="E606" s="36" t="s">
        <v>4879</v>
      </c>
      <c r="F606" s="36" t="s">
        <v>679</v>
      </c>
      <c r="G606" s="36" t="s">
        <v>692</v>
      </c>
      <c r="H606" s="36" t="s">
        <v>675</v>
      </c>
      <c r="I606" s="37">
        <v>2.2999999999999998</v>
      </c>
      <c r="J606" s="38">
        <v>10000</v>
      </c>
      <c r="K606" s="36" t="s">
        <v>5308</v>
      </c>
      <c r="L606" s="39">
        <v>42451</v>
      </c>
      <c r="M606" s="39">
        <v>42641</v>
      </c>
      <c r="N606" s="36" t="s">
        <v>5309</v>
      </c>
      <c r="O606" s="36" t="s">
        <v>5311</v>
      </c>
      <c r="P606" s="37">
        <v>0.27229999999999999</v>
      </c>
      <c r="Q606" s="36" t="s">
        <v>677</v>
      </c>
      <c r="R606" s="36" t="s">
        <v>682</v>
      </c>
      <c r="S606" s="47"/>
      <c r="U606" s="36" t="s">
        <v>9184</v>
      </c>
      <c r="V606" s="36" t="s">
        <v>9185</v>
      </c>
      <c r="W606" s="36" t="s">
        <v>9186</v>
      </c>
      <c r="X606" s="36" t="s">
        <v>671</v>
      </c>
      <c r="Y606" s="36" t="s">
        <v>679</v>
      </c>
      <c r="Z606" s="36" t="s">
        <v>692</v>
      </c>
      <c r="AA606" s="36" t="s">
        <v>8406</v>
      </c>
      <c r="AB606" s="37">
        <v>6.75</v>
      </c>
      <c r="AC606" s="38">
        <v>10000</v>
      </c>
      <c r="AD606" s="36" t="s">
        <v>655</v>
      </c>
      <c r="AE606" s="39">
        <v>44237</v>
      </c>
      <c r="AF606" s="39">
        <v>44461</v>
      </c>
      <c r="AG606" s="36" t="s">
        <v>9187</v>
      </c>
      <c r="AH606" s="36" t="s">
        <v>657</v>
      </c>
      <c r="AI606" s="37">
        <v>1.1938</v>
      </c>
      <c r="AJ606" s="36" t="s">
        <v>8608</v>
      </c>
      <c r="AK606" s="36" t="s">
        <v>292</v>
      </c>
      <c r="AN606" s="36" t="s">
        <v>2617</v>
      </c>
      <c r="AO606" s="36" t="s">
        <v>2618</v>
      </c>
      <c r="AP606" s="36" t="s">
        <v>2619</v>
      </c>
      <c r="AQ606" s="36" t="s">
        <v>808</v>
      </c>
      <c r="AR606" s="36" t="s">
        <v>679</v>
      </c>
      <c r="AS606" s="36" t="s">
        <v>896</v>
      </c>
      <c r="AT606" s="36" t="s">
        <v>871</v>
      </c>
      <c r="AU606" s="37">
        <v>6.75</v>
      </c>
      <c r="AV606" s="38">
        <v>10000</v>
      </c>
      <c r="AW606" s="36" t="s">
        <v>2554</v>
      </c>
      <c r="AX606" s="39">
        <v>44237</v>
      </c>
      <c r="AY606" s="39">
        <v>44461</v>
      </c>
      <c r="AZ606" s="36" t="s">
        <v>2557</v>
      </c>
      <c r="BA606" s="36" t="s">
        <v>2540</v>
      </c>
      <c r="BB606" s="37">
        <v>1.1938</v>
      </c>
      <c r="BC606" s="36" t="s">
        <v>677</v>
      </c>
      <c r="BD606" s="36" t="s">
        <v>1835</v>
      </c>
    </row>
    <row r="607" spans="2:56">
      <c r="B607" s="36" t="s">
        <v>3215</v>
      </c>
      <c r="C607" s="36" t="s">
        <v>3216</v>
      </c>
      <c r="D607" s="36" t="s">
        <v>10235</v>
      </c>
      <c r="E607" s="36" t="s">
        <v>4879</v>
      </c>
      <c r="F607" s="36" t="s">
        <v>679</v>
      </c>
      <c r="G607" s="36" t="s">
        <v>674</v>
      </c>
      <c r="H607" s="36" t="s">
        <v>675</v>
      </c>
      <c r="I607" s="37">
        <v>2.0499999999999998</v>
      </c>
      <c r="J607" s="38">
        <v>10000</v>
      </c>
      <c r="K607" s="36" t="s">
        <v>5353</v>
      </c>
      <c r="L607" s="39">
        <v>42453</v>
      </c>
      <c r="M607" s="39">
        <v>42515</v>
      </c>
      <c r="N607" s="36" t="s">
        <v>5354</v>
      </c>
      <c r="O607" s="36" t="s">
        <v>5355</v>
      </c>
      <c r="P607" s="37">
        <v>0.1716</v>
      </c>
      <c r="Q607" s="36" t="s">
        <v>677</v>
      </c>
      <c r="R607" s="36" t="s">
        <v>682</v>
      </c>
      <c r="S607" s="47"/>
      <c r="U607" s="36" t="s">
        <v>9188</v>
      </c>
      <c r="V607" s="36" t="s">
        <v>2621</v>
      </c>
      <c r="W607" s="36" t="s">
        <v>9189</v>
      </c>
      <c r="X607" s="36" t="s">
        <v>8575</v>
      </c>
      <c r="Y607" s="36" t="s">
        <v>679</v>
      </c>
      <c r="Z607" s="36" t="s">
        <v>674</v>
      </c>
      <c r="AA607" s="36" t="s">
        <v>8406</v>
      </c>
      <c r="AB607" s="37">
        <v>4.8</v>
      </c>
      <c r="AC607" s="38">
        <v>10000</v>
      </c>
      <c r="AD607" s="36" t="s">
        <v>668</v>
      </c>
      <c r="AE607" s="39">
        <v>44252</v>
      </c>
      <c r="AF607" s="39">
        <v>44314</v>
      </c>
      <c r="AG607" s="36" t="s">
        <v>669</v>
      </c>
      <c r="AH607" s="36" t="s">
        <v>670</v>
      </c>
      <c r="AI607" s="37">
        <v>0.65149999999999997</v>
      </c>
      <c r="AJ607" s="36" t="s">
        <v>8432</v>
      </c>
      <c r="AK607" s="36" t="s">
        <v>682</v>
      </c>
      <c r="AN607" s="36" t="s">
        <v>2620</v>
      </c>
      <c r="AO607" s="36" t="s">
        <v>2621</v>
      </c>
      <c r="AP607" s="36" t="s">
        <v>2622</v>
      </c>
      <c r="AQ607" s="36" t="s">
        <v>827</v>
      </c>
      <c r="AR607" s="36" t="s">
        <v>804</v>
      </c>
      <c r="AS607" s="36" t="s">
        <v>812</v>
      </c>
      <c r="AT607" s="36" t="s">
        <v>78</v>
      </c>
      <c r="AU607" s="37">
        <v>4.8</v>
      </c>
      <c r="AV607" s="38">
        <v>10000</v>
      </c>
      <c r="AW607" s="36" t="s">
        <v>2623</v>
      </c>
      <c r="AX607" s="39">
        <v>44252</v>
      </c>
      <c r="AY607" s="39">
        <v>44314</v>
      </c>
      <c r="AZ607" s="36" t="s">
        <v>2624</v>
      </c>
      <c r="BA607" s="36" t="s">
        <v>670</v>
      </c>
      <c r="BB607" s="37">
        <v>0.65149999999999997</v>
      </c>
      <c r="BC607" s="36" t="s">
        <v>823</v>
      </c>
      <c r="BD607" s="36" t="s">
        <v>1794</v>
      </c>
    </row>
    <row r="608" spans="2:56">
      <c r="B608" s="36" t="s">
        <v>10236</v>
      </c>
      <c r="C608" s="36" t="s">
        <v>5356</v>
      </c>
      <c r="D608" s="36" t="s">
        <v>10237</v>
      </c>
      <c r="E608" s="36" t="s">
        <v>4879</v>
      </c>
      <c r="F608" s="36" t="s">
        <v>679</v>
      </c>
      <c r="G608" s="36" t="s">
        <v>674</v>
      </c>
      <c r="H608" s="36" t="s">
        <v>675</v>
      </c>
      <c r="I608" s="37">
        <v>2.1</v>
      </c>
      <c r="J608" s="38">
        <v>10000</v>
      </c>
      <c r="K608" s="36" t="s">
        <v>5353</v>
      </c>
      <c r="L608" s="39">
        <v>42453</v>
      </c>
      <c r="M608" s="39">
        <v>42515</v>
      </c>
      <c r="N608" s="36" t="s">
        <v>5354</v>
      </c>
      <c r="O608" s="36" t="s">
        <v>5355</v>
      </c>
      <c r="P608" s="37">
        <v>0.14349999999999999</v>
      </c>
      <c r="Q608" s="36" t="s">
        <v>677</v>
      </c>
      <c r="R608" s="36" t="s">
        <v>682</v>
      </c>
      <c r="S608" s="47"/>
      <c r="U608" s="36" t="s">
        <v>2625</v>
      </c>
      <c r="V608" s="36" t="s">
        <v>775</v>
      </c>
      <c r="W608" s="36" t="s">
        <v>9190</v>
      </c>
      <c r="X608" s="36" t="s">
        <v>671</v>
      </c>
      <c r="Y608" s="36" t="s">
        <v>679</v>
      </c>
      <c r="Z608" s="36" t="s">
        <v>674</v>
      </c>
      <c r="AA608" s="36" t="s">
        <v>675</v>
      </c>
      <c r="AB608" s="37">
        <v>4.9000000000000004</v>
      </c>
      <c r="AC608" s="38">
        <v>10000</v>
      </c>
      <c r="AD608" s="36" t="s">
        <v>668</v>
      </c>
      <c r="AE608" s="39">
        <v>44252</v>
      </c>
      <c r="AF608" s="39">
        <v>44314</v>
      </c>
      <c r="AG608" s="36" t="s">
        <v>669</v>
      </c>
      <c r="AH608" s="36" t="s">
        <v>9191</v>
      </c>
      <c r="AI608" s="37">
        <v>0.58379999999999999</v>
      </c>
      <c r="AJ608" s="36" t="s">
        <v>677</v>
      </c>
      <c r="AK608" s="36" t="s">
        <v>682</v>
      </c>
      <c r="AN608" s="36" t="s">
        <v>2625</v>
      </c>
      <c r="AO608" s="36" t="s">
        <v>775</v>
      </c>
      <c r="AP608" s="36" t="s">
        <v>2626</v>
      </c>
      <c r="AQ608" s="36" t="s">
        <v>673</v>
      </c>
      <c r="AR608" s="36" t="s">
        <v>679</v>
      </c>
      <c r="AS608" s="36" t="s">
        <v>847</v>
      </c>
      <c r="AT608" s="36" t="s">
        <v>809</v>
      </c>
      <c r="AU608" s="37">
        <v>4.9000000000000004</v>
      </c>
      <c r="AV608" s="38">
        <v>10000</v>
      </c>
      <c r="AW608" s="36" t="s">
        <v>2627</v>
      </c>
      <c r="AX608" s="39">
        <v>44252</v>
      </c>
      <c r="AY608" s="39">
        <v>44314</v>
      </c>
      <c r="AZ608" s="36" t="s">
        <v>2628</v>
      </c>
      <c r="BA608" s="36" t="s">
        <v>2629</v>
      </c>
      <c r="BB608" s="37">
        <v>0.58379999999999999</v>
      </c>
      <c r="BC608" s="36" t="s">
        <v>798</v>
      </c>
      <c r="BD608" s="36" t="s">
        <v>1820</v>
      </c>
    </row>
    <row r="609" spans="2:56">
      <c r="B609" s="36" t="s">
        <v>10238</v>
      </c>
      <c r="C609" s="36" t="s">
        <v>10239</v>
      </c>
      <c r="D609" s="36" t="s">
        <v>3217</v>
      </c>
      <c r="E609" s="36" t="s">
        <v>4879</v>
      </c>
      <c r="F609" s="36" t="s">
        <v>679</v>
      </c>
      <c r="G609" s="36" t="s">
        <v>674</v>
      </c>
      <c r="H609" s="36" t="s">
        <v>675</v>
      </c>
      <c r="I609" s="37">
        <v>2.15</v>
      </c>
      <c r="J609" s="38">
        <v>10000</v>
      </c>
      <c r="K609" s="36" t="s">
        <v>5353</v>
      </c>
      <c r="L609" s="39">
        <v>42453</v>
      </c>
      <c r="M609" s="39">
        <v>42515</v>
      </c>
      <c r="N609" s="36" t="s">
        <v>5354</v>
      </c>
      <c r="O609" s="36" t="s">
        <v>5355</v>
      </c>
      <c r="P609" s="37">
        <v>0.1173</v>
      </c>
      <c r="Q609" s="36" t="s">
        <v>677</v>
      </c>
      <c r="R609" s="36" t="s">
        <v>682</v>
      </c>
      <c r="S609" s="47"/>
      <c r="U609" s="36" t="s">
        <v>2630</v>
      </c>
      <c r="V609" s="36" t="s">
        <v>9192</v>
      </c>
      <c r="W609" s="36" t="s">
        <v>9193</v>
      </c>
      <c r="X609" s="36" t="s">
        <v>671</v>
      </c>
      <c r="Y609" s="36" t="s">
        <v>679</v>
      </c>
      <c r="Z609" s="36" t="s">
        <v>674</v>
      </c>
      <c r="AA609" s="36" t="s">
        <v>675</v>
      </c>
      <c r="AB609" s="37">
        <v>5</v>
      </c>
      <c r="AC609" s="38">
        <v>10000</v>
      </c>
      <c r="AD609" s="36" t="s">
        <v>9194</v>
      </c>
      <c r="AE609" s="39">
        <v>44252</v>
      </c>
      <c r="AF609" s="39">
        <v>44314</v>
      </c>
      <c r="AG609" s="36" t="s">
        <v>9195</v>
      </c>
      <c r="AH609" s="36" t="s">
        <v>670</v>
      </c>
      <c r="AI609" s="37">
        <v>0.50170000000000003</v>
      </c>
      <c r="AJ609" s="36" t="s">
        <v>8390</v>
      </c>
      <c r="AK609" s="36" t="s">
        <v>8381</v>
      </c>
      <c r="AN609" s="36" t="s">
        <v>2630</v>
      </c>
      <c r="AO609" s="36" t="s">
        <v>2631</v>
      </c>
      <c r="AP609" s="36" t="s">
        <v>2632</v>
      </c>
      <c r="AQ609" s="36" t="s">
        <v>808</v>
      </c>
      <c r="AR609" s="36" t="s">
        <v>811</v>
      </c>
      <c r="AS609" s="36" t="s">
        <v>812</v>
      </c>
      <c r="AT609" s="36" t="s">
        <v>675</v>
      </c>
      <c r="AU609" s="37">
        <v>5</v>
      </c>
      <c r="AV609" s="38">
        <v>10000</v>
      </c>
      <c r="AW609" s="36" t="s">
        <v>2633</v>
      </c>
      <c r="AX609" s="39">
        <v>44252</v>
      </c>
      <c r="AY609" s="39">
        <v>44314</v>
      </c>
      <c r="AZ609" s="36" t="s">
        <v>2634</v>
      </c>
      <c r="BA609" s="36" t="s">
        <v>2635</v>
      </c>
      <c r="BB609" s="37">
        <v>0.50170000000000003</v>
      </c>
      <c r="BC609" s="36" t="s">
        <v>798</v>
      </c>
      <c r="BD609" s="36" t="s">
        <v>1794</v>
      </c>
    </row>
    <row r="610" spans="2:56">
      <c r="B610" s="36" t="s">
        <v>3218</v>
      </c>
      <c r="C610" s="36" t="s">
        <v>10240</v>
      </c>
      <c r="D610" s="36" t="s">
        <v>3219</v>
      </c>
      <c r="E610" s="36" t="s">
        <v>4879</v>
      </c>
      <c r="F610" s="36" t="s">
        <v>679</v>
      </c>
      <c r="G610" s="36" t="s">
        <v>674</v>
      </c>
      <c r="H610" s="36" t="s">
        <v>675</v>
      </c>
      <c r="I610" s="37">
        <v>2.2000000000000002</v>
      </c>
      <c r="J610" s="38">
        <v>10000</v>
      </c>
      <c r="K610" s="36" t="s">
        <v>5353</v>
      </c>
      <c r="L610" s="39">
        <v>42453</v>
      </c>
      <c r="M610" s="39">
        <v>42515</v>
      </c>
      <c r="N610" s="36" t="s">
        <v>5354</v>
      </c>
      <c r="O610" s="36" t="s">
        <v>5355</v>
      </c>
      <c r="P610" s="37">
        <v>9.5000000000000001E-2</v>
      </c>
      <c r="Q610" s="36" t="s">
        <v>677</v>
      </c>
      <c r="R610" s="36" t="s">
        <v>682</v>
      </c>
      <c r="S610" s="47"/>
      <c r="U610" s="36" t="s">
        <v>776</v>
      </c>
      <c r="V610" s="36" t="s">
        <v>9196</v>
      </c>
      <c r="W610" s="36" t="s">
        <v>9197</v>
      </c>
      <c r="X610" s="36" t="s">
        <v>671</v>
      </c>
      <c r="Y610" s="36" t="s">
        <v>679</v>
      </c>
      <c r="Z610" s="36" t="s">
        <v>674</v>
      </c>
      <c r="AA610" s="36" t="s">
        <v>675</v>
      </c>
      <c r="AB610" s="37">
        <v>5.25</v>
      </c>
      <c r="AC610" s="38">
        <v>10000</v>
      </c>
      <c r="AD610" s="36" t="s">
        <v>668</v>
      </c>
      <c r="AE610" s="39">
        <v>44252</v>
      </c>
      <c r="AF610" s="39">
        <v>44314</v>
      </c>
      <c r="AG610" s="36" t="s">
        <v>669</v>
      </c>
      <c r="AH610" s="36" t="s">
        <v>670</v>
      </c>
      <c r="AI610" s="37">
        <v>0.30930000000000002</v>
      </c>
      <c r="AJ610" s="36" t="s">
        <v>677</v>
      </c>
      <c r="AK610" s="36" t="s">
        <v>682</v>
      </c>
      <c r="AN610" s="36" t="s">
        <v>776</v>
      </c>
      <c r="AO610" s="36" t="s">
        <v>2636</v>
      </c>
      <c r="AP610" s="36" t="s">
        <v>2637</v>
      </c>
      <c r="AQ610" s="36" t="s">
        <v>827</v>
      </c>
      <c r="AR610" s="36" t="s">
        <v>679</v>
      </c>
      <c r="AS610" s="36" t="s">
        <v>674</v>
      </c>
      <c r="AT610" s="36" t="s">
        <v>675</v>
      </c>
      <c r="AU610" s="37">
        <v>5.25</v>
      </c>
      <c r="AV610" s="38">
        <v>10000</v>
      </c>
      <c r="AW610" s="36" t="s">
        <v>2627</v>
      </c>
      <c r="AX610" s="39">
        <v>44252</v>
      </c>
      <c r="AY610" s="39">
        <v>44314</v>
      </c>
      <c r="AZ610" s="36" t="s">
        <v>2624</v>
      </c>
      <c r="BA610" s="36" t="s">
        <v>2629</v>
      </c>
      <c r="BB610" s="37">
        <v>0.30930000000000002</v>
      </c>
      <c r="BC610" s="36" t="s">
        <v>201</v>
      </c>
      <c r="BD610" s="36" t="s">
        <v>1820</v>
      </c>
    </row>
    <row r="611" spans="2:56">
      <c r="B611" s="36" t="s">
        <v>10241</v>
      </c>
      <c r="C611" s="36" t="s">
        <v>3220</v>
      </c>
      <c r="D611" s="36" t="s">
        <v>10242</v>
      </c>
      <c r="E611" s="36" t="s">
        <v>4879</v>
      </c>
      <c r="F611" s="36" t="s">
        <v>679</v>
      </c>
      <c r="G611" s="36" t="s">
        <v>674</v>
      </c>
      <c r="H611" s="36" t="s">
        <v>675</v>
      </c>
      <c r="I611" s="37">
        <v>2.25</v>
      </c>
      <c r="J611" s="38">
        <v>10000</v>
      </c>
      <c r="K611" s="36" t="s">
        <v>5353</v>
      </c>
      <c r="L611" s="39">
        <v>42453</v>
      </c>
      <c r="M611" s="39">
        <v>42515</v>
      </c>
      <c r="N611" s="36" t="s">
        <v>5354</v>
      </c>
      <c r="O611" s="36" t="s">
        <v>5355</v>
      </c>
      <c r="P611" s="37">
        <v>7.85E-2</v>
      </c>
      <c r="Q611" s="36" t="s">
        <v>677</v>
      </c>
      <c r="R611" s="36" t="s">
        <v>682</v>
      </c>
      <c r="S611" s="47"/>
      <c r="U611" s="36" t="s">
        <v>9198</v>
      </c>
      <c r="V611" s="36" t="s">
        <v>2639</v>
      </c>
      <c r="W611" s="36" t="s">
        <v>9199</v>
      </c>
      <c r="X611" s="36" t="s">
        <v>8368</v>
      </c>
      <c r="Y611" s="36" t="s">
        <v>679</v>
      </c>
      <c r="Z611" s="36" t="s">
        <v>674</v>
      </c>
      <c r="AA611" s="36" t="s">
        <v>675</v>
      </c>
      <c r="AB611" s="37">
        <v>5.5</v>
      </c>
      <c r="AC611" s="38">
        <v>10000</v>
      </c>
      <c r="AD611" s="36" t="s">
        <v>668</v>
      </c>
      <c r="AE611" s="39">
        <v>44252</v>
      </c>
      <c r="AF611" s="39">
        <v>44314</v>
      </c>
      <c r="AG611" s="36" t="s">
        <v>9195</v>
      </c>
      <c r="AH611" s="36" t="s">
        <v>670</v>
      </c>
      <c r="AI611" s="37">
        <v>0.17699999999999999</v>
      </c>
      <c r="AJ611" s="36" t="s">
        <v>677</v>
      </c>
      <c r="AK611" s="36" t="s">
        <v>682</v>
      </c>
      <c r="AN611" s="36" t="s">
        <v>2638</v>
      </c>
      <c r="AO611" s="36" t="s">
        <v>2639</v>
      </c>
      <c r="AP611" s="36" t="s">
        <v>2640</v>
      </c>
      <c r="AQ611" s="36" t="s">
        <v>195</v>
      </c>
      <c r="AR611" s="36" t="s">
        <v>77</v>
      </c>
      <c r="AS611" s="36" t="s">
        <v>847</v>
      </c>
      <c r="AT611" s="36" t="s">
        <v>809</v>
      </c>
      <c r="AU611" s="37">
        <v>5.5</v>
      </c>
      <c r="AV611" s="38">
        <v>10000</v>
      </c>
      <c r="AW611" s="36" t="s">
        <v>2627</v>
      </c>
      <c r="AX611" s="39">
        <v>44252</v>
      </c>
      <c r="AY611" s="39">
        <v>44314</v>
      </c>
      <c r="AZ611" s="36" t="s">
        <v>669</v>
      </c>
      <c r="BA611" s="36" t="s">
        <v>2641</v>
      </c>
      <c r="BB611" s="37">
        <v>0.17699999999999999</v>
      </c>
      <c r="BC611" s="36" t="s">
        <v>677</v>
      </c>
      <c r="BD611" s="36" t="s">
        <v>2564</v>
      </c>
    </row>
    <row r="612" spans="2:56">
      <c r="B612" s="36" t="s">
        <v>3221</v>
      </c>
      <c r="C612" s="36" t="s">
        <v>5357</v>
      </c>
      <c r="D612" s="36" t="s">
        <v>10243</v>
      </c>
      <c r="E612" s="36" t="s">
        <v>4879</v>
      </c>
      <c r="F612" s="36" t="s">
        <v>679</v>
      </c>
      <c r="G612" s="36" t="s">
        <v>692</v>
      </c>
      <c r="H612" s="36" t="s">
        <v>675</v>
      </c>
      <c r="I612" s="37">
        <v>2.0499999999999998</v>
      </c>
      <c r="J612" s="38">
        <v>10000</v>
      </c>
      <c r="K612" s="36" t="s">
        <v>5353</v>
      </c>
      <c r="L612" s="39">
        <v>42453</v>
      </c>
      <c r="M612" s="39">
        <v>42515</v>
      </c>
      <c r="N612" s="36" t="s">
        <v>5354</v>
      </c>
      <c r="O612" s="36" t="s">
        <v>5355</v>
      </c>
      <c r="P612" s="37">
        <v>6.5699999999999995E-2</v>
      </c>
      <c r="Q612" s="36" t="s">
        <v>677</v>
      </c>
      <c r="R612" s="36" t="s">
        <v>682</v>
      </c>
      <c r="S612" s="47"/>
      <c r="U612" s="36" t="s">
        <v>2642</v>
      </c>
      <c r="V612" s="36" t="s">
        <v>9200</v>
      </c>
      <c r="W612" s="36" t="s">
        <v>9201</v>
      </c>
      <c r="X612" s="36" t="s">
        <v>8357</v>
      </c>
      <c r="Y612" s="36" t="s">
        <v>679</v>
      </c>
      <c r="Z612" s="36" t="s">
        <v>8374</v>
      </c>
      <c r="AA612" s="36" t="s">
        <v>675</v>
      </c>
      <c r="AB612" s="37">
        <v>5.75</v>
      </c>
      <c r="AC612" s="38">
        <v>10000</v>
      </c>
      <c r="AD612" s="36" t="s">
        <v>9202</v>
      </c>
      <c r="AE612" s="39">
        <v>44252</v>
      </c>
      <c r="AF612" s="39">
        <v>44314</v>
      </c>
      <c r="AG612" s="36" t="s">
        <v>9195</v>
      </c>
      <c r="AH612" s="36" t="s">
        <v>670</v>
      </c>
      <c r="AI612" s="37">
        <v>9.7299999999999998E-2</v>
      </c>
      <c r="AJ612" s="36" t="s">
        <v>677</v>
      </c>
      <c r="AK612" s="36" t="s">
        <v>682</v>
      </c>
      <c r="AN612" s="36" t="s">
        <v>2642</v>
      </c>
      <c r="AO612" s="36" t="s">
        <v>2643</v>
      </c>
      <c r="AP612" s="36" t="s">
        <v>2644</v>
      </c>
      <c r="AQ612" s="36" t="s">
        <v>808</v>
      </c>
      <c r="AR612" s="36" t="s">
        <v>679</v>
      </c>
      <c r="AS612" s="36" t="s">
        <v>847</v>
      </c>
      <c r="AT612" s="36" t="s">
        <v>855</v>
      </c>
      <c r="AU612" s="37">
        <v>5.75</v>
      </c>
      <c r="AV612" s="38">
        <v>10000</v>
      </c>
      <c r="AW612" s="36" t="s">
        <v>2627</v>
      </c>
      <c r="AX612" s="39">
        <v>44252</v>
      </c>
      <c r="AY612" s="39">
        <v>44314</v>
      </c>
      <c r="AZ612" s="36" t="s">
        <v>2634</v>
      </c>
      <c r="BA612" s="36" t="s">
        <v>2629</v>
      </c>
      <c r="BB612" s="37">
        <v>9.7299999999999998E-2</v>
      </c>
      <c r="BC612" s="36" t="s">
        <v>823</v>
      </c>
      <c r="BD612" s="36" t="s">
        <v>1820</v>
      </c>
    </row>
    <row r="613" spans="2:56">
      <c r="B613" s="36" t="s">
        <v>3222</v>
      </c>
      <c r="C613" s="36" t="s">
        <v>3223</v>
      </c>
      <c r="D613" s="36" t="s">
        <v>5358</v>
      </c>
      <c r="E613" s="36" t="s">
        <v>4879</v>
      </c>
      <c r="F613" s="36" t="s">
        <v>679</v>
      </c>
      <c r="G613" s="36" t="s">
        <v>692</v>
      </c>
      <c r="H613" s="36" t="s">
        <v>675</v>
      </c>
      <c r="I613" s="37">
        <v>2.1</v>
      </c>
      <c r="J613" s="38">
        <v>10000</v>
      </c>
      <c r="K613" s="36" t="s">
        <v>10244</v>
      </c>
      <c r="L613" s="39">
        <v>42453</v>
      </c>
      <c r="M613" s="39">
        <v>42515</v>
      </c>
      <c r="N613" s="36" t="s">
        <v>5354</v>
      </c>
      <c r="O613" s="36" t="s">
        <v>5355</v>
      </c>
      <c r="P613" s="37">
        <v>8.4599999999999995E-2</v>
      </c>
      <c r="Q613" s="36" t="s">
        <v>677</v>
      </c>
      <c r="R613" s="36" t="s">
        <v>682</v>
      </c>
      <c r="S613" s="47"/>
      <c r="U613" s="36" t="s">
        <v>9203</v>
      </c>
      <c r="V613" s="36" t="s">
        <v>9204</v>
      </c>
      <c r="W613" s="36" t="s">
        <v>4732</v>
      </c>
      <c r="X613" s="36" t="s">
        <v>671</v>
      </c>
      <c r="Y613" s="36" t="s">
        <v>679</v>
      </c>
      <c r="Z613" s="36" t="s">
        <v>674</v>
      </c>
      <c r="AA613" s="36" t="s">
        <v>8389</v>
      </c>
      <c r="AB613" s="37">
        <v>6</v>
      </c>
      <c r="AC613" s="38">
        <v>10000</v>
      </c>
      <c r="AD613" s="36" t="s">
        <v>668</v>
      </c>
      <c r="AE613" s="39">
        <v>44252</v>
      </c>
      <c r="AF613" s="39">
        <v>44314</v>
      </c>
      <c r="AG613" s="36" t="s">
        <v>669</v>
      </c>
      <c r="AH613" s="36" t="s">
        <v>670</v>
      </c>
      <c r="AI613" s="37">
        <v>5.7599999999999998E-2</v>
      </c>
      <c r="AJ613" s="36" t="s">
        <v>677</v>
      </c>
      <c r="AK613" s="36" t="s">
        <v>682</v>
      </c>
      <c r="AN613" s="36" t="s">
        <v>777</v>
      </c>
      <c r="AO613" s="36" t="s">
        <v>2645</v>
      </c>
      <c r="AP613" s="36" t="s">
        <v>2646</v>
      </c>
      <c r="AQ613" s="36" t="s">
        <v>827</v>
      </c>
      <c r="AR613" s="36" t="s">
        <v>679</v>
      </c>
      <c r="AS613" s="36" t="s">
        <v>812</v>
      </c>
      <c r="AT613" s="36" t="s">
        <v>78</v>
      </c>
      <c r="AU613" s="37">
        <v>6</v>
      </c>
      <c r="AV613" s="38">
        <v>10000</v>
      </c>
      <c r="AW613" s="36" t="s">
        <v>2627</v>
      </c>
      <c r="AX613" s="39">
        <v>44252</v>
      </c>
      <c r="AY613" s="39">
        <v>44314</v>
      </c>
      <c r="AZ613" s="36" t="s">
        <v>2624</v>
      </c>
      <c r="BA613" s="36" t="s">
        <v>2641</v>
      </c>
      <c r="BB613" s="37">
        <v>5.7599999999999998E-2</v>
      </c>
      <c r="BC613" s="36" t="s">
        <v>793</v>
      </c>
      <c r="BD613" s="36" t="s">
        <v>1820</v>
      </c>
    </row>
    <row r="614" spans="2:56">
      <c r="B614" s="36" t="s">
        <v>10245</v>
      </c>
      <c r="C614" s="36" t="s">
        <v>5359</v>
      </c>
      <c r="D614" s="36" t="s">
        <v>10246</v>
      </c>
      <c r="E614" s="36" t="s">
        <v>4879</v>
      </c>
      <c r="F614" s="36" t="s">
        <v>679</v>
      </c>
      <c r="G614" s="36" t="s">
        <v>692</v>
      </c>
      <c r="H614" s="36" t="s">
        <v>675</v>
      </c>
      <c r="I614" s="37">
        <v>2.15</v>
      </c>
      <c r="J614" s="38">
        <v>10000</v>
      </c>
      <c r="K614" s="36" t="s">
        <v>5353</v>
      </c>
      <c r="L614" s="39">
        <v>42453</v>
      </c>
      <c r="M614" s="39">
        <v>42515</v>
      </c>
      <c r="N614" s="36" t="s">
        <v>5354</v>
      </c>
      <c r="O614" s="36" t="s">
        <v>5355</v>
      </c>
      <c r="P614" s="37">
        <v>0.1081</v>
      </c>
      <c r="Q614" s="36" t="s">
        <v>677</v>
      </c>
      <c r="R614" s="36" t="s">
        <v>682</v>
      </c>
      <c r="S614" s="47"/>
      <c r="U614" s="36" t="s">
        <v>2647</v>
      </c>
      <c r="V614" s="36" t="s">
        <v>9205</v>
      </c>
      <c r="W614" s="36" t="s">
        <v>9206</v>
      </c>
      <c r="X614" s="36" t="s">
        <v>671</v>
      </c>
      <c r="Y614" s="36" t="s">
        <v>679</v>
      </c>
      <c r="Z614" s="36" t="s">
        <v>674</v>
      </c>
      <c r="AA614" s="36" t="s">
        <v>675</v>
      </c>
      <c r="AB614" s="37">
        <v>6.25</v>
      </c>
      <c r="AC614" s="38">
        <v>10000</v>
      </c>
      <c r="AD614" s="36" t="s">
        <v>668</v>
      </c>
      <c r="AE614" s="39">
        <v>44252</v>
      </c>
      <c r="AF614" s="39">
        <v>44314</v>
      </c>
      <c r="AG614" s="36" t="s">
        <v>9207</v>
      </c>
      <c r="AH614" s="36" t="s">
        <v>670</v>
      </c>
      <c r="AI614" s="37">
        <v>3.4700000000000002E-2</v>
      </c>
      <c r="AJ614" s="36" t="s">
        <v>677</v>
      </c>
      <c r="AK614" s="36" t="s">
        <v>8381</v>
      </c>
      <c r="AN614" s="36" t="s">
        <v>2647</v>
      </c>
      <c r="AO614" s="36" t="s">
        <v>2648</v>
      </c>
      <c r="AP614" s="36" t="s">
        <v>2649</v>
      </c>
      <c r="AQ614" s="36" t="s">
        <v>808</v>
      </c>
      <c r="AR614" s="36" t="s">
        <v>77</v>
      </c>
      <c r="AS614" s="36" t="s">
        <v>674</v>
      </c>
      <c r="AT614" s="36" t="s">
        <v>855</v>
      </c>
      <c r="AU614" s="37">
        <v>6.25</v>
      </c>
      <c r="AV614" s="38">
        <v>10000</v>
      </c>
      <c r="AW614" s="36" t="s">
        <v>2623</v>
      </c>
      <c r="AX614" s="39">
        <v>44252</v>
      </c>
      <c r="AY614" s="39">
        <v>44314</v>
      </c>
      <c r="AZ614" s="36" t="s">
        <v>2634</v>
      </c>
      <c r="BA614" s="36" t="s">
        <v>2635</v>
      </c>
      <c r="BB614" s="37">
        <v>3.4700000000000002E-2</v>
      </c>
      <c r="BC614" s="36" t="s">
        <v>677</v>
      </c>
      <c r="BD614" s="36" t="s">
        <v>1823</v>
      </c>
    </row>
    <row r="615" spans="2:56">
      <c r="B615" s="36" t="s">
        <v>3224</v>
      </c>
      <c r="C615" s="36" t="s">
        <v>3225</v>
      </c>
      <c r="D615" s="36" t="s">
        <v>3226</v>
      </c>
      <c r="E615" s="36" t="s">
        <v>4879</v>
      </c>
      <c r="F615" s="36" t="s">
        <v>679</v>
      </c>
      <c r="G615" s="36" t="s">
        <v>692</v>
      </c>
      <c r="H615" s="36" t="s">
        <v>675</v>
      </c>
      <c r="I615" s="37">
        <v>2.2000000000000002</v>
      </c>
      <c r="J615" s="38">
        <v>10000</v>
      </c>
      <c r="K615" s="36" t="s">
        <v>5353</v>
      </c>
      <c r="L615" s="39">
        <v>42453</v>
      </c>
      <c r="M615" s="39">
        <v>42515</v>
      </c>
      <c r="N615" s="36" t="s">
        <v>5354</v>
      </c>
      <c r="O615" s="36" t="s">
        <v>5355</v>
      </c>
      <c r="P615" s="37">
        <v>0.13689999999999999</v>
      </c>
      <c r="Q615" s="36" t="s">
        <v>677</v>
      </c>
      <c r="R615" s="36" t="s">
        <v>682</v>
      </c>
      <c r="S615" s="47"/>
      <c r="U615" s="36" t="s">
        <v>2650</v>
      </c>
      <c r="V615" s="36" t="s">
        <v>9208</v>
      </c>
      <c r="W615" s="36" t="s">
        <v>9209</v>
      </c>
      <c r="X615" s="36" t="s">
        <v>671</v>
      </c>
      <c r="Y615" s="36" t="s">
        <v>8391</v>
      </c>
      <c r="Z615" s="36" t="s">
        <v>674</v>
      </c>
      <c r="AA615" s="36" t="s">
        <v>8389</v>
      </c>
      <c r="AB615" s="37">
        <v>6.5</v>
      </c>
      <c r="AC615" s="38">
        <v>10000</v>
      </c>
      <c r="AD615" s="36" t="s">
        <v>668</v>
      </c>
      <c r="AE615" s="39">
        <v>44252</v>
      </c>
      <c r="AF615" s="39">
        <v>44314</v>
      </c>
      <c r="AG615" s="36" t="s">
        <v>669</v>
      </c>
      <c r="AH615" s="36" t="s">
        <v>670</v>
      </c>
      <c r="AI615" s="37">
        <v>2.3900000000000001E-2</v>
      </c>
      <c r="AJ615" s="36" t="s">
        <v>677</v>
      </c>
      <c r="AK615" s="36" t="s">
        <v>682</v>
      </c>
      <c r="AN615" s="36" t="s">
        <v>2650</v>
      </c>
      <c r="AO615" s="36" t="s">
        <v>2651</v>
      </c>
      <c r="AP615" s="36" t="s">
        <v>2652</v>
      </c>
      <c r="AQ615" s="36" t="s">
        <v>673</v>
      </c>
      <c r="AR615" s="36" t="s">
        <v>77</v>
      </c>
      <c r="AS615" s="36" t="s">
        <v>674</v>
      </c>
      <c r="AT615" s="36" t="s">
        <v>790</v>
      </c>
      <c r="AU615" s="37">
        <v>6.5</v>
      </c>
      <c r="AV615" s="38">
        <v>10000</v>
      </c>
      <c r="AW615" s="36" t="s">
        <v>2633</v>
      </c>
      <c r="AX615" s="39">
        <v>44252</v>
      </c>
      <c r="AY615" s="39">
        <v>44314</v>
      </c>
      <c r="AZ615" s="36" t="s">
        <v>2624</v>
      </c>
      <c r="BA615" s="36" t="s">
        <v>2641</v>
      </c>
      <c r="BB615" s="37">
        <v>2.3900000000000001E-2</v>
      </c>
      <c r="BC615" s="36" t="s">
        <v>677</v>
      </c>
      <c r="BD615" s="36" t="s">
        <v>1823</v>
      </c>
    </row>
    <row r="616" spans="2:56">
      <c r="B616" s="36" t="s">
        <v>10247</v>
      </c>
      <c r="C616" s="36" t="s">
        <v>3227</v>
      </c>
      <c r="D616" s="36" t="s">
        <v>10248</v>
      </c>
      <c r="E616" s="36" t="s">
        <v>4879</v>
      </c>
      <c r="F616" s="36" t="s">
        <v>679</v>
      </c>
      <c r="G616" s="36" t="s">
        <v>692</v>
      </c>
      <c r="H616" s="36" t="s">
        <v>675</v>
      </c>
      <c r="I616" s="37">
        <v>2.25</v>
      </c>
      <c r="J616" s="38">
        <v>10000</v>
      </c>
      <c r="K616" s="36" t="s">
        <v>5353</v>
      </c>
      <c r="L616" s="39">
        <v>42453</v>
      </c>
      <c r="M616" s="39">
        <v>42515</v>
      </c>
      <c r="N616" s="36" t="s">
        <v>5354</v>
      </c>
      <c r="O616" s="36" t="s">
        <v>5355</v>
      </c>
      <c r="P616" s="37">
        <v>0.16739999999999999</v>
      </c>
      <c r="Q616" s="36" t="s">
        <v>677</v>
      </c>
      <c r="R616" s="36" t="s">
        <v>682</v>
      </c>
      <c r="S616" s="47"/>
      <c r="U616" s="36" t="s">
        <v>9210</v>
      </c>
      <c r="V616" s="36" t="s">
        <v>2654</v>
      </c>
      <c r="W616" s="36" t="s">
        <v>9211</v>
      </c>
      <c r="X616" s="36" t="s">
        <v>671</v>
      </c>
      <c r="Y616" s="36" t="s">
        <v>679</v>
      </c>
      <c r="Z616" s="36" t="s">
        <v>692</v>
      </c>
      <c r="AA616" s="36" t="s">
        <v>675</v>
      </c>
      <c r="AB616" s="37">
        <v>4.8</v>
      </c>
      <c r="AC616" s="38">
        <v>10000</v>
      </c>
      <c r="AD616" s="36" t="s">
        <v>668</v>
      </c>
      <c r="AE616" s="39">
        <v>44252</v>
      </c>
      <c r="AF616" s="39">
        <v>44314</v>
      </c>
      <c r="AG616" s="36" t="s">
        <v>9195</v>
      </c>
      <c r="AH616" s="36" t="s">
        <v>670</v>
      </c>
      <c r="AI616" s="37">
        <v>3.8300000000000001E-2</v>
      </c>
      <c r="AJ616" s="36" t="s">
        <v>677</v>
      </c>
      <c r="AK616" s="36" t="s">
        <v>682</v>
      </c>
      <c r="AN616" s="36" t="s">
        <v>2653</v>
      </c>
      <c r="AO616" s="36" t="s">
        <v>2654</v>
      </c>
      <c r="AP616" s="36" t="s">
        <v>2655</v>
      </c>
      <c r="AQ616" s="36" t="s">
        <v>673</v>
      </c>
      <c r="AR616" s="36" t="s">
        <v>804</v>
      </c>
      <c r="AS616" s="36" t="s">
        <v>830</v>
      </c>
      <c r="AT616" s="36" t="s">
        <v>78</v>
      </c>
      <c r="AU616" s="37">
        <v>4.8</v>
      </c>
      <c r="AV616" s="38">
        <v>10000</v>
      </c>
      <c r="AW616" s="36" t="s">
        <v>2623</v>
      </c>
      <c r="AX616" s="39">
        <v>44252</v>
      </c>
      <c r="AY616" s="39">
        <v>44314</v>
      </c>
      <c r="AZ616" s="36" t="s">
        <v>2624</v>
      </c>
      <c r="BA616" s="36" t="s">
        <v>2629</v>
      </c>
      <c r="BB616" s="37">
        <v>3.8300000000000001E-2</v>
      </c>
      <c r="BC616" s="36" t="s">
        <v>823</v>
      </c>
      <c r="BD616" s="36" t="s">
        <v>1823</v>
      </c>
    </row>
    <row r="617" spans="2:56">
      <c r="B617" s="36" t="s">
        <v>5360</v>
      </c>
      <c r="C617" s="36" t="s">
        <v>10249</v>
      </c>
      <c r="D617" s="36" t="s">
        <v>10250</v>
      </c>
      <c r="E617" s="36" t="s">
        <v>4879</v>
      </c>
      <c r="F617" s="36" t="s">
        <v>679</v>
      </c>
      <c r="G617" s="36" t="s">
        <v>674</v>
      </c>
      <c r="H617" s="36" t="s">
        <v>675</v>
      </c>
      <c r="I617" s="37">
        <v>2</v>
      </c>
      <c r="J617" s="38">
        <v>10000</v>
      </c>
      <c r="K617" s="36" t="s">
        <v>5353</v>
      </c>
      <c r="L617" s="39">
        <v>42458</v>
      </c>
      <c r="M617" s="39">
        <v>42515</v>
      </c>
      <c r="N617" s="36" t="s">
        <v>5354</v>
      </c>
      <c r="O617" s="36" t="s">
        <v>10251</v>
      </c>
      <c r="P617" s="37">
        <v>0.1605</v>
      </c>
      <c r="Q617" s="36" t="s">
        <v>677</v>
      </c>
      <c r="R617" s="36" t="s">
        <v>682</v>
      </c>
      <c r="S617" s="47"/>
      <c r="U617" s="36" t="s">
        <v>2656</v>
      </c>
      <c r="V617" s="36" t="s">
        <v>2657</v>
      </c>
      <c r="W617" s="36" t="s">
        <v>9212</v>
      </c>
      <c r="X617" s="36" t="s">
        <v>671</v>
      </c>
      <c r="Y617" s="36" t="s">
        <v>8385</v>
      </c>
      <c r="Z617" s="36" t="s">
        <v>692</v>
      </c>
      <c r="AA617" s="36" t="s">
        <v>675</v>
      </c>
      <c r="AB617" s="37">
        <v>4.9000000000000004</v>
      </c>
      <c r="AC617" s="38">
        <v>10000</v>
      </c>
      <c r="AD617" s="36" t="s">
        <v>9194</v>
      </c>
      <c r="AE617" s="39">
        <v>44252</v>
      </c>
      <c r="AF617" s="39">
        <v>44314</v>
      </c>
      <c r="AG617" s="36" t="s">
        <v>669</v>
      </c>
      <c r="AH617" s="36" t="s">
        <v>9213</v>
      </c>
      <c r="AI617" s="37">
        <v>5.1799999999999999E-2</v>
      </c>
      <c r="AJ617" s="36" t="s">
        <v>677</v>
      </c>
      <c r="AK617" s="36" t="s">
        <v>8386</v>
      </c>
      <c r="AN617" s="36" t="s">
        <v>2656</v>
      </c>
      <c r="AO617" s="36" t="s">
        <v>2657</v>
      </c>
      <c r="AP617" s="36" t="s">
        <v>2658</v>
      </c>
      <c r="AQ617" s="36" t="s">
        <v>195</v>
      </c>
      <c r="AR617" s="36" t="s">
        <v>811</v>
      </c>
      <c r="AS617" s="36" t="s">
        <v>698</v>
      </c>
      <c r="AT617" s="36" t="s">
        <v>855</v>
      </c>
      <c r="AU617" s="37">
        <v>4.9000000000000004</v>
      </c>
      <c r="AV617" s="38">
        <v>10000</v>
      </c>
      <c r="AW617" s="36" t="s">
        <v>2659</v>
      </c>
      <c r="AX617" s="39">
        <v>44252</v>
      </c>
      <c r="AY617" s="39">
        <v>44314</v>
      </c>
      <c r="AZ617" s="36" t="s">
        <v>2624</v>
      </c>
      <c r="BA617" s="36" t="s">
        <v>2660</v>
      </c>
      <c r="BB617" s="37">
        <v>5.1799999999999999E-2</v>
      </c>
      <c r="BC617" s="36" t="s">
        <v>798</v>
      </c>
      <c r="BD617" s="36" t="s">
        <v>292</v>
      </c>
    </row>
    <row r="618" spans="2:56">
      <c r="B618" s="36" t="s">
        <v>5361</v>
      </c>
      <c r="C618" s="36" t="s">
        <v>3228</v>
      </c>
      <c r="D618" s="36" t="s">
        <v>10252</v>
      </c>
      <c r="E618" s="36" t="s">
        <v>4879</v>
      </c>
      <c r="F618" s="36" t="s">
        <v>679</v>
      </c>
      <c r="G618" s="36" t="s">
        <v>692</v>
      </c>
      <c r="H618" s="36" t="s">
        <v>675</v>
      </c>
      <c r="I618" s="37">
        <v>2</v>
      </c>
      <c r="J618" s="38">
        <v>10000</v>
      </c>
      <c r="K618" s="36" t="s">
        <v>5353</v>
      </c>
      <c r="L618" s="39">
        <v>42458</v>
      </c>
      <c r="M618" s="39">
        <v>42515</v>
      </c>
      <c r="N618" s="36" t="s">
        <v>5354</v>
      </c>
      <c r="O618" s="36" t="s">
        <v>5355</v>
      </c>
      <c r="P618" s="37">
        <v>5.5E-2</v>
      </c>
      <c r="Q618" s="36" t="s">
        <v>677</v>
      </c>
      <c r="R618" s="36" t="s">
        <v>682</v>
      </c>
      <c r="S618" s="47"/>
      <c r="U618" s="36" t="s">
        <v>778</v>
      </c>
      <c r="V618" s="36" t="s">
        <v>2661</v>
      </c>
      <c r="W618" s="36" t="s">
        <v>4733</v>
      </c>
      <c r="X618" s="36" t="s">
        <v>8357</v>
      </c>
      <c r="Y618" s="36" t="s">
        <v>679</v>
      </c>
      <c r="Z618" s="36" t="s">
        <v>692</v>
      </c>
      <c r="AA618" s="36" t="s">
        <v>675</v>
      </c>
      <c r="AB618" s="37">
        <v>5</v>
      </c>
      <c r="AC618" s="38">
        <v>10000</v>
      </c>
      <c r="AD618" s="36" t="s">
        <v>668</v>
      </c>
      <c r="AE618" s="39">
        <v>44252</v>
      </c>
      <c r="AF618" s="39">
        <v>44314</v>
      </c>
      <c r="AG618" s="36" t="s">
        <v>669</v>
      </c>
      <c r="AH618" s="36" t="s">
        <v>9213</v>
      </c>
      <c r="AI618" s="37">
        <v>6.7299999999999999E-2</v>
      </c>
      <c r="AJ618" s="36" t="s">
        <v>677</v>
      </c>
      <c r="AK618" s="36" t="s">
        <v>682</v>
      </c>
      <c r="AN618" s="36" t="s">
        <v>778</v>
      </c>
      <c r="AO618" s="36" t="s">
        <v>2661</v>
      </c>
      <c r="AP618" s="36" t="s">
        <v>779</v>
      </c>
      <c r="AQ618" s="36" t="s">
        <v>673</v>
      </c>
      <c r="AR618" s="36" t="s">
        <v>77</v>
      </c>
      <c r="AS618" s="36" t="s">
        <v>692</v>
      </c>
      <c r="AT618" s="36" t="s">
        <v>675</v>
      </c>
      <c r="AU618" s="37">
        <v>5</v>
      </c>
      <c r="AV618" s="38">
        <v>10000</v>
      </c>
      <c r="AW618" s="36" t="s">
        <v>2623</v>
      </c>
      <c r="AX618" s="39">
        <v>44252</v>
      </c>
      <c r="AY618" s="39">
        <v>44314</v>
      </c>
      <c r="AZ618" s="36" t="s">
        <v>2662</v>
      </c>
      <c r="BA618" s="36" t="s">
        <v>2641</v>
      </c>
      <c r="BB618" s="37">
        <v>6.7299999999999999E-2</v>
      </c>
      <c r="BC618" s="36" t="s">
        <v>201</v>
      </c>
      <c r="BD618" s="36" t="s">
        <v>1823</v>
      </c>
    </row>
    <row r="619" spans="2:56">
      <c r="B619" s="36" t="s">
        <v>3229</v>
      </c>
      <c r="C619" s="36" t="s">
        <v>10253</v>
      </c>
      <c r="D619" s="36" t="s">
        <v>5362</v>
      </c>
      <c r="E619" s="36" t="s">
        <v>4879</v>
      </c>
      <c r="F619" s="36" t="s">
        <v>679</v>
      </c>
      <c r="G619" s="36" t="s">
        <v>674</v>
      </c>
      <c r="H619" s="36" t="s">
        <v>675</v>
      </c>
      <c r="I619" s="37">
        <v>2.2999999999999998</v>
      </c>
      <c r="J619" s="38">
        <v>10000</v>
      </c>
      <c r="K619" s="36" t="s">
        <v>5353</v>
      </c>
      <c r="L619" s="39">
        <v>42466</v>
      </c>
      <c r="M619" s="39">
        <v>42515</v>
      </c>
      <c r="N619" s="36" t="s">
        <v>5354</v>
      </c>
      <c r="O619" s="36" t="s">
        <v>5355</v>
      </c>
      <c r="P619" s="37">
        <v>4.4699999999999997E-2</v>
      </c>
      <c r="Q619" s="36" t="s">
        <v>677</v>
      </c>
      <c r="R619" s="36" t="s">
        <v>682</v>
      </c>
      <c r="S619" s="47"/>
      <c r="U619" s="36" t="s">
        <v>2663</v>
      </c>
      <c r="V619" s="36" t="s">
        <v>2664</v>
      </c>
      <c r="W619" s="36" t="s">
        <v>4734</v>
      </c>
      <c r="X619" s="36" t="s">
        <v>8357</v>
      </c>
      <c r="Y619" s="36" t="s">
        <v>679</v>
      </c>
      <c r="Z619" s="36" t="s">
        <v>8380</v>
      </c>
      <c r="AA619" s="36" t="s">
        <v>675</v>
      </c>
      <c r="AB619" s="37">
        <v>5.25</v>
      </c>
      <c r="AC619" s="38">
        <v>10000</v>
      </c>
      <c r="AD619" s="36" t="s">
        <v>668</v>
      </c>
      <c r="AE619" s="39">
        <v>44252</v>
      </c>
      <c r="AF619" s="39">
        <v>44314</v>
      </c>
      <c r="AG619" s="36" t="s">
        <v>669</v>
      </c>
      <c r="AH619" s="36" t="s">
        <v>670</v>
      </c>
      <c r="AI619" s="37">
        <v>0.12809999999999999</v>
      </c>
      <c r="AJ619" s="36" t="s">
        <v>677</v>
      </c>
      <c r="AK619" s="36" t="s">
        <v>8361</v>
      </c>
      <c r="AN619" s="36" t="s">
        <v>2663</v>
      </c>
      <c r="AO619" s="36" t="s">
        <v>2664</v>
      </c>
      <c r="AP619" s="36" t="s">
        <v>2665</v>
      </c>
      <c r="AQ619" s="36" t="s">
        <v>673</v>
      </c>
      <c r="AR619" s="36" t="s">
        <v>679</v>
      </c>
      <c r="AS619" s="36" t="s">
        <v>692</v>
      </c>
      <c r="AT619" s="36" t="s">
        <v>809</v>
      </c>
      <c r="AU619" s="37">
        <v>5.25</v>
      </c>
      <c r="AV619" s="38">
        <v>10000</v>
      </c>
      <c r="AW619" s="36" t="s">
        <v>2627</v>
      </c>
      <c r="AX619" s="39">
        <v>44252</v>
      </c>
      <c r="AY619" s="39">
        <v>44314</v>
      </c>
      <c r="AZ619" s="36" t="s">
        <v>2624</v>
      </c>
      <c r="BA619" s="36" t="s">
        <v>2635</v>
      </c>
      <c r="BB619" s="37">
        <v>0.12809999999999999</v>
      </c>
      <c r="BC619" s="36" t="s">
        <v>798</v>
      </c>
      <c r="BD619" s="36" t="s">
        <v>292</v>
      </c>
    </row>
    <row r="620" spans="2:56">
      <c r="B620" s="36" t="s">
        <v>10254</v>
      </c>
      <c r="C620" s="36" t="s">
        <v>5363</v>
      </c>
      <c r="D620" s="36" t="s">
        <v>10255</v>
      </c>
      <c r="E620" s="36" t="s">
        <v>4879</v>
      </c>
      <c r="F620" s="36" t="s">
        <v>679</v>
      </c>
      <c r="G620" s="36" t="s">
        <v>692</v>
      </c>
      <c r="H620" s="36" t="s">
        <v>675</v>
      </c>
      <c r="I620" s="37">
        <v>2.2999999999999998</v>
      </c>
      <c r="J620" s="38">
        <v>10000</v>
      </c>
      <c r="K620" s="36" t="s">
        <v>5353</v>
      </c>
      <c r="L620" s="39">
        <v>42466</v>
      </c>
      <c r="M620" s="39">
        <v>42515</v>
      </c>
      <c r="N620" s="36" t="s">
        <v>5354</v>
      </c>
      <c r="O620" s="36" t="s">
        <v>10251</v>
      </c>
      <c r="P620" s="37">
        <v>0.17749999999999999</v>
      </c>
      <c r="Q620" s="36" t="s">
        <v>677</v>
      </c>
      <c r="R620" s="36" t="s">
        <v>682</v>
      </c>
      <c r="S620" s="47"/>
      <c r="U620" s="36" t="s">
        <v>2666</v>
      </c>
      <c r="V620" s="36" t="s">
        <v>2667</v>
      </c>
      <c r="W620" s="36" t="s">
        <v>9214</v>
      </c>
      <c r="X620" s="36" t="s">
        <v>671</v>
      </c>
      <c r="Y620" s="36" t="s">
        <v>8454</v>
      </c>
      <c r="Z620" s="36" t="s">
        <v>692</v>
      </c>
      <c r="AA620" s="36" t="s">
        <v>675</v>
      </c>
      <c r="AB620" s="37">
        <v>5.5</v>
      </c>
      <c r="AC620" s="38">
        <v>10000</v>
      </c>
      <c r="AD620" s="36" t="s">
        <v>668</v>
      </c>
      <c r="AE620" s="39">
        <v>44252</v>
      </c>
      <c r="AF620" s="39">
        <v>44314</v>
      </c>
      <c r="AG620" s="36" t="s">
        <v>669</v>
      </c>
      <c r="AH620" s="36" t="s">
        <v>670</v>
      </c>
      <c r="AI620" s="37">
        <v>0.2404</v>
      </c>
      <c r="AJ620" s="36" t="s">
        <v>677</v>
      </c>
      <c r="AK620" s="36" t="s">
        <v>8393</v>
      </c>
      <c r="AN620" s="36" t="s">
        <v>2666</v>
      </c>
      <c r="AO620" s="36" t="s">
        <v>2667</v>
      </c>
      <c r="AP620" s="36" t="s">
        <v>2668</v>
      </c>
      <c r="AQ620" s="36" t="s">
        <v>808</v>
      </c>
      <c r="AR620" s="36" t="s">
        <v>811</v>
      </c>
      <c r="AS620" s="36" t="s">
        <v>830</v>
      </c>
      <c r="AT620" s="36" t="s">
        <v>78</v>
      </c>
      <c r="AU620" s="37">
        <v>5.5</v>
      </c>
      <c r="AV620" s="38">
        <v>10000</v>
      </c>
      <c r="AW620" s="36" t="s">
        <v>2627</v>
      </c>
      <c r="AX620" s="39">
        <v>44252</v>
      </c>
      <c r="AY620" s="39">
        <v>44314</v>
      </c>
      <c r="AZ620" s="36" t="s">
        <v>2634</v>
      </c>
      <c r="BA620" s="36" t="s">
        <v>670</v>
      </c>
      <c r="BB620" s="37">
        <v>0.2404</v>
      </c>
      <c r="BC620" s="36" t="s">
        <v>798</v>
      </c>
      <c r="BD620" s="36" t="s">
        <v>1823</v>
      </c>
    </row>
    <row r="621" spans="2:56">
      <c r="B621" s="36" t="s">
        <v>10256</v>
      </c>
      <c r="C621" s="36" t="s">
        <v>10257</v>
      </c>
      <c r="D621" s="36" t="s">
        <v>10258</v>
      </c>
      <c r="E621" s="36" t="s">
        <v>4879</v>
      </c>
      <c r="F621" s="36" t="s">
        <v>679</v>
      </c>
      <c r="G621" s="36" t="s">
        <v>674</v>
      </c>
      <c r="H621" s="36" t="s">
        <v>675</v>
      </c>
      <c r="I621" s="37">
        <v>2.0059999999999998</v>
      </c>
      <c r="J621" s="38">
        <v>10220</v>
      </c>
      <c r="K621" s="36" t="s">
        <v>5483</v>
      </c>
      <c r="L621" s="39">
        <v>42488</v>
      </c>
      <c r="M621" s="39">
        <v>42732</v>
      </c>
      <c r="N621" s="36" t="s">
        <v>447</v>
      </c>
      <c r="O621" s="36" t="s">
        <v>10259</v>
      </c>
      <c r="P621" s="37">
        <v>0.18429999999999999</v>
      </c>
      <c r="Q621" s="36" t="s">
        <v>677</v>
      </c>
      <c r="R621" s="36" t="s">
        <v>682</v>
      </c>
      <c r="S621" s="47"/>
      <c r="U621" s="36" t="s">
        <v>2669</v>
      </c>
      <c r="V621" s="36" t="s">
        <v>2670</v>
      </c>
      <c r="W621" s="36" t="s">
        <v>4735</v>
      </c>
      <c r="X621" s="36" t="s">
        <v>8357</v>
      </c>
      <c r="Y621" s="36" t="s">
        <v>8376</v>
      </c>
      <c r="Z621" s="36" t="s">
        <v>692</v>
      </c>
      <c r="AA621" s="36" t="s">
        <v>675</v>
      </c>
      <c r="AB621" s="37">
        <v>5.75</v>
      </c>
      <c r="AC621" s="38">
        <v>10000</v>
      </c>
      <c r="AD621" s="36" t="s">
        <v>668</v>
      </c>
      <c r="AE621" s="39">
        <v>44252</v>
      </c>
      <c r="AF621" s="39">
        <v>44314</v>
      </c>
      <c r="AG621" s="36" t="s">
        <v>669</v>
      </c>
      <c r="AH621" s="36" t="s">
        <v>670</v>
      </c>
      <c r="AI621" s="37">
        <v>0.41320000000000001</v>
      </c>
      <c r="AJ621" s="36" t="s">
        <v>677</v>
      </c>
      <c r="AK621" s="36" t="s">
        <v>682</v>
      </c>
      <c r="AN621" s="36" t="s">
        <v>2669</v>
      </c>
      <c r="AO621" s="36" t="s">
        <v>2670</v>
      </c>
      <c r="AP621" s="36" t="s">
        <v>780</v>
      </c>
      <c r="AQ621" s="36" t="s">
        <v>827</v>
      </c>
      <c r="AR621" s="36" t="s">
        <v>679</v>
      </c>
      <c r="AS621" s="36" t="s">
        <v>698</v>
      </c>
      <c r="AT621" s="36" t="s">
        <v>78</v>
      </c>
      <c r="AU621" s="37">
        <v>5.75</v>
      </c>
      <c r="AV621" s="38">
        <v>10000</v>
      </c>
      <c r="AW621" s="36" t="s">
        <v>2627</v>
      </c>
      <c r="AX621" s="39">
        <v>44252</v>
      </c>
      <c r="AY621" s="39">
        <v>44314</v>
      </c>
      <c r="AZ621" s="36" t="s">
        <v>2624</v>
      </c>
      <c r="BA621" s="36" t="s">
        <v>2641</v>
      </c>
      <c r="BB621" s="37">
        <v>0.41320000000000001</v>
      </c>
      <c r="BC621" s="36" t="s">
        <v>677</v>
      </c>
      <c r="BD621" s="36" t="s">
        <v>1823</v>
      </c>
    </row>
    <row r="622" spans="2:56">
      <c r="B622" s="36" t="s">
        <v>10260</v>
      </c>
      <c r="C622" s="36" t="s">
        <v>10261</v>
      </c>
      <c r="D622" s="36" t="s">
        <v>3230</v>
      </c>
      <c r="E622" s="36" t="s">
        <v>4879</v>
      </c>
      <c r="F622" s="36" t="s">
        <v>679</v>
      </c>
      <c r="G622" s="36" t="s">
        <v>674</v>
      </c>
      <c r="H622" s="36" t="s">
        <v>675</v>
      </c>
      <c r="I622" s="37">
        <v>2.0550000000000002</v>
      </c>
      <c r="J622" s="38">
        <v>10220</v>
      </c>
      <c r="K622" s="36" t="s">
        <v>5483</v>
      </c>
      <c r="L622" s="39">
        <v>42488</v>
      </c>
      <c r="M622" s="39">
        <v>42732</v>
      </c>
      <c r="N622" s="36" t="s">
        <v>447</v>
      </c>
      <c r="O622" s="36" t="s">
        <v>10259</v>
      </c>
      <c r="P622" s="37">
        <v>0.16200000000000001</v>
      </c>
      <c r="Q622" s="36" t="s">
        <v>9548</v>
      </c>
      <c r="R622" s="36" t="s">
        <v>682</v>
      </c>
      <c r="S622" s="47"/>
      <c r="U622" s="36" t="s">
        <v>781</v>
      </c>
      <c r="V622" s="36" t="s">
        <v>9215</v>
      </c>
      <c r="W622" s="36" t="s">
        <v>4736</v>
      </c>
      <c r="X622" s="36" t="s">
        <v>8394</v>
      </c>
      <c r="Y622" s="36" t="s">
        <v>679</v>
      </c>
      <c r="Z622" s="36" t="s">
        <v>8519</v>
      </c>
      <c r="AA622" s="36" t="s">
        <v>675</v>
      </c>
      <c r="AB622" s="37">
        <v>6</v>
      </c>
      <c r="AC622" s="38">
        <v>10000</v>
      </c>
      <c r="AD622" s="36" t="s">
        <v>668</v>
      </c>
      <c r="AE622" s="39">
        <v>44252</v>
      </c>
      <c r="AF622" s="39">
        <v>44314</v>
      </c>
      <c r="AG622" s="36" t="s">
        <v>669</v>
      </c>
      <c r="AH622" s="36" t="s">
        <v>670</v>
      </c>
      <c r="AI622" s="37">
        <v>0.62329999999999997</v>
      </c>
      <c r="AJ622" s="36" t="s">
        <v>9216</v>
      </c>
      <c r="AK622" s="36" t="s">
        <v>682</v>
      </c>
      <c r="AN622" s="36" t="s">
        <v>781</v>
      </c>
      <c r="AO622" s="36" t="s">
        <v>2671</v>
      </c>
      <c r="AP622" s="36" t="s">
        <v>2672</v>
      </c>
      <c r="AQ622" s="36" t="s">
        <v>788</v>
      </c>
      <c r="AR622" s="36" t="s">
        <v>679</v>
      </c>
      <c r="AS622" s="36" t="s">
        <v>205</v>
      </c>
      <c r="AT622" s="36" t="s">
        <v>78</v>
      </c>
      <c r="AU622" s="37">
        <v>6</v>
      </c>
      <c r="AV622" s="38">
        <v>10000</v>
      </c>
      <c r="AW622" s="36" t="s">
        <v>2659</v>
      </c>
      <c r="AX622" s="39">
        <v>44252</v>
      </c>
      <c r="AY622" s="39">
        <v>44314</v>
      </c>
      <c r="AZ622" s="36" t="s">
        <v>2634</v>
      </c>
      <c r="BA622" s="36" t="s">
        <v>2641</v>
      </c>
      <c r="BB622" s="37">
        <v>0.62329999999999997</v>
      </c>
      <c r="BC622" s="36" t="s">
        <v>201</v>
      </c>
      <c r="BD622" s="36" t="s">
        <v>1794</v>
      </c>
    </row>
    <row r="623" spans="2:56">
      <c r="B623" s="36" t="s">
        <v>3231</v>
      </c>
      <c r="C623" s="36" t="s">
        <v>10262</v>
      </c>
      <c r="D623" s="36" t="s">
        <v>3232</v>
      </c>
      <c r="E623" s="36" t="s">
        <v>4879</v>
      </c>
      <c r="F623" s="36" t="s">
        <v>679</v>
      </c>
      <c r="G623" s="36" t="s">
        <v>674</v>
      </c>
      <c r="H623" s="36" t="s">
        <v>675</v>
      </c>
      <c r="I623" s="37">
        <v>2.1040000000000001</v>
      </c>
      <c r="J623" s="38">
        <v>10220</v>
      </c>
      <c r="K623" s="36" t="s">
        <v>5483</v>
      </c>
      <c r="L623" s="39">
        <v>42488</v>
      </c>
      <c r="M623" s="39">
        <v>42732</v>
      </c>
      <c r="N623" s="36" t="s">
        <v>447</v>
      </c>
      <c r="O623" s="36" t="s">
        <v>10263</v>
      </c>
      <c r="P623" s="37">
        <v>0.1399</v>
      </c>
      <c r="Q623" s="36" t="s">
        <v>677</v>
      </c>
      <c r="R623" s="36" t="s">
        <v>682</v>
      </c>
      <c r="S623" s="47"/>
      <c r="U623" s="36" t="s">
        <v>2673</v>
      </c>
      <c r="V623" s="36" t="s">
        <v>2674</v>
      </c>
      <c r="W623" s="36" t="s">
        <v>9217</v>
      </c>
      <c r="X623" s="36" t="s">
        <v>671</v>
      </c>
      <c r="Y623" s="36" t="s">
        <v>679</v>
      </c>
      <c r="Z623" s="36" t="s">
        <v>8557</v>
      </c>
      <c r="AA623" s="36" t="s">
        <v>675</v>
      </c>
      <c r="AB623" s="37">
        <v>6.25</v>
      </c>
      <c r="AC623" s="38">
        <v>10000</v>
      </c>
      <c r="AD623" s="36" t="s">
        <v>9194</v>
      </c>
      <c r="AE623" s="39">
        <v>44252</v>
      </c>
      <c r="AF623" s="39">
        <v>44314</v>
      </c>
      <c r="AG623" s="36" t="s">
        <v>669</v>
      </c>
      <c r="AH623" s="36" t="s">
        <v>9213</v>
      </c>
      <c r="AI623" s="37">
        <v>0.85229999999999995</v>
      </c>
      <c r="AJ623" s="36" t="s">
        <v>677</v>
      </c>
      <c r="AK623" s="36" t="s">
        <v>682</v>
      </c>
      <c r="AN623" s="36" t="s">
        <v>2673</v>
      </c>
      <c r="AO623" s="36" t="s">
        <v>2674</v>
      </c>
      <c r="AP623" s="36" t="s">
        <v>2675</v>
      </c>
      <c r="AQ623" s="36" t="s">
        <v>808</v>
      </c>
      <c r="AR623" s="36" t="s">
        <v>811</v>
      </c>
      <c r="AS623" s="36" t="s">
        <v>830</v>
      </c>
      <c r="AT623" s="36" t="s">
        <v>675</v>
      </c>
      <c r="AU623" s="37">
        <v>6.25</v>
      </c>
      <c r="AV623" s="38">
        <v>10000</v>
      </c>
      <c r="AW623" s="36" t="s">
        <v>2659</v>
      </c>
      <c r="AX623" s="39">
        <v>44252</v>
      </c>
      <c r="AY623" s="39">
        <v>44314</v>
      </c>
      <c r="AZ623" s="36" t="s">
        <v>2628</v>
      </c>
      <c r="BA623" s="36" t="s">
        <v>2641</v>
      </c>
      <c r="BB623" s="37">
        <v>0.85229999999999995</v>
      </c>
      <c r="BC623" s="36" t="s">
        <v>798</v>
      </c>
      <c r="BD623" s="36" t="s">
        <v>1823</v>
      </c>
    </row>
    <row r="624" spans="2:56">
      <c r="B624" s="36" t="s">
        <v>448</v>
      </c>
      <c r="C624" s="36" t="s">
        <v>10264</v>
      </c>
      <c r="D624" s="36" t="s">
        <v>10265</v>
      </c>
      <c r="E624" s="36" t="s">
        <v>4879</v>
      </c>
      <c r="F624" s="36" t="s">
        <v>679</v>
      </c>
      <c r="G624" s="36" t="s">
        <v>674</v>
      </c>
      <c r="H624" s="36" t="s">
        <v>675</v>
      </c>
      <c r="I624" s="37">
        <v>2.153</v>
      </c>
      <c r="J624" s="38">
        <v>10220</v>
      </c>
      <c r="K624" s="36" t="s">
        <v>5483</v>
      </c>
      <c r="L624" s="39">
        <v>42488</v>
      </c>
      <c r="M624" s="39">
        <v>42732</v>
      </c>
      <c r="N624" s="36" t="s">
        <v>447</v>
      </c>
      <c r="O624" s="36" t="s">
        <v>10259</v>
      </c>
      <c r="P624" s="37">
        <v>0.1215</v>
      </c>
      <c r="Q624" s="36" t="s">
        <v>677</v>
      </c>
      <c r="R624" s="36" t="s">
        <v>682</v>
      </c>
      <c r="S624" s="47"/>
      <c r="U624" s="36" t="s">
        <v>9218</v>
      </c>
      <c r="V624" s="36" t="s">
        <v>2677</v>
      </c>
      <c r="W624" s="36" t="s">
        <v>9219</v>
      </c>
      <c r="X624" s="36" t="s">
        <v>671</v>
      </c>
      <c r="Y624" s="36" t="s">
        <v>8385</v>
      </c>
      <c r="Z624" s="36" t="s">
        <v>8380</v>
      </c>
      <c r="AA624" s="36" t="s">
        <v>8389</v>
      </c>
      <c r="AB624" s="37">
        <v>6.5</v>
      </c>
      <c r="AC624" s="38">
        <v>10000</v>
      </c>
      <c r="AD624" s="36" t="s">
        <v>668</v>
      </c>
      <c r="AE624" s="39">
        <v>44252</v>
      </c>
      <c r="AF624" s="39">
        <v>44314</v>
      </c>
      <c r="AG624" s="36" t="s">
        <v>9195</v>
      </c>
      <c r="AH624" s="36" t="s">
        <v>670</v>
      </c>
      <c r="AI624" s="37">
        <v>1.0989</v>
      </c>
      <c r="AJ624" s="36" t="s">
        <v>8382</v>
      </c>
      <c r="AK624" s="36" t="s">
        <v>682</v>
      </c>
      <c r="AN624" s="36" t="s">
        <v>2676</v>
      </c>
      <c r="AO624" s="36" t="s">
        <v>2677</v>
      </c>
      <c r="AP624" s="36" t="s">
        <v>782</v>
      </c>
      <c r="AQ624" s="36" t="s">
        <v>808</v>
      </c>
      <c r="AR624" s="36" t="s">
        <v>679</v>
      </c>
      <c r="AS624" s="36" t="s">
        <v>205</v>
      </c>
      <c r="AT624" s="36" t="s">
        <v>790</v>
      </c>
      <c r="AU624" s="37">
        <v>6.5</v>
      </c>
      <c r="AV624" s="38">
        <v>10000</v>
      </c>
      <c r="AW624" s="36" t="s">
        <v>2627</v>
      </c>
      <c r="AX624" s="39">
        <v>44252</v>
      </c>
      <c r="AY624" s="39">
        <v>44314</v>
      </c>
      <c r="AZ624" s="36" t="s">
        <v>2634</v>
      </c>
      <c r="BA624" s="36" t="s">
        <v>670</v>
      </c>
      <c r="BB624" s="37">
        <v>1.0989</v>
      </c>
      <c r="BC624" s="36" t="s">
        <v>677</v>
      </c>
      <c r="BD624" s="36" t="s">
        <v>1794</v>
      </c>
    </row>
    <row r="625" spans="2:56">
      <c r="B625" s="36" t="s">
        <v>5364</v>
      </c>
      <c r="C625" s="36" t="s">
        <v>5365</v>
      </c>
      <c r="D625" s="36" t="s">
        <v>10266</v>
      </c>
      <c r="E625" s="36" t="s">
        <v>4879</v>
      </c>
      <c r="F625" s="36" t="s">
        <v>679</v>
      </c>
      <c r="G625" s="36" t="s">
        <v>674</v>
      </c>
      <c r="H625" s="36" t="s">
        <v>675</v>
      </c>
      <c r="I625" s="37">
        <v>2.202</v>
      </c>
      <c r="J625" s="38">
        <v>10220</v>
      </c>
      <c r="K625" s="36" t="s">
        <v>5483</v>
      </c>
      <c r="L625" s="39">
        <v>42488</v>
      </c>
      <c r="M625" s="39">
        <v>42732</v>
      </c>
      <c r="N625" s="36" t="s">
        <v>447</v>
      </c>
      <c r="O625" s="36" t="s">
        <v>10259</v>
      </c>
      <c r="P625" s="37">
        <v>0.10580000000000001</v>
      </c>
      <c r="Q625" s="36" t="s">
        <v>677</v>
      </c>
      <c r="R625" s="36" t="s">
        <v>682</v>
      </c>
      <c r="S625" s="47"/>
      <c r="U625" s="36" t="s">
        <v>2678</v>
      </c>
      <c r="V625" s="36" t="s">
        <v>2679</v>
      </c>
      <c r="W625" s="36" t="s">
        <v>4737</v>
      </c>
      <c r="X625" s="36" t="s">
        <v>671</v>
      </c>
      <c r="Y625" s="36" t="s">
        <v>679</v>
      </c>
      <c r="Z625" s="36" t="s">
        <v>674</v>
      </c>
      <c r="AA625" s="36" t="s">
        <v>675</v>
      </c>
      <c r="AB625" s="37">
        <v>4.7</v>
      </c>
      <c r="AC625" s="38">
        <v>10000</v>
      </c>
      <c r="AD625" s="36" t="s">
        <v>668</v>
      </c>
      <c r="AE625" s="39">
        <v>44256</v>
      </c>
      <c r="AF625" s="39">
        <v>44314</v>
      </c>
      <c r="AG625" s="36" t="s">
        <v>669</v>
      </c>
      <c r="AH625" s="36" t="s">
        <v>670</v>
      </c>
      <c r="AI625" s="37">
        <v>0.65710000000000002</v>
      </c>
      <c r="AJ625" s="36" t="s">
        <v>677</v>
      </c>
      <c r="AK625" s="36" t="s">
        <v>8386</v>
      </c>
      <c r="AN625" s="36" t="s">
        <v>2678</v>
      </c>
      <c r="AO625" s="36" t="s">
        <v>2679</v>
      </c>
      <c r="AP625" s="36" t="s">
        <v>2680</v>
      </c>
      <c r="AQ625" s="36" t="s">
        <v>788</v>
      </c>
      <c r="AR625" s="36" t="s">
        <v>77</v>
      </c>
      <c r="AS625" s="36" t="s">
        <v>1636</v>
      </c>
      <c r="AT625" s="36" t="s">
        <v>790</v>
      </c>
      <c r="AU625" s="37">
        <v>4.7</v>
      </c>
      <c r="AV625" s="38">
        <v>10000</v>
      </c>
      <c r="AW625" s="36" t="s">
        <v>2681</v>
      </c>
      <c r="AX625" s="39">
        <v>44256</v>
      </c>
      <c r="AY625" s="39">
        <v>44314</v>
      </c>
      <c r="AZ625" s="36" t="s">
        <v>2662</v>
      </c>
      <c r="BA625" s="36" t="s">
        <v>670</v>
      </c>
      <c r="BB625" s="37">
        <v>0.65710000000000002</v>
      </c>
      <c r="BC625" s="36" t="s">
        <v>677</v>
      </c>
      <c r="BD625" s="36" t="s">
        <v>1820</v>
      </c>
    </row>
    <row r="626" spans="2:56">
      <c r="B626" s="36" t="s">
        <v>10267</v>
      </c>
      <c r="C626" s="36" t="s">
        <v>10268</v>
      </c>
      <c r="D626" s="36" t="s">
        <v>3233</v>
      </c>
      <c r="E626" s="36" t="s">
        <v>4879</v>
      </c>
      <c r="F626" s="36" t="s">
        <v>679</v>
      </c>
      <c r="G626" s="36" t="s">
        <v>692</v>
      </c>
      <c r="H626" s="36" t="s">
        <v>675</v>
      </c>
      <c r="I626" s="37">
        <v>2.0059999999999998</v>
      </c>
      <c r="J626" s="38">
        <v>10220</v>
      </c>
      <c r="K626" s="36" t="s">
        <v>5483</v>
      </c>
      <c r="L626" s="39">
        <v>42488</v>
      </c>
      <c r="M626" s="39">
        <v>42732</v>
      </c>
      <c r="N626" s="36" t="s">
        <v>447</v>
      </c>
      <c r="O626" s="36" t="s">
        <v>10259</v>
      </c>
      <c r="P626" s="37">
        <v>0.1241</v>
      </c>
      <c r="Q626" s="36" t="s">
        <v>677</v>
      </c>
      <c r="R626" s="36" t="s">
        <v>682</v>
      </c>
      <c r="S626" s="47"/>
      <c r="U626" s="36" t="s">
        <v>9220</v>
      </c>
      <c r="V626" s="36" t="s">
        <v>2683</v>
      </c>
      <c r="W626" s="36" t="s">
        <v>9221</v>
      </c>
      <c r="X626" s="36" t="s">
        <v>671</v>
      </c>
      <c r="Y626" s="36" t="s">
        <v>679</v>
      </c>
      <c r="Z626" s="36" t="s">
        <v>692</v>
      </c>
      <c r="AA626" s="36" t="s">
        <v>675</v>
      </c>
      <c r="AB626" s="37">
        <v>4.7</v>
      </c>
      <c r="AC626" s="38">
        <v>10000</v>
      </c>
      <c r="AD626" s="36" t="s">
        <v>668</v>
      </c>
      <c r="AE626" s="39">
        <v>44256</v>
      </c>
      <c r="AF626" s="39">
        <v>44314</v>
      </c>
      <c r="AG626" s="36" t="s">
        <v>9222</v>
      </c>
      <c r="AH626" s="36" t="s">
        <v>670</v>
      </c>
      <c r="AI626" s="37">
        <v>3.1E-2</v>
      </c>
      <c r="AJ626" s="36" t="s">
        <v>677</v>
      </c>
      <c r="AK626" s="36" t="s">
        <v>8381</v>
      </c>
      <c r="AN626" s="36" t="s">
        <v>2682</v>
      </c>
      <c r="AO626" s="36" t="s">
        <v>2683</v>
      </c>
      <c r="AP626" s="36" t="s">
        <v>783</v>
      </c>
      <c r="AQ626" s="36" t="s">
        <v>1050</v>
      </c>
      <c r="AR626" s="36" t="s">
        <v>811</v>
      </c>
      <c r="AS626" s="36" t="s">
        <v>830</v>
      </c>
      <c r="AT626" s="36" t="s">
        <v>809</v>
      </c>
      <c r="AU626" s="37">
        <v>4.7</v>
      </c>
      <c r="AV626" s="38">
        <v>10000</v>
      </c>
      <c r="AW626" s="36" t="s">
        <v>2627</v>
      </c>
      <c r="AX626" s="39">
        <v>44256</v>
      </c>
      <c r="AY626" s="39">
        <v>44314</v>
      </c>
      <c r="AZ626" s="36" t="s">
        <v>669</v>
      </c>
      <c r="BA626" s="36" t="s">
        <v>2641</v>
      </c>
      <c r="BB626" s="37">
        <v>3.1E-2</v>
      </c>
      <c r="BC626" s="36" t="s">
        <v>823</v>
      </c>
      <c r="BD626" s="36" t="s">
        <v>1823</v>
      </c>
    </row>
    <row r="627" spans="2:56">
      <c r="B627" s="36" t="s">
        <v>5366</v>
      </c>
      <c r="C627" s="36" t="s">
        <v>5367</v>
      </c>
      <c r="D627" s="36" t="s">
        <v>3234</v>
      </c>
      <c r="E627" s="36" t="s">
        <v>4879</v>
      </c>
      <c r="F627" s="36" t="s">
        <v>679</v>
      </c>
      <c r="G627" s="36" t="s">
        <v>692</v>
      </c>
      <c r="H627" s="36" t="s">
        <v>675</v>
      </c>
      <c r="I627" s="37">
        <v>2.0550000000000002</v>
      </c>
      <c r="J627" s="38">
        <v>10220</v>
      </c>
      <c r="K627" s="36" t="s">
        <v>5483</v>
      </c>
      <c r="L627" s="39">
        <v>42488</v>
      </c>
      <c r="M627" s="39">
        <v>42732</v>
      </c>
      <c r="N627" s="36" t="s">
        <v>447</v>
      </c>
      <c r="O627" s="36" t="s">
        <v>10259</v>
      </c>
      <c r="P627" s="37">
        <v>0.14940000000000001</v>
      </c>
      <c r="Q627" s="36" t="s">
        <v>677</v>
      </c>
      <c r="R627" s="36" t="s">
        <v>682</v>
      </c>
      <c r="S627" s="47"/>
      <c r="U627" s="36" t="s">
        <v>4738</v>
      </c>
      <c r="V627" s="36" t="s">
        <v>4739</v>
      </c>
      <c r="W627" s="36" t="s">
        <v>4740</v>
      </c>
      <c r="X627" s="36" t="s">
        <v>671</v>
      </c>
      <c r="Y627" s="36" t="s">
        <v>679</v>
      </c>
      <c r="Z627" s="36" t="s">
        <v>674</v>
      </c>
      <c r="AA627" s="36" t="s">
        <v>8406</v>
      </c>
      <c r="AB627" s="37">
        <v>4.5999999999999996</v>
      </c>
      <c r="AC627" s="38">
        <v>10000</v>
      </c>
      <c r="AD627" s="36" t="s">
        <v>9223</v>
      </c>
      <c r="AE627" s="39">
        <v>44264</v>
      </c>
      <c r="AF627" s="39">
        <v>44279</v>
      </c>
      <c r="AG627" s="36" t="s">
        <v>9224</v>
      </c>
      <c r="AH627" s="36" t="s">
        <v>1800</v>
      </c>
      <c r="AI627" s="37">
        <v>0.48599999999999999</v>
      </c>
      <c r="AJ627" s="36" t="s">
        <v>677</v>
      </c>
      <c r="AK627" s="36" t="s">
        <v>682</v>
      </c>
    </row>
    <row r="628" spans="2:56">
      <c r="B628" s="36" t="s">
        <v>3235</v>
      </c>
      <c r="C628" s="36" t="s">
        <v>3236</v>
      </c>
      <c r="D628" s="36" t="s">
        <v>10269</v>
      </c>
      <c r="E628" s="36" t="s">
        <v>4879</v>
      </c>
      <c r="F628" s="36" t="s">
        <v>679</v>
      </c>
      <c r="G628" s="36" t="s">
        <v>692</v>
      </c>
      <c r="H628" s="36" t="s">
        <v>675</v>
      </c>
      <c r="I628" s="37">
        <v>2.1040000000000001</v>
      </c>
      <c r="J628" s="38">
        <v>10220</v>
      </c>
      <c r="K628" s="36" t="s">
        <v>5483</v>
      </c>
      <c r="L628" s="39">
        <v>42488</v>
      </c>
      <c r="M628" s="39">
        <v>42732</v>
      </c>
      <c r="N628" s="36" t="s">
        <v>447</v>
      </c>
      <c r="O628" s="36" t="s">
        <v>10259</v>
      </c>
      <c r="P628" s="37">
        <v>0.17710000000000001</v>
      </c>
      <c r="Q628" s="36" t="s">
        <v>677</v>
      </c>
      <c r="R628" s="36" t="s">
        <v>682</v>
      </c>
      <c r="S628" s="47"/>
      <c r="U628" s="36" t="s">
        <v>4741</v>
      </c>
      <c r="V628" s="36" t="s">
        <v>4742</v>
      </c>
      <c r="W628" s="36" t="s">
        <v>9225</v>
      </c>
      <c r="X628" s="36" t="s">
        <v>671</v>
      </c>
      <c r="Y628" s="36" t="s">
        <v>679</v>
      </c>
      <c r="Z628" s="36" t="s">
        <v>692</v>
      </c>
      <c r="AA628" s="36" t="s">
        <v>675</v>
      </c>
      <c r="AB628" s="37">
        <v>4.5999999999999996</v>
      </c>
      <c r="AC628" s="38">
        <v>10000</v>
      </c>
      <c r="AD628" s="36" t="s">
        <v>142</v>
      </c>
      <c r="AE628" s="39">
        <v>44264</v>
      </c>
      <c r="AF628" s="39">
        <v>44279</v>
      </c>
      <c r="AG628" s="36" t="s">
        <v>8835</v>
      </c>
      <c r="AH628" s="36" t="s">
        <v>1800</v>
      </c>
      <c r="AI628" s="37">
        <v>1.01E-2</v>
      </c>
      <c r="AJ628" s="36" t="s">
        <v>8528</v>
      </c>
      <c r="AK628" s="36" t="s">
        <v>682</v>
      </c>
    </row>
    <row r="629" spans="2:56">
      <c r="B629" s="36" t="s">
        <v>5368</v>
      </c>
      <c r="C629" s="36" t="s">
        <v>3237</v>
      </c>
      <c r="D629" s="36" t="s">
        <v>10270</v>
      </c>
      <c r="E629" s="36" t="s">
        <v>4879</v>
      </c>
      <c r="F629" s="36" t="s">
        <v>679</v>
      </c>
      <c r="G629" s="36" t="s">
        <v>692</v>
      </c>
      <c r="H629" s="36" t="s">
        <v>675</v>
      </c>
      <c r="I629" s="37">
        <v>2.153</v>
      </c>
      <c r="J629" s="38">
        <v>10220</v>
      </c>
      <c r="K629" s="36" t="s">
        <v>5483</v>
      </c>
      <c r="L629" s="39">
        <v>42488</v>
      </c>
      <c r="M629" s="39">
        <v>42732</v>
      </c>
      <c r="N629" s="36" t="s">
        <v>447</v>
      </c>
      <c r="O629" s="36" t="s">
        <v>10259</v>
      </c>
      <c r="P629" s="37">
        <v>0.20949999999999999</v>
      </c>
      <c r="Q629" s="36" t="s">
        <v>677</v>
      </c>
      <c r="R629" s="36" t="s">
        <v>682</v>
      </c>
      <c r="S629" s="47"/>
      <c r="U629" s="36" t="s">
        <v>4743</v>
      </c>
      <c r="V629" s="36" t="s">
        <v>9226</v>
      </c>
      <c r="W629" s="36" t="s">
        <v>4744</v>
      </c>
      <c r="X629" s="36" t="s">
        <v>671</v>
      </c>
      <c r="Y629" s="36" t="s">
        <v>8422</v>
      </c>
      <c r="Z629" s="36" t="s">
        <v>674</v>
      </c>
      <c r="AA629" s="36" t="s">
        <v>675</v>
      </c>
      <c r="AB629" s="37">
        <v>4.5999999999999996</v>
      </c>
      <c r="AC629" s="38">
        <v>10000</v>
      </c>
      <c r="AD629" s="36" t="s">
        <v>9227</v>
      </c>
      <c r="AE629" s="39">
        <v>44264</v>
      </c>
      <c r="AF629" s="39">
        <v>44314</v>
      </c>
      <c r="AG629" s="36" t="s">
        <v>669</v>
      </c>
      <c r="AH629" s="36" t="s">
        <v>670</v>
      </c>
      <c r="AI629" s="37">
        <v>0.51280000000000003</v>
      </c>
      <c r="AJ629" s="36" t="s">
        <v>677</v>
      </c>
      <c r="AK629" s="36" t="s">
        <v>682</v>
      </c>
    </row>
    <row r="630" spans="2:56">
      <c r="B630" s="36" t="s">
        <v>10271</v>
      </c>
      <c r="C630" s="36" t="s">
        <v>10272</v>
      </c>
      <c r="D630" s="36" t="s">
        <v>3238</v>
      </c>
      <c r="E630" s="36" t="s">
        <v>4879</v>
      </c>
      <c r="F630" s="36" t="s">
        <v>679</v>
      </c>
      <c r="G630" s="36" t="s">
        <v>692</v>
      </c>
      <c r="H630" s="36" t="s">
        <v>675</v>
      </c>
      <c r="I630" s="37">
        <v>2.202</v>
      </c>
      <c r="J630" s="38">
        <v>10220</v>
      </c>
      <c r="K630" s="36" t="s">
        <v>5483</v>
      </c>
      <c r="L630" s="39">
        <v>42488</v>
      </c>
      <c r="M630" s="39">
        <v>42732</v>
      </c>
      <c r="N630" s="36" t="s">
        <v>447</v>
      </c>
      <c r="O630" s="36" t="s">
        <v>10259</v>
      </c>
      <c r="P630" s="37">
        <v>0.24179999999999999</v>
      </c>
      <c r="Q630" s="36" t="s">
        <v>677</v>
      </c>
      <c r="R630" s="36" t="s">
        <v>682</v>
      </c>
      <c r="S630" s="47"/>
      <c r="U630" s="36" t="s">
        <v>4745</v>
      </c>
      <c r="V630" s="36" t="s">
        <v>4746</v>
      </c>
      <c r="W630" s="36" t="s">
        <v>9228</v>
      </c>
      <c r="X630" s="36" t="s">
        <v>671</v>
      </c>
      <c r="Y630" s="36" t="s">
        <v>679</v>
      </c>
      <c r="Z630" s="36" t="s">
        <v>692</v>
      </c>
      <c r="AA630" s="36" t="s">
        <v>8389</v>
      </c>
      <c r="AB630" s="37">
        <v>4.5999999999999996</v>
      </c>
      <c r="AC630" s="38">
        <v>10000</v>
      </c>
      <c r="AD630" s="36" t="s">
        <v>9229</v>
      </c>
      <c r="AE630" s="39">
        <v>44264</v>
      </c>
      <c r="AF630" s="39">
        <v>44314</v>
      </c>
      <c r="AG630" s="36" t="s">
        <v>669</v>
      </c>
      <c r="AH630" s="36" t="s">
        <v>670</v>
      </c>
      <c r="AI630" s="37">
        <v>4.9299999999999997E-2</v>
      </c>
      <c r="AJ630" s="36" t="s">
        <v>677</v>
      </c>
      <c r="AK630" s="36" t="s">
        <v>682</v>
      </c>
    </row>
    <row r="631" spans="2:56">
      <c r="B631" s="36" t="s">
        <v>3239</v>
      </c>
      <c r="C631" s="36" t="s">
        <v>3240</v>
      </c>
      <c r="D631" s="36" t="s">
        <v>3241</v>
      </c>
      <c r="E631" s="36" t="s">
        <v>4879</v>
      </c>
      <c r="F631" s="36" t="s">
        <v>679</v>
      </c>
      <c r="G631" s="36" t="s">
        <v>674</v>
      </c>
      <c r="H631" s="36" t="s">
        <v>9446</v>
      </c>
      <c r="I631" s="37">
        <v>1.9570000000000001</v>
      </c>
      <c r="J631" s="38">
        <v>10220</v>
      </c>
      <c r="K631" s="36" t="s">
        <v>5483</v>
      </c>
      <c r="L631" s="39">
        <v>42499</v>
      </c>
      <c r="M631" s="39">
        <v>42732</v>
      </c>
      <c r="N631" s="36" t="s">
        <v>447</v>
      </c>
      <c r="O631" s="36" t="s">
        <v>10259</v>
      </c>
      <c r="P631" s="37">
        <v>0.16789999999999999</v>
      </c>
      <c r="Q631" s="36" t="s">
        <v>677</v>
      </c>
      <c r="R631" s="36" t="s">
        <v>682</v>
      </c>
      <c r="S631" s="47"/>
      <c r="U631" s="36" t="s">
        <v>4747</v>
      </c>
      <c r="V631" s="36" t="s">
        <v>4748</v>
      </c>
      <c r="W631" s="36" t="s">
        <v>9230</v>
      </c>
      <c r="X631" s="36" t="s">
        <v>671</v>
      </c>
      <c r="Y631" s="36" t="s">
        <v>8518</v>
      </c>
      <c r="Z631" s="36" t="s">
        <v>674</v>
      </c>
      <c r="AA631" s="36" t="s">
        <v>675</v>
      </c>
      <c r="AB631" s="37">
        <v>4.5999999999999996</v>
      </c>
      <c r="AC631" s="38">
        <v>10000</v>
      </c>
      <c r="AD631" s="36" t="s">
        <v>9117</v>
      </c>
      <c r="AE631" s="39">
        <v>44264</v>
      </c>
      <c r="AF631" s="39">
        <v>44370</v>
      </c>
      <c r="AG631" s="36" t="s">
        <v>146</v>
      </c>
      <c r="AH631" s="36" t="s">
        <v>8918</v>
      </c>
      <c r="AI631" s="37">
        <v>0.53720000000000001</v>
      </c>
      <c r="AJ631" s="36" t="s">
        <v>677</v>
      </c>
      <c r="AK631" s="36" t="s">
        <v>682</v>
      </c>
    </row>
    <row r="632" spans="2:56">
      <c r="B632" s="36" t="s">
        <v>3242</v>
      </c>
      <c r="C632" s="36" t="s">
        <v>5369</v>
      </c>
      <c r="D632" s="36" t="s">
        <v>5370</v>
      </c>
      <c r="E632" s="36" t="s">
        <v>4879</v>
      </c>
      <c r="F632" s="36" t="s">
        <v>679</v>
      </c>
      <c r="G632" s="36" t="s">
        <v>9925</v>
      </c>
      <c r="H632" s="36" t="s">
        <v>675</v>
      </c>
      <c r="I632" s="37">
        <v>1.9570000000000001</v>
      </c>
      <c r="J632" s="38">
        <v>10220</v>
      </c>
      <c r="K632" s="36" t="s">
        <v>5483</v>
      </c>
      <c r="L632" s="39">
        <v>42499</v>
      </c>
      <c r="M632" s="39">
        <v>42732</v>
      </c>
      <c r="N632" s="36" t="s">
        <v>447</v>
      </c>
      <c r="O632" s="36" t="s">
        <v>10259</v>
      </c>
      <c r="P632" s="37">
        <v>8.1799999999999998E-2</v>
      </c>
      <c r="Q632" s="36" t="s">
        <v>677</v>
      </c>
      <c r="R632" s="36" t="s">
        <v>682</v>
      </c>
      <c r="S632" s="47"/>
      <c r="U632" s="36" t="s">
        <v>9231</v>
      </c>
      <c r="V632" s="36" t="s">
        <v>4749</v>
      </c>
      <c r="W632" s="36" t="s">
        <v>4750</v>
      </c>
      <c r="X632" s="36" t="s">
        <v>671</v>
      </c>
      <c r="Y632" s="36" t="s">
        <v>679</v>
      </c>
      <c r="Z632" s="36" t="s">
        <v>692</v>
      </c>
      <c r="AA632" s="36" t="s">
        <v>8412</v>
      </c>
      <c r="AB632" s="37">
        <v>4.5999999999999996</v>
      </c>
      <c r="AC632" s="38">
        <v>10000</v>
      </c>
      <c r="AD632" s="36" t="s">
        <v>147</v>
      </c>
      <c r="AE632" s="39">
        <v>44264</v>
      </c>
      <c r="AF632" s="39">
        <v>44370</v>
      </c>
      <c r="AG632" s="36" t="s">
        <v>146</v>
      </c>
      <c r="AH632" s="36" t="s">
        <v>9105</v>
      </c>
      <c r="AI632" s="37">
        <v>0.106</v>
      </c>
      <c r="AJ632" s="36" t="s">
        <v>677</v>
      </c>
      <c r="AK632" s="36" t="s">
        <v>8381</v>
      </c>
    </row>
    <row r="633" spans="2:56">
      <c r="B633" s="36" t="s">
        <v>5371</v>
      </c>
      <c r="C633" s="36" t="s">
        <v>10273</v>
      </c>
      <c r="D633" s="36" t="s">
        <v>3243</v>
      </c>
      <c r="E633" s="36" t="s">
        <v>4879</v>
      </c>
      <c r="F633" s="36" t="s">
        <v>679</v>
      </c>
      <c r="G633" s="36" t="s">
        <v>674</v>
      </c>
      <c r="H633" s="36" t="s">
        <v>675</v>
      </c>
      <c r="I633" s="37">
        <v>1.95</v>
      </c>
      <c r="J633" s="38">
        <v>10000</v>
      </c>
      <c r="K633" s="36" t="s">
        <v>5353</v>
      </c>
      <c r="L633" s="39">
        <v>42500</v>
      </c>
      <c r="M633" s="39">
        <v>42515</v>
      </c>
      <c r="N633" s="36" t="s">
        <v>5354</v>
      </c>
      <c r="O633" s="36" t="s">
        <v>5355</v>
      </c>
      <c r="P633" s="37">
        <v>0.12559999999999999</v>
      </c>
      <c r="Q633" s="36" t="s">
        <v>677</v>
      </c>
      <c r="R633" s="36" t="s">
        <v>682</v>
      </c>
      <c r="S633" s="47"/>
      <c r="U633" s="36" t="s">
        <v>9232</v>
      </c>
      <c r="V633" s="36" t="s">
        <v>9233</v>
      </c>
      <c r="W633" s="36" t="s">
        <v>4751</v>
      </c>
      <c r="X633" s="36" t="s">
        <v>8479</v>
      </c>
      <c r="Y633" s="36" t="s">
        <v>679</v>
      </c>
      <c r="Z633" s="36" t="s">
        <v>674</v>
      </c>
      <c r="AA633" s="36" t="s">
        <v>675</v>
      </c>
      <c r="AB633" s="37">
        <v>4.5999999999999996</v>
      </c>
      <c r="AC633" s="38">
        <v>10000</v>
      </c>
      <c r="AD633" s="36" t="s">
        <v>9234</v>
      </c>
      <c r="AE633" s="39">
        <v>44264</v>
      </c>
      <c r="AF633" s="39">
        <v>44461</v>
      </c>
      <c r="AG633" s="36" t="s">
        <v>656</v>
      </c>
      <c r="AH633" s="36" t="s">
        <v>657</v>
      </c>
      <c r="AI633" s="37">
        <v>0.61709999999999998</v>
      </c>
      <c r="AJ633" s="36" t="s">
        <v>677</v>
      </c>
      <c r="AK633" s="36" t="s">
        <v>292</v>
      </c>
    </row>
    <row r="634" spans="2:56">
      <c r="B634" s="36" t="s">
        <v>5372</v>
      </c>
      <c r="C634" s="36" t="s">
        <v>10274</v>
      </c>
      <c r="D634" s="36" t="s">
        <v>5373</v>
      </c>
      <c r="E634" s="36" t="s">
        <v>4879</v>
      </c>
      <c r="F634" s="36" t="s">
        <v>679</v>
      </c>
      <c r="G634" s="36" t="s">
        <v>692</v>
      </c>
      <c r="H634" s="36" t="s">
        <v>675</v>
      </c>
      <c r="I634" s="37">
        <v>1.95</v>
      </c>
      <c r="J634" s="38">
        <v>10000</v>
      </c>
      <c r="K634" s="36" t="s">
        <v>5353</v>
      </c>
      <c r="L634" s="39">
        <v>42500</v>
      </c>
      <c r="M634" s="39">
        <v>42515</v>
      </c>
      <c r="N634" s="36" t="s">
        <v>5354</v>
      </c>
      <c r="O634" s="36" t="s">
        <v>5355</v>
      </c>
      <c r="P634" s="37">
        <v>5.4999999999999997E-3</v>
      </c>
      <c r="Q634" s="36" t="s">
        <v>677</v>
      </c>
      <c r="R634" s="36" t="s">
        <v>682</v>
      </c>
      <c r="S634" s="47"/>
      <c r="U634" s="36" t="s">
        <v>9235</v>
      </c>
      <c r="V634" s="36" t="s">
        <v>9236</v>
      </c>
      <c r="W634" s="36" t="s">
        <v>4752</v>
      </c>
      <c r="X634" s="36" t="s">
        <v>671</v>
      </c>
      <c r="Y634" s="36" t="s">
        <v>679</v>
      </c>
      <c r="Z634" s="36" t="s">
        <v>692</v>
      </c>
      <c r="AA634" s="36" t="s">
        <v>675</v>
      </c>
      <c r="AB634" s="37">
        <v>4.5999999999999996</v>
      </c>
      <c r="AC634" s="38">
        <v>10000</v>
      </c>
      <c r="AD634" s="36" t="s">
        <v>9171</v>
      </c>
      <c r="AE634" s="39">
        <v>44264</v>
      </c>
      <c r="AF634" s="39">
        <v>44461</v>
      </c>
      <c r="AG634" s="36" t="s">
        <v>656</v>
      </c>
      <c r="AH634" s="36" t="s">
        <v>657</v>
      </c>
      <c r="AI634" s="37">
        <v>0.1777</v>
      </c>
      <c r="AJ634" s="36" t="s">
        <v>677</v>
      </c>
      <c r="AK634" s="36" t="s">
        <v>292</v>
      </c>
    </row>
    <row r="635" spans="2:56">
      <c r="B635" s="36" t="s">
        <v>5374</v>
      </c>
      <c r="C635" s="36" t="s">
        <v>3244</v>
      </c>
      <c r="D635" s="36" t="s">
        <v>10275</v>
      </c>
      <c r="E635" s="36" t="s">
        <v>4879</v>
      </c>
      <c r="F635" s="36" t="s">
        <v>679</v>
      </c>
      <c r="G635" s="36" t="s">
        <v>674</v>
      </c>
      <c r="H635" s="36" t="s">
        <v>675</v>
      </c>
      <c r="I635" s="37">
        <v>1.9079999999999999</v>
      </c>
      <c r="J635" s="38">
        <v>10220</v>
      </c>
      <c r="K635" s="36" t="s">
        <v>5483</v>
      </c>
      <c r="L635" s="39">
        <v>42500</v>
      </c>
      <c r="M635" s="39">
        <v>42732</v>
      </c>
      <c r="N635" s="36" t="s">
        <v>447</v>
      </c>
      <c r="O635" s="36" t="s">
        <v>10259</v>
      </c>
      <c r="P635" s="37">
        <v>0.1789</v>
      </c>
      <c r="Q635" s="36" t="s">
        <v>677</v>
      </c>
      <c r="R635" s="36" t="s">
        <v>682</v>
      </c>
      <c r="S635" s="47"/>
      <c r="U635" s="36" t="s">
        <v>9237</v>
      </c>
      <c r="V635" s="36" t="s">
        <v>4753</v>
      </c>
      <c r="W635" s="36" t="s">
        <v>9238</v>
      </c>
      <c r="X635" s="36" t="s">
        <v>671</v>
      </c>
      <c r="Y635" s="36" t="s">
        <v>679</v>
      </c>
      <c r="Z635" s="36" t="s">
        <v>674</v>
      </c>
      <c r="AA635" s="36" t="s">
        <v>675</v>
      </c>
      <c r="AB635" s="37">
        <v>4.5</v>
      </c>
      <c r="AC635" s="38">
        <v>10000</v>
      </c>
      <c r="AD635" s="36" t="s">
        <v>9194</v>
      </c>
      <c r="AE635" s="39">
        <v>44280</v>
      </c>
      <c r="AF635" s="39">
        <v>44314</v>
      </c>
      <c r="AG635" s="36" t="s">
        <v>669</v>
      </c>
      <c r="AH635" s="36" t="s">
        <v>670</v>
      </c>
      <c r="AI635" s="37">
        <v>0.44950000000000001</v>
      </c>
      <c r="AJ635" s="36" t="s">
        <v>677</v>
      </c>
      <c r="AK635" s="36" t="s">
        <v>682</v>
      </c>
    </row>
    <row r="636" spans="2:56">
      <c r="B636" s="36" t="s">
        <v>5375</v>
      </c>
      <c r="C636" s="36" t="s">
        <v>3245</v>
      </c>
      <c r="D636" s="36" t="s">
        <v>5376</v>
      </c>
      <c r="E636" s="36" t="s">
        <v>4879</v>
      </c>
      <c r="F636" s="36" t="s">
        <v>679</v>
      </c>
      <c r="G636" s="36" t="s">
        <v>692</v>
      </c>
      <c r="H636" s="36" t="s">
        <v>675</v>
      </c>
      <c r="I636" s="37">
        <v>1.9079999999999999</v>
      </c>
      <c r="J636" s="38">
        <v>10220</v>
      </c>
      <c r="K636" s="36" t="s">
        <v>5483</v>
      </c>
      <c r="L636" s="39">
        <v>42500</v>
      </c>
      <c r="M636" s="39">
        <v>42732</v>
      </c>
      <c r="N636" s="36" t="s">
        <v>447</v>
      </c>
      <c r="O636" s="36" t="s">
        <v>10259</v>
      </c>
      <c r="P636" s="37">
        <v>8.09E-2</v>
      </c>
      <c r="Q636" s="36" t="s">
        <v>677</v>
      </c>
      <c r="R636" s="36" t="s">
        <v>682</v>
      </c>
      <c r="S636" s="47"/>
      <c r="U636" s="36" t="s">
        <v>9239</v>
      </c>
      <c r="V636" s="36" t="s">
        <v>4754</v>
      </c>
      <c r="W636" s="36" t="s">
        <v>4755</v>
      </c>
      <c r="X636" s="36" t="s">
        <v>671</v>
      </c>
      <c r="Y636" s="36" t="s">
        <v>679</v>
      </c>
      <c r="Z636" s="36" t="s">
        <v>692</v>
      </c>
      <c r="AA636" s="36" t="s">
        <v>8389</v>
      </c>
      <c r="AB636" s="37">
        <v>4.5</v>
      </c>
      <c r="AC636" s="38">
        <v>10000</v>
      </c>
      <c r="AD636" s="36" t="s">
        <v>668</v>
      </c>
      <c r="AE636" s="39">
        <v>44280</v>
      </c>
      <c r="AF636" s="39">
        <v>44314</v>
      </c>
      <c r="AG636" s="36" t="s">
        <v>9195</v>
      </c>
      <c r="AH636" s="36" t="s">
        <v>670</v>
      </c>
      <c r="AI636" s="37">
        <v>1.7500000000000002E-2</v>
      </c>
      <c r="AJ636" s="36" t="s">
        <v>677</v>
      </c>
      <c r="AK636" s="36" t="s">
        <v>682</v>
      </c>
    </row>
    <row r="637" spans="2:56">
      <c r="B637" s="36" t="s">
        <v>5377</v>
      </c>
      <c r="C637" s="36" t="s">
        <v>357</v>
      </c>
      <c r="D637" s="36" t="s">
        <v>5378</v>
      </c>
      <c r="E637" s="36" t="s">
        <v>4879</v>
      </c>
      <c r="F637" s="36" t="s">
        <v>679</v>
      </c>
      <c r="G637" s="36" t="s">
        <v>674</v>
      </c>
      <c r="H637" s="36" t="s">
        <v>675</v>
      </c>
      <c r="I637" s="37">
        <v>1.95</v>
      </c>
      <c r="J637" s="38">
        <v>10000</v>
      </c>
      <c r="K637" s="36" t="s">
        <v>5379</v>
      </c>
      <c r="L637" s="39">
        <v>42516</v>
      </c>
      <c r="M637" s="39">
        <v>42578</v>
      </c>
      <c r="N637" s="36" t="s">
        <v>5380</v>
      </c>
      <c r="O637" s="36" t="s">
        <v>5381</v>
      </c>
      <c r="P637" s="37">
        <v>0.13400000000000001</v>
      </c>
      <c r="Q637" s="36" t="s">
        <v>677</v>
      </c>
      <c r="R637" s="36" t="s">
        <v>682</v>
      </c>
      <c r="S637" s="47"/>
      <c r="U637" s="36" t="s">
        <v>4756</v>
      </c>
      <c r="V637" s="36" t="s">
        <v>4757</v>
      </c>
      <c r="W637" s="36" t="s">
        <v>4758</v>
      </c>
      <c r="X637" s="36" t="s">
        <v>671</v>
      </c>
      <c r="Y637" s="36" t="s">
        <v>8422</v>
      </c>
      <c r="Z637" s="36" t="s">
        <v>674</v>
      </c>
      <c r="AA637" s="36" t="s">
        <v>675</v>
      </c>
      <c r="AB637" s="37">
        <v>4.5</v>
      </c>
      <c r="AC637" s="38">
        <v>10000</v>
      </c>
      <c r="AD637" s="36" t="s">
        <v>8977</v>
      </c>
      <c r="AE637" s="39">
        <v>44280</v>
      </c>
      <c r="AF637" s="39">
        <v>44370</v>
      </c>
      <c r="AG637" s="36" t="s">
        <v>146</v>
      </c>
      <c r="AH637" s="36" t="s">
        <v>2036</v>
      </c>
      <c r="AI637" s="37">
        <v>0.4662</v>
      </c>
      <c r="AJ637" s="36" t="s">
        <v>677</v>
      </c>
      <c r="AK637" s="36" t="s">
        <v>682</v>
      </c>
    </row>
    <row r="638" spans="2:56">
      <c r="B638" s="36" t="s">
        <v>10276</v>
      </c>
      <c r="C638" s="36" t="s">
        <v>3246</v>
      </c>
      <c r="D638" s="36" t="s">
        <v>10277</v>
      </c>
      <c r="E638" s="36" t="s">
        <v>4879</v>
      </c>
      <c r="F638" s="36" t="s">
        <v>679</v>
      </c>
      <c r="G638" s="36" t="s">
        <v>674</v>
      </c>
      <c r="H638" s="36" t="s">
        <v>675</v>
      </c>
      <c r="I638" s="37">
        <v>2</v>
      </c>
      <c r="J638" s="38">
        <v>10000</v>
      </c>
      <c r="K638" s="36" t="s">
        <v>5379</v>
      </c>
      <c r="L638" s="39">
        <v>42516</v>
      </c>
      <c r="M638" s="39">
        <v>42578</v>
      </c>
      <c r="N638" s="36" t="s">
        <v>5380</v>
      </c>
      <c r="O638" s="36" t="s">
        <v>5381</v>
      </c>
      <c r="P638" s="37">
        <v>8.4199999999999997E-2</v>
      </c>
      <c r="Q638" s="36" t="s">
        <v>677</v>
      </c>
      <c r="R638" s="36" t="s">
        <v>682</v>
      </c>
      <c r="S638" s="47"/>
      <c r="U638" s="36" t="s">
        <v>4759</v>
      </c>
      <c r="V638" s="36" t="s">
        <v>4760</v>
      </c>
      <c r="W638" s="36" t="s">
        <v>9240</v>
      </c>
      <c r="X638" s="36" t="s">
        <v>671</v>
      </c>
      <c r="Y638" s="36" t="s">
        <v>8518</v>
      </c>
      <c r="Z638" s="36" t="s">
        <v>692</v>
      </c>
      <c r="AA638" s="36" t="s">
        <v>675</v>
      </c>
      <c r="AB638" s="37">
        <v>4.5</v>
      </c>
      <c r="AC638" s="38">
        <v>10000</v>
      </c>
      <c r="AD638" s="36" t="s">
        <v>8921</v>
      </c>
      <c r="AE638" s="39">
        <v>44280</v>
      </c>
      <c r="AF638" s="39">
        <v>44370</v>
      </c>
      <c r="AG638" s="36" t="s">
        <v>146</v>
      </c>
      <c r="AH638" s="36" t="s">
        <v>8913</v>
      </c>
      <c r="AI638" s="37">
        <v>7.5499999999999998E-2</v>
      </c>
      <c r="AJ638" s="36" t="s">
        <v>677</v>
      </c>
      <c r="AK638" s="36" t="s">
        <v>8433</v>
      </c>
    </row>
    <row r="639" spans="2:56">
      <c r="B639" s="36" t="s">
        <v>3247</v>
      </c>
      <c r="C639" s="36" t="s">
        <v>10278</v>
      </c>
      <c r="D639" s="36" t="s">
        <v>10279</v>
      </c>
      <c r="E639" s="36" t="s">
        <v>4879</v>
      </c>
      <c r="F639" s="36" t="s">
        <v>679</v>
      </c>
      <c r="G639" s="36" t="s">
        <v>674</v>
      </c>
      <c r="H639" s="36" t="s">
        <v>675</v>
      </c>
      <c r="I639" s="37">
        <v>2.0499999999999998</v>
      </c>
      <c r="J639" s="38">
        <v>10000</v>
      </c>
      <c r="K639" s="36" t="s">
        <v>5379</v>
      </c>
      <c r="L639" s="39">
        <v>42516</v>
      </c>
      <c r="M639" s="39">
        <v>42578</v>
      </c>
      <c r="N639" s="36" t="s">
        <v>5380</v>
      </c>
      <c r="O639" s="36" t="s">
        <v>5381</v>
      </c>
      <c r="P639" s="37">
        <v>5.6800000000000003E-2</v>
      </c>
      <c r="Q639" s="36" t="s">
        <v>677</v>
      </c>
      <c r="R639" s="36" t="s">
        <v>682</v>
      </c>
      <c r="S639" s="47"/>
      <c r="U639" s="36" t="s">
        <v>9241</v>
      </c>
      <c r="V639" s="36" t="s">
        <v>9242</v>
      </c>
      <c r="W639" s="36" t="s">
        <v>9243</v>
      </c>
      <c r="X639" s="36" t="s">
        <v>671</v>
      </c>
      <c r="Y639" s="36" t="s">
        <v>679</v>
      </c>
      <c r="Z639" s="36" t="s">
        <v>8543</v>
      </c>
      <c r="AA639" s="36" t="s">
        <v>675</v>
      </c>
      <c r="AB639" s="37">
        <v>4.5</v>
      </c>
      <c r="AC639" s="38">
        <v>10000</v>
      </c>
      <c r="AD639" s="36" t="s">
        <v>9149</v>
      </c>
      <c r="AE639" s="39">
        <v>44280</v>
      </c>
      <c r="AF639" s="39">
        <v>44461</v>
      </c>
      <c r="AG639" s="36" t="s">
        <v>656</v>
      </c>
      <c r="AH639" s="36" t="s">
        <v>657</v>
      </c>
      <c r="AI639" s="37">
        <v>0.54069999999999996</v>
      </c>
      <c r="AJ639" s="36" t="s">
        <v>677</v>
      </c>
      <c r="AK639" s="36" t="s">
        <v>292</v>
      </c>
    </row>
    <row r="640" spans="2:56">
      <c r="B640" s="36" t="s">
        <v>10280</v>
      </c>
      <c r="C640" s="36" t="s">
        <v>3248</v>
      </c>
      <c r="D640" s="36" t="s">
        <v>10281</v>
      </c>
      <c r="E640" s="36" t="s">
        <v>4879</v>
      </c>
      <c r="F640" s="36" t="s">
        <v>679</v>
      </c>
      <c r="G640" s="36" t="s">
        <v>674</v>
      </c>
      <c r="H640" s="36" t="s">
        <v>675</v>
      </c>
      <c r="I640" s="37">
        <v>2.1</v>
      </c>
      <c r="J640" s="38">
        <v>10000</v>
      </c>
      <c r="K640" s="36" t="s">
        <v>5379</v>
      </c>
      <c r="L640" s="39">
        <v>42516</v>
      </c>
      <c r="M640" s="39">
        <v>42578</v>
      </c>
      <c r="N640" s="36" t="s">
        <v>5380</v>
      </c>
      <c r="O640" s="36" t="s">
        <v>5381</v>
      </c>
      <c r="P640" s="37">
        <v>3.4000000000000002E-2</v>
      </c>
      <c r="Q640" s="36" t="s">
        <v>677</v>
      </c>
      <c r="R640" s="36" t="s">
        <v>682</v>
      </c>
      <c r="S640" s="47"/>
      <c r="U640" s="36" t="s">
        <v>9244</v>
      </c>
      <c r="V640" s="36" t="s">
        <v>9245</v>
      </c>
      <c r="W640" s="36" t="s">
        <v>9246</v>
      </c>
      <c r="X640" s="36" t="s">
        <v>671</v>
      </c>
      <c r="Y640" s="36" t="s">
        <v>679</v>
      </c>
      <c r="Z640" s="36" t="s">
        <v>692</v>
      </c>
      <c r="AA640" s="36" t="s">
        <v>675</v>
      </c>
      <c r="AB640" s="37">
        <v>4.5</v>
      </c>
      <c r="AC640" s="38">
        <v>10000</v>
      </c>
      <c r="AD640" s="36" t="s">
        <v>655</v>
      </c>
      <c r="AE640" s="39">
        <v>44280</v>
      </c>
      <c r="AF640" s="39">
        <v>44461</v>
      </c>
      <c r="AG640" s="36" t="s">
        <v>656</v>
      </c>
      <c r="AH640" s="36" t="s">
        <v>9247</v>
      </c>
      <c r="AI640" s="37">
        <v>0.15509999999999999</v>
      </c>
      <c r="AJ640" s="36" t="s">
        <v>8528</v>
      </c>
      <c r="AK640" s="36" t="s">
        <v>292</v>
      </c>
    </row>
    <row r="641" spans="2:37">
      <c r="B641" s="36" t="s">
        <v>10282</v>
      </c>
      <c r="C641" s="36" t="s">
        <v>10283</v>
      </c>
      <c r="D641" s="36" t="s">
        <v>3249</v>
      </c>
      <c r="E641" s="36" t="s">
        <v>4879</v>
      </c>
      <c r="F641" s="36" t="s">
        <v>679</v>
      </c>
      <c r="G641" s="36" t="s">
        <v>674</v>
      </c>
      <c r="H641" s="36" t="s">
        <v>675</v>
      </c>
      <c r="I641" s="37">
        <v>2.15</v>
      </c>
      <c r="J641" s="38">
        <v>10000</v>
      </c>
      <c r="K641" s="36" t="s">
        <v>5379</v>
      </c>
      <c r="L641" s="39">
        <v>42516</v>
      </c>
      <c r="M641" s="39">
        <v>42578</v>
      </c>
      <c r="N641" s="36" t="s">
        <v>5380</v>
      </c>
      <c r="O641" s="36" t="s">
        <v>5381</v>
      </c>
      <c r="P641" s="37">
        <v>2.2499999999999999E-2</v>
      </c>
      <c r="Q641" s="36" t="s">
        <v>677</v>
      </c>
      <c r="R641" s="36" t="s">
        <v>682</v>
      </c>
      <c r="S641" s="47"/>
      <c r="U641" s="36" t="s">
        <v>4761</v>
      </c>
      <c r="V641" s="36" t="s">
        <v>9248</v>
      </c>
      <c r="W641" s="36" t="s">
        <v>9249</v>
      </c>
      <c r="X641" s="36" t="s">
        <v>671</v>
      </c>
      <c r="Y641" s="36" t="s">
        <v>8422</v>
      </c>
      <c r="Z641" s="36" t="s">
        <v>8374</v>
      </c>
      <c r="AA641" s="36" t="s">
        <v>675</v>
      </c>
      <c r="AB641" s="37">
        <v>4.5</v>
      </c>
      <c r="AC641" s="38">
        <v>10000</v>
      </c>
      <c r="AD641" s="36" t="s">
        <v>9250</v>
      </c>
      <c r="AE641" s="39">
        <v>44280</v>
      </c>
      <c r="AF641" s="39">
        <v>44342</v>
      </c>
      <c r="AG641" s="36" t="s">
        <v>4557</v>
      </c>
      <c r="AH641" s="36" t="s">
        <v>4762</v>
      </c>
      <c r="AI641" s="37">
        <v>0.45700000000000002</v>
      </c>
      <c r="AJ641" s="36" t="s">
        <v>677</v>
      </c>
      <c r="AK641" s="36" t="s">
        <v>682</v>
      </c>
    </row>
    <row r="642" spans="2:37">
      <c r="B642" s="36" t="s">
        <v>5382</v>
      </c>
      <c r="C642" s="36" t="s">
        <v>10284</v>
      </c>
      <c r="D642" s="36" t="s">
        <v>10285</v>
      </c>
      <c r="E642" s="36" t="s">
        <v>4879</v>
      </c>
      <c r="F642" s="36" t="s">
        <v>679</v>
      </c>
      <c r="G642" s="36" t="s">
        <v>692</v>
      </c>
      <c r="H642" s="36" t="s">
        <v>675</v>
      </c>
      <c r="I642" s="37">
        <v>1.95</v>
      </c>
      <c r="J642" s="38">
        <v>10000</v>
      </c>
      <c r="K642" s="36" t="s">
        <v>5379</v>
      </c>
      <c r="L642" s="39">
        <v>42516</v>
      </c>
      <c r="M642" s="39">
        <v>42578</v>
      </c>
      <c r="N642" s="36" t="s">
        <v>5380</v>
      </c>
      <c r="O642" s="36" t="s">
        <v>5381</v>
      </c>
      <c r="P642" s="37">
        <v>2.1299999999999999E-2</v>
      </c>
      <c r="Q642" s="36" t="s">
        <v>677</v>
      </c>
      <c r="R642" s="36" t="s">
        <v>682</v>
      </c>
      <c r="S642" s="47"/>
      <c r="U642" s="36" t="s">
        <v>9251</v>
      </c>
      <c r="V642" s="36" t="s">
        <v>4763</v>
      </c>
      <c r="W642" s="36" t="s">
        <v>9252</v>
      </c>
      <c r="X642" s="36" t="s">
        <v>671</v>
      </c>
      <c r="Y642" s="36" t="s">
        <v>8391</v>
      </c>
      <c r="Z642" s="36" t="s">
        <v>674</v>
      </c>
      <c r="AA642" s="36" t="s">
        <v>675</v>
      </c>
      <c r="AB642" s="37">
        <v>4.5999999999999996</v>
      </c>
      <c r="AC642" s="38">
        <v>10000</v>
      </c>
      <c r="AD642" s="36" t="s">
        <v>4556</v>
      </c>
      <c r="AE642" s="39">
        <v>44280</v>
      </c>
      <c r="AF642" s="39">
        <v>44342</v>
      </c>
      <c r="AG642" s="36" t="s">
        <v>4557</v>
      </c>
      <c r="AH642" s="36" t="s">
        <v>4762</v>
      </c>
      <c r="AI642" s="37">
        <v>0.37740000000000001</v>
      </c>
      <c r="AJ642" s="36" t="s">
        <v>8459</v>
      </c>
      <c r="AK642" s="36" t="s">
        <v>682</v>
      </c>
    </row>
    <row r="643" spans="2:37">
      <c r="B643" s="36" t="s">
        <v>5383</v>
      </c>
      <c r="C643" s="36" t="s">
        <v>5384</v>
      </c>
      <c r="D643" s="36" t="s">
        <v>10286</v>
      </c>
      <c r="E643" s="36" t="s">
        <v>4879</v>
      </c>
      <c r="F643" s="36" t="s">
        <v>679</v>
      </c>
      <c r="G643" s="36" t="s">
        <v>692</v>
      </c>
      <c r="H643" s="36" t="s">
        <v>675</v>
      </c>
      <c r="I643" s="37">
        <v>2</v>
      </c>
      <c r="J643" s="38">
        <v>10000</v>
      </c>
      <c r="K643" s="36" t="s">
        <v>5379</v>
      </c>
      <c r="L643" s="39">
        <v>42516</v>
      </c>
      <c r="M643" s="39">
        <v>42578</v>
      </c>
      <c r="N643" s="36" t="s">
        <v>5380</v>
      </c>
      <c r="O643" s="36" t="s">
        <v>5381</v>
      </c>
      <c r="P643" s="37">
        <v>3.3399999999999999E-2</v>
      </c>
      <c r="Q643" s="36" t="s">
        <v>677</v>
      </c>
      <c r="R643" s="36" t="s">
        <v>682</v>
      </c>
      <c r="S643" s="47"/>
      <c r="U643" s="36" t="s">
        <v>4764</v>
      </c>
      <c r="V643" s="36" t="s">
        <v>4765</v>
      </c>
      <c r="W643" s="36" t="s">
        <v>9253</v>
      </c>
      <c r="X643" s="36" t="s">
        <v>8553</v>
      </c>
      <c r="Y643" s="36" t="s">
        <v>8391</v>
      </c>
      <c r="Z643" s="36" t="s">
        <v>674</v>
      </c>
      <c r="AA643" s="36" t="s">
        <v>675</v>
      </c>
      <c r="AB643" s="37">
        <v>4.7</v>
      </c>
      <c r="AC643" s="38">
        <v>10000</v>
      </c>
      <c r="AD643" s="36" t="s">
        <v>4556</v>
      </c>
      <c r="AE643" s="39">
        <v>44280</v>
      </c>
      <c r="AF643" s="39">
        <v>44342</v>
      </c>
      <c r="AG643" s="36" t="s">
        <v>4557</v>
      </c>
      <c r="AH643" s="36" t="s">
        <v>4762</v>
      </c>
      <c r="AI643" s="37">
        <v>0.30170000000000002</v>
      </c>
      <c r="AJ643" s="36" t="s">
        <v>677</v>
      </c>
      <c r="AK643" s="36" t="s">
        <v>682</v>
      </c>
    </row>
    <row r="644" spans="2:37">
      <c r="B644" s="36" t="s">
        <v>10287</v>
      </c>
      <c r="C644" s="36" t="s">
        <v>10288</v>
      </c>
      <c r="D644" s="36" t="s">
        <v>3250</v>
      </c>
      <c r="E644" s="36" t="s">
        <v>4879</v>
      </c>
      <c r="F644" s="36" t="s">
        <v>679</v>
      </c>
      <c r="G644" s="36" t="s">
        <v>692</v>
      </c>
      <c r="H644" s="36" t="s">
        <v>675</v>
      </c>
      <c r="I644" s="37">
        <v>2.0499999999999998</v>
      </c>
      <c r="J644" s="38">
        <v>10000</v>
      </c>
      <c r="K644" s="36" t="s">
        <v>5379</v>
      </c>
      <c r="L644" s="39">
        <v>42516</v>
      </c>
      <c r="M644" s="39">
        <v>42578</v>
      </c>
      <c r="N644" s="36" t="s">
        <v>5380</v>
      </c>
      <c r="O644" s="36" t="s">
        <v>5381</v>
      </c>
      <c r="P644" s="37">
        <v>5.2400000000000002E-2</v>
      </c>
      <c r="Q644" s="36" t="s">
        <v>677</v>
      </c>
      <c r="R644" s="36" t="s">
        <v>682</v>
      </c>
      <c r="S644" s="47"/>
      <c r="U644" s="36" t="s">
        <v>9254</v>
      </c>
      <c r="V644" s="36" t="s">
        <v>9255</v>
      </c>
      <c r="W644" s="36" t="s">
        <v>9256</v>
      </c>
      <c r="X644" s="36" t="s">
        <v>8575</v>
      </c>
      <c r="Y644" s="36" t="s">
        <v>679</v>
      </c>
      <c r="Z644" s="36" t="s">
        <v>674</v>
      </c>
      <c r="AA644" s="36" t="s">
        <v>675</v>
      </c>
      <c r="AB644" s="37">
        <v>4.8</v>
      </c>
      <c r="AC644" s="38">
        <v>10000</v>
      </c>
      <c r="AD644" s="36" t="s">
        <v>4556</v>
      </c>
      <c r="AE644" s="39">
        <v>44280</v>
      </c>
      <c r="AF644" s="39">
        <v>44342</v>
      </c>
      <c r="AG644" s="36" t="s">
        <v>4557</v>
      </c>
      <c r="AH644" s="36" t="s">
        <v>4762</v>
      </c>
      <c r="AI644" s="37">
        <v>0.23380000000000001</v>
      </c>
      <c r="AJ644" s="36" t="s">
        <v>677</v>
      </c>
      <c r="AK644" s="36" t="s">
        <v>8381</v>
      </c>
    </row>
    <row r="645" spans="2:37">
      <c r="B645" s="36" t="s">
        <v>3251</v>
      </c>
      <c r="C645" s="36" t="s">
        <v>10289</v>
      </c>
      <c r="D645" s="36" t="s">
        <v>3252</v>
      </c>
      <c r="E645" s="36" t="s">
        <v>4879</v>
      </c>
      <c r="F645" s="36" t="s">
        <v>679</v>
      </c>
      <c r="G645" s="36" t="s">
        <v>692</v>
      </c>
      <c r="H645" s="36" t="s">
        <v>675</v>
      </c>
      <c r="I645" s="37">
        <v>2.1</v>
      </c>
      <c r="J645" s="38">
        <v>10000</v>
      </c>
      <c r="K645" s="36" t="s">
        <v>5379</v>
      </c>
      <c r="L645" s="39">
        <v>42516</v>
      </c>
      <c r="M645" s="39">
        <v>42578</v>
      </c>
      <c r="N645" s="36" t="s">
        <v>5380</v>
      </c>
      <c r="O645" s="36" t="s">
        <v>5381</v>
      </c>
      <c r="P645" s="37">
        <v>7.9899999999999999E-2</v>
      </c>
      <c r="Q645" s="36" t="s">
        <v>677</v>
      </c>
      <c r="R645" s="36" t="s">
        <v>682</v>
      </c>
      <c r="S645" s="47"/>
      <c r="U645" s="36" t="s">
        <v>9257</v>
      </c>
      <c r="V645" s="36" t="s">
        <v>4766</v>
      </c>
      <c r="W645" s="36" t="s">
        <v>9258</v>
      </c>
      <c r="X645" s="36" t="s">
        <v>8394</v>
      </c>
      <c r="Y645" s="36" t="s">
        <v>679</v>
      </c>
      <c r="Z645" s="36" t="s">
        <v>8543</v>
      </c>
      <c r="AA645" s="36" t="s">
        <v>675</v>
      </c>
      <c r="AB645" s="37">
        <v>4.9000000000000004</v>
      </c>
      <c r="AC645" s="38">
        <v>10000</v>
      </c>
      <c r="AD645" s="36" t="s">
        <v>4556</v>
      </c>
      <c r="AE645" s="39">
        <v>44280</v>
      </c>
      <c r="AF645" s="39">
        <v>44342</v>
      </c>
      <c r="AG645" s="36" t="s">
        <v>4557</v>
      </c>
      <c r="AH645" s="36" t="s">
        <v>4762</v>
      </c>
      <c r="AI645" s="37">
        <v>0.18</v>
      </c>
      <c r="AJ645" s="36" t="s">
        <v>9216</v>
      </c>
      <c r="AK645" s="36" t="s">
        <v>682</v>
      </c>
    </row>
    <row r="646" spans="2:37">
      <c r="B646" s="36" t="s">
        <v>3253</v>
      </c>
      <c r="C646" s="36" t="s">
        <v>3254</v>
      </c>
      <c r="D646" s="36" t="s">
        <v>5385</v>
      </c>
      <c r="E646" s="36" t="s">
        <v>4879</v>
      </c>
      <c r="F646" s="36" t="s">
        <v>679</v>
      </c>
      <c r="G646" s="36" t="s">
        <v>692</v>
      </c>
      <c r="H646" s="36" t="s">
        <v>675</v>
      </c>
      <c r="I646" s="37">
        <v>2.15</v>
      </c>
      <c r="J646" s="38">
        <v>10000</v>
      </c>
      <c r="K646" s="36" t="s">
        <v>5379</v>
      </c>
      <c r="L646" s="39">
        <v>42516</v>
      </c>
      <c r="M646" s="39">
        <v>42578</v>
      </c>
      <c r="N646" s="36" t="s">
        <v>5380</v>
      </c>
      <c r="O646" s="36" t="s">
        <v>5381</v>
      </c>
      <c r="P646" s="37">
        <v>0.11749999999999999</v>
      </c>
      <c r="Q646" s="36" t="s">
        <v>677</v>
      </c>
      <c r="R646" s="36" t="s">
        <v>682</v>
      </c>
      <c r="S646" s="47"/>
      <c r="U646" s="36" t="s">
        <v>9259</v>
      </c>
      <c r="V646" s="36" t="s">
        <v>9260</v>
      </c>
      <c r="W646" s="36" t="s">
        <v>9261</v>
      </c>
      <c r="X646" s="36" t="s">
        <v>671</v>
      </c>
      <c r="Y646" s="36" t="s">
        <v>679</v>
      </c>
      <c r="Z646" s="36" t="s">
        <v>674</v>
      </c>
      <c r="AA646" s="36" t="s">
        <v>675</v>
      </c>
      <c r="AB646" s="37">
        <v>5</v>
      </c>
      <c r="AC646" s="38">
        <v>10000</v>
      </c>
      <c r="AD646" s="36" t="s">
        <v>4556</v>
      </c>
      <c r="AE646" s="39">
        <v>44280</v>
      </c>
      <c r="AF646" s="39">
        <v>44342</v>
      </c>
      <c r="AG646" s="36" t="s">
        <v>9262</v>
      </c>
      <c r="AH646" s="36" t="s">
        <v>9263</v>
      </c>
      <c r="AI646" s="37">
        <v>0.13139999999999999</v>
      </c>
      <c r="AJ646" s="36" t="s">
        <v>677</v>
      </c>
      <c r="AK646" s="36" t="s">
        <v>8566</v>
      </c>
    </row>
    <row r="647" spans="2:37">
      <c r="B647" s="36" t="s">
        <v>5386</v>
      </c>
      <c r="C647" s="36" t="s">
        <v>3255</v>
      </c>
      <c r="D647" s="36" t="s">
        <v>10290</v>
      </c>
      <c r="E647" s="36" t="s">
        <v>4879</v>
      </c>
      <c r="F647" s="36" t="s">
        <v>679</v>
      </c>
      <c r="G647" s="36" t="s">
        <v>674</v>
      </c>
      <c r="H647" s="36" t="s">
        <v>675</v>
      </c>
      <c r="I647" s="37">
        <v>2.2000000000000002</v>
      </c>
      <c r="J647" s="38">
        <v>10000</v>
      </c>
      <c r="K647" s="36" t="s">
        <v>5379</v>
      </c>
      <c r="L647" s="39">
        <v>42520</v>
      </c>
      <c r="M647" s="39">
        <v>42578</v>
      </c>
      <c r="N647" s="36" t="s">
        <v>5380</v>
      </c>
      <c r="O647" s="36" t="s">
        <v>5381</v>
      </c>
      <c r="P647" s="37">
        <v>6.1000000000000004E-3</v>
      </c>
      <c r="Q647" s="36" t="s">
        <v>677</v>
      </c>
      <c r="R647" s="36" t="s">
        <v>682</v>
      </c>
      <c r="S647" s="47"/>
      <c r="U647" s="36" t="s">
        <v>4767</v>
      </c>
      <c r="V647" s="36" t="s">
        <v>9264</v>
      </c>
      <c r="W647" s="36" t="s">
        <v>4768</v>
      </c>
      <c r="X647" s="36" t="s">
        <v>8553</v>
      </c>
      <c r="Y647" s="36" t="s">
        <v>8391</v>
      </c>
      <c r="Z647" s="36" t="s">
        <v>674</v>
      </c>
      <c r="AA647" s="36" t="s">
        <v>675</v>
      </c>
      <c r="AB647" s="37">
        <v>5.25</v>
      </c>
      <c r="AC647" s="38">
        <v>10000</v>
      </c>
      <c r="AD647" s="36" t="s">
        <v>4556</v>
      </c>
      <c r="AE647" s="39">
        <v>44280</v>
      </c>
      <c r="AF647" s="39">
        <v>44342</v>
      </c>
      <c r="AG647" s="36" t="s">
        <v>4557</v>
      </c>
      <c r="AH647" s="36" t="s">
        <v>4762</v>
      </c>
      <c r="AI647" s="37">
        <v>5.8299999999999998E-2</v>
      </c>
      <c r="AJ647" s="36" t="s">
        <v>677</v>
      </c>
      <c r="AK647" s="36" t="s">
        <v>682</v>
      </c>
    </row>
    <row r="648" spans="2:37">
      <c r="B648" s="36" t="s">
        <v>3256</v>
      </c>
      <c r="C648" s="36" t="s">
        <v>10291</v>
      </c>
      <c r="D648" s="36" t="s">
        <v>5387</v>
      </c>
      <c r="E648" s="36" t="s">
        <v>4879</v>
      </c>
      <c r="F648" s="36" t="s">
        <v>679</v>
      </c>
      <c r="G648" s="36" t="s">
        <v>692</v>
      </c>
      <c r="H648" s="36" t="s">
        <v>675</v>
      </c>
      <c r="I648" s="37">
        <v>2.2000000000000002</v>
      </c>
      <c r="J648" s="38">
        <v>10000</v>
      </c>
      <c r="K648" s="36" t="s">
        <v>5379</v>
      </c>
      <c r="L648" s="39">
        <v>42520</v>
      </c>
      <c r="M648" s="39">
        <v>42578</v>
      </c>
      <c r="N648" s="36" t="s">
        <v>5380</v>
      </c>
      <c r="O648" s="36" t="s">
        <v>5381</v>
      </c>
      <c r="P648" s="37">
        <v>0.14030000000000001</v>
      </c>
      <c r="Q648" s="36" t="s">
        <v>677</v>
      </c>
      <c r="R648" s="36" t="s">
        <v>682</v>
      </c>
      <c r="S648" s="47"/>
      <c r="U648" s="36" t="s">
        <v>4769</v>
      </c>
      <c r="V648" s="36" t="s">
        <v>4770</v>
      </c>
      <c r="W648" s="36" t="s">
        <v>9265</v>
      </c>
      <c r="X648" s="36" t="s">
        <v>671</v>
      </c>
      <c r="Y648" s="36" t="s">
        <v>679</v>
      </c>
      <c r="Z648" s="36" t="s">
        <v>674</v>
      </c>
      <c r="AA648" s="36" t="s">
        <v>675</v>
      </c>
      <c r="AB648" s="37">
        <v>5.5</v>
      </c>
      <c r="AC648" s="38">
        <v>10000</v>
      </c>
      <c r="AD648" s="36" t="s">
        <v>4556</v>
      </c>
      <c r="AE648" s="39">
        <v>44280</v>
      </c>
      <c r="AF648" s="39">
        <v>44342</v>
      </c>
      <c r="AG648" s="36" t="s">
        <v>4557</v>
      </c>
      <c r="AH648" s="36" t="s">
        <v>9266</v>
      </c>
      <c r="AI648" s="37">
        <v>2.6499999999999999E-2</v>
      </c>
      <c r="AJ648" s="36" t="s">
        <v>677</v>
      </c>
      <c r="AK648" s="36" t="s">
        <v>682</v>
      </c>
    </row>
    <row r="649" spans="2:37">
      <c r="B649" s="36" t="s">
        <v>5388</v>
      </c>
      <c r="C649" s="36" t="s">
        <v>3257</v>
      </c>
      <c r="D649" s="36" t="s">
        <v>5389</v>
      </c>
      <c r="E649" s="36" t="s">
        <v>4879</v>
      </c>
      <c r="F649" s="36" t="s">
        <v>679</v>
      </c>
      <c r="G649" s="36" t="s">
        <v>674</v>
      </c>
      <c r="H649" s="36" t="s">
        <v>675</v>
      </c>
      <c r="I649" s="37">
        <v>2.25</v>
      </c>
      <c r="J649" s="38">
        <v>10000</v>
      </c>
      <c r="K649" s="36" t="s">
        <v>5379</v>
      </c>
      <c r="L649" s="39">
        <v>42522</v>
      </c>
      <c r="M649" s="39">
        <v>42578</v>
      </c>
      <c r="N649" s="36" t="s">
        <v>5380</v>
      </c>
      <c r="O649" s="36" t="s">
        <v>5381</v>
      </c>
      <c r="P649" s="37">
        <v>1.8499999999999999E-2</v>
      </c>
      <c r="Q649" s="36" t="s">
        <v>677</v>
      </c>
      <c r="R649" s="36" t="s">
        <v>682</v>
      </c>
      <c r="S649" s="47"/>
      <c r="U649" s="36" t="s">
        <v>4771</v>
      </c>
      <c r="V649" s="36" t="s">
        <v>4772</v>
      </c>
      <c r="W649" s="36" t="s">
        <v>4773</v>
      </c>
      <c r="X649" s="36" t="s">
        <v>671</v>
      </c>
      <c r="Y649" s="36" t="s">
        <v>679</v>
      </c>
      <c r="Z649" s="36" t="s">
        <v>674</v>
      </c>
      <c r="AA649" s="36" t="s">
        <v>8406</v>
      </c>
      <c r="AB649" s="37">
        <v>5.75</v>
      </c>
      <c r="AC649" s="38">
        <v>10000</v>
      </c>
      <c r="AD649" s="36" t="s">
        <v>4556</v>
      </c>
      <c r="AE649" s="39">
        <v>44280</v>
      </c>
      <c r="AF649" s="39">
        <v>44342</v>
      </c>
      <c r="AG649" s="36" t="s">
        <v>4557</v>
      </c>
      <c r="AH649" s="36" t="s">
        <v>9267</v>
      </c>
      <c r="AI649" s="37">
        <v>1.4999999999999999E-2</v>
      </c>
      <c r="AJ649" s="36" t="s">
        <v>677</v>
      </c>
      <c r="AK649" s="36" t="s">
        <v>8381</v>
      </c>
    </row>
    <row r="650" spans="2:37">
      <c r="B650" s="36" t="s">
        <v>5390</v>
      </c>
      <c r="C650" s="36" t="s">
        <v>3258</v>
      </c>
      <c r="D650" s="36" t="s">
        <v>5391</v>
      </c>
      <c r="E650" s="36" t="s">
        <v>4879</v>
      </c>
      <c r="F650" s="36" t="s">
        <v>679</v>
      </c>
      <c r="G650" s="36" t="s">
        <v>692</v>
      </c>
      <c r="H650" s="36" t="s">
        <v>675</v>
      </c>
      <c r="I650" s="37">
        <v>2.25</v>
      </c>
      <c r="J650" s="38">
        <v>10000</v>
      </c>
      <c r="K650" s="36" t="s">
        <v>5379</v>
      </c>
      <c r="L650" s="39">
        <v>42522</v>
      </c>
      <c r="M650" s="39">
        <v>42578</v>
      </c>
      <c r="N650" s="36" t="s">
        <v>5380</v>
      </c>
      <c r="O650" s="36" t="s">
        <v>5381</v>
      </c>
      <c r="P650" s="37">
        <v>0.12280000000000001</v>
      </c>
      <c r="Q650" s="36" t="s">
        <v>9548</v>
      </c>
      <c r="R650" s="36" t="s">
        <v>682</v>
      </c>
      <c r="S650" s="47"/>
      <c r="U650" s="36" t="s">
        <v>4774</v>
      </c>
      <c r="V650" s="36" t="s">
        <v>4775</v>
      </c>
      <c r="W650" s="36" t="s">
        <v>4776</v>
      </c>
      <c r="X650" s="36" t="s">
        <v>671</v>
      </c>
      <c r="Y650" s="36" t="s">
        <v>679</v>
      </c>
      <c r="Z650" s="36" t="s">
        <v>8380</v>
      </c>
      <c r="AA650" s="36" t="s">
        <v>675</v>
      </c>
      <c r="AB650" s="37">
        <v>4.5</v>
      </c>
      <c r="AC650" s="38">
        <v>10000</v>
      </c>
      <c r="AD650" s="36" t="s">
        <v>4556</v>
      </c>
      <c r="AE650" s="39">
        <v>44280</v>
      </c>
      <c r="AF650" s="39">
        <v>44342</v>
      </c>
      <c r="AG650" s="36" t="s">
        <v>4557</v>
      </c>
      <c r="AH650" s="36" t="s">
        <v>4762</v>
      </c>
      <c r="AI650" s="37">
        <v>4.5900000000000003E-2</v>
      </c>
      <c r="AJ650" s="36" t="s">
        <v>677</v>
      </c>
      <c r="AK650" s="36" t="s">
        <v>8381</v>
      </c>
    </row>
    <row r="651" spans="2:37">
      <c r="B651" s="36" t="s">
        <v>10292</v>
      </c>
      <c r="C651" s="36" t="s">
        <v>10293</v>
      </c>
      <c r="D651" s="36" t="s">
        <v>10294</v>
      </c>
      <c r="E651" s="36" t="s">
        <v>4879</v>
      </c>
      <c r="F651" s="36" t="s">
        <v>679</v>
      </c>
      <c r="G651" s="36" t="s">
        <v>674</v>
      </c>
      <c r="H651" s="36" t="s">
        <v>675</v>
      </c>
      <c r="I651" s="37">
        <v>2</v>
      </c>
      <c r="J651" s="38">
        <v>10000</v>
      </c>
      <c r="K651" s="36" t="s">
        <v>5399</v>
      </c>
      <c r="L651" s="39">
        <v>42544</v>
      </c>
      <c r="M651" s="39">
        <v>42606</v>
      </c>
      <c r="N651" s="36" t="s">
        <v>3259</v>
      </c>
      <c r="O651" s="36" t="s">
        <v>5395</v>
      </c>
      <c r="P651" s="37">
        <v>0.13339999999999999</v>
      </c>
      <c r="Q651" s="36" t="s">
        <v>677</v>
      </c>
      <c r="R651" s="36" t="s">
        <v>9492</v>
      </c>
      <c r="S651" s="47"/>
      <c r="U651" s="36" t="s">
        <v>9268</v>
      </c>
      <c r="V651" s="36" t="s">
        <v>9269</v>
      </c>
      <c r="W651" s="36" t="s">
        <v>4777</v>
      </c>
      <c r="X651" s="36" t="s">
        <v>8368</v>
      </c>
      <c r="Y651" s="36" t="s">
        <v>8391</v>
      </c>
      <c r="Z651" s="36" t="s">
        <v>692</v>
      </c>
      <c r="AA651" s="36" t="s">
        <v>675</v>
      </c>
      <c r="AB651" s="37">
        <v>4.5999999999999996</v>
      </c>
      <c r="AC651" s="38">
        <v>10000</v>
      </c>
      <c r="AD651" s="36" t="s">
        <v>4556</v>
      </c>
      <c r="AE651" s="39">
        <v>44280</v>
      </c>
      <c r="AF651" s="39">
        <v>44342</v>
      </c>
      <c r="AG651" s="36" t="s">
        <v>4557</v>
      </c>
      <c r="AH651" s="36" t="s">
        <v>9267</v>
      </c>
      <c r="AI651" s="37">
        <v>6.6199999999999995E-2</v>
      </c>
      <c r="AJ651" s="36" t="s">
        <v>677</v>
      </c>
      <c r="AK651" s="36" t="s">
        <v>682</v>
      </c>
    </row>
    <row r="652" spans="2:37">
      <c r="B652" s="36" t="s">
        <v>3260</v>
      </c>
      <c r="C652" s="36" t="s">
        <v>10295</v>
      </c>
      <c r="D652" s="36" t="s">
        <v>10296</v>
      </c>
      <c r="E652" s="36" t="s">
        <v>4879</v>
      </c>
      <c r="F652" s="36" t="s">
        <v>679</v>
      </c>
      <c r="G652" s="36" t="s">
        <v>674</v>
      </c>
      <c r="H652" s="36" t="s">
        <v>675</v>
      </c>
      <c r="I652" s="37">
        <v>2.0499999999999998</v>
      </c>
      <c r="J652" s="38">
        <v>10000</v>
      </c>
      <c r="K652" s="36" t="s">
        <v>5399</v>
      </c>
      <c r="L652" s="39">
        <v>42544</v>
      </c>
      <c r="M652" s="39">
        <v>42606</v>
      </c>
      <c r="N652" s="36" t="s">
        <v>3259</v>
      </c>
      <c r="O652" s="36" t="s">
        <v>10297</v>
      </c>
      <c r="P652" s="37">
        <v>9.0999999999999998E-2</v>
      </c>
      <c r="Q652" s="36" t="s">
        <v>677</v>
      </c>
      <c r="R652" s="36" t="s">
        <v>682</v>
      </c>
      <c r="S652" s="47"/>
      <c r="U652" s="36" t="s">
        <v>9270</v>
      </c>
      <c r="V652" s="36" t="s">
        <v>9271</v>
      </c>
      <c r="W652" s="36" t="s">
        <v>4778</v>
      </c>
      <c r="X652" s="36" t="s">
        <v>671</v>
      </c>
      <c r="Y652" s="36" t="s">
        <v>679</v>
      </c>
      <c r="Z652" s="36" t="s">
        <v>692</v>
      </c>
      <c r="AA652" s="36" t="s">
        <v>675</v>
      </c>
      <c r="AB652" s="37">
        <v>4.7</v>
      </c>
      <c r="AC652" s="38">
        <v>10000</v>
      </c>
      <c r="AD652" s="36" t="s">
        <v>9250</v>
      </c>
      <c r="AE652" s="39">
        <v>44280</v>
      </c>
      <c r="AF652" s="39">
        <v>44342</v>
      </c>
      <c r="AG652" s="36" t="s">
        <v>4557</v>
      </c>
      <c r="AH652" s="36" t="s">
        <v>9267</v>
      </c>
      <c r="AI652" s="37">
        <v>8.9800000000000005E-2</v>
      </c>
      <c r="AJ652" s="36" t="s">
        <v>677</v>
      </c>
      <c r="AK652" s="36" t="s">
        <v>682</v>
      </c>
    </row>
    <row r="653" spans="2:37">
      <c r="B653" s="36" t="s">
        <v>3261</v>
      </c>
      <c r="C653" s="36" t="s">
        <v>3262</v>
      </c>
      <c r="D653" s="36" t="s">
        <v>5392</v>
      </c>
      <c r="E653" s="36" t="s">
        <v>4879</v>
      </c>
      <c r="F653" s="36" t="s">
        <v>679</v>
      </c>
      <c r="G653" s="36" t="s">
        <v>674</v>
      </c>
      <c r="H653" s="36" t="s">
        <v>675</v>
      </c>
      <c r="I653" s="37">
        <v>2.1</v>
      </c>
      <c r="J653" s="38">
        <v>10000</v>
      </c>
      <c r="K653" s="36" t="s">
        <v>5399</v>
      </c>
      <c r="L653" s="39">
        <v>42544</v>
      </c>
      <c r="M653" s="39">
        <v>42606</v>
      </c>
      <c r="N653" s="36" t="s">
        <v>3259</v>
      </c>
      <c r="O653" s="36" t="s">
        <v>5395</v>
      </c>
      <c r="P653" s="37">
        <v>6.3500000000000001E-2</v>
      </c>
      <c r="Q653" s="36" t="s">
        <v>677</v>
      </c>
      <c r="R653" s="36" t="s">
        <v>682</v>
      </c>
      <c r="S653" s="47"/>
      <c r="U653" s="36" t="s">
        <v>9272</v>
      </c>
      <c r="V653" s="36" t="s">
        <v>4779</v>
      </c>
      <c r="W653" s="36" t="s">
        <v>9273</v>
      </c>
      <c r="X653" s="36" t="s">
        <v>671</v>
      </c>
      <c r="Y653" s="36" t="s">
        <v>679</v>
      </c>
      <c r="Z653" s="36" t="s">
        <v>8378</v>
      </c>
      <c r="AA653" s="36" t="s">
        <v>675</v>
      </c>
      <c r="AB653" s="37">
        <v>4.8</v>
      </c>
      <c r="AC653" s="38">
        <v>10000</v>
      </c>
      <c r="AD653" s="36" t="s">
        <v>4556</v>
      </c>
      <c r="AE653" s="39">
        <v>44280</v>
      </c>
      <c r="AF653" s="39">
        <v>44342</v>
      </c>
      <c r="AG653" s="36" t="s">
        <v>9274</v>
      </c>
      <c r="AH653" s="36" t="s">
        <v>4762</v>
      </c>
      <c r="AI653" s="37">
        <v>0.12429999999999999</v>
      </c>
      <c r="AJ653" s="36" t="s">
        <v>677</v>
      </c>
      <c r="AK653" s="36" t="s">
        <v>682</v>
      </c>
    </row>
    <row r="654" spans="2:37">
      <c r="B654" s="36" t="s">
        <v>10298</v>
      </c>
      <c r="C654" s="36" t="s">
        <v>3263</v>
      </c>
      <c r="D654" s="36" t="s">
        <v>10299</v>
      </c>
      <c r="E654" s="36" t="s">
        <v>4879</v>
      </c>
      <c r="F654" s="36" t="s">
        <v>679</v>
      </c>
      <c r="G654" s="36" t="s">
        <v>674</v>
      </c>
      <c r="H654" s="36" t="s">
        <v>675</v>
      </c>
      <c r="I654" s="37">
        <v>2.15</v>
      </c>
      <c r="J654" s="38">
        <v>10000</v>
      </c>
      <c r="K654" s="36" t="s">
        <v>5399</v>
      </c>
      <c r="L654" s="39">
        <v>42544</v>
      </c>
      <c r="M654" s="39">
        <v>42606</v>
      </c>
      <c r="N654" s="36" t="s">
        <v>3259</v>
      </c>
      <c r="O654" s="36" t="s">
        <v>5395</v>
      </c>
      <c r="P654" s="37">
        <v>4.1799999999999997E-2</v>
      </c>
      <c r="Q654" s="36" t="s">
        <v>677</v>
      </c>
      <c r="R654" s="36" t="s">
        <v>682</v>
      </c>
      <c r="S654" s="47"/>
      <c r="U654" s="36" t="s">
        <v>4780</v>
      </c>
      <c r="V654" s="36" t="s">
        <v>4781</v>
      </c>
      <c r="W654" s="36" t="s">
        <v>9275</v>
      </c>
      <c r="X654" s="36" t="s">
        <v>671</v>
      </c>
      <c r="Y654" s="36" t="s">
        <v>8573</v>
      </c>
      <c r="Z654" s="36" t="s">
        <v>692</v>
      </c>
      <c r="AA654" s="36" t="s">
        <v>675</v>
      </c>
      <c r="AB654" s="37">
        <v>4.9000000000000004</v>
      </c>
      <c r="AC654" s="38">
        <v>10000</v>
      </c>
      <c r="AD654" s="36" t="s">
        <v>4556</v>
      </c>
      <c r="AE654" s="39">
        <v>44280</v>
      </c>
      <c r="AF654" s="39">
        <v>44342</v>
      </c>
      <c r="AG654" s="36" t="s">
        <v>9276</v>
      </c>
      <c r="AH654" s="36" t="s">
        <v>9263</v>
      </c>
      <c r="AI654" s="37">
        <v>0.16689999999999999</v>
      </c>
      <c r="AJ654" s="36" t="s">
        <v>677</v>
      </c>
      <c r="AK654" s="36" t="s">
        <v>682</v>
      </c>
    </row>
    <row r="655" spans="2:37">
      <c r="B655" s="36" t="s">
        <v>10300</v>
      </c>
      <c r="C655" s="36" t="s">
        <v>10301</v>
      </c>
      <c r="D655" s="36" t="s">
        <v>5393</v>
      </c>
      <c r="E655" s="36" t="s">
        <v>4879</v>
      </c>
      <c r="F655" s="36" t="s">
        <v>9453</v>
      </c>
      <c r="G655" s="36" t="s">
        <v>674</v>
      </c>
      <c r="H655" s="36" t="s">
        <v>675</v>
      </c>
      <c r="I655" s="37">
        <v>2.2000000000000002</v>
      </c>
      <c r="J655" s="38">
        <v>10000</v>
      </c>
      <c r="K655" s="36" t="s">
        <v>5399</v>
      </c>
      <c r="L655" s="39">
        <v>42544</v>
      </c>
      <c r="M655" s="39">
        <v>42606</v>
      </c>
      <c r="N655" s="36" t="s">
        <v>3259</v>
      </c>
      <c r="O655" s="36" t="s">
        <v>5395</v>
      </c>
      <c r="P655" s="37">
        <v>2.75E-2</v>
      </c>
      <c r="Q655" s="36" t="s">
        <v>677</v>
      </c>
      <c r="R655" s="36" t="s">
        <v>682</v>
      </c>
      <c r="S655" s="47"/>
      <c r="U655" s="36" t="s">
        <v>9277</v>
      </c>
      <c r="V655" s="36" t="s">
        <v>4782</v>
      </c>
      <c r="W655" s="36" t="s">
        <v>9278</v>
      </c>
      <c r="X655" s="36" t="s">
        <v>8479</v>
      </c>
      <c r="Y655" s="36" t="s">
        <v>679</v>
      </c>
      <c r="Z655" s="36" t="s">
        <v>8380</v>
      </c>
      <c r="AA655" s="36" t="s">
        <v>675</v>
      </c>
      <c r="AB655" s="37">
        <v>5</v>
      </c>
      <c r="AC655" s="38">
        <v>10000</v>
      </c>
      <c r="AD655" s="36" t="s">
        <v>4556</v>
      </c>
      <c r="AE655" s="39">
        <v>44280</v>
      </c>
      <c r="AF655" s="39">
        <v>44342</v>
      </c>
      <c r="AG655" s="36" t="s">
        <v>4557</v>
      </c>
      <c r="AH655" s="36" t="s">
        <v>4762</v>
      </c>
      <c r="AI655" s="37">
        <v>0.21959999999999999</v>
      </c>
      <c r="AJ655" s="36" t="s">
        <v>8459</v>
      </c>
      <c r="AK655" s="36" t="s">
        <v>682</v>
      </c>
    </row>
    <row r="656" spans="2:37">
      <c r="B656" s="36" t="s">
        <v>3264</v>
      </c>
      <c r="C656" s="36" t="s">
        <v>5394</v>
      </c>
      <c r="D656" s="36" t="s">
        <v>152</v>
      </c>
      <c r="E656" s="36" t="s">
        <v>4879</v>
      </c>
      <c r="F656" s="36" t="s">
        <v>679</v>
      </c>
      <c r="G656" s="36" t="s">
        <v>692</v>
      </c>
      <c r="H656" s="36" t="s">
        <v>675</v>
      </c>
      <c r="I656" s="37">
        <v>2</v>
      </c>
      <c r="J656" s="38">
        <v>10000</v>
      </c>
      <c r="K656" s="36" t="s">
        <v>5399</v>
      </c>
      <c r="L656" s="39">
        <v>42544</v>
      </c>
      <c r="M656" s="39">
        <v>42606</v>
      </c>
      <c r="N656" s="36" t="s">
        <v>3259</v>
      </c>
      <c r="O656" s="36" t="s">
        <v>5395</v>
      </c>
      <c r="P656" s="37">
        <v>2.1899999999999999E-2</v>
      </c>
      <c r="Q656" s="36" t="s">
        <v>677</v>
      </c>
      <c r="R656" s="36" t="s">
        <v>682</v>
      </c>
      <c r="S656" s="47"/>
      <c r="U656" s="36" t="s">
        <v>9279</v>
      </c>
      <c r="V656" s="36" t="s">
        <v>4783</v>
      </c>
      <c r="W656" s="36" t="s">
        <v>9280</v>
      </c>
      <c r="X656" s="36" t="s">
        <v>8547</v>
      </c>
      <c r="Y656" s="36" t="s">
        <v>8518</v>
      </c>
      <c r="Z656" s="36" t="s">
        <v>692</v>
      </c>
      <c r="AA656" s="36" t="s">
        <v>8389</v>
      </c>
      <c r="AB656" s="37">
        <v>5.25</v>
      </c>
      <c r="AC656" s="38">
        <v>10000</v>
      </c>
      <c r="AD656" s="36" t="s">
        <v>4556</v>
      </c>
      <c r="AE656" s="39">
        <v>44280</v>
      </c>
      <c r="AF656" s="39">
        <v>44342</v>
      </c>
      <c r="AG656" s="36" t="s">
        <v>4557</v>
      </c>
      <c r="AH656" s="36" t="s">
        <v>4762</v>
      </c>
      <c r="AI656" s="37">
        <v>0.39410000000000001</v>
      </c>
      <c r="AJ656" s="36" t="s">
        <v>677</v>
      </c>
      <c r="AK656" s="36" t="s">
        <v>682</v>
      </c>
    </row>
    <row r="657" spans="2:37">
      <c r="B657" s="36" t="s">
        <v>5396</v>
      </c>
      <c r="C657" s="36" t="s">
        <v>10302</v>
      </c>
      <c r="D657" s="36" t="s">
        <v>3265</v>
      </c>
      <c r="E657" s="36" t="s">
        <v>4879</v>
      </c>
      <c r="F657" s="36" t="s">
        <v>679</v>
      </c>
      <c r="G657" s="36" t="s">
        <v>692</v>
      </c>
      <c r="H657" s="36" t="s">
        <v>675</v>
      </c>
      <c r="I657" s="37">
        <v>2.0499999999999998</v>
      </c>
      <c r="J657" s="38">
        <v>10000</v>
      </c>
      <c r="K657" s="36" t="s">
        <v>5399</v>
      </c>
      <c r="L657" s="39">
        <v>42544</v>
      </c>
      <c r="M657" s="39">
        <v>42606</v>
      </c>
      <c r="N657" s="36" t="s">
        <v>3259</v>
      </c>
      <c r="O657" s="36" t="s">
        <v>5395</v>
      </c>
      <c r="P657" s="37">
        <v>3.6400000000000002E-2</v>
      </c>
      <c r="Q657" s="36" t="s">
        <v>677</v>
      </c>
      <c r="R657" s="36" t="s">
        <v>682</v>
      </c>
      <c r="S657" s="47"/>
      <c r="U657" s="36" t="s">
        <v>9281</v>
      </c>
      <c r="V657" s="36" t="s">
        <v>9282</v>
      </c>
      <c r="W657" s="36" t="s">
        <v>9283</v>
      </c>
      <c r="X657" s="36" t="s">
        <v>671</v>
      </c>
      <c r="Y657" s="36" t="s">
        <v>8391</v>
      </c>
      <c r="Z657" s="36" t="s">
        <v>8380</v>
      </c>
      <c r="AA657" s="36" t="s">
        <v>675</v>
      </c>
      <c r="AB657" s="37">
        <v>5.5</v>
      </c>
      <c r="AC657" s="38">
        <v>10000</v>
      </c>
      <c r="AD657" s="36" t="s">
        <v>9284</v>
      </c>
      <c r="AE657" s="39">
        <v>44280</v>
      </c>
      <c r="AF657" s="39">
        <v>44342</v>
      </c>
      <c r="AG657" s="36" t="s">
        <v>9276</v>
      </c>
      <c r="AH657" s="36" t="s">
        <v>9267</v>
      </c>
      <c r="AI657" s="37">
        <v>0.61360000000000003</v>
      </c>
      <c r="AJ657" s="36" t="s">
        <v>677</v>
      </c>
      <c r="AK657" s="36" t="s">
        <v>8381</v>
      </c>
    </row>
    <row r="658" spans="2:37">
      <c r="B658" s="36" t="s">
        <v>10303</v>
      </c>
      <c r="C658" s="36" t="s">
        <v>10304</v>
      </c>
      <c r="D658" s="36" t="s">
        <v>10305</v>
      </c>
      <c r="E658" s="36" t="s">
        <v>4879</v>
      </c>
      <c r="F658" s="36" t="s">
        <v>679</v>
      </c>
      <c r="G658" s="36" t="s">
        <v>692</v>
      </c>
      <c r="H658" s="36" t="s">
        <v>9446</v>
      </c>
      <c r="I658" s="37">
        <v>2.1</v>
      </c>
      <c r="J658" s="38">
        <v>10000</v>
      </c>
      <c r="K658" s="36" t="s">
        <v>5399</v>
      </c>
      <c r="L658" s="39">
        <v>42544</v>
      </c>
      <c r="M658" s="39">
        <v>42606</v>
      </c>
      <c r="N658" s="36" t="s">
        <v>3259</v>
      </c>
      <c r="O658" s="36" t="s">
        <v>5395</v>
      </c>
      <c r="P658" s="37">
        <v>5.7599999999999998E-2</v>
      </c>
      <c r="Q658" s="36" t="s">
        <v>677</v>
      </c>
      <c r="R658" s="36" t="s">
        <v>682</v>
      </c>
      <c r="S658" s="47"/>
      <c r="U658" s="36" t="s">
        <v>4784</v>
      </c>
      <c r="V658" s="36" t="s">
        <v>4785</v>
      </c>
      <c r="W658" s="36" t="s">
        <v>4786</v>
      </c>
      <c r="X658" s="36" t="s">
        <v>8357</v>
      </c>
      <c r="Y658" s="36" t="s">
        <v>679</v>
      </c>
      <c r="Z658" s="36" t="s">
        <v>8449</v>
      </c>
      <c r="AA658" s="36" t="s">
        <v>675</v>
      </c>
      <c r="AB658" s="37">
        <v>5.75</v>
      </c>
      <c r="AC658" s="38">
        <v>10000</v>
      </c>
      <c r="AD658" s="36" t="s">
        <v>4556</v>
      </c>
      <c r="AE658" s="39">
        <v>44280</v>
      </c>
      <c r="AF658" s="39">
        <v>44342</v>
      </c>
      <c r="AG658" s="36" t="s">
        <v>4557</v>
      </c>
      <c r="AH658" s="36" t="s">
        <v>9263</v>
      </c>
      <c r="AI658" s="37">
        <v>0.85109999999999997</v>
      </c>
      <c r="AJ658" s="36" t="s">
        <v>677</v>
      </c>
      <c r="AK658" s="36" t="s">
        <v>682</v>
      </c>
    </row>
    <row r="659" spans="2:37">
      <c r="B659" s="36" t="s">
        <v>5397</v>
      </c>
      <c r="C659" s="36" t="s">
        <v>10306</v>
      </c>
      <c r="D659" s="36" t="s">
        <v>5398</v>
      </c>
      <c r="E659" s="36" t="s">
        <v>4879</v>
      </c>
      <c r="F659" s="36" t="s">
        <v>679</v>
      </c>
      <c r="G659" s="36" t="s">
        <v>692</v>
      </c>
      <c r="H659" s="36" t="s">
        <v>675</v>
      </c>
      <c r="I659" s="37">
        <v>2.15</v>
      </c>
      <c r="J659" s="38">
        <v>10000</v>
      </c>
      <c r="K659" s="36" t="s">
        <v>5399</v>
      </c>
      <c r="L659" s="39">
        <v>42544</v>
      </c>
      <c r="M659" s="39">
        <v>42606</v>
      </c>
      <c r="N659" s="36" t="s">
        <v>3259</v>
      </c>
      <c r="O659" s="36" t="s">
        <v>5395</v>
      </c>
      <c r="P659" s="37">
        <v>8.6300000000000002E-2</v>
      </c>
      <c r="Q659" s="36" t="s">
        <v>677</v>
      </c>
      <c r="R659" s="36" t="s">
        <v>682</v>
      </c>
      <c r="S659" s="47"/>
      <c r="U659" s="36" t="s">
        <v>9285</v>
      </c>
      <c r="V659" s="36" t="s">
        <v>4787</v>
      </c>
      <c r="W659" s="36" t="s">
        <v>4788</v>
      </c>
      <c r="X659" s="36" t="s">
        <v>671</v>
      </c>
      <c r="Y659" s="36" t="s">
        <v>8391</v>
      </c>
      <c r="Z659" s="36" t="s">
        <v>674</v>
      </c>
      <c r="AA659" s="36" t="s">
        <v>675</v>
      </c>
      <c r="AB659" s="37">
        <v>6</v>
      </c>
      <c r="AC659" s="38">
        <v>10000</v>
      </c>
      <c r="AD659" s="36" t="s">
        <v>4556</v>
      </c>
      <c r="AE659" s="39">
        <v>44284</v>
      </c>
      <c r="AF659" s="39">
        <v>44342</v>
      </c>
      <c r="AG659" s="36" t="s">
        <v>4557</v>
      </c>
      <c r="AH659" s="36" t="s">
        <v>4762</v>
      </c>
      <c r="AI659" s="37">
        <v>3.2000000000000002E-3</v>
      </c>
      <c r="AJ659" s="36" t="s">
        <v>8390</v>
      </c>
      <c r="AK659" s="36" t="s">
        <v>682</v>
      </c>
    </row>
    <row r="660" spans="2:37">
      <c r="B660" s="36" t="s">
        <v>10307</v>
      </c>
      <c r="C660" s="36" t="s">
        <v>3266</v>
      </c>
      <c r="D660" s="36" t="s">
        <v>5400</v>
      </c>
      <c r="E660" s="36" t="s">
        <v>4879</v>
      </c>
      <c r="F660" s="36" t="s">
        <v>679</v>
      </c>
      <c r="G660" s="36" t="s">
        <v>692</v>
      </c>
      <c r="H660" s="36" t="s">
        <v>9446</v>
      </c>
      <c r="I660" s="37">
        <v>2.2000000000000002</v>
      </c>
      <c r="J660" s="38">
        <v>10000</v>
      </c>
      <c r="K660" s="36" t="s">
        <v>5399</v>
      </c>
      <c r="L660" s="39">
        <v>42544</v>
      </c>
      <c r="M660" s="39">
        <v>42606</v>
      </c>
      <c r="N660" s="36" t="s">
        <v>3259</v>
      </c>
      <c r="O660" s="36" t="s">
        <v>5395</v>
      </c>
      <c r="P660" s="37">
        <v>0.1215</v>
      </c>
      <c r="Q660" s="36" t="s">
        <v>677</v>
      </c>
      <c r="R660" s="36" t="s">
        <v>682</v>
      </c>
      <c r="S660" s="47"/>
      <c r="U660" s="36" t="s">
        <v>4789</v>
      </c>
      <c r="V660" s="36" t="s">
        <v>9286</v>
      </c>
      <c r="W660" s="36" t="s">
        <v>9287</v>
      </c>
      <c r="X660" s="36" t="s">
        <v>671</v>
      </c>
      <c r="Y660" s="36" t="s">
        <v>8391</v>
      </c>
      <c r="Z660" s="36" t="s">
        <v>692</v>
      </c>
      <c r="AA660" s="36" t="s">
        <v>8406</v>
      </c>
      <c r="AB660" s="37">
        <v>6</v>
      </c>
      <c r="AC660" s="38">
        <v>10000</v>
      </c>
      <c r="AD660" s="36" t="s">
        <v>4556</v>
      </c>
      <c r="AE660" s="39">
        <v>44284</v>
      </c>
      <c r="AF660" s="39">
        <v>44342</v>
      </c>
      <c r="AG660" s="36" t="s">
        <v>4557</v>
      </c>
      <c r="AH660" s="36" t="s">
        <v>4762</v>
      </c>
      <c r="AI660" s="37">
        <v>0.97499999999999998</v>
      </c>
      <c r="AJ660" s="36" t="s">
        <v>8528</v>
      </c>
      <c r="AK660" s="36" t="s">
        <v>682</v>
      </c>
    </row>
    <row r="661" spans="2:37">
      <c r="B661" s="36" t="s">
        <v>3267</v>
      </c>
      <c r="C661" s="36" t="s">
        <v>5401</v>
      </c>
      <c r="D661" s="36" t="s">
        <v>3268</v>
      </c>
      <c r="E661" s="36" t="s">
        <v>4879</v>
      </c>
      <c r="F661" s="36" t="s">
        <v>9453</v>
      </c>
      <c r="G661" s="36" t="s">
        <v>674</v>
      </c>
      <c r="H661" s="36" t="s">
        <v>675</v>
      </c>
      <c r="I661" s="37">
        <v>2.25</v>
      </c>
      <c r="J661" s="38">
        <v>10000</v>
      </c>
      <c r="K661" s="36" t="s">
        <v>5399</v>
      </c>
      <c r="L661" s="39">
        <v>42551</v>
      </c>
      <c r="M661" s="39">
        <v>42606</v>
      </c>
      <c r="N661" s="36" t="s">
        <v>3259</v>
      </c>
      <c r="O661" s="36" t="s">
        <v>5395</v>
      </c>
      <c r="P661" s="37">
        <v>1.6299999999999999E-2</v>
      </c>
      <c r="Q661" s="36" t="s">
        <v>677</v>
      </c>
      <c r="R661" s="36" t="s">
        <v>9492</v>
      </c>
      <c r="S661" s="47"/>
      <c r="U661" s="36" t="s">
        <v>4790</v>
      </c>
      <c r="V661" s="36" t="s">
        <v>9288</v>
      </c>
      <c r="W661" s="36" t="s">
        <v>9289</v>
      </c>
      <c r="X661" s="36" t="s">
        <v>671</v>
      </c>
      <c r="Y661" s="36" t="s">
        <v>679</v>
      </c>
      <c r="Z661" s="36" t="s">
        <v>674</v>
      </c>
      <c r="AA661" s="36" t="s">
        <v>675</v>
      </c>
      <c r="AB661" s="37">
        <v>6.25</v>
      </c>
      <c r="AC661" s="38">
        <v>10000</v>
      </c>
      <c r="AD661" s="36" t="s">
        <v>4556</v>
      </c>
      <c r="AE661" s="39">
        <v>44292</v>
      </c>
      <c r="AF661" s="39">
        <v>44342</v>
      </c>
      <c r="AG661" s="36" t="s">
        <v>4557</v>
      </c>
      <c r="AH661" s="36" t="s">
        <v>4762</v>
      </c>
      <c r="AI661" s="37">
        <v>1.5E-3</v>
      </c>
      <c r="AJ661" s="36" t="s">
        <v>677</v>
      </c>
      <c r="AK661" s="36" t="s">
        <v>8361</v>
      </c>
    </row>
    <row r="662" spans="2:37">
      <c r="B662" s="36" t="s">
        <v>10308</v>
      </c>
      <c r="C662" s="36" t="s">
        <v>5402</v>
      </c>
      <c r="D662" s="36" t="s">
        <v>10309</v>
      </c>
      <c r="E662" s="36" t="s">
        <v>4879</v>
      </c>
      <c r="F662" s="36" t="s">
        <v>679</v>
      </c>
      <c r="G662" s="36" t="s">
        <v>692</v>
      </c>
      <c r="H662" s="36" t="s">
        <v>675</v>
      </c>
      <c r="I662" s="37">
        <v>2.25</v>
      </c>
      <c r="J662" s="38">
        <v>10000</v>
      </c>
      <c r="K662" s="36" t="s">
        <v>5399</v>
      </c>
      <c r="L662" s="39">
        <v>42551</v>
      </c>
      <c r="M662" s="39">
        <v>42606</v>
      </c>
      <c r="N662" s="36" t="s">
        <v>3259</v>
      </c>
      <c r="O662" s="36" t="s">
        <v>5395</v>
      </c>
      <c r="P662" s="37">
        <v>0.13730000000000001</v>
      </c>
      <c r="Q662" s="36" t="s">
        <v>677</v>
      </c>
      <c r="R662" s="36" t="s">
        <v>682</v>
      </c>
      <c r="S662" s="47"/>
      <c r="U662" s="36" t="s">
        <v>4791</v>
      </c>
      <c r="V662" s="36" t="s">
        <v>4792</v>
      </c>
      <c r="W662" s="36" t="s">
        <v>4793</v>
      </c>
      <c r="X662" s="36" t="s">
        <v>671</v>
      </c>
      <c r="Y662" s="36" t="s">
        <v>679</v>
      </c>
      <c r="Z662" s="36" t="s">
        <v>692</v>
      </c>
      <c r="AA662" s="36" t="s">
        <v>675</v>
      </c>
      <c r="AB662" s="37">
        <v>6.25</v>
      </c>
      <c r="AC662" s="38">
        <v>10000</v>
      </c>
      <c r="AD662" s="36" t="s">
        <v>4556</v>
      </c>
      <c r="AE662" s="39">
        <v>44292</v>
      </c>
      <c r="AF662" s="39">
        <v>44342</v>
      </c>
      <c r="AG662" s="36" t="s">
        <v>9290</v>
      </c>
      <c r="AH662" s="36" t="s">
        <v>9291</v>
      </c>
      <c r="AI662" s="37">
        <v>1.1113999999999999</v>
      </c>
      <c r="AJ662" s="36" t="s">
        <v>8432</v>
      </c>
      <c r="AK662" s="36" t="s">
        <v>8386</v>
      </c>
    </row>
    <row r="663" spans="2:37">
      <c r="B663" s="36" t="s">
        <v>5403</v>
      </c>
      <c r="C663" s="36" t="s">
        <v>5404</v>
      </c>
      <c r="D663" s="36" t="s">
        <v>5405</v>
      </c>
      <c r="E663" s="36" t="s">
        <v>4879</v>
      </c>
      <c r="F663" s="36" t="s">
        <v>679</v>
      </c>
      <c r="G663" s="36" t="s">
        <v>674</v>
      </c>
      <c r="H663" s="36" t="s">
        <v>675</v>
      </c>
      <c r="I663" s="37">
        <v>2.2999999999999998</v>
      </c>
      <c r="J663" s="38">
        <v>10000</v>
      </c>
      <c r="K663" s="36" t="s">
        <v>5379</v>
      </c>
      <c r="L663" s="39">
        <v>42556</v>
      </c>
      <c r="M663" s="39">
        <v>42578</v>
      </c>
      <c r="N663" s="36" t="s">
        <v>5380</v>
      </c>
      <c r="O663" s="36" t="s">
        <v>5381</v>
      </c>
      <c r="P663" s="37">
        <v>2.3999999999999998E-3</v>
      </c>
      <c r="Q663" s="36" t="s">
        <v>677</v>
      </c>
      <c r="R663" s="36" t="s">
        <v>682</v>
      </c>
      <c r="S663" s="47"/>
      <c r="U663" s="36" t="s">
        <v>9292</v>
      </c>
      <c r="V663" s="36" t="s">
        <v>9293</v>
      </c>
      <c r="W663" s="36" t="s">
        <v>4794</v>
      </c>
      <c r="X663" s="36" t="s">
        <v>8357</v>
      </c>
      <c r="Y663" s="36" t="s">
        <v>679</v>
      </c>
      <c r="Z663" s="36" t="s">
        <v>674</v>
      </c>
      <c r="AA663" s="36" t="s">
        <v>675</v>
      </c>
      <c r="AB663" s="37">
        <v>4.7</v>
      </c>
      <c r="AC663" s="38">
        <v>10000</v>
      </c>
      <c r="AD663" s="36" t="s">
        <v>8208</v>
      </c>
      <c r="AE663" s="39">
        <v>44315</v>
      </c>
      <c r="AF663" s="39">
        <v>44552</v>
      </c>
      <c r="AG663" s="36" t="s">
        <v>4795</v>
      </c>
      <c r="AH663" s="36" t="s">
        <v>9294</v>
      </c>
      <c r="AI663" s="37">
        <v>0.51700000000000002</v>
      </c>
      <c r="AJ663" s="36" t="s">
        <v>677</v>
      </c>
      <c r="AK663" s="36" t="s">
        <v>9295</v>
      </c>
    </row>
    <row r="664" spans="2:37">
      <c r="B664" s="36" t="s">
        <v>5406</v>
      </c>
      <c r="C664" s="36" t="s">
        <v>10310</v>
      </c>
      <c r="D664" s="36" t="s">
        <v>5407</v>
      </c>
      <c r="E664" s="36" t="s">
        <v>4879</v>
      </c>
      <c r="F664" s="36" t="s">
        <v>679</v>
      </c>
      <c r="G664" s="36" t="s">
        <v>692</v>
      </c>
      <c r="H664" s="36" t="s">
        <v>675</v>
      </c>
      <c r="I664" s="37">
        <v>2.2999999999999998</v>
      </c>
      <c r="J664" s="38">
        <v>10000</v>
      </c>
      <c r="K664" s="36" t="s">
        <v>5379</v>
      </c>
      <c r="L664" s="39">
        <v>42556</v>
      </c>
      <c r="M664" s="39">
        <v>42578</v>
      </c>
      <c r="N664" s="36" t="s">
        <v>5380</v>
      </c>
      <c r="O664" s="36" t="s">
        <v>5381</v>
      </c>
      <c r="P664" s="37">
        <v>0.12570000000000001</v>
      </c>
      <c r="Q664" s="36" t="s">
        <v>677</v>
      </c>
      <c r="R664" s="36" t="s">
        <v>682</v>
      </c>
      <c r="S664" s="47"/>
      <c r="U664" s="36" t="s">
        <v>4796</v>
      </c>
      <c r="V664" s="36" t="s">
        <v>4797</v>
      </c>
      <c r="W664" s="36" t="s">
        <v>4798</v>
      </c>
      <c r="X664" s="36" t="s">
        <v>671</v>
      </c>
      <c r="Y664" s="36" t="s">
        <v>679</v>
      </c>
      <c r="Z664" s="36" t="s">
        <v>674</v>
      </c>
      <c r="AA664" s="36" t="s">
        <v>675</v>
      </c>
      <c r="AB664" s="37">
        <v>4.8</v>
      </c>
      <c r="AC664" s="38">
        <v>10000</v>
      </c>
      <c r="AD664" s="36" t="s">
        <v>8208</v>
      </c>
      <c r="AE664" s="39">
        <v>44315</v>
      </c>
      <c r="AF664" s="39">
        <v>44552</v>
      </c>
      <c r="AG664" s="36" t="s">
        <v>4795</v>
      </c>
      <c r="AH664" s="36" t="s">
        <v>8209</v>
      </c>
      <c r="AI664" s="37">
        <v>0.4602</v>
      </c>
      <c r="AJ664" s="36" t="s">
        <v>8459</v>
      </c>
      <c r="AK664" s="36" t="s">
        <v>9295</v>
      </c>
    </row>
    <row r="665" spans="2:37">
      <c r="B665" s="36" t="s">
        <v>5408</v>
      </c>
      <c r="C665" s="36" t="s">
        <v>5409</v>
      </c>
      <c r="D665" s="36" t="s">
        <v>449</v>
      </c>
      <c r="E665" s="36" t="s">
        <v>4879</v>
      </c>
      <c r="F665" s="36" t="s">
        <v>679</v>
      </c>
      <c r="G665" s="36" t="s">
        <v>9487</v>
      </c>
      <c r="H665" s="36" t="s">
        <v>675</v>
      </c>
      <c r="I665" s="37">
        <v>2.2999999999999998</v>
      </c>
      <c r="J665" s="38">
        <v>10000</v>
      </c>
      <c r="K665" s="36" t="s">
        <v>5399</v>
      </c>
      <c r="L665" s="39">
        <v>42556</v>
      </c>
      <c r="M665" s="39">
        <v>42606</v>
      </c>
      <c r="N665" s="36" t="s">
        <v>10311</v>
      </c>
      <c r="O665" s="36" t="s">
        <v>5395</v>
      </c>
      <c r="P665" s="37">
        <v>1.0200000000000001E-2</v>
      </c>
      <c r="Q665" s="36" t="s">
        <v>677</v>
      </c>
      <c r="R665" s="36" t="s">
        <v>682</v>
      </c>
      <c r="S665" s="47"/>
      <c r="U665" s="36" t="s">
        <v>4799</v>
      </c>
      <c r="V665" s="36" t="s">
        <v>4800</v>
      </c>
      <c r="W665" s="36" t="s">
        <v>9296</v>
      </c>
      <c r="X665" s="36" t="s">
        <v>8479</v>
      </c>
      <c r="Y665" s="36" t="s">
        <v>679</v>
      </c>
      <c r="Z665" s="36" t="s">
        <v>8401</v>
      </c>
      <c r="AA665" s="36" t="s">
        <v>675</v>
      </c>
      <c r="AB665" s="37">
        <v>4.9000000000000004</v>
      </c>
      <c r="AC665" s="38">
        <v>10000</v>
      </c>
      <c r="AD665" s="36" t="s">
        <v>8208</v>
      </c>
      <c r="AE665" s="39">
        <v>44315</v>
      </c>
      <c r="AF665" s="39">
        <v>44552</v>
      </c>
      <c r="AG665" s="36" t="s">
        <v>4795</v>
      </c>
      <c r="AH665" s="36" t="s">
        <v>9294</v>
      </c>
      <c r="AI665" s="37">
        <v>0.41110000000000002</v>
      </c>
      <c r="AJ665" s="36" t="s">
        <v>8528</v>
      </c>
      <c r="AK665" s="36" t="s">
        <v>292</v>
      </c>
    </row>
    <row r="666" spans="2:37">
      <c r="B666" s="36" t="s">
        <v>10312</v>
      </c>
      <c r="C666" s="36" t="s">
        <v>3269</v>
      </c>
      <c r="D666" s="36" t="s">
        <v>3270</v>
      </c>
      <c r="E666" s="36" t="s">
        <v>4879</v>
      </c>
      <c r="F666" s="36" t="s">
        <v>679</v>
      </c>
      <c r="G666" s="36" t="s">
        <v>692</v>
      </c>
      <c r="H666" s="36" t="s">
        <v>675</v>
      </c>
      <c r="I666" s="37">
        <v>2.2999999999999998</v>
      </c>
      <c r="J666" s="38">
        <v>10000</v>
      </c>
      <c r="K666" s="36" t="s">
        <v>5399</v>
      </c>
      <c r="L666" s="39">
        <v>42556</v>
      </c>
      <c r="M666" s="39">
        <v>42606</v>
      </c>
      <c r="N666" s="36" t="s">
        <v>3259</v>
      </c>
      <c r="O666" s="36" t="s">
        <v>5395</v>
      </c>
      <c r="P666" s="37">
        <v>0.13800000000000001</v>
      </c>
      <c r="Q666" s="36" t="s">
        <v>677</v>
      </c>
      <c r="R666" s="36" t="s">
        <v>682</v>
      </c>
      <c r="S666" s="47"/>
      <c r="U666" s="36" t="s">
        <v>9297</v>
      </c>
      <c r="V666" s="36" t="s">
        <v>9298</v>
      </c>
      <c r="W666" s="36" t="s">
        <v>4801</v>
      </c>
      <c r="X666" s="36" t="s">
        <v>8479</v>
      </c>
      <c r="Y666" s="36" t="s">
        <v>679</v>
      </c>
      <c r="Z666" s="36" t="s">
        <v>8374</v>
      </c>
      <c r="AA666" s="36" t="s">
        <v>675</v>
      </c>
      <c r="AB666" s="37">
        <v>5</v>
      </c>
      <c r="AC666" s="38">
        <v>10000</v>
      </c>
      <c r="AD666" s="36" t="s">
        <v>8208</v>
      </c>
      <c r="AE666" s="39">
        <v>44315</v>
      </c>
      <c r="AF666" s="39">
        <v>44552</v>
      </c>
      <c r="AG666" s="36" t="s">
        <v>4795</v>
      </c>
      <c r="AH666" s="36" t="s">
        <v>8209</v>
      </c>
      <c r="AI666" s="37">
        <v>0.36359999999999998</v>
      </c>
      <c r="AJ666" s="36" t="s">
        <v>8459</v>
      </c>
      <c r="AK666" s="36" t="s">
        <v>292</v>
      </c>
    </row>
    <row r="667" spans="2:37">
      <c r="B667" s="36" t="s">
        <v>10313</v>
      </c>
      <c r="C667" s="36" t="s">
        <v>3271</v>
      </c>
      <c r="D667" s="36" t="s">
        <v>3272</v>
      </c>
      <c r="E667" s="36" t="s">
        <v>4879</v>
      </c>
      <c r="F667" s="36" t="s">
        <v>679</v>
      </c>
      <c r="G667" s="36" t="s">
        <v>674</v>
      </c>
      <c r="H667" s="36" t="s">
        <v>675</v>
      </c>
      <c r="I667" s="37">
        <v>2.25</v>
      </c>
      <c r="J667" s="38">
        <v>10220</v>
      </c>
      <c r="K667" s="36" t="s">
        <v>5483</v>
      </c>
      <c r="L667" s="39">
        <v>42556</v>
      </c>
      <c r="M667" s="39">
        <v>42732</v>
      </c>
      <c r="N667" s="36" t="s">
        <v>447</v>
      </c>
      <c r="O667" s="36" t="s">
        <v>10259</v>
      </c>
      <c r="P667" s="37">
        <v>5.9499999999999997E-2</v>
      </c>
      <c r="Q667" s="36" t="s">
        <v>677</v>
      </c>
      <c r="R667" s="36" t="s">
        <v>682</v>
      </c>
      <c r="S667" s="47"/>
      <c r="U667" s="36" t="s">
        <v>4802</v>
      </c>
      <c r="V667" s="36" t="s">
        <v>4803</v>
      </c>
      <c r="W667" s="36" t="s">
        <v>4804</v>
      </c>
      <c r="X667" s="36" t="s">
        <v>671</v>
      </c>
      <c r="Y667" s="36" t="s">
        <v>679</v>
      </c>
      <c r="Z667" s="36" t="s">
        <v>674</v>
      </c>
      <c r="AA667" s="36" t="s">
        <v>675</v>
      </c>
      <c r="AB667" s="37">
        <v>5.25</v>
      </c>
      <c r="AC667" s="38">
        <v>10000</v>
      </c>
      <c r="AD667" s="36" t="s">
        <v>9299</v>
      </c>
      <c r="AE667" s="39">
        <v>44315</v>
      </c>
      <c r="AF667" s="39">
        <v>44552</v>
      </c>
      <c r="AG667" s="36" t="s">
        <v>4795</v>
      </c>
      <c r="AH667" s="36" t="s">
        <v>8209</v>
      </c>
      <c r="AI667" s="37">
        <v>0.26400000000000001</v>
      </c>
      <c r="AJ667" s="36" t="s">
        <v>8528</v>
      </c>
      <c r="AK667" s="36" t="s">
        <v>292</v>
      </c>
    </row>
    <row r="668" spans="2:37">
      <c r="B668" s="36" t="s">
        <v>3273</v>
      </c>
      <c r="C668" s="36" t="s">
        <v>10314</v>
      </c>
      <c r="D668" s="36" t="s">
        <v>10315</v>
      </c>
      <c r="E668" s="36" t="s">
        <v>4879</v>
      </c>
      <c r="F668" s="36" t="s">
        <v>679</v>
      </c>
      <c r="G668" s="36" t="s">
        <v>692</v>
      </c>
      <c r="H668" s="36" t="s">
        <v>675</v>
      </c>
      <c r="I668" s="37">
        <v>2.25</v>
      </c>
      <c r="J668" s="38">
        <v>10220</v>
      </c>
      <c r="K668" s="36" t="s">
        <v>5483</v>
      </c>
      <c r="L668" s="39">
        <v>42556</v>
      </c>
      <c r="M668" s="39">
        <v>42732</v>
      </c>
      <c r="N668" s="36" t="s">
        <v>447</v>
      </c>
      <c r="O668" s="36" t="s">
        <v>10259</v>
      </c>
      <c r="P668" s="37">
        <v>0.21129999999999999</v>
      </c>
      <c r="Q668" s="36" t="s">
        <v>677</v>
      </c>
      <c r="R668" s="36" t="s">
        <v>682</v>
      </c>
      <c r="S668" s="47"/>
      <c r="U668" s="36" t="s">
        <v>9300</v>
      </c>
      <c r="V668" s="36" t="s">
        <v>9301</v>
      </c>
      <c r="W668" s="36" t="s">
        <v>9302</v>
      </c>
      <c r="X668" s="36" t="s">
        <v>671</v>
      </c>
      <c r="Y668" s="36" t="s">
        <v>679</v>
      </c>
      <c r="Z668" s="36" t="s">
        <v>8374</v>
      </c>
      <c r="AA668" s="36" t="s">
        <v>8389</v>
      </c>
      <c r="AB668" s="37">
        <v>5.5</v>
      </c>
      <c r="AC668" s="38">
        <v>10000</v>
      </c>
      <c r="AD668" s="36" t="s">
        <v>8208</v>
      </c>
      <c r="AE668" s="39">
        <v>44315</v>
      </c>
      <c r="AF668" s="39">
        <v>44552</v>
      </c>
      <c r="AG668" s="36" t="s">
        <v>9303</v>
      </c>
      <c r="AH668" s="36" t="s">
        <v>9294</v>
      </c>
      <c r="AI668" s="37">
        <v>0.1862</v>
      </c>
      <c r="AJ668" s="36" t="s">
        <v>8382</v>
      </c>
      <c r="AK668" s="36" t="s">
        <v>292</v>
      </c>
    </row>
    <row r="669" spans="2:37">
      <c r="B669" s="36" t="s">
        <v>10316</v>
      </c>
      <c r="C669" s="36" t="s">
        <v>3274</v>
      </c>
      <c r="D669" s="36" t="s">
        <v>10317</v>
      </c>
      <c r="E669" s="36" t="s">
        <v>4879</v>
      </c>
      <c r="F669" s="36" t="s">
        <v>679</v>
      </c>
      <c r="G669" s="36" t="s">
        <v>674</v>
      </c>
      <c r="H669" s="36" t="s">
        <v>675</v>
      </c>
      <c r="I669" s="37">
        <v>2.35</v>
      </c>
      <c r="J669" s="38">
        <v>10000</v>
      </c>
      <c r="K669" s="36" t="s">
        <v>5379</v>
      </c>
      <c r="L669" s="39">
        <v>42564</v>
      </c>
      <c r="M669" s="39">
        <v>42578</v>
      </c>
      <c r="N669" s="36" t="s">
        <v>5380</v>
      </c>
      <c r="O669" s="36" t="s">
        <v>5381</v>
      </c>
      <c r="P669" s="37">
        <v>1.6999999999999999E-3</v>
      </c>
      <c r="Q669" s="36" t="s">
        <v>677</v>
      </c>
      <c r="R669" s="36" t="s">
        <v>682</v>
      </c>
      <c r="S669" s="47"/>
      <c r="U669" s="36" t="s">
        <v>9304</v>
      </c>
      <c r="V669" s="36" t="s">
        <v>9305</v>
      </c>
      <c r="W669" s="36" t="s">
        <v>4805</v>
      </c>
      <c r="X669" s="36" t="s">
        <v>671</v>
      </c>
      <c r="Y669" s="36" t="s">
        <v>679</v>
      </c>
      <c r="Z669" s="36" t="s">
        <v>674</v>
      </c>
      <c r="AA669" s="36" t="s">
        <v>675</v>
      </c>
      <c r="AB669" s="37">
        <v>5.75</v>
      </c>
      <c r="AC669" s="38">
        <v>10000</v>
      </c>
      <c r="AD669" s="36" t="s">
        <v>9306</v>
      </c>
      <c r="AE669" s="39">
        <v>44315</v>
      </c>
      <c r="AF669" s="39">
        <v>44552</v>
      </c>
      <c r="AG669" s="36" t="s">
        <v>4795</v>
      </c>
      <c r="AH669" s="36" t="s">
        <v>8209</v>
      </c>
      <c r="AI669" s="37">
        <v>0.13469999999999999</v>
      </c>
      <c r="AJ669" s="36" t="s">
        <v>677</v>
      </c>
      <c r="AK669" s="36" t="s">
        <v>292</v>
      </c>
    </row>
    <row r="670" spans="2:37">
      <c r="B670" s="36" t="s">
        <v>3275</v>
      </c>
      <c r="C670" s="36" t="s">
        <v>5410</v>
      </c>
      <c r="D670" s="36" t="s">
        <v>3276</v>
      </c>
      <c r="E670" s="36" t="s">
        <v>4879</v>
      </c>
      <c r="F670" s="36" t="s">
        <v>679</v>
      </c>
      <c r="G670" s="36" t="s">
        <v>692</v>
      </c>
      <c r="H670" s="36" t="s">
        <v>675</v>
      </c>
      <c r="I670" s="37">
        <v>2.35</v>
      </c>
      <c r="J670" s="38">
        <v>10000</v>
      </c>
      <c r="K670" s="36" t="s">
        <v>5379</v>
      </c>
      <c r="L670" s="39">
        <v>42564</v>
      </c>
      <c r="M670" s="39">
        <v>42578</v>
      </c>
      <c r="N670" s="36" t="s">
        <v>5380</v>
      </c>
      <c r="O670" s="36" t="s">
        <v>5381</v>
      </c>
      <c r="P670" s="37">
        <v>0.11700000000000001</v>
      </c>
      <c r="Q670" s="36" t="s">
        <v>677</v>
      </c>
      <c r="R670" s="36" t="s">
        <v>682</v>
      </c>
      <c r="S670" s="47"/>
      <c r="U670" s="36" t="s">
        <v>4806</v>
      </c>
      <c r="V670" s="36" t="s">
        <v>9307</v>
      </c>
      <c r="W670" s="36" t="s">
        <v>9308</v>
      </c>
      <c r="X670" s="36" t="s">
        <v>671</v>
      </c>
      <c r="Y670" s="36" t="s">
        <v>8376</v>
      </c>
      <c r="Z670" s="36" t="s">
        <v>674</v>
      </c>
      <c r="AA670" s="36" t="s">
        <v>675</v>
      </c>
      <c r="AB670" s="37">
        <v>6</v>
      </c>
      <c r="AC670" s="38">
        <v>10000</v>
      </c>
      <c r="AD670" s="36" t="s">
        <v>8208</v>
      </c>
      <c r="AE670" s="39">
        <v>44315</v>
      </c>
      <c r="AF670" s="39">
        <v>44552</v>
      </c>
      <c r="AG670" s="36" t="s">
        <v>4795</v>
      </c>
      <c r="AH670" s="36" t="s">
        <v>8209</v>
      </c>
      <c r="AI670" s="37">
        <v>9.8100000000000007E-2</v>
      </c>
      <c r="AJ670" s="36" t="s">
        <v>677</v>
      </c>
      <c r="AK670" s="36" t="s">
        <v>292</v>
      </c>
    </row>
    <row r="671" spans="2:37">
      <c r="B671" s="36" t="s">
        <v>3277</v>
      </c>
      <c r="C671" s="36" t="s">
        <v>3278</v>
      </c>
      <c r="D671" s="36" t="s">
        <v>3279</v>
      </c>
      <c r="E671" s="36" t="s">
        <v>4879</v>
      </c>
      <c r="F671" s="36" t="s">
        <v>679</v>
      </c>
      <c r="G671" s="36" t="s">
        <v>674</v>
      </c>
      <c r="H671" s="36" t="s">
        <v>675</v>
      </c>
      <c r="I671" s="37">
        <v>2.35</v>
      </c>
      <c r="J671" s="38">
        <v>10000</v>
      </c>
      <c r="K671" s="36" t="s">
        <v>5399</v>
      </c>
      <c r="L671" s="39">
        <v>42564</v>
      </c>
      <c r="M671" s="39">
        <v>42606</v>
      </c>
      <c r="N671" s="36" t="s">
        <v>3259</v>
      </c>
      <c r="O671" s="36" t="s">
        <v>5395</v>
      </c>
      <c r="P671" s="37">
        <v>1.3599999999999999E-2</v>
      </c>
      <c r="Q671" s="36" t="s">
        <v>677</v>
      </c>
      <c r="R671" s="36" t="s">
        <v>682</v>
      </c>
      <c r="S671" s="47"/>
      <c r="U671" s="36" t="s">
        <v>4807</v>
      </c>
      <c r="V671" s="36" t="s">
        <v>9309</v>
      </c>
      <c r="W671" s="36" t="s">
        <v>9310</v>
      </c>
      <c r="X671" s="36" t="s">
        <v>671</v>
      </c>
      <c r="Y671" s="36" t="s">
        <v>679</v>
      </c>
      <c r="Z671" s="36" t="s">
        <v>674</v>
      </c>
      <c r="AA671" s="36" t="s">
        <v>675</v>
      </c>
      <c r="AB671" s="37">
        <v>6.25</v>
      </c>
      <c r="AC671" s="38">
        <v>10000</v>
      </c>
      <c r="AD671" s="36" t="s">
        <v>8208</v>
      </c>
      <c r="AE671" s="39">
        <v>44315</v>
      </c>
      <c r="AF671" s="39">
        <v>44552</v>
      </c>
      <c r="AG671" s="36" t="s">
        <v>4795</v>
      </c>
      <c r="AH671" s="36" t="s">
        <v>8209</v>
      </c>
      <c r="AI671" s="37">
        <v>7.2900000000000006E-2</v>
      </c>
      <c r="AJ671" s="36" t="s">
        <v>677</v>
      </c>
      <c r="AK671" s="36" t="s">
        <v>292</v>
      </c>
    </row>
    <row r="672" spans="2:37">
      <c r="B672" s="36" t="s">
        <v>3280</v>
      </c>
      <c r="C672" s="36" t="s">
        <v>3281</v>
      </c>
      <c r="D672" s="36" t="s">
        <v>10318</v>
      </c>
      <c r="E672" s="36" t="s">
        <v>4879</v>
      </c>
      <c r="F672" s="36" t="s">
        <v>679</v>
      </c>
      <c r="G672" s="36" t="s">
        <v>692</v>
      </c>
      <c r="H672" s="36" t="s">
        <v>675</v>
      </c>
      <c r="I672" s="37">
        <v>2.35</v>
      </c>
      <c r="J672" s="38">
        <v>10000</v>
      </c>
      <c r="K672" s="36" t="s">
        <v>5399</v>
      </c>
      <c r="L672" s="39">
        <v>42564</v>
      </c>
      <c r="M672" s="39">
        <v>42606</v>
      </c>
      <c r="N672" s="36" t="s">
        <v>3259</v>
      </c>
      <c r="O672" s="36" t="s">
        <v>5395</v>
      </c>
      <c r="P672" s="37">
        <v>0.13120000000000001</v>
      </c>
      <c r="Q672" s="36" t="s">
        <v>677</v>
      </c>
      <c r="R672" s="36" t="s">
        <v>682</v>
      </c>
      <c r="S672" s="47"/>
      <c r="U672" s="36" t="s">
        <v>9311</v>
      </c>
      <c r="V672" s="36" t="s">
        <v>9312</v>
      </c>
      <c r="W672" s="36" t="s">
        <v>4808</v>
      </c>
      <c r="X672" s="36" t="s">
        <v>671</v>
      </c>
      <c r="Y672" s="36" t="s">
        <v>679</v>
      </c>
      <c r="Z672" s="36" t="s">
        <v>692</v>
      </c>
      <c r="AA672" s="36" t="s">
        <v>675</v>
      </c>
      <c r="AB672" s="37">
        <v>4.7</v>
      </c>
      <c r="AC672" s="38">
        <v>10000</v>
      </c>
      <c r="AD672" s="36" t="s">
        <v>8208</v>
      </c>
      <c r="AE672" s="39">
        <v>44315</v>
      </c>
      <c r="AF672" s="39">
        <v>44552</v>
      </c>
      <c r="AG672" s="36" t="s">
        <v>9313</v>
      </c>
      <c r="AH672" s="36" t="s">
        <v>8209</v>
      </c>
      <c r="AI672" s="37">
        <v>0.18540000000000001</v>
      </c>
      <c r="AJ672" s="36" t="s">
        <v>8608</v>
      </c>
      <c r="AK672" s="36" t="s">
        <v>292</v>
      </c>
    </row>
    <row r="673" spans="2:37">
      <c r="B673" s="36" t="s">
        <v>5411</v>
      </c>
      <c r="C673" s="36" t="s">
        <v>10319</v>
      </c>
      <c r="D673" s="36" t="s">
        <v>3282</v>
      </c>
      <c r="E673" s="36" t="s">
        <v>4879</v>
      </c>
      <c r="F673" s="36" t="s">
        <v>679</v>
      </c>
      <c r="G673" s="36" t="s">
        <v>674</v>
      </c>
      <c r="H673" s="36" t="s">
        <v>675</v>
      </c>
      <c r="I673" s="37">
        <v>2.35</v>
      </c>
      <c r="J673" s="38">
        <v>10000</v>
      </c>
      <c r="K673" s="36" t="s">
        <v>5308</v>
      </c>
      <c r="L673" s="39">
        <v>42564</v>
      </c>
      <c r="M673" s="39">
        <v>42641</v>
      </c>
      <c r="N673" s="36" t="s">
        <v>5309</v>
      </c>
      <c r="O673" s="36" t="s">
        <v>5311</v>
      </c>
      <c r="P673" s="37">
        <v>1.3599999999999999E-2</v>
      </c>
      <c r="Q673" s="36" t="s">
        <v>677</v>
      </c>
      <c r="R673" s="36" t="s">
        <v>682</v>
      </c>
      <c r="S673" s="47"/>
      <c r="U673" s="36" t="s">
        <v>4809</v>
      </c>
      <c r="V673" s="36" t="s">
        <v>4810</v>
      </c>
      <c r="W673" s="36" t="s">
        <v>4811</v>
      </c>
      <c r="X673" s="36" t="s">
        <v>671</v>
      </c>
      <c r="Y673" s="36" t="s">
        <v>679</v>
      </c>
      <c r="Z673" s="36" t="s">
        <v>692</v>
      </c>
      <c r="AA673" s="36" t="s">
        <v>8412</v>
      </c>
      <c r="AB673" s="37">
        <v>4.8</v>
      </c>
      <c r="AC673" s="38">
        <v>10000</v>
      </c>
      <c r="AD673" s="36" t="s">
        <v>8208</v>
      </c>
      <c r="AE673" s="39">
        <v>44315</v>
      </c>
      <c r="AF673" s="39">
        <v>44552</v>
      </c>
      <c r="AG673" s="36" t="s">
        <v>9314</v>
      </c>
      <c r="AH673" s="36" t="s">
        <v>9315</v>
      </c>
      <c r="AI673" s="37">
        <v>0.2233</v>
      </c>
      <c r="AJ673" s="36" t="s">
        <v>677</v>
      </c>
      <c r="AK673" s="36" t="s">
        <v>9295</v>
      </c>
    </row>
    <row r="674" spans="2:37">
      <c r="B674" s="36" t="s">
        <v>10320</v>
      </c>
      <c r="C674" s="36" t="s">
        <v>10321</v>
      </c>
      <c r="D674" s="36" t="s">
        <v>5412</v>
      </c>
      <c r="E674" s="36" t="s">
        <v>4879</v>
      </c>
      <c r="F674" s="36" t="s">
        <v>679</v>
      </c>
      <c r="G674" s="36" t="s">
        <v>692</v>
      </c>
      <c r="H674" s="36" t="s">
        <v>675</v>
      </c>
      <c r="I674" s="37">
        <v>2.35</v>
      </c>
      <c r="J674" s="38">
        <v>10000</v>
      </c>
      <c r="K674" s="36" t="s">
        <v>5308</v>
      </c>
      <c r="L674" s="39">
        <v>42564</v>
      </c>
      <c r="M674" s="39">
        <v>42641</v>
      </c>
      <c r="N674" s="36" t="s">
        <v>5309</v>
      </c>
      <c r="O674" s="36" t="s">
        <v>5311</v>
      </c>
      <c r="P674" s="37">
        <v>0.15229999999999999</v>
      </c>
      <c r="Q674" s="36" t="s">
        <v>677</v>
      </c>
      <c r="R674" s="36" t="s">
        <v>682</v>
      </c>
      <c r="S674" s="47"/>
      <c r="U674" s="36" t="s">
        <v>4812</v>
      </c>
      <c r="V674" s="36" t="s">
        <v>9316</v>
      </c>
      <c r="W674" s="36" t="s">
        <v>9317</v>
      </c>
      <c r="X674" s="36" t="s">
        <v>8357</v>
      </c>
      <c r="Y674" s="36" t="s">
        <v>679</v>
      </c>
      <c r="Z674" s="36" t="s">
        <v>8380</v>
      </c>
      <c r="AA674" s="36" t="s">
        <v>675</v>
      </c>
      <c r="AB674" s="37">
        <v>4.9000000000000004</v>
      </c>
      <c r="AC674" s="38">
        <v>10000</v>
      </c>
      <c r="AD674" s="36" t="s">
        <v>8208</v>
      </c>
      <c r="AE674" s="39">
        <v>44315</v>
      </c>
      <c r="AF674" s="39">
        <v>44552</v>
      </c>
      <c r="AG674" s="36" t="s">
        <v>4795</v>
      </c>
      <c r="AH674" s="36" t="s">
        <v>8209</v>
      </c>
      <c r="AI674" s="37">
        <v>0.26500000000000001</v>
      </c>
      <c r="AJ674" s="36" t="s">
        <v>8382</v>
      </c>
      <c r="AK674" s="36" t="s">
        <v>9295</v>
      </c>
    </row>
    <row r="675" spans="2:37">
      <c r="B675" s="36" t="s">
        <v>10322</v>
      </c>
      <c r="C675" s="36" t="s">
        <v>5413</v>
      </c>
      <c r="D675" s="36" t="s">
        <v>5414</v>
      </c>
      <c r="E675" s="36" t="s">
        <v>4879</v>
      </c>
      <c r="F675" s="36" t="s">
        <v>679</v>
      </c>
      <c r="G675" s="36" t="s">
        <v>674</v>
      </c>
      <c r="H675" s="36" t="s">
        <v>675</v>
      </c>
      <c r="I675" s="37">
        <v>2.2989999999999999</v>
      </c>
      <c r="J675" s="38">
        <v>10220</v>
      </c>
      <c r="K675" s="36" t="s">
        <v>5483</v>
      </c>
      <c r="L675" s="39">
        <v>42564</v>
      </c>
      <c r="M675" s="39">
        <v>42732</v>
      </c>
      <c r="N675" s="36" t="s">
        <v>447</v>
      </c>
      <c r="O675" s="36" t="s">
        <v>10259</v>
      </c>
      <c r="P675" s="37">
        <v>5.4600000000000003E-2</v>
      </c>
      <c r="Q675" s="36" t="s">
        <v>677</v>
      </c>
      <c r="R675" s="36" t="s">
        <v>682</v>
      </c>
      <c r="S675" s="47"/>
      <c r="U675" s="36" t="s">
        <v>9318</v>
      </c>
      <c r="V675" s="36" t="s">
        <v>9319</v>
      </c>
      <c r="W675" s="36" t="s">
        <v>4813</v>
      </c>
      <c r="X675" s="36" t="s">
        <v>671</v>
      </c>
      <c r="Y675" s="36" t="s">
        <v>679</v>
      </c>
      <c r="Z675" s="36" t="s">
        <v>692</v>
      </c>
      <c r="AA675" s="36" t="s">
        <v>675</v>
      </c>
      <c r="AB675" s="37">
        <v>5</v>
      </c>
      <c r="AC675" s="38">
        <v>10000</v>
      </c>
      <c r="AD675" s="36" t="s">
        <v>8208</v>
      </c>
      <c r="AE675" s="39">
        <v>44315</v>
      </c>
      <c r="AF675" s="39">
        <v>44552</v>
      </c>
      <c r="AG675" s="36" t="s">
        <v>4795</v>
      </c>
      <c r="AH675" s="36" t="s">
        <v>8209</v>
      </c>
      <c r="AI675" s="37">
        <v>0.31190000000000001</v>
      </c>
      <c r="AJ675" s="36" t="s">
        <v>8382</v>
      </c>
      <c r="AK675" s="36" t="s">
        <v>292</v>
      </c>
    </row>
    <row r="676" spans="2:37">
      <c r="B676" s="36" t="s">
        <v>3283</v>
      </c>
      <c r="C676" s="36" t="s">
        <v>3284</v>
      </c>
      <c r="D676" s="36" t="s">
        <v>10323</v>
      </c>
      <c r="E676" s="36" t="s">
        <v>4879</v>
      </c>
      <c r="F676" s="36" t="s">
        <v>679</v>
      </c>
      <c r="G676" s="36" t="s">
        <v>692</v>
      </c>
      <c r="H676" s="36" t="s">
        <v>675</v>
      </c>
      <c r="I676" s="37">
        <v>2.2989999999999999</v>
      </c>
      <c r="J676" s="38">
        <v>10220</v>
      </c>
      <c r="K676" s="36" t="s">
        <v>5483</v>
      </c>
      <c r="L676" s="39">
        <v>42564</v>
      </c>
      <c r="M676" s="39">
        <v>42732</v>
      </c>
      <c r="N676" s="36" t="s">
        <v>447</v>
      </c>
      <c r="O676" s="36" t="s">
        <v>10259</v>
      </c>
      <c r="P676" s="37">
        <v>0.2029</v>
      </c>
      <c r="Q676" s="36" t="s">
        <v>677</v>
      </c>
      <c r="R676" s="36" t="s">
        <v>682</v>
      </c>
      <c r="S676" s="47"/>
      <c r="U676" s="36" t="s">
        <v>4814</v>
      </c>
      <c r="V676" s="36" t="s">
        <v>4815</v>
      </c>
      <c r="W676" s="36" t="s">
        <v>9320</v>
      </c>
      <c r="X676" s="36" t="s">
        <v>671</v>
      </c>
      <c r="Y676" s="36" t="s">
        <v>679</v>
      </c>
      <c r="Z676" s="36" t="s">
        <v>692</v>
      </c>
      <c r="AA676" s="36" t="s">
        <v>8419</v>
      </c>
      <c r="AB676" s="37">
        <v>5.25</v>
      </c>
      <c r="AC676" s="38">
        <v>10000</v>
      </c>
      <c r="AD676" s="36" t="s">
        <v>8208</v>
      </c>
      <c r="AE676" s="39">
        <v>44315</v>
      </c>
      <c r="AF676" s="39">
        <v>44552</v>
      </c>
      <c r="AG676" s="36" t="s">
        <v>4795</v>
      </c>
      <c r="AH676" s="36" t="s">
        <v>8209</v>
      </c>
      <c r="AI676" s="37">
        <v>0.45729999999999998</v>
      </c>
      <c r="AJ676" s="36" t="s">
        <v>677</v>
      </c>
      <c r="AK676" s="36" t="s">
        <v>9295</v>
      </c>
    </row>
    <row r="677" spans="2:37">
      <c r="B677" s="36" t="s">
        <v>3285</v>
      </c>
      <c r="C677" s="36" t="s">
        <v>3286</v>
      </c>
      <c r="D677" s="36" t="s">
        <v>10324</v>
      </c>
      <c r="E677" s="36" t="s">
        <v>4879</v>
      </c>
      <c r="F677" s="36" t="s">
        <v>679</v>
      </c>
      <c r="G677" s="36" t="s">
        <v>674</v>
      </c>
      <c r="H677" s="36" t="s">
        <v>675</v>
      </c>
      <c r="I677" s="37">
        <v>2.0550000000000002</v>
      </c>
      <c r="J677" s="38">
        <v>10220</v>
      </c>
      <c r="K677" s="36" t="s">
        <v>3287</v>
      </c>
      <c r="L677" s="39">
        <v>42579</v>
      </c>
      <c r="M677" s="39">
        <v>42816</v>
      </c>
      <c r="N677" s="36" t="s">
        <v>3288</v>
      </c>
      <c r="O677" s="36" t="s">
        <v>5549</v>
      </c>
      <c r="P677" s="37">
        <v>0.1552</v>
      </c>
      <c r="Q677" s="36" t="s">
        <v>677</v>
      </c>
      <c r="R677" s="36" t="s">
        <v>9492</v>
      </c>
      <c r="S677" s="47"/>
      <c r="U677" s="36" t="s">
        <v>4816</v>
      </c>
      <c r="V677" s="36" t="s">
        <v>4817</v>
      </c>
      <c r="W677" s="36" t="s">
        <v>9321</v>
      </c>
      <c r="X677" s="36" t="s">
        <v>8553</v>
      </c>
      <c r="Y677" s="36" t="s">
        <v>679</v>
      </c>
      <c r="Z677" s="36" t="s">
        <v>692</v>
      </c>
      <c r="AA677" s="36" t="s">
        <v>675</v>
      </c>
      <c r="AB677" s="37">
        <v>5.5</v>
      </c>
      <c r="AC677" s="38">
        <v>10000</v>
      </c>
      <c r="AD677" s="36" t="s">
        <v>8208</v>
      </c>
      <c r="AE677" s="39">
        <v>44315</v>
      </c>
      <c r="AF677" s="39">
        <v>44552</v>
      </c>
      <c r="AG677" s="36" t="s">
        <v>4795</v>
      </c>
      <c r="AH677" s="36" t="s">
        <v>8209</v>
      </c>
      <c r="AI677" s="37">
        <v>0.63400000000000001</v>
      </c>
      <c r="AJ677" s="36" t="s">
        <v>677</v>
      </c>
      <c r="AK677" s="36" t="s">
        <v>292</v>
      </c>
    </row>
    <row r="678" spans="2:37">
      <c r="B678" s="36" t="s">
        <v>10325</v>
      </c>
      <c r="C678" s="36" t="s">
        <v>3289</v>
      </c>
      <c r="D678" s="36" t="s">
        <v>3290</v>
      </c>
      <c r="E678" s="36" t="s">
        <v>4879</v>
      </c>
      <c r="F678" s="36" t="s">
        <v>9453</v>
      </c>
      <c r="G678" s="36" t="s">
        <v>674</v>
      </c>
      <c r="H678" s="36" t="s">
        <v>675</v>
      </c>
      <c r="I678" s="37">
        <v>2.1040000000000001</v>
      </c>
      <c r="J678" s="38">
        <v>10220</v>
      </c>
      <c r="K678" s="36" t="s">
        <v>3287</v>
      </c>
      <c r="L678" s="39">
        <v>42579</v>
      </c>
      <c r="M678" s="39">
        <v>42816</v>
      </c>
      <c r="N678" s="36" t="s">
        <v>3288</v>
      </c>
      <c r="O678" s="36" t="s">
        <v>5549</v>
      </c>
      <c r="P678" s="37">
        <v>0.14419999999999999</v>
      </c>
      <c r="Q678" s="36" t="s">
        <v>677</v>
      </c>
      <c r="R678" s="36" t="s">
        <v>682</v>
      </c>
      <c r="S678" s="47"/>
      <c r="U678" s="36" t="s">
        <v>9322</v>
      </c>
      <c r="V678" s="36" t="s">
        <v>4818</v>
      </c>
      <c r="W678" s="36" t="s">
        <v>9323</v>
      </c>
      <c r="X678" s="36" t="s">
        <v>8357</v>
      </c>
      <c r="Y678" s="36" t="s">
        <v>679</v>
      </c>
      <c r="Z678" s="36" t="s">
        <v>8579</v>
      </c>
      <c r="AA678" s="36" t="s">
        <v>8389</v>
      </c>
      <c r="AB678" s="37">
        <v>5.75</v>
      </c>
      <c r="AC678" s="38">
        <v>10000</v>
      </c>
      <c r="AD678" s="36" t="s">
        <v>8208</v>
      </c>
      <c r="AE678" s="39">
        <v>44315</v>
      </c>
      <c r="AF678" s="39">
        <v>44552</v>
      </c>
      <c r="AG678" s="36" t="s">
        <v>4795</v>
      </c>
      <c r="AH678" s="36" t="s">
        <v>8209</v>
      </c>
      <c r="AI678" s="37">
        <v>0.83260000000000001</v>
      </c>
      <c r="AJ678" s="36" t="s">
        <v>677</v>
      </c>
      <c r="AK678" s="36" t="s">
        <v>9295</v>
      </c>
    </row>
    <row r="679" spans="2:37">
      <c r="B679" s="36" t="s">
        <v>3291</v>
      </c>
      <c r="C679" s="36" t="s">
        <v>450</v>
      </c>
      <c r="D679" s="36" t="s">
        <v>5415</v>
      </c>
      <c r="E679" s="36" t="s">
        <v>4879</v>
      </c>
      <c r="F679" s="36" t="s">
        <v>679</v>
      </c>
      <c r="G679" s="36" t="s">
        <v>674</v>
      </c>
      <c r="H679" s="36" t="s">
        <v>675</v>
      </c>
      <c r="I679" s="37">
        <v>2.153</v>
      </c>
      <c r="J679" s="38">
        <v>10220</v>
      </c>
      <c r="K679" s="36" t="s">
        <v>3287</v>
      </c>
      <c r="L679" s="39">
        <v>42579</v>
      </c>
      <c r="M679" s="39">
        <v>42816</v>
      </c>
      <c r="N679" s="36" t="s">
        <v>3288</v>
      </c>
      <c r="O679" s="36" t="s">
        <v>5549</v>
      </c>
      <c r="P679" s="37">
        <v>0.12379999999999999</v>
      </c>
      <c r="Q679" s="36" t="s">
        <v>677</v>
      </c>
      <c r="R679" s="36" t="s">
        <v>682</v>
      </c>
      <c r="S679" s="47"/>
      <c r="U679" s="36" t="s">
        <v>4819</v>
      </c>
      <c r="V679" s="36" t="s">
        <v>4820</v>
      </c>
      <c r="W679" s="36" t="s">
        <v>4821</v>
      </c>
      <c r="X679" s="36" t="s">
        <v>8357</v>
      </c>
      <c r="Y679" s="36" t="s">
        <v>679</v>
      </c>
      <c r="Z679" s="36" t="s">
        <v>692</v>
      </c>
      <c r="AA679" s="36" t="s">
        <v>675</v>
      </c>
      <c r="AB679" s="37">
        <v>6</v>
      </c>
      <c r="AC679" s="38">
        <v>10000</v>
      </c>
      <c r="AD679" s="36" t="s">
        <v>8208</v>
      </c>
      <c r="AE679" s="39">
        <v>44315</v>
      </c>
      <c r="AF679" s="39">
        <v>44552</v>
      </c>
      <c r="AG679" s="36" t="s">
        <v>4795</v>
      </c>
      <c r="AH679" s="36" t="s">
        <v>8209</v>
      </c>
      <c r="AI679" s="37">
        <v>1.0592999999999999</v>
      </c>
      <c r="AJ679" s="36" t="s">
        <v>677</v>
      </c>
      <c r="AK679" s="36" t="s">
        <v>292</v>
      </c>
    </row>
    <row r="680" spans="2:37">
      <c r="B680" s="36" t="s">
        <v>10326</v>
      </c>
      <c r="C680" s="36" t="s">
        <v>3292</v>
      </c>
      <c r="D680" s="36" t="s">
        <v>5416</v>
      </c>
      <c r="E680" s="36" t="s">
        <v>4879</v>
      </c>
      <c r="F680" s="36" t="s">
        <v>679</v>
      </c>
      <c r="G680" s="36" t="s">
        <v>674</v>
      </c>
      <c r="H680" s="36" t="s">
        <v>675</v>
      </c>
      <c r="I680" s="37">
        <v>2.202</v>
      </c>
      <c r="J680" s="38">
        <v>10220</v>
      </c>
      <c r="K680" s="36" t="s">
        <v>3287</v>
      </c>
      <c r="L680" s="39">
        <v>42579</v>
      </c>
      <c r="M680" s="39">
        <v>42816</v>
      </c>
      <c r="N680" s="36" t="s">
        <v>3288</v>
      </c>
      <c r="O680" s="36" t="s">
        <v>5549</v>
      </c>
      <c r="P680" s="37">
        <v>0.1045</v>
      </c>
      <c r="Q680" s="36" t="s">
        <v>677</v>
      </c>
      <c r="R680" s="36" t="s">
        <v>682</v>
      </c>
      <c r="S680" s="47"/>
      <c r="U680" s="36" t="s">
        <v>9324</v>
      </c>
      <c r="V680" s="36" t="s">
        <v>9325</v>
      </c>
      <c r="W680" s="36" t="s">
        <v>4822</v>
      </c>
      <c r="X680" s="36" t="s">
        <v>671</v>
      </c>
      <c r="Y680" s="36" t="s">
        <v>679</v>
      </c>
      <c r="Z680" s="36" t="s">
        <v>8378</v>
      </c>
      <c r="AA680" s="36" t="s">
        <v>675</v>
      </c>
      <c r="AB680" s="37">
        <v>6.25</v>
      </c>
      <c r="AC680" s="38">
        <v>10000</v>
      </c>
      <c r="AD680" s="36" t="s">
        <v>8208</v>
      </c>
      <c r="AE680" s="39">
        <v>44315</v>
      </c>
      <c r="AF680" s="39">
        <v>44552</v>
      </c>
      <c r="AG680" s="36" t="s">
        <v>4795</v>
      </c>
      <c r="AH680" s="36" t="s">
        <v>9326</v>
      </c>
      <c r="AI680" s="37">
        <v>1.2827999999999999</v>
      </c>
      <c r="AJ680" s="36" t="s">
        <v>677</v>
      </c>
      <c r="AK680" s="36" t="s">
        <v>292</v>
      </c>
    </row>
    <row r="681" spans="2:37">
      <c r="B681" s="36" t="s">
        <v>3293</v>
      </c>
      <c r="C681" s="36" t="s">
        <v>3294</v>
      </c>
      <c r="D681" s="36" t="s">
        <v>5417</v>
      </c>
      <c r="E681" s="36" t="s">
        <v>4879</v>
      </c>
      <c r="F681" s="36" t="s">
        <v>679</v>
      </c>
      <c r="G681" s="36" t="s">
        <v>674</v>
      </c>
      <c r="H681" s="36" t="s">
        <v>675</v>
      </c>
      <c r="I681" s="37">
        <v>2.25</v>
      </c>
      <c r="J681" s="38">
        <v>10220</v>
      </c>
      <c r="K681" s="36" t="s">
        <v>3287</v>
      </c>
      <c r="L681" s="39">
        <v>42579</v>
      </c>
      <c r="M681" s="39">
        <v>42816</v>
      </c>
      <c r="N681" s="36" t="s">
        <v>3288</v>
      </c>
      <c r="O681" s="36" t="s">
        <v>5549</v>
      </c>
      <c r="P681" s="37">
        <v>8.6599999999999996E-2</v>
      </c>
      <c r="Q681" s="36" t="s">
        <v>677</v>
      </c>
      <c r="R681" s="36" t="s">
        <v>682</v>
      </c>
      <c r="S681" s="47"/>
      <c r="U681" s="36" t="s">
        <v>9327</v>
      </c>
      <c r="V681" s="36" t="s">
        <v>4823</v>
      </c>
      <c r="W681" s="36" t="s">
        <v>4824</v>
      </c>
      <c r="X681" s="36" t="s">
        <v>671</v>
      </c>
      <c r="Y681" s="36" t="s">
        <v>679</v>
      </c>
      <c r="Z681" s="36" t="s">
        <v>674</v>
      </c>
      <c r="AA681" s="36" t="s">
        <v>675</v>
      </c>
      <c r="AB681" s="37">
        <v>4.5999999999999996</v>
      </c>
      <c r="AC681" s="38">
        <v>10000</v>
      </c>
      <c r="AD681" s="36" t="s">
        <v>8208</v>
      </c>
      <c r="AE681" s="39">
        <v>44323</v>
      </c>
      <c r="AF681" s="39">
        <v>44552</v>
      </c>
      <c r="AG681" s="36" t="s">
        <v>4795</v>
      </c>
      <c r="AH681" s="36" t="s">
        <v>8209</v>
      </c>
      <c r="AI681" s="37">
        <v>0.56030000000000002</v>
      </c>
      <c r="AJ681" s="36" t="s">
        <v>8608</v>
      </c>
      <c r="AK681" s="36" t="s">
        <v>292</v>
      </c>
    </row>
    <row r="682" spans="2:37">
      <c r="B682" s="36" t="s">
        <v>5418</v>
      </c>
      <c r="C682" s="36" t="s">
        <v>5419</v>
      </c>
      <c r="D682" s="36" t="s">
        <v>3295</v>
      </c>
      <c r="E682" s="36" t="s">
        <v>4879</v>
      </c>
      <c r="F682" s="36" t="s">
        <v>679</v>
      </c>
      <c r="G682" s="36" t="s">
        <v>692</v>
      </c>
      <c r="H682" s="36" t="s">
        <v>675</v>
      </c>
      <c r="I682" s="37">
        <v>2.0550000000000002</v>
      </c>
      <c r="J682" s="38">
        <v>10220</v>
      </c>
      <c r="K682" s="36" t="s">
        <v>3287</v>
      </c>
      <c r="L682" s="39">
        <v>42579</v>
      </c>
      <c r="M682" s="39">
        <v>42816</v>
      </c>
      <c r="N682" s="36" t="s">
        <v>3288</v>
      </c>
      <c r="O682" s="36" t="s">
        <v>5549</v>
      </c>
      <c r="P682" s="37">
        <v>8.5699999999999998E-2</v>
      </c>
      <c r="Q682" s="36" t="s">
        <v>677</v>
      </c>
      <c r="R682" s="36" t="s">
        <v>682</v>
      </c>
      <c r="S682" s="47"/>
      <c r="U682" s="36" t="s">
        <v>9328</v>
      </c>
      <c r="V682" s="36" t="s">
        <v>4825</v>
      </c>
      <c r="W682" s="36" t="s">
        <v>9329</v>
      </c>
      <c r="X682" s="36" t="s">
        <v>8575</v>
      </c>
      <c r="Y682" s="36" t="s">
        <v>679</v>
      </c>
      <c r="Z682" s="36" t="s">
        <v>692</v>
      </c>
      <c r="AA682" s="36" t="s">
        <v>8406</v>
      </c>
      <c r="AB682" s="37">
        <v>4.5999999999999996</v>
      </c>
      <c r="AC682" s="38">
        <v>10000</v>
      </c>
      <c r="AD682" s="36" t="s">
        <v>8208</v>
      </c>
      <c r="AE682" s="39">
        <v>44323</v>
      </c>
      <c r="AF682" s="39">
        <v>44552</v>
      </c>
      <c r="AG682" s="36" t="s">
        <v>9313</v>
      </c>
      <c r="AH682" s="36" t="s">
        <v>8209</v>
      </c>
      <c r="AI682" s="37">
        <v>0.15640000000000001</v>
      </c>
      <c r="AJ682" s="36" t="s">
        <v>677</v>
      </c>
      <c r="AK682" s="36" t="s">
        <v>292</v>
      </c>
    </row>
    <row r="683" spans="2:37">
      <c r="B683" s="36" t="s">
        <v>3296</v>
      </c>
      <c r="C683" s="36" t="s">
        <v>3297</v>
      </c>
      <c r="D683" s="36" t="s">
        <v>3298</v>
      </c>
      <c r="E683" s="36" t="s">
        <v>4879</v>
      </c>
      <c r="F683" s="36" t="s">
        <v>679</v>
      </c>
      <c r="G683" s="36" t="s">
        <v>692</v>
      </c>
      <c r="H683" s="36" t="s">
        <v>675</v>
      </c>
      <c r="I683" s="37">
        <v>2.1040000000000001</v>
      </c>
      <c r="J683" s="38">
        <v>10220</v>
      </c>
      <c r="K683" s="36" t="s">
        <v>3287</v>
      </c>
      <c r="L683" s="39">
        <v>42579</v>
      </c>
      <c r="M683" s="39">
        <v>42816</v>
      </c>
      <c r="N683" s="36" t="s">
        <v>3288</v>
      </c>
      <c r="O683" s="36" t="s">
        <v>5549</v>
      </c>
      <c r="P683" s="37">
        <v>0.1094</v>
      </c>
      <c r="Q683" s="36" t="s">
        <v>677</v>
      </c>
      <c r="R683" s="36" t="s">
        <v>682</v>
      </c>
      <c r="S683" s="47"/>
      <c r="U683" s="36" t="s">
        <v>9330</v>
      </c>
      <c r="V683" s="36" t="s">
        <v>9331</v>
      </c>
      <c r="W683" s="36" t="s">
        <v>4826</v>
      </c>
      <c r="X683" s="36" t="s">
        <v>671</v>
      </c>
      <c r="Y683" s="36" t="s">
        <v>8454</v>
      </c>
      <c r="Z683" s="36" t="s">
        <v>674</v>
      </c>
      <c r="AA683" s="36" t="s">
        <v>8455</v>
      </c>
      <c r="AB683" s="37">
        <v>4.7</v>
      </c>
      <c r="AC683" s="38">
        <v>10000</v>
      </c>
      <c r="AD683" s="36" t="s">
        <v>9332</v>
      </c>
      <c r="AE683" s="39">
        <v>44343</v>
      </c>
      <c r="AF683" s="39">
        <v>44405</v>
      </c>
      <c r="AG683" s="36" t="s">
        <v>4828</v>
      </c>
      <c r="AH683" s="36" t="s">
        <v>4829</v>
      </c>
      <c r="AI683" s="37">
        <v>0.67469999999999997</v>
      </c>
      <c r="AJ683" s="36" t="s">
        <v>677</v>
      </c>
      <c r="AK683" s="36" t="s">
        <v>292</v>
      </c>
    </row>
    <row r="684" spans="2:37">
      <c r="B684" s="36" t="s">
        <v>3299</v>
      </c>
      <c r="C684" s="36" t="s">
        <v>10327</v>
      </c>
      <c r="D684" s="36" t="s">
        <v>3300</v>
      </c>
      <c r="E684" s="36" t="s">
        <v>4879</v>
      </c>
      <c r="F684" s="36" t="s">
        <v>679</v>
      </c>
      <c r="G684" s="36" t="s">
        <v>692</v>
      </c>
      <c r="H684" s="36" t="s">
        <v>675</v>
      </c>
      <c r="I684" s="37">
        <v>2.153</v>
      </c>
      <c r="J684" s="38">
        <v>10220</v>
      </c>
      <c r="K684" s="36" t="s">
        <v>10328</v>
      </c>
      <c r="L684" s="39">
        <v>42579</v>
      </c>
      <c r="M684" s="39">
        <v>42816</v>
      </c>
      <c r="N684" s="36" t="s">
        <v>3288</v>
      </c>
      <c r="O684" s="36" t="s">
        <v>5549</v>
      </c>
      <c r="P684" s="37">
        <v>0.13450000000000001</v>
      </c>
      <c r="Q684" s="36" t="s">
        <v>677</v>
      </c>
      <c r="R684" s="36" t="s">
        <v>682</v>
      </c>
      <c r="S684" s="47"/>
      <c r="U684" s="36" t="s">
        <v>4830</v>
      </c>
      <c r="V684" s="36" t="s">
        <v>4831</v>
      </c>
      <c r="W684" s="36" t="s">
        <v>9333</v>
      </c>
      <c r="X684" s="36" t="s">
        <v>671</v>
      </c>
      <c r="Y684" s="36" t="s">
        <v>679</v>
      </c>
      <c r="Z684" s="36" t="s">
        <v>674</v>
      </c>
      <c r="AA684" s="36" t="s">
        <v>8389</v>
      </c>
      <c r="AB684" s="37">
        <v>4.8</v>
      </c>
      <c r="AC684" s="38">
        <v>10000</v>
      </c>
      <c r="AD684" s="36" t="s">
        <v>9334</v>
      </c>
      <c r="AE684" s="39">
        <v>44343</v>
      </c>
      <c r="AF684" s="39">
        <v>44405</v>
      </c>
      <c r="AG684" s="36" t="s">
        <v>4828</v>
      </c>
      <c r="AH684" s="36" t="s">
        <v>9335</v>
      </c>
      <c r="AI684" s="37">
        <v>0.57609999999999995</v>
      </c>
      <c r="AJ684" s="36" t="s">
        <v>8382</v>
      </c>
      <c r="AK684" s="36" t="s">
        <v>9295</v>
      </c>
    </row>
    <row r="685" spans="2:37">
      <c r="B685" s="36" t="s">
        <v>153</v>
      </c>
      <c r="C685" s="36" t="s">
        <v>10329</v>
      </c>
      <c r="D685" s="36" t="s">
        <v>10330</v>
      </c>
      <c r="E685" s="36" t="s">
        <v>4879</v>
      </c>
      <c r="F685" s="36" t="s">
        <v>679</v>
      </c>
      <c r="G685" s="36" t="s">
        <v>692</v>
      </c>
      <c r="H685" s="36" t="s">
        <v>675</v>
      </c>
      <c r="I685" s="37">
        <v>2.202</v>
      </c>
      <c r="J685" s="38">
        <v>10220</v>
      </c>
      <c r="K685" s="36" t="s">
        <v>3287</v>
      </c>
      <c r="L685" s="39">
        <v>42579</v>
      </c>
      <c r="M685" s="39">
        <v>42816</v>
      </c>
      <c r="N685" s="36" t="s">
        <v>3288</v>
      </c>
      <c r="O685" s="36" t="s">
        <v>5549</v>
      </c>
      <c r="P685" s="37">
        <v>0.1648</v>
      </c>
      <c r="Q685" s="36" t="s">
        <v>677</v>
      </c>
      <c r="R685" s="36" t="s">
        <v>682</v>
      </c>
      <c r="S685" s="47"/>
      <c r="U685" s="36" t="s">
        <v>9336</v>
      </c>
      <c r="V685" s="36" t="s">
        <v>9337</v>
      </c>
      <c r="W685" s="36" t="s">
        <v>4832</v>
      </c>
      <c r="X685" s="36" t="s">
        <v>671</v>
      </c>
      <c r="Y685" s="36" t="s">
        <v>679</v>
      </c>
      <c r="Z685" s="36" t="s">
        <v>674</v>
      </c>
      <c r="AA685" s="36" t="s">
        <v>675</v>
      </c>
      <c r="AB685" s="37">
        <v>4.9000000000000004</v>
      </c>
      <c r="AC685" s="38">
        <v>10000</v>
      </c>
      <c r="AD685" s="36" t="s">
        <v>4827</v>
      </c>
      <c r="AE685" s="39">
        <v>44343</v>
      </c>
      <c r="AF685" s="39">
        <v>44405</v>
      </c>
      <c r="AG685" s="36" t="s">
        <v>4828</v>
      </c>
      <c r="AH685" s="36" t="s">
        <v>4829</v>
      </c>
      <c r="AI685" s="37">
        <v>0.48370000000000002</v>
      </c>
      <c r="AJ685" s="36" t="s">
        <v>677</v>
      </c>
      <c r="AK685" s="36" t="s">
        <v>292</v>
      </c>
    </row>
    <row r="686" spans="2:37">
      <c r="B686" s="36" t="s">
        <v>10331</v>
      </c>
      <c r="C686" s="36" t="s">
        <v>3301</v>
      </c>
      <c r="D686" s="36" t="s">
        <v>3302</v>
      </c>
      <c r="E686" s="36" t="s">
        <v>4879</v>
      </c>
      <c r="F686" s="36" t="s">
        <v>679</v>
      </c>
      <c r="G686" s="36" t="s">
        <v>692</v>
      </c>
      <c r="H686" s="36" t="s">
        <v>675</v>
      </c>
      <c r="I686" s="37">
        <v>2.25</v>
      </c>
      <c r="J686" s="38">
        <v>10220</v>
      </c>
      <c r="K686" s="36" t="s">
        <v>3287</v>
      </c>
      <c r="L686" s="39">
        <v>42579</v>
      </c>
      <c r="M686" s="39">
        <v>42816</v>
      </c>
      <c r="N686" s="36" t="s">
        <v>3288</v>
      </c>
      <c r="O686" s="36" t="s">
        <v>5549</v>
      </c>
      <c r="P686" s="37">
        <v>0.19750000000000001</v>
      </c>
      <c r="Q686" s="36" t="s">
        <v>677</v>
      </c>
      <c r="R686" s="36" t="s">
        <v>682</v>
      </c>
      <c r="S686" s="47"/>
      <c r="U686" s="36" t="s">
        <v>4833</v>
      </c>
      <c r="V686" s="36" t="s">
        <v>4834</v>
      </c>
      <c r="W686" s="36" t="s">
        <v>9338</v>
      </c>
      <c r="X686" s="36" t="s">
        <v>671</v>
      </c>
      <c r="Y686" s="36" t="s">
        <v>679</v>
      </c>
      <c r="Z686" s="36" t="s">
        <v>674</v>
      </c>
      <c r="AA686" s="36" t="s">
        <v>8389</v>
      </c>
      <c r="AB686" s="37">
        <v>5</v>
      </c>
      <c r="AC686" s="38">
        <v>10000</v>
      </c>
      <c r="AD686" s="36" t="s">
        <v>9332</v>
      </c>
      <c r="AE686" s="39">
        <v>44343</v>
      </c>
      <c r="AF686" s="39">
        <v>44405</v>
      </c>
      <c r="AG686" s="36" t="s">
        <v>4828</v>
      </c>
      <c r="AH686" s="36" t="s">
        <v>4829</v>
      </c>
      <c r="AI686" s="37">
        <v>0.40529999999999999</v>
      </c>
      <c r="AJ686" s="36" t="s">
        <v>677</v>
      </c>
      <c r="AK686" s="36" t="s">
        <v>292</v>
      </c>
    </row>
    <row r="687" spans="2:37">
      <c r="B687" s="36" t="s">
        <v>5420</v>
      </c>
      <c r="C687" s="36" t="s">
        <v>10332</v>
      </c>
      <c r="D687" s="36" t="s">
        <v>3303</v>
      </c>
      <c r="E687" s="36" t="s">
        <v>4879</v>
      </c>
      <c r="F687" s="36" t="s">
        <v>679</v>
      </c>
      <c r="G687" s="36" t="s">
        <v>674</v>
      </c>
      <c r="H687" s="36" t="s">
        <v>675</v>
      </c>
      <c r="I687" s="37">
        <v>2.2989999999999999</v>
      </c>
      <c r="J687" s="38">
        <v>10220</v>
      </c>
      <c r="K687" s="36" t="s">
        <v>3287</v>
      </c>
      <c r="L687" s="39">
        <v>42597</v>
      </c>
      <c r="M687" s="39">
        <v>42816</v>
      </c>
      <c r="N687" s="36" t="s">
        <v>3288</v>
      </c>
      <c r="O687" s="36" t="s">
        <v>5549</v>
      </c>
      <c r="P687" s="37">
        <v>0.06</v>
      </c>
      <c r="Q687" s="36" t="s">
        <v>677</v>
      </c>
      <c r="R687" s="36" t="s">
        <v>682</v>
      </c>
      <c r="S687" s="47"/>
      <c r="U687" s="36" t="s">
        <v>4835</v>
      </c>
      <c r="V687" s="36" t="s">
        <v>4836</v>
      </c>
      <c r="W687" s="36" t="s">
        <v>4837</v>
      </c>
      <c r="X687" s="36" t="s">
        <v>671</v>
      </c>
      <c r="Y687" s="36" t="s">
        <v>679</v>
      </c>
      <c r="Z687" s="36" t="s">
        <v>8654</v>
      </c>
      <c r="AA687" s="36" t="s">
        <v>8588</v>
      </c>
      <c r="AB687" s="37">
        <v>5.25</v>
      </c>
      <c r="AC687" s="38">
        <v>10000</v>
      </c>
      <c r="AD687" s="36" t="s">
        <v>4827</v>
      </c>
      <c r="AE687" s="39">
        <v>44343</v>
      </c>
      <c r="AF687" s="39">
        <v>44405</v>
      </c>
      <c r="AG687" s="36" t="s">
        <v>4828</v>
      </c>
      <c r="AH687" s="36" t="s">
        <v>9339</v>
      </c>
      <c r="AI687" s="37">
        <v>0.23100000000000001</v>
      </c>
      <c r="AJ687" s="36" t="s">
        <v>8608</v>
      </c>
      <c r="AK687" s="36" t="s">
        <v>9155</v>
      </c>
    </row>
    <row r="688" spans="2:37">
      <c r="B688" s="36" t="s">
        <v>3304</v>
      </c>
      <c r="C688" s="36" t="s">
        <v>5421</v>
      </c>
      <c r="D688" s="36" t="s">
        <v>5422</v>
      </c>
      <c r="E688" s="36" t="s">
        <v>4879</v>
      </c>
      <c r="F688" s="36" t="s">
        <v>679</v>
      </c>
      <c r="G688" s="36" t="s">
        <v>692</v>
      </c>
      <c r="H688" s="36" t="s">
        <v>675</v>
      </c>
      <c r="I688" s="37">
        <v>2.2989999999999999</v>
      </c>
      <c r="J688" s="38">
        <v>10220</v>
      </c>
      <c r="K688" s="36" t="s">
        <v>3287</v>
      </c>
      <c r="L688" s="39">
        <v>42597</v>
      </c>
      <c r="M688" s="39">
        <v>42816</v>
      </c>
      <c r="N688" s="36" t="s">
        <v>3288</v>
      </c>
      <c r="O688" s="36" t="s">
        <v>5549</v>
      </c>
      <c r="P688" s="37">
        <v>0.1648</v>
      </c>
      <c r="Q688" s="36" t="s">
        <v>677</v>
      </c>
      <c r="R688" s="36" t="s">
        <v>682</v>
      </c>
      <c r="S688" s="47"/>
      <c r="U688" s="36" t="s">
        <v>9340</v>
      </c>
      <c r="V688" s="36" t="s">
        <v>9341</v>
      </c>
      <c r="W688" s="36" t="s">
        <v>9342</v>
      </c>
      <c r="X688" s="36" t="s">
        <v>671</v>
      </c>
      <c r="Y688" s="36" t="s">
        <v>679</v>
      </c>
      <c r="Z688" s="36" t="s">
        <v>674</v>
      </c>
      <c r="AA688" s="36" t="s">
        <v>8419</v>
      </c>
      <c r="AB688" s="37">
        <v>5.5</v>
      </c>
      <c r="AC688" s="38">
        <v>10000</v>
      </c>
      <c r="AD688" s="36" t="s">
        <v>9334</v>
      </c>
      <c r="AE688" s="39">
        <v>44343</v>
      </c>
      <c r="AF688" s="39">
        <v>44405</v>
      </c>
      <c r="AG688" s="36" t="s">
        <v>4828</v>
      </c>
      <c r="AH688" s="36" t="s">
        <v>4829</v>
      </c>
      <c r="AI688" s="37">
        <v>0.12139999999999999</v>
      </c>
      <c r="AJ688" s="36" t="s">
        <v>677</v>
      </c>
      <c r="AK688" s="36" t="s">
        <v>292</v>
      </c>
    </row>
    <row r="689" spans="2:37">
      <c r="B689" s="36" t="s">
        <v>3305</v>
      </c>
      <c r="C689" s="36" t="s">
        <v>10333</v>
      </c>
      <c r="D689" s="36" t="s">
        <v>10334</v>
      </c>
      <c r="E689" s="36" t="s">
        <v>4879</v>
      </c>
      <c r="F689" s="36" t="s">
        <v>679</v>
      </c>
      <c r="G689" s="36" t="s">
        <v>674</v>
      </c>
      <c r="H689" s="36" t="s">
        <v>675</v>
      </c>
      <c r="I689" s="37">
        <v>2.4</v>
      </c>
      <c r="J689" s="38">
        <v>10000</v>
      </c>
      <c r="K689" s="36" t="s">
        <v>5399</v>
      </c>
      <c r="L689" s="39">
        <v>42598</v>
      </c>
      <c r="M689" s="39">
        <v>42606</v>
      </c>
      <c r="N689" s="36" t="s">
        <v>3259</v>
      </c>
      <c r="O689" s="36" t="s">
        <v>5395</v>
      </c>
      <c r="P689" s="37">
        <v>1E-4</v>
      </c>
      <c r="Q689" s="36" t="s">
        <v>677</v>
      </c>
      <c r="R689" s="36" t="s">
        <v>682</v>
      </c>
      <c r="S689" s="47"/>
      <c r="U689" s="36" t="s">
        <v>9343</v>
      </c>
      <c r="V689" s="36" t="s">
        <v>9344</v>
      </c>
      <c r="W689" s="36" t="s">
        <v>4838</v>
      </c>
      <c r="X689" s="36" t="s">
        <v>671</v>
      </c>
      <c r="Y689" s="36" t="s">
        <v>8385</v>
      </c>
      <c r="Z689" s="36" t="s">
        <v>674</v>
      </c>
      <c r="AA689" s="36" t="s">
        <v>675</v>
      </c>
      <c r="AB689" s="37">
        <v>5.75</v>
      </c>
      <c r="AC689" s="38">
        <v>10000</v>
      </c>
      <c r="AD689" s="36" t="s">
        <v>4827</v>
      </c>
      <c r="AE689" s="39">
        <v>44343</v>
      </c>
      <c r="AF689" s="39">
        <v>44405</v>
      </c>
      <c r="AG689" s="36" t="s">
        <v>4828</v>
      </c>
      <c r="AH689" s="36" t="s">
        <v>4829</v>
      </c>
      <c r="AI689" s="37">
        <v>6.6100000000000006E-2</v>
      </c>
      <c r="AJ689" s="36" t="s">
        <v>677</v>
      </c>
      <c r="AK689" s="36" t="s">
        <v>9295</v>
      </c>
    </row>
    <row r="690" spans="2:37">
      <c r="B690" s="36" t="s">
        <v>5423</v>
      </c>
      <c r="C690" s="36" t="s">
        <v>10335</v>
      </c>
      <c r="D690" s="36" t="s">
        <v>10336</v>
      </c>
      <c r="E690" s="36" t="s">
        <v>4879</v>
      </c>
      <c r="F690" s="36" t="s">
        <v>679</v>
      </c>
      <c r="G690" s="36" t="s">
        <v>9487</v>
      </c>
      <c r="H690" s="36" t="s">
        <v>675</v>
      </c>
      <c r="I690" s="37">
        <v>2.4500000000000002</v>
      </c>
      <c r="J690" s="38">
        <v>10000</v>
      </c>
      <c r="K690" s="36" t="s">
        <v>5399</v>
      </c>
      <c r="L690" s="39">
        <v>42598</v>
      </c>
      <c r="M690" s="39">
        <v>42606</v>
      </c>
      <c r="N690" s="36" t="s">
        <v>3259</v>
      </c>
      <c r="O690" s="36" t="s">
        <v>5395</v>
      </c>
      <c r="P690" s="37">
        <v>1E-4</v>
      </c>
      <c r="Q690" s="36" t="s">
        <v>677</v>
      </c>
      <c r="R690" s="36" t="s">
        <v>682</v>
      </c>
      <c r="S690" s="47"/>
      <c r="U690" s="36" t="s">
        <v>9345</v>
      </c>
      <c r="V690" s="36" t="s">
        <v>9346</v>
      </c>
      <c r="W690" s="36" t="s">
        <v>9347</v>
      </c>
      <c r="X690" s="36" t="s">
        <v>671</v>
      </c>
      <c r="Y690" s="36" t="s">
        <v>679</v>
      </c>
      <c r="Z690" s="36" t="s">
        <v>8388</v>
      </c>
      <c r="AA690" s="36" t="s">
        <v>675</v>
      </c>
      <c r="AB690" s="37">
        <v>6</v>
      </c>
      <c r="AC690" s="38">
        <v>10000</v>
      </c>
      <c r="AD690" s="36" t="s">
        <v>4827</v>
      </c>
      <c r="AE690" s="39">
        <v>44343</v>
      </c>
      <c r="AF690" s="39">
        <v>44405</v>
      </c>
      <c r="AG690" s="36" t="s">
        <v>4828</v>
      </c>
      <c r="AH690" s="36" t="s">
        <v>9348</v>
      </c>
      <c r="AI690" s="37">
        <v>3.78E-2</v>
      </c>
      <c r="AJ690" s="36" t="s">
        <v>677</v>
      </c>
      <c r="AK690" s="36" t="s">
        <v>292</v>
      </c>
    </row>
    <row r="691" spans="2:37">
      <c r="B691" s="36" t="s">
        <v>10337</v>
      </c>
      <c r="C691" s="36" t="s">
        <v>154</v>
      </c>
      <c r="D691" s="36" t="s">
        <v>5424</v>
      </c>
      <c r="E691" s="36" t="s">
        <v>4879</v>
      </c>
      <c r="F691" s="36" t="s">
        <v>679</v>
      </c>
      <c r="G691" s="36" t="s">
        <v>692</v>
      </c>
      <c r="H691" s="36" t="s">
        <v>675</v>
      </c>
      <c r="I691" s="37">
        <v>2.4</v>
      </c>
      <c r="J691" s="38">
        <v>10000</v>
      </c>
      <c r="K691" s="36" t="s">
        <v>5399</v>
      </c>
      <c r="L691" s="39">
        <v>42598</v>
      </c>
      <c r="M691" s="39">
        <v>42606</v>
      </c>
      <c r="N691" s="36" t="s">
        <v>3259</v>
      </c>
      <c r="O691" s="36" t="s">
        <v>5395</v>
      </c>
      <c r="P691" s="37">
        <v>7.0599999999999996E-2</v>
      </c>
      <c r="Q691" s="36" t="s">
        <v>677</v>
      </c>
      <c r="R691" s="36" t="s">
        <v>682</v>
      </c>
      <c r="S691" s="47"/>
      <c r="U691" s="36" t="s">
        <v>9349</v>
      </c>
      <c r="V691" s="36" t="s">
        <v>4839</v>
      </c>
      <c r="W691" s="36" t="s">
        <v>4840</v>
      </c>
      <c r="X691" s="36" t="s">
        <v>671</v>
      </c>
      <c r="Y691" s="36" t="s">
        <v>679</v>
      </c>
      <c r="Z691" s="36" t="s">
        <v>674</v>
      </c>
      <c r="AA691" s="36" t="s">
        <v>675</v>
      </c>
      <c r="AB691" s="37">
        <v>6.25</v>
      </c>
      <c r="AC691" s="38">
        <v>10000</v>
      </c>
      <c r="AD691" s="36" t="s">
        <v>4827</v>
      </c>
      <c r="AE691" s="39">
        <v>44343</v>
      </c>
      <c r="AF691" s="39">
        <v>44405</v>
      </c>
      <c r="AG691" s="36" t="s">
        <v>4828</v>
      </c>
      <c r="AH691" s="36" t="s">
        <v>4829</v>
      </c>
      <c r="AI691" s="37">
        <v>2.4400000000000002E-2</v>
      </c>
      <c r="AJ691" s="36" t="s">
        <v>8608</v>
      </c>
      <c r="AK691" s="36" t="s">
        <v>292</v>
      </c>
    </row>
    <row r="692" spans="2:37">
      <c r="B692" s="36" t="s">
        <v>3306</v>
      </c>
      <c r="C692" s="36" t="s">
        <v>10338</v>
      </c>
      <c r="D692" s="36" t="s">
        <v>10339</v>
      </c>
      <c r="E692" s="36" t="s">
        <v>4879</v>
      </c>
      <c r="F692" s="36" t="s">
        <v>679</v>
      </c>
      <c r="G692" s="36" t="s">
        <v>692</v>
      </c>
      <c r="H692" s="36" t="s">
        <v>675</v>
      </c>
      <c r="I692" s="37">
        <v>2.4500000000000002</v>
      </c>
      <c r="J692" s="38">
        <v>10000</v>
      </c>
      <c r="K692" s="36" t="s">
        <v>5399</v>
      </c>
      <c r="L692" s="39">
        <v>42598</v>
      </c>
      <c r="M692" s="39">
        <v>42606</v>
      </c>
      <c r="N692" s="36" t="s">
        <v>3259</v>
      </c>
      <c r="O692" s="36" t="s">
        <v>5395</v>
      </c>
      <c r="P692" s="37">
        <v>0.1144</v>
      </c>
      <c r="Q692" s="36" t="s">
        <v>677</v>
      </c>
      <c r="R692" s="36" t="s">
        <v>682</v>
      </c>
      <c r="S692" s="47"/>
      <c r="U692" s="36" t="s">
        <v>9350</v>
      </c>
      <c r="V692" s="36" t="s">
        <v>4841</v>
      </c>
      <c r="W692" s="36" t="s">
        <v>9351</v>
      </c>
      <c r="X692" s="36" t="s">
        <v>8575</v>
      </c>
      <c r="Y692" s="36" t="s">
        <v>679</v>
      </c>
      <c r="Z692" s="36" t="s">
        <v>692</v>
      </c>
      <c r="AA692" s="36" t="s">
        <v>8406</v>
      </c>
      <c r="AB692" s="37">
        <v>4.7</v>
      </c>
      <c r="AC692" s="38">
        <v>10000</v>
      </c>
      <c r="AD692" s="36" t="s">
        <v>4827</v>
      </c>
      <c r="AE692" s="39">
        <v>44343</v>
      </c>
      <c r="AF692" s="39">
        <v>44405</v>
      </c>
      <c r="AG692" s="36" t="s">
        <v>9352</v>
      </c>
      <c r="AH692" s="36" t="s">
        <v>4829</v>
      </c>
      <c r="AI692" s="37">
        <v>2.0299999999999999E-2</v>
      </c>
      <c r="AJ692" s="36" t="s">
        <v>677</v>
      </c>
      <c r="AK692" s="36" t="s">
        <v>292</v>
      </c>
    </row>
    <row r="693" spans="2:37">
      <c r="B693" s="36" t="s">
        <v>10340</v>
      </c>
      <c r="C693" s="36" t="s">
        <v>3307</v>
      </c>
      <c r="D693" s="36" t="s">
        <v>10341</v>
      </c>
      <c r="E693" s="36" t="s">
        <v>4879</v>
      </c>
      <c r="F693" s="36" t="s">
        <v>679</v>
      </c>
      <c r="G693" s="36" t="s">
        <v>674</v>
      </c>
      <c r="H693" s="36" t="s">
        <v>675</v>
      </c>
      <c r="I693" s="37">
        <v>2.4</v>
      </c>
      <c r="J693" s="38">
        <v>10000</v>
      </c>
      <c r="K693" s="36" t="s">
        <v>5308</v>
      </c>
      <c r="L693" s="39">
        <v>42598</v>
      </c>
      <c r="M693" s="39">
        <v>42641</v>
      </c>
      <c r="N693" s="36" t="s">
        <v>5309</v>
      </c>
      <c r="O693" s="36" t="s">
        <v>5311</v>
      </c>
      <c r="P693" s="37">
        <v>1E-4</v>
      </c>
      <c r="Q693" s="36" t="s">
        <v>677</v>
      </c>
      <c r="R693" s="36" t="s">
        <v>682</v>
      </c>
      <c r="S693" s="47"/>
      <c r="U693" s="36" t="s">
        <v>9353</v>
      </c>
      <c r="V693" s="36" t="s">
        <v>9354</v>
      </c>
      <c r="W693" s="36" t="s">
        <v>9355</v>
      </c>
      <c r="X693" s="36" t="s">
        <v>671</v>
      </c>
      <c r="Y693" s="36" t="s">
        <v>679</v>
      </c>
      <c r="Z693" s="36" t="s">
        <v>692</v>
      </c>
      <c r="AA693" s="36" t="s">
        <v>675</v>
      </c>
      <c r="AB693" s="37">
        <v>4.8</v>
      </c>
      <c r="AC693" s="38">
        <v>10000</v>
      </c>
      <c r="AD693" s="36" t="s">
        <v>4827</v>
      </c>
      <c r="AE693" s="39">
        <v>44343</v>
      </c>
      <c r="AF693" s="39">
        <v>44405</v>
      </c>
      <c r="AG693" s="36" t="s">
        <v>4828</v>
      </c>
      <c r="AH693" s="36" t="s">
        <v>9356</v>
      </c>
      <c r="AI693" s="37">
        <v>2.8500000000000001E-2</v>
      </c>
      <c r="AJ693" s="36" t="s">
        <v>677</v>
      </c>
      <c r="AK693" s="36" t="s">
        <v>292</v>
      </c>
    </row>
    <row r="694" spans="2:37">
      <c r="B694" s="36" t="s">
        <v>5425</v>
      </c>
      <c r="C694" s="36" t="s">
        <v>5426</v>
      </c>
      <c r="D694" s="36" t="s">
        <v>5427</v>
      </c>
      <c r="E694" s="36" t="s">
        <v>4879</v>
      </c>
      <c r="F694" s="36" t="s">
        <v>679</v>
      </c>
      <c r="G694" s="36" t="s">
        <v>674</v>
      </c>
      <c r="H694" s="36" t="s">
        <v>675</v>
      </c>
      <c r="I694" s="37">
        <v>2.4500000000000002</v>
      </c>
      <c r="J694" s="38">
        <v>10000</v>
      </c>
      <c r="K694" s="36" t="s">
        <v>5308</v>
      </c>
      <c r="L694" s="39">
        <v>42598</v>
      </c>
      <c r="M694" s="39">
        <v>42641</v>
      </c>
      <c r="N694" s="36" t="s">
        <v>5309</v>
      </c>
      <c r="O694" s="36" t="s">
        <v>5311</v>
      </c>
      <c r="P694" s="37">
        <v>1E-4</v>
      </c>
      <c r="Q694" s="36" t="s">
        <v>677</v>
      </c>
      <c r="R694" s="36" t="s">
        <v>682</v>
      </c>
      <c r="S694" s="47"/>
      <c r="U694" s="36" t="s">
        <v>4842</v>
      </c>
      <c r="V694" s="36" t="s">
        <v>4843</v>
      </c>
      <c r="W694" s="36" t="s">
        <v>4844</v>
      </c>
      <c r="X694" s="36" t="s">
        <v>671</v>
      </c>
      <c r="Y694" s="36" t="s">
        <v>679</v>
      </c>
      <c r="Z694" s="36" t="s">
        <v>692</v>
      </c>
      <c r="AA694" s="36" t="s">
        <v>8389</v>
      </c>
      <c r="AB694" s="37">
        <v>4.9000000000000004</v>
      </c>
      <c r="AC694" s="38">
        <v>10000</v>
      </c>
      <c r="AD694" s="36" t="s">
        <v>9334</v>
      </c>
      <c r="AE694" s="39">
        <v>44343</v>
      </c>
      <c r="AF694" s="39">
        <v>44405</v>
      </c>
      <c r="AG694" s="36" t="s">
        <v>4828</v>
      </c>
      <c r="AH694" s="36" t="s">
        <v>9335</v>
      </c>
      <c r="AI694" s="37">
        <v>4.1000000000000002E-2</v>
      </c>
      <c r="AJ694" s="36" t="s">
        <v>8382</v>
      </c>
      <c r="AK694" s="36" t="s">
        <v>9295</v>
      </c>
    </row>
    <row r="695" spans="2:37">
      <c r="B695" s="36" t="s">
        <v>10342</v>
      </c>
      <c r="C695" s="36" t="s">
        <v>5428</v>
      </c>
      <c r="D695" s="36" t="s">
        <v>5429</v>
      </c>
      <c r="E695" s="36" t="s">
        <v>4879</v>
      </c>
      <c r="F695" s="36" t="s">
        <v>679</v>
      </c>
      <c r="G695" s="36" t="s">
        <v>692</v>
      </c>
      <c r="H695" s="36" t="s">
        <v>675</v>
      </c>
      <c r="I695" s="37">
        <v>2.4</v>
      </c>
      <c r="J695" s="38">
        <v>10000</v>
      </c>
      <c r="K695" s="36" t="s">
        <v>5308</v>
      </c>
      <c r="L695" s="39">
        <v>42598</v>
      </c>
      <c r="M695" s="39">
        <v>42641</v>
      </c>
      <c r="N695" s="36" t="s">
        <v>5309</v>
      </c>
      <c r="O695" s="36" t="s">
        <v>5311</v>
      </c>
      <c r="P695" s="37">
        <v>9.4200000000000006E-2</v>
      </c>
      <c r="Q695" s="36" t="s">
        <v>677</v>
      </c>
      <c r="R695" s="36" t="s">
        <v>682</v>
      </c>
      <c r="S695" s="47"/>
      <c r="U695" s="36" t="s">
        <v>4845</v>
      </c>
      <c r="V695" s="36" t="s">
        <v>4846</v>
      </c>
      <c r="W695" s="36" t="s">
        <v>9357</v>
      </c>
      <c r="X695" s="36" t="s">
        <v>671</v>
      </c>
      <c r="Y695" s="36" t="s">
        <v>679</v>
      </c>
      <c r="Z695" s="36" t="s">
        <v>692</v>
      </c>
      <c r="AA695" s="36" t="s">
        <v>675</v>
      </c>
      <c r="AB695" s="37">
        <v>5</v>
      </c>
      <c r="AC695" s="38">
        <v>10000</v>
      </c>
      <c r="AD695" s="36" t="s">
        <v>4827</v>
      </c>
      <c r="AE695" s="39">
        <v>44343</v>
      </c>
      <c r="AF695" s="39">
        <v>44405</v>
      </c>
      <c r="AG695" s="36" t="s">
        <v>4828</v>
      </c>
      <c r="AH695" s="36" t="s">
        <v>4829</v>
      </c>
      <c r="AI695" s="37">
        <v>5.7200000000000001E-2</v>
      </c>
      <c r="AJ695" s="36" t="s">
        <v>677</v>
      </c>
      <c r="AK695" s="36" t="s">
        <v>292</v>
      </c>
    </row>
    <row r="696" spans="2:37">
      <c r="B696" s="36" t="s">
        <v>10343</v>
      </c>
      <c r="C696" s="36" t="s">
        <v>5430</v>
      </c>
      <c r="D696" s="36" t="s">
        <v>3308</v>
      </c>
      <c r="E696" s="36" t="s">
        <v>4879</v>
      </c>
      <c r="F696" s="36" t="s">
        <v>679</v>
      </c>
      <c r="G696" s="36" t="s">
        <v>692</v>
      </c>
      <c r="H696" s="36" t="s">
        <v>675</v>
      </c>
      <c r="I696" s="37">
        <v>2.4500000000000002</v>
      </c>
      <c r="J696" s="38">
        <v>10000</v>
      </c>
      <c r="K696" s="36" t="s">
        <v>10344</v>
      </c>
      <c r="L696" s="39">
        <v>42598</v>
      </c>
      <c r="M696" s="39">
        <v>42641</v>
      </c>
      <c r="N696" s="36" t="s">
        <v>5309</v>
      </c>
      <c r="O696" s="36" t="s">
        <v>5311</v>
      </c>
      <c r="P696" s="37">
        <v>0.1293</v>
      </c>
      <c r="Q696" s="36" t="s">
        <v>677</v>
      </c>
      <c r="R696" s="36" t="s">
        <v>682</v>
      </c>
      <c r="S696" s="47"/>
      <c r="U696" s="36" t="s">
        <v>9358</v>
      </c>
      <c r="V696" s="36" t="s">
        <v>9359</v>
      </c>
      <c r="W696" s="36" t="s">
        <v>9360</v>
      </c>
      <c r="X696" s="36" t="s">
        <v>671</v>
      </c>
      <c r="Y696" s="36" t="s">
        <v>8391</v>
      </c>
      <c r="Z696" s="36" t="s">
        <v>692</v>
      </c>
      <c r="AA696" s="36" t="s">
        <v>8389</v>
      </c>
      <c r="AB696" s="37">
        <v>5.25</v>
      </c>
      <c r="AC696" s="38">
        <v>10000</v>
      </c>
      <c r="AD696" s="36" t="s">
        <v>4827</v>
      </c>
      <c r="AE696" s="39">
        <v>44343</v>
      </c>
      <c r="AF696" s="39">
        <v>44405</v>
      </c>
      <c r="AG696" s="36" t="s">
        <v>4828</v>
      </c>
      <c r="AH696" s="36" t="s">
        <v>4829</v>
      </c>
      <c r="AI696" s="37">
        <v>0.13300000000000001</v>
      </c>
      <c r="AJ696" s="36" t="s">
        <v>677</v>
      </c>
      <c r="AK696" s="36" t="s">
        <v>292</v>
      </c>
    </row>
    <row r="697" spans="2:37">
      <c r="B697" s="36" t="s">
        <v>3309</v>
      </c>
      <c r="C697" s="36" t="s">
        <v>10345</v>
      </c>
      <c r="D697" s="36" t="s">
        <v>3310</v>
      </c>
      <c r="E697" s="36" t="s">
        <v>4879</v>
      </c>
      <c r="F697" s="36" t="s">
        <v>679</v>
      </c>
      <c r="G697" s="36" t="s">
        <v>9487</v>
      </c>
      <c r="H697" s="36" t="s">
        <v>675</v>
      </c>
      <c r="I697" s="37">
        <v>2.3479999999999999</v>
      </c>
      <c r="J697" s="38">
        <v>10220</v>
      </c>
      <c r="K697" s="36" t="s">
        <v>5483</v>
      </c>
      <c r="L697" s="39">
        <v>42598</v>
      </c>
      <c r="M697" s="39">
        <v>42732</v>
      </c>
      <c r="N697" s="36" t="s">
        <v>10346</v>
      </c>
      <c r="O697" s="36" t="s">
        <v>10259</v>
      </c>
      <c r="P697" s="37">
        <v>7.2599999999999998E-2</v>
      </c>
      <c r="Q697" s="36" t="s">
        <v>677</v>
      </c>
      <c r="R697" s="36" t="s">
        <v>682</v>
      </c>
      <c r="S697" s="47"/>
      <c r="U697" s="36" t="s">
        <v>9361</v>
      </c>
      <c r="V697" s="36" t="s">
        <v>4847</v>
      </c>
      <c r="W697" s="36" t="s">
        <v>9362</v>
      </c>
      <c r="X697" s="36" t="s">
        <v>671</v>
      </c>
      <c r="Y697" s="36" t="s">
        <v>679</v>
      </c>
      <c r="Z697" s="36" t="s">
        <v>692</v>
      </c>
      <c r="AA697" s="36" t="s">
        <v>675</v>
      </c>
      <c r="AB697" s="37">
        <v>5.5</v>
      </c>
      <c r="AC697" s="38">
        <v>10000</v>
      </c>
      <c r="AD697" s="36" t="s">
        <v>4827</v>
      </c>
      <c r="AE697" s="39">
        <v>44343</v>
      </c>
      <c r="AF697" s="39">
        <v>44405</v>
      </c>
      <c r="AG697" s="36" t="s">
        <v>4828</v>
      </c>
      <c r="AH697" s="36" t="s">
        <v>9356</v>
      </c>
      <c r="AI697" s="37">
        <v>0.27239999999999998</v>
      </c>
      <c r="AJ697" s="36" t="s">
        <v>8459</v>
      </c>
      <c r="AK697" s="36" t="s">
        <v>292</v>
      </c>
    </row>
    <row r="698" spans="2:37">
      <c r="B698" s="36" t="s">
        <v>10347</v>
      </c>
      <c r="C698" s="36" t="s">
        <v>3311</v>
      </c>
      <c r="D698" s="36" t="s">
        <v>10348</v>
      </c>
      <c r="E698" s="36" t="s">
        <v>4879</v>
      </c>
      <c r="F698" s="36" t="s">
        <v>679</v>
      </c>
      <c r="G698" s="36" t="s">
        <v>674</v>
      </c>
      <c r="H698" s="36" t="s">
        <v>675</v>
      </c>
      <c r="I698" s="37">
        <v>2.3969999999999998</v>
      </c>
      <c r="J698" s="38">
        <v>10220</v>
      </c>
      <c r="K698" s="36" t="s">
        <v>5483</v>
      </c>
      <c r="L698" s="39">
        <v>42598</v>
      </c>
      <c r="M698" s="39">
        <v>42732</v>
      </c>
      <c r="N698" s="36" t="s">
        <v>447</v>
      </c>
      <c r="O698" s="36" t="s">
        <v>10259</v>
      </c>
      <c r="P698" s="37">
        <v>5.4100000000000002E-2</v>
      </c>
      <c r="Q698" s="36" t="s">
        <v>677</v>
      </c>
      <c r="R698" s="36" t="s">
        <v>682</v>
      </c>
      <c r="S698" s="47"/>
      <c r="U698" s="36" t="s">
        <v>9363</v>
      </c>
      <c r="V698" s="36" t="s">
        <v>9364</v>
      </c>
      <c r="W698" s="36" t="s">
        <v>9365</v>
      </c>
      <c r="X698" s="36" t="s">
        <v>671</v>
      </c>
      <c r="Y698" s="36" t="s">
        <v>679</v>
      </c>
      <c r="Z698" s="36" t="s">
        <v>8380</v>
      </c>
      <c r="AA698" s="36" t="s">
        <v>675</v>
      </c>
      <c r="AB698" s="37">
        <v>5.75</v>
      </c>
      <c r="AC698" s="38">
        <v>10000</v>
      </c>
      <c r="AD698" s="36" t="s">
        <v>9332</v>
      </c>
      <c r="AE698" s="39">
        <v>44343</v>
      </c>
      <c r="AF698" s="39">
        <v>44405</v>
      </c>
      <c r="AG698" s="36" t="s">
        <v>4828</v>
      </c>
      <c r="AH698" s="36" t="s">
        <v>4829</v>
      </c>
      <c r="AI698" s="37">
        <v>0.4602</v>
      </c>
      <c r="AJ698" s="36" t="s">
        <v>677</v>
      </c>
      <c r="AK698" s="36" t="s">
        <v>292</v>
      </c>
    </row>
    <row r="699" spans="2:37">
      <c r="B699" s="36" t="s">
        <v>10349</v>
      </c>
      <c r="C699" s="36" t="s">
        <v>3312</v>
      </c>
      <c r="D699" s="36" t="s">
        <v>3313</v>
      </c>
      <c r="E699" s="36" t="s">
        <v>4879</v>
      </c>
      <c r="F699" s="36" t="s">
        <v>679</v>
      </c>
      <c r="G699" s="36" t="s">
        <v>692</v>
      </c>
      <c r="H699" s="36" t="s">
        <v>675</v>
      </c>
      <c r="I699" s="37">
        <v>2.3479999999999999</v>
      </c>
      <c r="J699" s="38">
        <v>10220</v>
      </c>
      <c r="K699" s="36" t="s">
        <v>5483</v>
      </c>
      <c r="L699" s="39">
        <v>42598</v>
      </c>
      <c r="M699" s="39">
        <v>42732</v>
      </c>
      <c r="N699" s="36" t="s">
        <v>447</v>
      </c>
      <c r="O699" s="36" t="s">
        <v>10259</v>
      </c>
      <c r="P699" s="37">
        <v>0.13600000000000001</v>
      </c>
      <c r="Q699" s="36" t="s">
        <v>677</v>
      </c>
      <c r="R699" s="36" t="s">
        <v>682</v>
      </c>
      <c r="S699" s="47"/>
      <c r="U699" s="36" t="s">
        <v>9366</v>
      </c>
      <c r="V699" s="36" t="s">
        <v>9367</v>
      </c>
      <c r="W699" s="36" t="s">
        <v>9368</v>
      </c>
      <c r="X699" s="36" t="s">
        <v>8357</v>
      </c>
      <c r="Y699" s="36" t="s">
        <v>679</v>
      </c>
      <c r="Z699" s="36" t="s">
        <v>692</v>
      </c>
      <c r="AA699" s="36" t="s">
        <v>675</v>
      </c>
      <c r="AB699" s="37">
        <v>6</v>
      </c>
      <c r="AC699" s="38">
        <v>10000</v>
      </c>
      <c r="AD699" s="36" t="s">
        <v>9369</v>
      </c>
      <c r="AE699" s="39">
        <v>44343</v>
      </c>
      <c r="AF699" s="39">
        <v>44405</v>
      </c>
      <c r="AG699" s="36" t="s">
        <v>4828</v>
      </c>
      <c r="AH699" s="36" t="s">
        <v>4829</v>
      </c>
      <c r="AI699" s="37">
        <v>0.69589999999999996</v>
      </c>
      <c r="AJ699" s="36" t="s">
        <v>677</v>
      </c>
      <c r="AK699" s="36" t="s">
        <v>292</v>
      </c>
    </row>
    <row r="700" spans="2:37">
      <c r="B700" s="36" t="s">
        <v>5431</v>
      </c>
      <c r="C700" s="36" t="s">
        <v>5432</v>
      </c>
      <c r="D700" s="36" t="s">
        <v>5433</v>
      </c>
      <c r="E700" s="36" t="s">
        <v>4879</v>
      </c>
      <c r="F700" s="36" t="s">
        <v>679</v>
      </c>
      <c r="G700" s="36" t="s">
        <v>692</v>
      </c>
      <c r="H700" s="36" t="s">
        <v>675</v>
      </c>
      <c r="I700" s="37">
        <v>2.3969999999999998</v>
      </c>
      <c r="J700" s="38">
        <v>10220</v>
      </c>
      <c r="K700" s="36" t="s">
        <v>5483</v>
      </c>
      <c r="L700" s="39">
        <v>42598</v>
      </c>
      <c r="M700" s="39">
        <v>42732</v>
      </c>
      <c r="N700" s="36" t="s">
        <v>447</v>
      </c>
      <c r="O700" s="36" t="s">
        <v>10259</v>
      </c>
      <c r="P700" s="37">
        <v>0.1661</v>
      </c>
      <c r="Q700" s="36" t="s">
        <v>677</v>
      </c>
      <c r="R700" s="36" t="s">
        <v>682</v>
      </c>
      <c r="S700" s="47"/>
      <c r="U700" s="36" t="s">
        <v>9370</v>
      </c>
      <c r="V700" s="36" t="s">
        <v>4848</v>
      </c>
      <c r="W700" s="36" t="s">
        <v>9371</v>
      </c>
      <c r="X700" s="36" t="s">
        <v>8575</v>
      </c>
      <c r="Y700" s="36" t="s">
        <v>679</v>
      </c>
      <c r="Z700" s="36" t="s">
        <v>692</v>
      </c>
      <c r="AA700" s="36" t="s">
        <v>675</v>
      </c>
      <c r="AB700" s="37">
        <v>6.25</v>
      </c>
      <c r="AC700" s="38">
        <v>10000</v>
      </c>
      <c r="AD700" s="36" t="s">
        <v>4827</v>
      </c>
      <c r="AE700" s="39">
        <v>44343</v>
      </c>
      <c r="AF700" s="39">
        <v>44405</v>
      </c>
      <c r="AG700" s="36" t="s">
        <v>4828</v>
      </c>
      <c r="AH700" s="36" t="s">
        <v>4829</v>
      </c>
      <c r="AI700" s="37">
        <v>0.94259999999999999</v>
      </c>
      <c r="AJ700" s="36" t="s">
        <v>677</v>
      </c>
      <c r="AK700" s="36" t="s">
        <v>292</v>
      </c>
    </row>
    <row r="701" spans="2:37">
      <c r="B701" s="36" t="s">
        <v>5434</v>
      </c>
      <c r="C701" s="36" t="s">
        <v>10350</v>
      </c>
      <c r="D701" s="36" t="s">
        <v>5435</v>
      </c>
      <c r="E701" s="36" t="s">
        <v>4879</v>
      </c>
      <c r="F701" s="36" t="s">
        <v>679</v>
      </c>
      <c r="G701" s="36" t="s">
        <v>674</v>
      </c>
      <c r="H701" s="36" t="s">
        <v>675</v>
      </c>
      <c r="I701" s="37">
        <v>2.3479999999999999</v>
      </c>
      <c r="J701" s="38">
        <v>10220</v>
      </c>
      <c r="K701" s="36" t="s">
        <v>3287</v>
      </c>
      <c r="L701" s="39">
        <v>42598</v>
      </c>
      <c r="M701" s="39">
        <v>42816</v>
      </c>
      <c r="N701" s="36" t="s">
        <v>3288</v>
      </c>
      <c r="O701" s="36" t="s">
        <v>5549</v>
      </c>
      <c r="P701" s="37">
        <v>8.9099999999999999E-2</v>
      </c>
      <c r="Q701" s="36" t="s">
        <v>677</v>
      </c>
      <c r="R701" s="36" t="s">
        <v>682</v>
      </c>
      <c r="S701" s="47"/>
      <c r="U701" s="36" t="s">
        <v>4849</v>
      </c>
      <c r="V701" s="36" t="s">
        <v>9372</v>
      </c>
      <c r="W701" s="36" t="s">
        <v>4850</v>
      </c>
      <c r="X701" s="36" t="s">
        <v>671</v>
      </c>
      <c r="Y701" s="36" t="s">
        <v>679</v>
      </c>
      <c r="Z701" s="36" t="s">
        <v>674</v>
      </c>
      <c r="AA701" s="36" t="s">
        <v>675</v>
      </c>
      <c r="AB701" s="37">
        <v>4.5999999999999996</v>
      </c>
      <c r="AC701" s="38">
        <v>10000</v>
      </c>
      <c r="AD701" s="36" t="s">
        <v>9369</v>
      </c>
      <c r="AE701" s="39">
        <v>44364</v>
      </c>
      <c r="AF701" s="39">
        <v>44405</v>
      </c>
      <c r="AG701" s="36" t="s">
        <v>4828</v>
      </c>
      <c r="AH701" s="36" t="s">
        <v>9373</v>
      </c>
      <c r="AI701" s="37">
        <v>0.53159999999999996</v>
      </c>
      <c r="AJ701" s="36" t="s">
        <v>677</v>
      </c>
      <c r="AK701" s="36" t="s">
        <v>9155</v>
      </c>
    </row>
    <row r="702" spans="2:37">
      <c r="B702" s="36" t="s">
        <v>5436</v>
      </c>
      <c r="C702" s="36" t="s">
        <v>10351</v>
      </c>
      <c r="D702" s="36" t="s">
        <v>3314</v>
      </c>
      <c r="E702" s="36" t="s">
        <v>4879</v>
      </c>
      <c r="F702" s="36" t="s">
        <v>679</v>
      </c>
      <c r="G702" s="36" t="s">
        <v>674</v>
      </c>
      <c r="H702" s="36" t="s">
        <v>675</v>
      </c>
      <c r="I702" s="37">
        <v>2.3969999999999998</v>
      </c>
      <c r="J702" s="38">
        <v>10220</v>
      </c>
      <c r="K702" s="36" t="s">
        <v>3287</v>
      </c>
      <c r="L702" s="39">
        <v>42598</v>
      </c>
      <c r="M702" s="39">
        <v>42816</v>
      </c>
      <c r="N702" s="36" t="s">
        <v>3288</v>
      </c>
      <c r="O702" s="36" t="s">
        <v>5549</v>
      </c>
      <c r="P702" s="37">
        <v>6.9099999999999995E-2</v>
      </c>
      <c r="Q702" s="36" t="s">
        <v>677</v>
      </c>
      <c r="R702" s="36" t="s">
        <v>682</v>
      </c>
      <c r="S702" s="47"/>
      <c r="U702" s="36" t="s">
        <v>9374</v>
      </c>
      <c r="V702" s="36" t="s">
        <v>9375</v>
      </c>
      <c r="W702" s="36" t="s">
        <v>4851</v>
      </c>
      <c r="X702" s="36" t="s">
        <v>671</v>
      </c>
      <c r="Y702" s="36" t="s">
        <v>679</v>
      </c>
      <c r="Z702" s="36" t="s">
        <v>692</v>
      </c>
      <c r="AA702" s="36" t="s">
        <v>675</v>
      </c>
      <c r="AB702" s="37">
        <v>4.5999999999999996</v>
      </c>
      <c r="AC702" s="38">
        <v>10000</v>
      </c>
      <c r="AD702" s="36" t="s">
        <v>9334</v>
      </c>
      <c r="AE702" s="39">
        <v>44364</v>
      </c>
      <c r="AF702" s="39">
        <v>44405</v>
      </c>
      <c r="AG702" s="36" t="s">
        <v>4828</v>
      </c>
      <c r="AH702" s="36" t="s">
        <v>9376</v>
      </c>
      <c r="AI702" s="37">
        <v>1.0699999999999999E-2</v>
      </c>
      <c r="AJ702" s="36" t="s">
        <v>677</v>
      </c>
      <c r="AK702" s="36" t="s">
        <v>292</v>
      </c>
    </row>
    <row r="703" spans="2:37">
      <c r="B703" s="36" t="s">
        <v>3315</v>
      </c>
      <c r="C703" s="36" t="s">
        <v>5437</v>
      </c>
      <c r="D703" s="36" t="s">
        <v>3316</v>
      </c>
      <c r="E703" s="36" t="s">
        <v>4879</v>
      </c>
      <c r="F703" s="36" t="s">
        <v>679</v>
      </c>
      <c r="G703" s="36" t="s">
        <v>692</v>
      </c>
      <c r="H703" s="36" t="s">
        <v>675</v>
      </c>
      <c r="I703" s="37">
        <v>2.3479999999999999</v>
      </c>
      <c r="J703" s="38">
        <v>10220</v>
      </c>
      <c r="K703" s="36" t="s">
        <v>3287</v>
      </c>
      <c r="L703" s="39">
        <v>42598</v>
      </c>
      <c r="M703" s="39">
        <v>42816</v>
      </c>
      <c r="N703" s="36" t="s">
        <v>3288</v>
      </c>
      <c r="O703" s="36" t="s">
        <v>5549</v>
      </c>
      <c r="P703" s="37">
        <v>0.1628</v>
      </c>
      <c r="Q703" s="36" t="s">
        <v>677</v>
      </c>
      <c r="R703" s="36" t="s">
        <v>682</v>
      </c>
      <c r="S703" s="47"/>
      <c r="U703" s="36" t="s">
        <v>9377</v>
      </c>
      <c r="V703" s="36" t="s">
        <v>9378</v>
      </c>
      <c r="W703" s="36" t="s">
        <v>9379</v>
      </c>
      <c r="X703" s="36" t="s">
        <v>671</v>
      </c>
      <c r="Y703" s="36" t="s">
        <v>679</v>
      </c>
      <c r="Z703" s="36" t="s">
        <v>674</v>
      </c>
      <c r="AA703" s="36" t="s">
        <v>675</v>
      </c>
      <c r="AB703" s="37">
        <v>4.7</v>
      </c>
      <c r="AC703" s="38">
        <v>10000</v>
      </c>
      <c r="AD703" s="36" t="s">
        <v>9380</v>
      </c>
      <c r="AE703" s="39">
        <v>44371</v>
      </c>
      <c r="AF703" s="39">
        <v>44433</v>
      </c>
      <c r="AG703" s="36" t="s">
        <v>4853</v>
      </c>
      <c r="AH703" s="36" t="s">
        <v>4854</v>
      </c>
      <c r="AI703" s="37">
        <v>0.50509999999999999</v>
      </c>
      <c r="AJ703" s="36" t="s">
        <v>677</v>
      </c>
      <c r="AK703" s="36" t="s">
        <v>292</v>
      </c>
    </row>
    <row r="704" spans="2:37">
      <c r="B704" s="36" t="s">
        <v>10352</v>
      </c>
      <c r="C704" s="36" t="s">
        <v>3317</v>
      </c>
      <c r="D704" s="36" t="s">
        <v>3318</v>
      </c>
      <c r="E704" s="36" t="s">
        <v>4879</v>
      </c>
      <c r="F704" s="36" t="s">
        <v>679</v>
      </c>
      <c r="G704" s="36" t="s">
        <v>692</v>
      </c>
      <c r="H704" s="36" t="s">
        <v>675</v>
      </c>
      <c r="I704" s="37">
        <v>2.3969999999999998</v>
      </c>
      <c r="J704" s="38">
        <v>10220</v>
      </c>
      <c r="K704" s="36" t="s">
        <v>3287</v>
      </c>
      <c r="L704" s="39">
        <v>42598</v>
      </c>
      <c r="M704" s="39">
        <v>42816</v>
      </c>
      <c r="N704" s="36" t="s">
        <v>3288</v>
      </c>
      <c r="O704" s="36" t="s">
        <v>5549</v>
      </c>
      <c r="P704" s="37">
        <v>0.1913</v>
      </c>
      <c r="Q704" s="36" t="s">
        <v>677</v>
      </c>
      <c r="R704" s="36" t="s">
        <v>682</v>
      </c>
      <c r="S704" s="47"/>
      <c r="U704" s="36" t="s">
        <v>4855</v>
      </c>
      <c r="V704" s="36" t="s">
        <v>4856</v>
      </c>
      <c r="W704" s="36" t="s">
        <v>9381</v>
      </c>
      <c r="X704" s="36" t="s">
        <v>671</v>
      </c>
      <c r="Y704" s="36" t="s">
        <v>8458</v>
      </c>
      <c r="Z704" s="36" t="s">
        <v>674</v>
      </c>
      <c r="AA704" s="36" t="s">
        <v>675</v>
      </c>
      <c r="AB704" s="37">
        <v>4.8</v>
      </c>
      <c r="AC704" s="38">
        <v>10000</v>
      </c>
      <c r="AD704" s="36" t="s">
        <v>4852</v>
      </c>
      <c r="AE704" s="39">
        <v>44371</v>
      </c>
      <c r="AF704" s="39">
        <v>44433</v>
      </c>
      <c r="AG704" s="36" t="s">
        <v>4853</v>
      </c>
      <c r="AH704" s="36" t="s">
        <v>4854</v>
      </c>
      <c r="AI704" s="37">
        <v>0.41760000000000003</v>
      </c>
      <c r="AJ704" s="36" t="s">
        <v>8459</v>
      </c>
      <c r="AK704" s="36" t="s">
        <v>292</v>
      </c>
    </row>
    <row r="705" spans="2:37">
      <c r="B705" s="36" t="s">
        <v>10353</v>
      </c>
      <c r="C705" s="36" t="s">
        <v>3319</v>
      </c>
      <c r="D705" s="36" t="s">
        <v>5438</v>
      </c>
      <c r="E705" s="36" t="s">
        <v>4879</v>
      </c>
      <c r="F705" s="36" t="s">
        <v>679</v>
      </c>
      <c r="G705" s="36" t="s">
        <v>674</v>
      </c>
      <c r="H705" s="36" t="s">
        <v>675</v>
      </c>
      <c r="I705" s="37">
        <v>2.2000000000000002</v>
      </c>
      <c r="J705" s="38">
        <v>10000</v>
      </c>
      <c r="K705" s="36" t="s">
        <v>5441</v>
      </c>
      <c r="L705" s="39">
        <v>42607</v>
      </c>
      <c r="M705" s="39">
        <v>42669</v>
      </c>
      <c r="N705" s="36" t="s">
        <v>5442</v>
      </c>
      <c r="O705" s="36" t="s">
        <v>5439</v>
      </c>
      <c r="P705" s="37">
        <v>0.1066</v>
      </c>
      <c r="Q705" s="36" t="s">
        <v>677</v>
      </c>
      <c r="R705" s="36" t="s">
        <v>682</v>
      </c>
      <c r="S705" s="47"/>
      <c r="U705" s="36" t="s">
        <v>4857</v>
      </c>
      <c r="V705" s="36" t="s">
        <v>4858</v>
      </c>
      <c r="W705" s="36" t="s">
        <v>9382</v>
      </c>
      <c r="X705" s="36" t="s">
        <v>671</v>
      </c>
      <c r="Y705" s="36" t="s">
        <v>8391</v>
      </c>
      <c r="Z705" s="36" t="s">
        <v>674</v>
      </c>
      <c r="AA705" s="36" t="s">
        <v>675</v>
      </c>
      <c r="AB705" s="37">
        <v>4.9000000000000004</v>
      </c>
      <c r="AC705" s="38">
        <v>10000</v>
      </c>
      <c r="AD705" s="36" t="s">
        <v>4852</v>
      </c>
      <c r="AE705" s="39">
        <v>44371</v>
      </c>
      <c r="AF705" s="39">
        <v>44433</v>
      </c>
      <c r="AG705" s="36" t="s">
        <v>4853</v>
      </c>
      <c r="AH705" s="36" t="s">
        <v>9383</v>
      </c>
      <c r="AI705" s="37">
        <v>0.33489999999999998</v>
      </c>
      <c r="AJ705" s="36" t="s">
        <v>8382</v>
      </c>
      <c r="AK705" s="36" t="s">
        <v>292</v>
      </c>
    </row>
    <row r="706" spans="2:37">
      <c r="B706" s="36" t="s">
        <v>10354</v>
      </c>
      <c r="C706" s="36" t="s">
        <v>10355</v>
      </c>
      <c r="D706" s="36" t="s">
        <v>5440</v>
      </c>
      <c r="E706" s="36" t="s">
        <v>4879</v>
      </c>
      <c r="F706" s="36" t="s">
        <v>679</v>
      </c>
      <c r="G706" s="36" t="s">
        <v>9487</v>
      </c>
      <c r="H706" s="36" t="s">
        <v>675</v>
      </c>
      <c r="I706" s="37">
        <v>2.25</v>
      </c>
      <c r="J706" s="38">
        <v>10000</v>
      </c>
      <c r="K706" s="36" t="s">
        <v>5441</v>
      </c>
      <c r="L706" s="39">
        <v>42607</v>
      </c>
      <c r="M706" s="39">
        <v>42669</v>
      </c>
      <c r="N706" s="36" t="s">
        <v>5442</v>
      </c>
      <c r="O706" s="36" t="s">
        <v>5439</v>
      </c>
      <c r="P706" s="37">
        <v>7.6799999999999993E-2</v>
      </c>
      <c r="Q706" s="36" t="s">
        <v>677</v>
      </c>
      <c r="R706" s="36" t="s">
        <v>682</v>
      </c>
      <c r="S706" s="47"/>
      <c r="U706" s="36" t="s">
        <v>9384</v>
      </c>
      <c r="V706" s="36" t="s">
        <v>9385</v>
      </c>
      <c r="W706" s="36" t="s">
        <v>9386</v>
      </c>
      <c r="X706" s="36" t="s">
        <v>671</v>
      </c>
      <c r="Y706" s="36" t="s">
        <v>8391</v>
      </c>
      <c r="Z706" s="36" t="s">
        <v>674</v>
      </c>
      <c r="AA706" s="36" t="s">
        <v>675</v>
      </c>
      <c r="AB706" s="37">
        <v>5</v>
      </c>
      <c r="AC706" s="38">
        <v>10000</v>
      </c>
      <c r="AD706" s="36" t="s">
        <v>4852</v>
      </c>
      <c r="AE706" s="39">
        <v>44371</v>
      </c>
      <c r="AF706" s="39">
        <v>44433</v>
      </c>
      <c r="AG706" s="36" t="s">
        <v>4853</v>
      </c>
      <c r="AH706" s="36" t="s">
        <v>4854</v>
      </c>
      <c r="AI706" s="37">
        <v>0.25969999999999999</v>
      </c>
      <c r="AJ706" s="36" t="s">
        <v>677</v>
      </c>
      <c r="AK706" s="36" t="s">
        <v>292</v>
      </c>
    </row>
    <row r="707" spans="2:37">
      <c r="B707" s="36" t="s">
        <v>3320</v>
      </c>
      <c r="C707" s="36" t="s">
        <v>5443</v>
      </c>
      <c r="D707" s="36" t="s">
        <v>3321</v>
      </c>
      <c r="E707" s="36" t="s">
        <v>4879</v>
      </c>
      <c r="F707" s="36" t="s">
        <v>679</v>
      </c>
      <c r="G707" s="36" t="s">
        <v>674</v>
      </c>
      <c r="H707" s="36" t="s">
        <v>675</v>
      </c>
      <c r="I707" s="37">
        <v>2.2999999999999998</v>
      </c>
      <c r="J707" s="38">
        <v>10000</v>
      </c>
      <c r="K707" s="36" t="s">
        <v>5441</v>
      </c>
      <c r="L707" s="39">
        <v>42607</v>
      </c>
      <c r="M707" s="39">
        <v>42669</v>
      </c>
      <c r="N707" s="36" t="s">
        <v>5442</v>
      </c>
      <c r="O707" s="36" t="s">
        <v>5439</v>
      </c>
      <c r="P707" s="37">
        <v>5.3499999999999999E-2</v>
      </c>
      <c r="Q707" s="36" t="s">
        <v>677</v>
      </c>
      <c r="R707" s="36" t="s">
        <v>682</v>
      </c>
      <c r="S707" s="47"/>
      <c r="U707" s="36" t="s">
        <v>4859</v>
      </c>
      <c r="V707" s="36" t="s">
        <v>4860</v>
      </c>
      <c r="W707" s="36" t="s">
        <v>4861</v>
      </c>
      <c r="X707" s="36" t="s">
        <v>671</v>
      </c>
      <c r="Y707" s="36" t="s">
        <v>679</v>
      </c>
      <c r="Z707" s="36" t="s">
        <v>674</v>
      </c>
      <c r="AA707" s="36" t="s">
        <v>675</v>
      </c>
      <c r="AB707" s="37">
        <v>5.25</v>
      </c>
      <c r="AC707" s="38">
        <v>10000</v>
      </c>
      <c r="AD707" s="36" t="s">
        <v>9387</v>
      </c>
      <c r="AE707" s="39">
        <v>44371</v>
      </c>
      <c r="AF707" s="39">
        <v>44433</v>
      </c>
      <c r="AG707" s="36" t="s">
        <v>9388</v>
      </c>
      <c r="AH707" s="36" t="s">
        <v>4854</v>
      </c>
      <c r="AI707" s="37">
        <v>0.11799999999999999</v>
      </c>
      <c r="AJ707" s="36" t="s">
        <v>677</v>
      </c>
      <c r="AK707" s="36" t="s">
        <v>9389</v>
      </c>
    </row>
    <row r="708" spans="2:37">
      <c r="B708" s="36" t="s">
        <v>3322</v>
      </c>
      <c r="C708" s="36" t="s">
        <v>3323</v>
      </c>
      <c r="D708" s="36" t="s">
        <v>451</v>
      </c>
      <c r="E708" s="36" t="s">
        <v>4879</v>
      </c>
      <c r="F708" s="36" t="s">
        <v>679</v>
      </c>
      <c r="G708" s="36" t="s">
        <v>674</v>
      </c>
      <c r="H708" s="36" t="s">
        <v>675</v>
      </c>
      <c r="I708" s="37">
        <v>2.35</v>
      </c>
      <c r="J708" s="38">
        <v>10000</v>
      </c>
      <c r="K708" s="36" t="s">
        <v>5441</v>
      </c>
      <c r="L708" s="39">
        <v>42607</v>
      </c>
      <c r="M708" s="39">
        <v>42669</v>
      </c>
      <c r="N708" s="36" t="s">
        <v>5442</v>
      </c>
      <c r="O708" s="36" t="s">
        <v>5439</v>
      </c>
      <c r="P708" s="37">
        <v>3.7199999999999997E-2</v>
      </c>
      <c r="Q708" s="36" t="s">
        <v>677</v>
      </c>
      <c r="R708" s="36" t="s">
        <v>682</v>
      </c>
      <c r="S708" s="47"/>
      <c r="U708" s="36" t="s">
        <v>9390</v>
      </c>
      <c r="V708" s="36" t="s">
        <v>9391</v>
      </c>
      <c r="W708" s="36" t="s">
        <v>9392</v>
      </c>
      <c r="X708" s="36" t="s">
        <v>671</v>
      </c>
      <c r="Y708" s="36" t="s">
        <v>8391</v>
      </c>
      <c r="Z708" s="36" t="s">
        <v>674</v>
      </c>
      <c r="AA708" s="36" t="s">
        <v>8455</v>
      </c>
      <c r="AB708" s="37">
        <v>5.5</v>
      </c>
      <c r="AC708" s="38">
        <v>10000</v>
      </c>
      <c r="AD708" s="36" t="s">
        <v>4852</v>
      </c>
      <c r="AE708" s="39">
        <v>44371</v>
      </c>
      <c r="AF708" s="39">
        <v>44433</v>
      </c>
      <c r="AG708" s="36" t="s">
        <v>4853</v>
      </c>
      <c r="AH708" s="36" t="s">
        <v>4854</v>
      </c>
      <c r="AI708" s="37">
        <v>4.9799999999999997E-2</v>
      </c>
      <c r="AJ708" s="36" t="s">
        <v>677</v>
      </c>
      <c r="AK708" s="36" t="s">
        <v>292</v>
      </c>
    </row>
    <row r="709" spans="2:37">
      <c r="B709" s="36" t="s">
        <v>5444</v>
      </c>
      <c r="C709" s="36" t="s">
        <v>5445</v>
      </c>
      <c r="D709" s="36" t="s">
        <v>3324</v>
      </c>
      <c r="E709" s="36" t="s">
        <v>4879</v>
      </c>
      <c r="F709" s="36" t="s">
        <v>679</v>
      </c>
      <c r="G709" s="36" t="s">
        <v>674</v>
      </c>
      <c r="H709" s="36" t="s">
        <v>675</v>
      </c>
      <c r="I709" s="37">
        <v>2.4</v>
      </c>
      <c r="J709" s="38">
        <v>10000</v>
      </c>
      <c r="K709" s="36" t="s">
        <v>5441</v>
      </c>
      <c r="L709" s="39">
        <v>42607</v>
      </c>
      <c r="M709" s="39">
        <v>42669</v>
      </c>
      <c r="N709" s="36" t="s">
        <v>5442</v>
      </c>
      <c r="O709" s="36" t="s">
        <v>5439</v>
      </c>
      <c r="P709" s="37">
        <v>2.53E-2</v>
      </c>
      <c r="Q709" s="36" t="s">
        <v>677</v>
      </c>
      <c r="R709" s="36" t="s">
        <v>682</v>
      </c>
      <c r="S709" s="47"/>
      <c r="U709" s="36" t="s">
        <v>9393</v>
      </c>
      <c r="V709" s="36" t="s">
        <v>9394</v>
      </c>
      <c r="W709" s="36" t="s">
        <v>9395</v>
      </c>
      <c r="X709" s="36" t="s">
        <v>671</v>
      </c>
      <c r="Y709" s="36" t="s">
        <v>679</v>
      </c>
      <c r="Z709" s="36" t="s">
        <v>674</v>
      </c>
      <c r="AA709" s="36" t="s">
        <v>8389</v>
      </c>
      <c r="AB709" s="37">
        <v>5.75</v>
      </c>
      <c r="AC709" s="38">
        <v>10000</v>
      </c>
      <c r="AD709" s="36" t="s">
        <v>4852</v>
      </c>
      <c r="AE709" s="39">
        <v>44371</v>
      </c>
      <c r="AF709" s="39">
        <v>44433</v>
      </c>
      <c r="AG709" s="36" t="s">
        <v>4853</v>
      </c>
      <c r="AH709" s="36" t="s">
        <v>4854</v>
      </c>
      <c r="AI709" s="37">
        <v>2.3400000000000001E-2</v>
      </c>
      <c r="AJ709" s="36" t="s">
        <v>677</v>
      </c>
      <c r="AK709" s="36" t="s">
        <v>292</v>
      </c>
    </row>
    <row r="710" spans="2:37">
      <c r="B710" s="36" t="s">
        <v>10356</v>
      </c>
      <c r="C710" s="36" t="s">
        <v>10357</v>
      </c>
      <c r="D710" s="36" t="s">
        <v>10358</v>
      </c>
      <c r="E710" s="36" t="s">
        <v>4879</v>
      </c>
      <c r="F710" s="36" t="s">
        <v>679</v>
      </c>
      <c r="G710" s="36" t="s">
        <v>692</v>
      </c>
      <c r="H710" s="36" t="s">
        <v>675</v>
      </c>
      <c r="I710" s="37">
        <v>2.2000000000000002</v>
      </c>
      <c r="J710" s="38">
        <v>10000</v>
      </c>
      <c r="K710" s="36" t="s">
        <v>5441</v>
      </c>
      <c r="L710" s="39">
        <v>42607</v>
      </c>
      <c r="M710" s="39">
        <v>42669</v>
      </c>
      <c r="N710" s="36" t="s">
        <v>5442</v>
      </c>
      <c r="O710" s="36" t="s">
        <v>5439</v>
      </c>
      <c r="P710" s="37">
        <v>2.7199999999999998E-2</v>
      </c>
      <c r="Q710" s="36" t="s">
        <v>677</v>
      </c>
      <c r="R710" s="36" t="s">
        <v>682</v>
      </c>
      <c r="S710" s="47"/>
      <c r="U710" s="36" t="s">
        <v>4862</v>
      </c>
      <c r="V710" s="36" t="s">
        <v>4863</v>
      </c>
      <c r="W710" s="36" t="s">
        <v>9396</v>
      </c>
      <c r="X710" s="36" t="s">
        <v>671</v>
      </c>
      <c r="Y710" s="36" t="s">
        <v>679</v>
      </c>
      <c r="Z710" s="36" t="s">
        <v>674</v>
      </c>
      <c r="AA710" s="36" t="s">
        <v>675</v>
      </c>
      <c r="AB710" s="37">
        <v>6</v>
      </c>
      <c r="AC710" s="38">
        <v>10000</v>
      </c>
      <c r="AD710" s="36" t="s">
        <v>4852</v>
      </c>
      <c r="AE710" s="39">
        <v>44371</v>
      </c>
      <c r="AF710" s="39">
        <v>44433</v>
      </c>
      <c r="AG710" s="36" t="s">
        <v>9388</v>
      </c>
      <c r="AH710" s="36" t="s">
        <v>4854</v>
      </c>
      <c r="AI710" s="37">
        <v>1.2699999999999999E-2</v>
      </c>
      <c r="AJ710" s="36" t="s">
        <v>677</v>
      </c>
      <c r="AK710" s="36" t="s">
        <v>292</v>
      </c>
    </row>
    <row r="711" spans="2:37">
      <c r="B711" s="36" t="s">
        <v>10359</v>
      </c>
      <c r="C711" s="36" t="s">
        <v>3325</v>
      </c>
      <c r="D711" s="36" t="s">
        <v>10360</v>
      </c>
      <c r="E711" s="36" t="s">
        <v>4879</v>
      </c>
      <c r="F711" s="36" t="s">
        <v>679</v>
      </c>
      <c r="G711" s="36" t="s">
        <v>692</v>
      </c>
      <c r="H711" s="36" t="s">
        <v>675</v>
      </c>
      <c r="I711" s="37">
        <v>2.25</v>
      </c>
      <c r="J711" s="38">
        <v>10000</v>
      </c>
      <c r="K711" s="36" t="s">
        <v>5441</v>
      </c>
      <c r="L711" s="39">
        <v>42607</v>
      </c>
      <c r="M711" s="39">
        <v>42669</v>
      </c>
      <c r="N711" s="36" t="s">
        <v>5442</v>
      </c>
      <c r="O711" s="36" t="s">
        <v>5439</v>
      </c>
      <c r="P711" s="37">
        <v>4.58E-2</v>
      </c>
      <c r="Q711" s="36" t="s">
        <v>677</v>
      </c>
      <c r="R711" s="36" t="s">
        <v>682</v>
      </c>
      <c r="S711" s="47"/>
      <c r="U711" s="36" t="s">
        <v>4864</v>
      </c>
      <c r="V711" s="36" t="s">
        <v>4865</v>
      </c>
      <c r="W711" s="36" t="s">
        <v>9397</v>
      </c>
      <c r="X711" s="36" t="s">
        <v>671</v>
      </c>
      <c r="Y711" s="36" t="s">
        <v>679</v>
      </c>
      <c r="Z711" s="36" t="s">
        <v>674</v>
      </c>
      <c r="AA711" s="36" t="s">
        <v>675</v>
      </c>
      <c r="AB711" s="37">
        <v>6.25</v>
      </c>
      <c r="AC711" s="38">
        <v>10000</v>
      </c>
      <c r="AD711" s="36" t="s">
        <v>4852</v>
      </c>
      <c r="AE711" s="39">
        <v>44371</v>
      </c>
      <c r="AF711" s="39">
        <v>44433</v>
      </c>
      <c r="AG711" s="36" t="s">
        <v>4853</v>
      </c>
      <c r="AH711" s="36" t="s">
        <v>4854</v>
      </c>
      <c r="AI711" s="37">
        <v>8.2000000000000007E-3</v>
      </c>
      <c r="AJ711" s="36" t="s">
        <v>677</v>
      </c>
      <c r="AK711" s="36" t="s">
        <v>292</v>
      </c>
    </row>
    <row r="712" spans="2:37">
      <c r="B712" s="36" t="s">
        <v>10361</v>
      </c>
      <c r="C712" s="36" t="s">
        <v>10362</v>
      </c>
      <c r="D712" s="36" t="s">
        <v>3326</v>
      </c>
      <c r="E712" s="36" t="s">
        <v>4879</v>
      </c>
      <c r="F712" s="36" t="s">
        <v>679</v>
      </c>
      <c r="G712" s="36" t="s">
        <v>692</v>
      </c>
      <c r="H712" s="36" t="s">
        <v>675</v>
      </c>
      <c r="I712" s="37">
        <v>2.2999999999999998</v>
      </c>
      <c r="J712" s="38">
        <v>10000</v>
      </c>
      <c r="K712" s="36" t="s">
        <v>5441</v>
      </c>
      <c r="L712" s="39">
        <v>42607</v>
      </c>
      <c r="M712" s="39">
        <v>42669</v>
      </c>
      <c r="N712" s="36" t="s">
        <v>5442</v>
      </c>
      <c r="O712" s="36" t="s">
        <v>5439</v>
      </c>
      <c r="P712" s="37">
        <v>7.22E-2</v>
      </c>
      <c r="Q712" s="36" t="s">
        <v>677</v>
      </c>
      <c r="R712" s="36" t="s">
        <v>682</v>
      </c>
      <c r="S712" s="47"/>
      <c r="U712" s="36" t="s">
        <v>9398</v>
      </c>
      <c r="V712" s="36" t="s">
        <v>4866</v>
      </c>
      <c r="W712" s="36" t="s">
        <v>4867</v>
      </c>
      <c r="X712" s="36" t="s">
        <v>671</v>
      </c>
      <c r="Y712" s="36" t="s">
        <v>679</v>
      </c>
      <c r="Z712" s="36" t="s">
        <v>692</v>
      </c>
      <c r="AA712" s="36" t="s">
        <v>675</v>
      </c>
      <c r="AB712" s="37">
        <v>4.7</v>
      </c>
      <c r="AC712" s="38">
        <v>10000</v>
      </c>
      <c r="AD712" s="36" t="s">
        <v>4852</v>
      </c>
      <c r="AE712" s="39">
        <v>44371</v>
      </c>
      <c r="AF712" s="39">
        <v>44433</v>
      </c>
      <c r="AG712" s="36" t="s">
        <v>4853</v>
      </c>
      <c r="AH712" s="36" t="s">
        <v>9383</v>
      </c>
      <c r="AI712" s="37">
        <v>2.1299999999999999E-2</v>
      </c>
      <c r="AJ712" s="36" t="s">
        <v>677</v>
      </c>
      <c r="AK712" s="36" t="s">
        <v>9155</v>
      </c>
    </row>
    <row r="713" spans="2:37">
      <c r="B713" s="36" t="s">
        <v>10363</v>
      </c>
      <c r="C713" s="36" t="s">
        <v>10364</v>
      </c>
      <c r="D713" s="36" t="s">
        <v>10365</v>
      </c>
      <c r="E713" s="36" t="s">
        <v>4879</v>
      </c>
      <c r="F713" s="36" t="s">
        <v>679</v>
      </c>
      <c r="G713" s="36" t="s">
        <v>692</v>
      </c>
      <c r="H713" s="36" t="s">
        <v>675</v>
      </c>
      <c r="I713" s="37">
        <v>2.35</v>
      </c>
      <c r="J713" s="38">
        <v>10000</v>
      </c>
      <c r="K713" s="36" t="s">
        <v>5441</v>
      </c>
      <c r="L713" s="39">
        <v>42607</v>
      </c>
      <c r="M713" s="39">
        <v>42669</v>
      </c>
      <c r="N713" s="36" t="s">
        <v>5442</v>
      </c>
      <c r="O713" s="36" t="s">
        <v>10366</v>
      </c>
      <c r="P713" s="37">
        <v>0.1066</v>
      </c>
      <c r="Q713" s="36" t="s">
        <v>677</v>
      </c>
      <c r="R713" s="36" t="s">
        <v>682</v>
      </c>
      <c r="S713" s="47"/>
      <c r="U713" s="36" t="s">
        <v>4868</v>
      </c>
      <c r="V713" s="36" t="s">
        <v>9399</v>
      </c>
      <c r="W713" s="36" t="s">
        <v>9400</v>
      </c>
      <c r="X713" s="36" t="s">
        <v>671</v>
      </c>
      <c r="Y713" s="36" t="s">
        <v>8391</v>
      </c>
      <c r="Z713" s="36" t="s">
        <v>9401</v>
      </c>
      <c r="AA713" s="36" t="s">
        <v>675</v>
      </c>
      <c r="AB713" s="37">
        <v>4.8</v>
      </c>
      <c r="AC713" s="38">
        <v>10000</v>
      </c>
      <c r="AD713" s="36" t="s">
        <v>9402</v>
      </c>
      <c r="AE713" s="39">
        <v>44371</v>
      </c>
      <c r="AF713" s="39">
        <v>44433</v>
      </c>
      <c r="AG713" s="36" t="s">
        <v>4853</v>
      </c>
      <c r="AH713" s="36" t="s">
        <v>4854</v>
      </c>
      <c r="AI713" s="37">
        <v>3.0800000000000001E-2</v>
      </c>
      <c r="AJ713" s="36" t="s">
        <v>677</v>
      </c>
      <c r="AK713" s="36" t="s">
        <v>292</v>
      </c>
    </row>
    <row r="714" spans="2:37">
      <c r="B714" s="36" t="s">
        <v>10367</v>
      </c>
      <c r="C714" s="36" t="s">
        <v>5446</v>
      </c>
      <c r="D714" s="36" t="s">
        <v>3327</v>
      </c>
      <c r="E714" s="36" t="s">
        <v>4879</v>
      </c>
      <c r="F714" s="36" t="s">
        <v>679</v>
      </c>
      <c r="G714" s="36" t="s">
        <v>692</v>
      </c>
      <c r="H714" s="36" t="s">
        <v>675</v>
      </c>
      <c r="I714" s="37">
        <v>2.4</v>
      </c>
      <c r="J714" s="38">
        <v>10000</v>
      </c>
      <c r="K714" s="36" t="s">
        <v>5441</v>
      </c>
      <c r="L714" s="39">
        <v>42607</v>
      </c>
      <c r="M714" s="39">
        <v>42669</v>
      </c>
      <c r="N714" s="36" t="s">
        <v>5442</v>
      </c>
      <c r="O714" s="36" t="s">
        <v>5439</v>
      </c>
      <c r="P714" s="37">
        <v>0.1457</v>
      </c>
      <c r="Q714" s="36" t="s">
        <v>677</v>
      </c>
      <c r="R714" s="36" t="s">
        <v>682</v>
      </c>
      <c r="S714" s="47"/>
      <c r="U714" s="36" t="s">
        <v>9403</v>
      </c>
      <c r="V714" s="36" t="s">
        <v>9404</v>
      </c>
      <c r="W714" s="36" t="s">
        <v>4869</v>
      </c>
      <c r="X714" s="36" t="s">
        <v>8547</v>
      </c>
      <c r="Y714" s="36" t="s">
        <v>8518</v>
      </c>
      <c r="Z714" s="36" t="s">
        <v>692</v>
      </c>
      <c r="AA714" s="36" t="s">
        <v>8389</v>
      </c>
      <c r="AB714" s="37">
        <v>4.9000000000000004</v>
      </c>
      <c r="AC714" s="38">
        <v>10000</v>
      </c>
      <c r="AD714" s="36" t="s">
        <v>4852</v>
      </c>
      <c r="AE714" s="39">
        <v>44371</v>
      </c>
      <c r="AF714" s="39">
        <v>44433</v>
      </c>
      <c r="AG714" s="36" t="s">
        <v>4853</v>
      </c>
      <c r="AH714" s="36" t="s">
        <v>4854</v>
      </c>
      <c r="AI714" s="37">
        <v>4.7100000000000003E-2</v>
      </c>
      <c r="AJ714" s="36" t="s">
        <v>677</v>
      </c>
      <c r="AK714" s="36" t="s">
        <v>292</v>
      </c>
    </row>
    <row r="715" spans="2:37">
      <c r="B715" s="36" t="s">
        <v>10368</v>
      </c>
      <c r="C715" s="36" t="s">
        <v>10369</v>
      </c>
      <c r="D715" s="36" t="s">
        <v>10370</v>
      </c>
      <c r="E715" s="36" t="s">
        <v>4879</v>
      </c>
      <c r="F715" s="36" t="s">
        <v>679</v>
      </c>
      <c r="G715" s="36" t="s">
        <v>674</v>
      </c>
      <c r="H715" s="36" t="s">
        <v>675</v>
      </c>
      <c r="I715" s="37">
        <v>2.15</v>
      </c>
      <c r="J715" s="38">
        <v>10000</v>
      </c>
      <c r="K715" s="36" t="s">
        <v>5441</v>
      </c>
      <c r="L715" s="39">
        <v>42608</v>
      </c>
      <c r="M715" s="39">
        <v>42669</v>
      </c>
      <c r="N715" s="36" t="s">
        <v>5442</v>
      </c>
      <c r="O715" s="36" t="s">
        <v>5439</v>
      </c>
      <c r="P715" s="37">
        <v>0.13789999999999999</v>
      </c>
      <c r="Q715" s="36" t="s">
        <v>677</v>
      </c>
      <c r="R715" s="36" t="s">
        <v>682</v>
      </c>
      <c r="S715" s="47"/>
      <c r="U715" s="36" t="s">
        <v>9405</v>
      </c>
      <c r="V715" s="36" t="s">
        <v>9406</v>
      </c>
      <c r="W715" s="36" t="s">
        <v>4870</v>
      </c>
      <c r="X715" s="36" t="s">
        <v>671</v>
      </c>
      <c r="Y715" s="36" t="s">
        <v>679</v>
      </c>
      <c r="Z715" s="36" t="s">
        <v>8380</v>
      </c>
      <c r="AA715" s="36" t="s">
        <v>8389</v>
      </c>
      <c r="AB715" s="37">
        <v>5</v>
      </c>
      <c r="AC715" s="38">
        <v>10000</v>
      </c>
      <c r="AD715" s="36" t="s">
        <v>4852</v>
      </c>
      <c r="AE715" s="39">
        <v>44371</v>
      </c>
      <c r="AF715" s="39">
        <v>44433</v>
      </c>
      <c r="AG715" s="36" t="s">
        <v>9407</v>
      </c>
      <c r="AH715" s="36" t="s">
        <v>9383</v>
      </c>
      <c r="AI715" s="37">
        <v>7.1999999999999995E-2</v>
      </c>
      <c r="AJ715" s="36" t="s">
        <v>8382</v>
      </c>
      <c r="AK715" s="36" t="s">
        <v>292</v>
      </c>
    </row>
    <row r="716" spans="2:37">
      <c r="B716" s="36" t="s">
        <v>5447</v>
      </c>
      <c r="C716" s="36" t="s">
        <v>5448</v>
      </c>
      <c r="D716" s="36" t="s">
        <v>10371</v>
      </c>
      <c r="E716" s="36" t="s">
        <v>4879</v>
      </c>
      <c r="F716" s="36" t="s">
        <v>679</v>
      </c>
      <c r="G716" s="36" t="s">
        <v>692</v>
      </c>
      <c r="H716" s="36" t="s">
        <v>675</v>
      </c>
      <c r="I716" s="37">
        <v>2.15</v>
      </c>
      <c r="J716" s="38">
        <v>10000</v>
      </c>
      <c r="K716" s="36" t="s">
        <v>5441</v>
      </c>
      <c r="L716" s="39">
        <v>42608</v>
      </c>
      <c r="M716" s="39">
        <v>42669</v>
      </c>
      <c r="N716" s="36" t="s">
        <v>5442</v>
      </c>
      <c r="O716" s="36" t="s">
        <v>5439</v>
      </c>
      <c r="P716" s="37">
        <v>1.6E-2</v>
      </c>
      <c r="Q716" s="36" t="s">
        <v>677</v>
      </c>
      <c r="R716" s="36" t="s">
        <v>682</v>
      </c>
      <c r="S716" s="47"/>
      <c r="U716" s="36" t="s">
        <v>4871</v>
      </c>
      <c r="V716" s="36" t="s">
        <v>9408</v>
      </c>
      <c r="W716" s="36" t="s">
        <v>4872</v>
      </c>
      <c r="X716" s="36" t="s">
        <v>671</v>
      </c>
      <c r="Y716" s="36" t="s">
        <v>679</v>
      </c>
      <c r="Z716" s="36" t="s">
        <v>692</v>
      </c>
      <c r="AA716" s="36" t="s">
        <v>675</v>
      </c>
      <c r="AB716" s="37">
        <v>5.25</v>
      </c>
      <c r="AC716" s="38">
        <v>10000</v>
      </c>
      <c r="AD716" s="36" t="s">
        <v>4852</v>
      </c>
      <c r="AE716" s="39">
        <v>44371</v>
      </c>
      <c r="AF716" s="39">
        <v>44433</v>
      </c>
      <c r="AG716" s="36" t="s">
        <v>4853</v>
      </c>
      <c r="AH716" s="36" t="s">
        <v>4854</v>
      </c>
      <c r="AI716" s="37">
        <v>0.18079999999999999</v>
      </c>
      <c r="AJ716" s="36" t="s">
        <v>677</v>
      </c>
      <c r="AK716" s="36" t="s">
        <v>292</v>
      </c>
    </row>
    <row r="717" spans="2:37">
      <c r="B717" s="36" t="s">
        <v>10372</v>
      </c>
      <c r="C717" s="36" t="s">
        <v>3328</v>
      </c>
      <c r="D717" s="36" t="s">
        <v>10373</v>
      </c>
      <c r="E717" s="36" t="s">
        <v>4879</v>
      </c>
      <c r="F717" s="36" t="s">
        <v>679</v>
      </c>
      <c r="G717" s="36" t="s">
        <v>674</v>
      </c>
      <c r="H717" s="36" t="s">
        <v>675</v>
      </c>
      <c r="I717" s="37">
        <v>2.1</v>
      </c>
      <c r="J717" s="38">
        <v>10000</v>
      </c>
      <c r="K717" s="36" t="s">
        <v>5441</v>
      </c>
      <c r="L717" s="39">
        <v>42640</v>
      </c>
      <c r="M717" s="39">
        <v>42669</v>
      </c>
      <c r="N717" s="36" t="s">
        <v>5442</v>
      </c>
      <c r="O717" s="36" t="s">
        <v>5439</v>
      </c>
      <c r="P717" s="37">
        <v>0.1275</v>
      </c>
      <c r="Q717" s="36" t="s">
        <v>677</v>
      </c>
      <c r="R717" s="36" t="s">
        <v>682</v>
      </c>
      <c r="S717" s="47"/>
      <c r="U717" s="36" t="s">
        <v>9409</v>
      </c>
      <c r="V717" s="36" t="s">
        <v>9410</v>
      </c>
      <c r="W717" s="36" t="s">
        <v>9411</v>
      </c>
      <c r="X717" s="36" t="s">
        <v>671</v>
      </c>
      <c r="Y717" s="36" t="s">
        <v>679</v>
      </c>
      <c r="Z717" s="36" t="s">
        <v>692</v>
      </c>
      <c r="AA717" s="36" t="s">
        <v>8389</v>
      </c>
      <c r="AB717" s="37">
        <v>5.5</v>
      </c>
      <c r="AC717" s="38">
        <v>10000</v>
      </c>
      <c r="AD717" s="36" t="s">
        <v>4852</v>
      </c>
      <c r="AE717" s="39">
        <v>44371</v>
      </c>
      <c r="AF717" s="39">
        <v>44433</v>
      </c>
      <c r="AG717" s="36" t="s">
        <v>4853</v>
      </c>
      <c r="AH717" s="36" t="s">
        <v>9412</v>
      </c>
      <c r="AI717" s="37">
        <v>0.3579</v>
      </c>
      <c r="AJ717" s="36" t="s">
        <v>677</v>
      </c>
      <c r="AK717" s="36" t="s">
        <v>9295</v>
      </c>
    </row>
    <row r="718" spans="2:37">
      <c r="B718" s="36" t="s">
        <v>3329</v>
      </c>
      <c r="C718" s="36" t="s">
        <v>3330</v>
      </c>
      <c r="D718" s="36" t="s">
        <v>10374</v>
      </c>
      <c r="E718" s="36" t="s">
        <v>4879</v>
      </c>
      <c r="F718" s="36" t="s">
        <v>679</v>
      </c>
      <c r="G718" s="36" t="s">
        <v>692</v>
      </c>
      <c r="H718" s="36" t="s">
        <v>675</v>
      </c>
      <c r="I718" s="37">
        <v>2.1</v>
      </c>
      <c r="J718" s="38">
        <v>10000</v>
      </c>
      <c r="K718" s="36" t="s">
        <v>5441</v>
      </c>
      <c r="L718" s="39">
        <v>42640</v>
      </c>
      <c r="M718" s="39">
        <v>42669</v>
      </c>
      <c r="N718" s="36" t="s">
        <v>5442</v>
      </c>
      <c r="O718" s="36" t="s">
        <v>10366</v>
      </c>
      <c r="P718" s="37">
        <v>2.2000000000000001E-3</v>
      </c>
      <c r="Q718" s="36" t="s">
        <v>677</v>
      </c>
      <c r="R718" s="36" t="s">
        <v>682</v>
      </c>
      <c r="S718" s="47"/>
      <c r="U718" s="36" t="s">
        <v>4873</v>
      </c>
      <c r="V718" s="36" t="s">
        <v>9413</v>
      </c>
      <c r="W718" s="36" t="s">
        <v>4874</v>
      </c>
      <c r="X718" s="36" t="s">
        <v>671</v>
      </c>
      <c r="Y718" s="36" t="s">
        <v>679</v>
      </c>
      <c r="Z718" s="36" t="s">
        <v>8579</v>
      </c>
      <c r="AA718" s="36" t="s">
        <v>8389</v>
      </c>
      <c r="AB718" s="37">
        <v>5.75</v>
      </c>
      <c r="AC718" s="38">
        <v>10000</v>
      </c>
      <c r="AD718" s="36" t="s">
        <v>4852</v>
      </c>
      <c r="AE718" s="39">
        <v>44371</v>
      </c>
      <c r="AF718" s="39">
        <v>44433</v>
      </c>
      <c r="AG718" s="36" t="s">
        <v>4853</v>
      </c>
      <c r="AH718" s="36" t="s">
        <v>4854</v>
      </c>
      <c r="AI718" s="37">
        <v>0.58879999999999999</v>
      </c>
      <c r="AJ718" s="36" t="s">
        <v>677</v>
      </c>
      <c r="AK718" s="36" t="s">
        <v>9295</v>
      </c>
    </row>
    <row r="719" spans="2:37">
      <c r="B719" s="36" t="s">
        <v>3331</v>
      </c>
      <c r="C719" s="36" t="s">
        <v>10375</v>
      </c>
      <c r="D719" s="36" t="s">
        <v>3332</v>
      </c>
      <c r="E719" s="36" t="s">
        <v>4879</v>
      </c>
      <c r="F719" s="36" t="s">
        <v>679</v>
      </c>
      <c r="G719" s="36" t="s">
        <v>674</v>
      </c>
      <c r="H719" s="36" t="s">
        <v>675</v>
      </c>
      <c r="I719" s="37">
        <v>2.1</v>
      </c>
      <c r="J719" s="38">
        <v>10000</v>
      </c>
      <c r="K719" s="36" t="s">
        <v>452</v>
      </c>
      <c r="L719" s="39">
        <v>42642</v>
      </c>
      <c r="M719" s="39">
        <v>42697</v>
      </c>
      <c r="N719" s="36" t="s">
        <v>5450</v>
      </c>
      <c r="O719" s="36" t="s">
        <v>10376</v>
      </c>
      <c r="P719" s="37">
        <v>0.12859999999999999</v>
      </c>
      <c r="Q719" s="36" t="s">
        <v>677</v>
      </c>
      <c r="R719" s="36" t="s">
        <v>682</v>
      </c>
      <c r="S719" s="47"/>
      <c r="U719" s="36" t="s">
        <v>4875</v>
      </c>
      <c r="V719" s="36" t="s">
        <v>4876</v>
      </c>
      <c r="W719" s="36" t="s">
        <v>4877</v>
      </c>
      <c r="X719" s="36" t="s">
        <v>8357</v>
      </c>
      <c r="Y719" s="36" t="s">
        <v>679</v>
      </c>
      <c r="Z719" s="36" t="s">
        <v>692</v>
      </c>
      <c r="AA719" s="36" t="s">
        <v>675</v>
      </c>
      <c r="AB719" s="37">
        <v>6</v>
      </c>
      <c r="AC719" s="38">
        <v>10000</v>
      </c>
      <c r="AD719" s="36" t="s">
        <v>4852</v>
      </c>
      <c r="AE719" s="39">
        <v>44371</v>
      </c>
      <c r="AF719" s="39">
        <v>44433</v>
      </c>
      <c r="AG719" s="36" t="s">
        <v>4853</v>
      </c>
      <c r="AH719" s="36" t="s">
        <v>4854</v>
      </c>
      <c r="AI719" s="37">
        <v>0.83240000000000003</v>
      </c>
      <c r="AJ719" s="36" t="s">
        <v>677</v>
      </c>
      <c r="AK719" s="36" t="s">
        <v>292</v>
      </c>
    </row>
    <row r="720" spans="2:37">
      <c r="B720" s="36" t="s">
        <v>10377</v>
      </c>
      <c r="C720" s="36" t="s">
        <v>3333</v>
      </c>
      <c r="D720" s="36" t="s">
        <v>10378</v>
      </c>
      <c r="E720" s="36" t="s">
        <v>4879</v>
      </c>
      <c r="F720" s="36" t="s">
        <v>679</v>
      </c>
      <c r="G720" s="36" t="s">
        <v>674</v>
      </c>
      <c r="H720" s="36" t="s">
        <v>675</v>
      </c>
      <c r="I720" s="37">
        <v>2.15</v>
      </c>
      <c r="J720" s="38">
        <v>10000</v>
      </c>
      <c r="K720" s="36" t="s">
        <v>452</v>
      </c>
      <c r="L720" s="39">
        <v>42642</v>
      </c>
      <c r="M720" s="39">
        <v>42697</v>
      </c>
      <c r="N720" s="36" t="s">
        <v>5450</v>
      </c>
      <c r="O720" s="36" t="s">
        <v>10376</v>
      </c>
      <c r="P720" s="37">
        <v>9.1600000000000001E-2</v>
      </c>
      <c r="Q720" s="36" t="s">
        <v>677</v>
      </c>
      <c r="R720" s="36" t="s">
        <v>682</v>
      </c>
      <c r="S720" s="47"/>
      <c r="U720" s="36" t="s">
        <v>9414</v>
      </c>
      <c r="V720" s="36" t="s">
        <v>9415</v>
      </c>
      <c r="W720" s="36" t="s">
        <v>9416</v>
      </c>
      <c r="X720" s="36" t="s">
        <v>671</v>
      </c>
      <c r="Y720" s="36" t="s">
        <v>679</v>
      </c>
      <c r="Z720" s="36" t="s">
        <v>692</v>
      </c>
      <c r="AA720" s="36" t="s">
        <v>675</v>
      </c>
      <c r="AB720" s="37">
        <v>6.25</v>
      </c>
      <c r="AC720" s="38">
        <v>10000</v>
      </c>
      <c r="AD720" s="36" t="s">
        <v>4852</v>
      </c>
      <c r="AE720" s="39">
        <v>44371</v>
      </c>
      <c r="AF720" s="39">
        <v>44433</v>
      </c>
      <c r="AG720" s="36" t="s">
        <v>4853</v>
      </c>
      <c r="AH720" s="36" t="s">
        <v>4854</v>
      </c>
      <c r="AI720" s="37">
        <v>1.0740000000000001</v>
      </c>
      <c r="AJ720" s="36" t="s">
        <v>677</v>
      </c>
      <c r="AK720" s="36" t="s">
        <v>9417</v>
      </c>
    </row>
    <row r="721" spans="2:37">
      <c r="B721" s="36" t="s">
        <v>5449</v>
      </c>
      <c r="C721" s="36" t="s">
        <v>10379</v>
      </c>
      <c r="D721" s="36" t="s">
        <v>10380</v>
      </c>
      <c r="E721" s="36" t="s">
        <v>4879</v>
      </c>
      <c r="F721" s="36" t="s">
        <v>679</v>
      </c>
      <c r="G721" s="36" t="s">
        <v>674</v>
      </c>
      <c r="H721" s="36" t="s">
        <v>675</v>
      </c>
      <c r="I721" s="37">
        <v>2.2000000000000002</v>
      </c>
      <c r="J721" s="38">
        <v>10000</v>
      </c>
      <c r="K721" s="36" t="s">
        <v>452</v>
      </c>
      <c r="L721" s="39">
        <v>42642</v>
      </c>
      <c r="M721" s="39">
        <v>42697</v>
      </c>
      <c r="N721" s="36" t="s">
        <v>5450</v>
      </c>
      <c r="O721" s="36" t="s">
        <v>10376</v>
      </c>
      <c r="P721" s="37">
        <v>5.8700000000000002E-2</v>
      </c>
      <c r="Q721" s="36" t="s">
        <v>677</v>
      </c>
      <c r="R721" s="36" t="s">
        <v>682</v>
      </c>
      <c r="S721" s="47"/>
      <c r="U721" s="36" t="s">
        <v>9418</v>
      </c>
      <c r="V721" s="36" t="s">
        <v>9419</v>
      </c>
      <c r="W721" s="36" t="s">
        <v>9420</v>
      </c>
      <c r="X721" s="36" t="s">
        <v>671</v>
      </c>
      <c r="Y721" s="36" t="s">
        <v>8385</v>
      </c>
      <c r="Z721" s="36" t="s">
        <v>674</v>
      </c>
      <c r="AA721" s="36" t="s">
        <v>8419</v>
      </c>
      <c r="AB721" s="37">
        <v>4.5999999999999996</v>
      </c>
      <c r="AC721" s="38">
        <v>10000</v>
      </c>
      <c r="AD721" s="36" t="s">
        <v>4852</v>
      </c>
      <c r="AE721" s="39">
        <v>44382</v>
      </c>
      <c r="AF721" s="39">
        <v>44433</v>
      </c>
      <c r="AG721" s="36" t="s">
        <v>4853</v>
      </c>
      <c r="AH721" s="36" t="s">
        <v>4854</v>
      </c>
      <c r="AI721" s="37">
        <v>0.53310000000000002</v>
      </c>
      <c r="AJ721" s="36" t="s">
        <v>8382</v>
      </c>
      <c r="AK721" s="36" t="s">
        <v>9421</v>
      </c>
    </row>
    <row r="722" spans="2:37">
      <c r="B722" s="36" t="s">
        <v>5451</v>
      </c>
      <c r="C722" s="36" t="s">
        <v>3334</v>
      </c>
      <c r="D722" s="36" t="s">
        <v>10381</v>
      </c>
      <c r="E722" s="36" t="s">
        <v>4879</v>
      </c>
      <c r="F722" s="36" t="s">
        <v>679</v>
      </c>
      <c r="G722" s="36" t="s">
        <v>674</v>
      </c>
      <c r="H722" s="36" t="s">
        <v>675</v>
      </c>
      <c r="I722" s="37">
        <v>2.25</v>
      </c>
      <c r="J722" s="38">
        <v>10000</v>
      </c>
      <c r="K722" s="36" t="s">
        <v>452</v>
      </c>
      <c r="L722" s="39">
        <v>42642</v>
      </c>
      <c r="M722" s="39">
        <v>42697</v>
      </c>
      <c r="N722" s="36" t="s">
        <v>5450</v>
      </c>
      <c r="O722" s="36" t="s">
        <v>10376</v>
      </c>
      <c r="P722" s="37">
        <v>3.73E-2</v>
      </c>
      <c r="Q722" s="36" t="s">
        <v>677</v>
      </c>
      <c r="R722" s="36" t="s">
        <v>682</v>
      </c>
      <c r="S722" s="47"/>
      <c r="U722" s="36" t="s">
        <v>9422</v>
      </c>
      <c r="V722" s="36" t="s">
        <v>9423</v>
      </c>
      <c r="W722" s="36" t="s">
        <v>9424</v>
      </c>
      <c r="X722" s="36" t="s">
        <v>671</v>
      </c>
      <c r="Y722" s="36" t="s">
        <v>679</v>
      </c>
      <c r="Z722" s="36" t="s">
        <v>8380</v>
      </c>
      <c r="AA722" s="36" t="s">
        <v>675</v>
      </c>
      <c r="AB722" s="37">
        <v>4.5999999999999996</v>
      </c>
      <c r="AC722" s="38">
        <v>10000</v>
      </c>
      <c r="AD722" s="36" t="s">
        <v>9380</v>
      </c>
      <c r="AE722" s="39">
        <v>44382</v>
      </c>
      <c r="AF722" s="39">
        <v>44433</v>
      </c>
      <c r="AG722" s="36" t="s">
        <v>4853</v>
      </c>
      <c r="AH722" s="36" t="s">
        <v>4854</v>
      </c>
      <c r="AI722" s="37">
        <v>1.3899999999999999E-2</v>
      </c>
      <c r="AJ722" s="36" t="s">
        <v>8432</v>
      </c>
      <c r="AK722" s="36" t="s">
        <v>292</v>
      </c>
    </row>
    <row r="723" spans="2:37">
      <c r="B723" s="36" t="s">
        <v>3335</v>
      </c>
      <c r="C723" s="36" t="s">
        <v>10382</v>
      </c>
      <c r="D723" s="36" t="s">
        <v>5452</v>
      </c>
      <c r="E723" s="36" t="s">
        <v>4879</v>
      </c>
      <c r="F723" s="36" t="s">
        <v>679</v>
      </c>
      <c r="G723" s="36" t="s">
        <v>674</v>
      </c>
      <c r="H723" s="36" t="s">
        <v>675</v>
      </c>
      <c r="I723" s="37">
        <v>2.2999999999999998</v>
      </c>
      <c r="J723" s="38">
        <v>10000</v>
      </c>
      <c r="K723" s="36" t="s">
        <v>452</v>
      </c>
      <c r="L723" s="39">
        <v>42642</v>
      </c>
      <c r="M723" s="39">
        <v>42697</v>
      </c>
      <c r="N723" s="36" t="s">
        <v>5450</v>
      </c>
      <c r="O723" s="36" t="s">
        <v>10376</v>
      </c>
      <c r="P723" s="37">
        <v>2.3599999999999999E-2</v>
      </c>
      <c r="Q723" s="36" t="s">
        <v>677</v>
      </c>
      <c r="R723" s="36" t="s">
        <v>682</v>
      </c>
      <c r="S723" s="47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</row>
    <row r="724" spans="2:37">
      <c r="B724" s="36" t="s">
        <v>10383</v>
      </c>
      <c r="C724" s="36" t="s">
        <v>5453</v>
      </c>
      <c r="D724" s="36" t="s">
        <v>10384</v>
      </c>
      <c r="E724" s="36" t="s">
        <v>4879</v>
      </c>
      <c r="F724" s="36" t="s">
        <v>679</v>
      </c>
      <c r="G724" s="36" t="s">
        <v>692</v>
      </c>
      <c r="H724" s="36" t="s">
        <v>675</v>
      </c>
      <c r="I724" s="37">
        <v>2.1</v>
      </c>
      <c r="J724" s="38">
        <v>10000</v>
      </c>
      <c r="K724" s="36" t="s">
        <v>452</v>
      </c>
      <c r="L724" s="39">
        <v>42642</v>
      </c>
      <c r="M724" s="39">
        <v>42697</v>
      </c>
      <c r="N724" s="36" t="s">
        <v>5450</v>
      </c>
      <c r="O724" s="36" t="s">
        <v>10385</v>
      </c>
      <c r="P724" s="37">
        <v>1.04E-2</v>
      </c>
      <c r="Q724" s="36" t="s">
        <v>677</v>
      </c>
      <c r="R724" s="36" t="s">
        <v>682</v>
      </c>
      <c r="S724" s="47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</row>
    <row r="725" spans="2:37">
      <c r="B725" s="36" t="s">
        <v>3336</v>
      </c>
      <c r="C725" s="36" t="s">
        <v>5454</v>
      </c>
      <c r="D725" s="36" t="s">
        <v>3337</v>
      </c>
      <c r="E725" s="36" t="s">
        <v>4879</v>
      </c>
      <c r="F725" s="36" t="s">
        <v>679</v>
      </c>
      <c r="G725" s="36" t="s">
        <v>692</v>
      </c>
      <c r="H725" s="36" t="s">
        <v>675</v>
      </c>
      <c r="I725" s="37">
        <v>2.15</v>
      </c>
      <c r="J725" s="38">
        <v>10000</v>
      </c>
      <c r="K725" s="36" t="s">
        <v>10386</v>
      </c>
      <c r="L725" s="39">
        <v>42642</v>
      </c>
      <c r="M725" s="39">
        <v>42697</v>
      </c>
      <c r="N725" s="36" t="s">
        <v>5450</v>
      </c>
      <c r="O725" s="36" t="s">
        <v>10376</v>
      </c>
      <c r="P725" s="37">
        <v>2.07E-2</v>
      </c>
      <c r="Q725" s="36" t="s">
        <v>9548</v>
      </c>
      <c r="R725" s="36" t="s">
        <v>682</v>
      </c>
      <c r="S725" s="47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</row>
    <row r="726" spans="2:37">
      <c r="B726" s="36" t="s">
        <v>5455</v>
      </c>
      <c r="C726" s="36" t="s">
        <v>3338</v>
      </c>
      <c r="D726" s="36" t="s">
        <v>5456</v>
      </c>
      <c r="E726" s="36" t="s">
        <v>4879</v>
      </c>
      <c r="F726" s="36" t="s">
        <v>679</v>
      </c>
      <c r="G726" s="36" t="s">
        <v>692</v>
      </c>
      <c r="H726" s="36" t="s">
        <v>675</v>
      </c>
      <c r="I726" s="37">
        <v>2.2000000000000002</v>
      </c>
      <c r="J726" s="38">
        <v>10000</v>
      </c>
      <c r="K726" s="36" t="s">
        <v>452</v>
      </c>
      <c r="L726" s="39">
        <v>42642</v>
      </c>
      <c r="M726" s="39">
        <v>42697</v>
      </c>
      <c r="N726" s="36" t="s">
        <v>5450</v>
      </c>
      <c r="O726" s="36" t="s">
        <v>10376</v>
      </c>
      <c r="P726" s="37">
        <v>3.9600000000000003E-2</v>
      </c>
      <c r="Q726" s="36" t="s">
        <v>677</v>
      </c>
      <c r="R726" s="36" t="s">
        <v>682</v>
      </c>
      <c r="S726" s="47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</row>
    <row r="727" spans="2:37">
      <c r="B727" s="36" t="s">
        <v>3339</v>
      </c>
      <c r="C727" s="36" t="s">
        <v>5457</v>
      </c>
      <c r="D727" s="36" t="s">
        <v>3340</v>
      </c>
      <c r="E727" s="36" t="s">
        <v>4879</v>
      </c>
      <c r="F727" s="36" t="s">
        <v>679</v>
      </c>
      <c r="G727" s="36" t="s">
        <v>692</v>
      </c>
      <c r="H727" s="36" t="s">
        <v>675</v>
      </c>
      <c r="I727" s="37">
        <v>2.25</v>
      </c>
      <c r="J727" s="38">
        <v>10000</v>
      </c>
      <c r="K727" s="36" t="s">
        <v>452</v>
      </c>
      <c r="L727" s="39">
        <v>42642</v>
      </c>
      <c r="M727" s="39">
        <v>42697</v>
      </c>
      <c r="N727" s="36" t="s">
        <v>5450</v>
      </c>
      <c r="O727" s="36" t="s">
        <v>10376</v>
      </c>
      <c r="P727" s="37">
        <v>6.7100000000000007E-2</v>
      </c>
      <c r="Q727" s="36" t="s">
        <v>677</v>
      </c>
      <c r="R727" s="36" t="s">
        <v>682</v>
      </c>
      <c r="S727" s="4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</row>
    <row r="728" spans="2:37">
      <c r="B728" s="36" t="s">
        <v>5458</v>
      </c>
      <c r="C728" s="36" t="s">
        <v>10387</v>
      </c>
      <c r="D728" s="36" t="s">
        <v>3341</v>
      </c>
      <c r="E728" s="36" t="s">
        <v>4879</v>
      </c>
      <c r="F728" s="36" t="s">
        <v>679</v>
      </c>
      <c r="G728" s="36" t="s">
        <v>692</v>
      </c>
      <c r="H728" s="36" t="s">
        <v>675</v>
      </c>
      <c r="I728" s="37">
        <v>2.2999999999999998</v>
      </c>
      <c r="J728" s="38">
        <v>10000</v>
      </c>
      <c r="K728" s="36" t="s">
        <v>452</v>
      </c>
      <c r="L728" s="39">
        <v>42642</v>
      </c>
      <c r="M728" s="39">
        <v>42697</v>
      </c>
      <c r="N728" s="36" t="s">
        <v>5450</v>
      </c>
      <c r="O728" s="36" t="s">
        <v>10376</v>
      </c>
      <c r="P728" s="37">
        <v>0.10299999999999999</v>
      </c>
      <c r="Q728" s="36" t="s">
        <v>677</v>
      </c>
      <c r="R728" s="36" t="s">
        <v>682</v>
      </c>
      <c r="S728" s="47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</row>
    <row r="729" spans="2:37">
      <c r="B729" s="36" t="s">
        <v>10388</v>
      </c>
      <c r="C729" s="36" t="s">
        <v>3342</v>
      </c>
      <c r="D729" s="36" t="s">
        <v>3343</v>
      </c>
      <c r="E729" s="36" t="s">
        <v>4879</v>
      </c>
      <c r="F729" s="36" t="s">
        <v>679</v>
      </c>
      <c r="G729" s="36" t="s">
        <v>674</v>
      </c>
      <c r="H729" s="36" t="s">
        <v>675</v>
      </c>
      <c r="I729" s="37">
        <v>2.35</v>
      </c>
      <c r="J729" s="38">
        <v>10000</v>
      </c>
      <c r="K729" s="36" t="s">
        <v>452</v>
      </c>
      <c r="L729" s="39">
        <v>42643</v>
      </c>
      <c r="M729" s="39">
        <v>42697</v>
      </c>
      <c r="N729" s="36" t="s">
        <v>5450</v>
      </c>
      <c r="O729" s="36" t="s">
        <v>10376</v>
      </c>
      <c r="P729" s="37">
        <v>1.03E-2</v>
      </c>
      <c r="Q729" s="36" t="s">
        <v>677</v>
      </c>
      <c r="R729" s="36" t="s">
        <v>682</v>
      </c>
      <c r="S729" s="47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</row>
    <row r="730" spans="2:37">
      <c r="B730" s="36" t="s">
        <v>5459</v>
      </c>
      <c r="C730" s="36" t="s">
        <v>5460</v>
      </c>
      <c r="D730" s="36" t="s">
        <v>10389</v>
      </c>
      <c r="E730" s="36" t="s">
        <v>4879</v>
      </c>
      <c r="F730" s="36" t="s">
        <v>679</v>
      </c>
      <c r="G730" s="36" t="s">
        <v>692</v>
      </c>
      <c r="H730" s="36" t="s">
        <v>675</v>
      </c>
      <c r="I730" s="37">
        <v>2.35</v>
      </c>
      <c r="J730" s="38">
        <v>10000</v>
      </c>
      <c r="K730" s="36" t="s">
        <v>452</v>
      </c>
      <c r="L730" s="39">
        <v>42643</v>
      </c>
      <c r="M730" s="39">
        <v>42697</v>
      </c>
      <c r="N730" s="36" t="s">
        <v>5450</v>
      </c>
      <c r="O730" s="36" t="s">
        <v>10376</v>
      </c>
      <c r="P730" s="37">
        <v>0.12790000000000001</v>
      </c>
      <c r="Q730" s="36" t="s">
        <v>677</v>
      </c>
      <c r="R730" s="36" t="s">
        <v>682</v>
      </c>
      <c r="S730" s="47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</row>
    <row r="731" spans="2:37">
      <c r="B731" s="36" t="s">
        <v>3344</v>
      </c>
      <c r="C731" s="36" t="s">
        <v>5461</v>
      </c>
      <c r="D731" s="36" t="s">
        <v>10390</v>
      </c>
      <c r="E731" s="36" t="s">
        <v>4879</v>
      </c>
      <c r="F731" s="36" t="s">
        <v>679</v>
      </c>
      <c r="G731" s="36" t="s">
        <v>674</v>
      </c>
      <c r="H731" s="36" t="s">
        <v>675</v>
      </c>
      <c r="I731" s="37">
        <v>2.4</v>
      </c>
      <c r="J731" s="38">
        <v>10000</v>
      </c>
      <c r="K731" s="36" t="s">
        <v>452</v>
      </c>
      <c r="L731" s="39">
        <v>42662</v>
      </c>
      <c r="M731" s="39">
        <v>42697</v>
      </c>
      <c r="N731" s="36" t="s">
        <v>5450</v>
      </c>
      <c r="O731" s="36" t="s">
        <v>10376</v>
      </c>
      <c r="P731" s="37">
        <v>3.0999999999999999E-3</v>
      </c>
      <c r="Q731" s="36" t="s">
        <v>677</v>
      </c>
      <c r="R731" s="36" t="s">
        <v>682</v>
      </c>
      <c r="S731" s="47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</row>
    <row r="732" spans="2:37">
      <c r="B732" s="36" t="s">
        <v>5462</v>
      </c>
      <c r="C732" s="36" t="s">
        <v>10391</v>
      </c>
      <c r="D732" s="36" t="s">
        <v>5463</v>
      </c>
      <c r="E732" s="36" t="s">
        <v>4879</v>
      </c>
      <c r="F732" s="36" t="s">
        <v>679</v>
      </c>
      <c r="G732" s="36" t="s">
        <v>692</v>
      </c>
      <c r="H732" s="36" t="s">
        <v>675</v>
      </c>
      <c r="I732" s="37">
        <v>2.4</v>
      </c>
      <c r="J732" s="38">
        <v>10000</v>
      </c>
      <c r="K732" s="36" t="s">
        <v>452</v>
      </c>
      <c r="L732" s="39">
        <v>42662</v>
      </c>
      <c r="M732" s="39">
        <v>42697</v>
      </c>
      <c r="N732" s="36" t="s">
        <v>5450</v>
      </c>
      <c r="O732" s="36" t="s">
        <v>10376</v>
      </c>
      <c r="P732" s="37">
        <v>0.1237</v>
      </c>
      <c r="Q732" s="36" t="s">
        <v>677</v>
      </c>
      <c r="R732" s="36" t="s">
        <v>682</v>
      </c>
      <c r="S732" s="47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</row>
    <row r="733" spans="2:37">
      <c r="B733" s="36" t="s">
        <v>3345</v>
      </c>
      <c r="C733" s="36" t="s">
        <v>5464</v>
      </c>
      <c r="D733" s="36" t="s">
        <v>10392</v>
      </c>
      <c r="E733" s="36" t="s">
        <v>4879</v>
      </c>
      <c r="F733" s="36" t="s">
        <v>679</v>
      </c>
      <c r="G733" s="36" t="s">
        <v>674</v>
      </c>
      <c r="H733" s="36" t="s">
        <v>675</v>
      </c>
      <c r="I733" s="37">
        <v>2.153</v>
      </c>
      <c r="J733" s="38">
        <v>10220</v>
      </c>
      <c r="K733" s="36" t="s">
        <v>10393</v>
      </c>
      <c r="L733" s="39">
        <v>42670</v>
      </c>
      <c r="M733" s="39">
        <v>42914</v>
      </c>
      <c r="N733" s="36" t="s">
        <v>5696</v>
      </c>
      <c r="O733" s="36" t="s">
        <v>3346</v>
      </c>
      <c r="P733" s="37">
        <v>0.15440000000000001</v>
      </c>
      <c r="Q733" s="36" t="s">
        <v>677</v>
      </c>
      <c r="R733" s="36" t="s">
        <v>682</v>
      </c>
      <c r="S733" s="47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</row>
    <row r="734" spans="2:37">
      <c r="B734" s="36" t="s">
        <v>5465</v>
      </c>
      <c r="C734" s="36" t="s">
        <v>3347</v>
      </c>
      <c r="D734" s="36" t="s">
        <v>3348</v>
      </c>
      <c r="E734" s="36" t="s">
        <v>4879</v>
      </c>
      <c r="F734" s="36" t="s">
        <v>679</v>
      </c>
      <c r="G734" s="36" t="s">
        <v>674</v>
      </c>
      <c r="H734" s="36" t="s">
        <v>675</v>
      </c>
      <c r="I734" s="37">
        <v>2.202</v>
      </c>
      <c r="J734" s="38">
        <v>10220</v>
      </c>
      <c r="K734" s="36" t="s">
        <v>5471</v>
      </c>
      <c r="L734" s="39">
        <v>42670</v>
      </c>
      <c r="M734" s="39">
        <v>42914</v>
      </c>
      <c r="N734" s="36" t="s">
        <v>5696</v>
      </c>
      <c r="O734" s="36" t="s">
        <v>3346</v>
      </c>
      <c r="P734" s="37">
        <v>0.1331</v>
      </c>
      <c r="Q734" s="36" t="s">
        <v>677</v>
      </c>
      <c r="R734" s="36" t="s">
        <v>682</v>
      </c>
      <c r="S734" s="47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</row>
    <row r="735" spans="2:37">
      <c r="B735" s="36" t="s">
        <v>5466</v>
      </c>
      <c r="C735" s="36" t="s">
        <v>3349</v>
      </c>
      <c r="D735" s="36" t="s">
        <v>10394</v>
      </c>
      <c r="E735" s="36" t="s">
        <v>4879</v>
      </c>
      <c r="F735" s="36" t="s">
        <v>679</v>
      </c>
      <c r="G735" s="36" t="s">
        <v>674</v>
      </c>
      <c r="H735" s="36" t="s">
        <v>675</v>
      </c>
      <c r="I735" s="37">
        <v>2.25</v>
      </c>
      <c r="J735" s="38">
        <v>10220</v>
      </c>
      <c r="K735" s="36" t="s">
        <v>5471</v>
      </c>
      <c r="L735" s="39">
        <v>42670</v>
      </c>
      <c r="M735" s="39">
        <v>42914</v>
      </c>
      <c r="N735" s="36" t="s">
        <v>5696</v>
      </c>
      <c r="O735" s="36" t="s">
        <v>3346</v>
      </c>
      <c r="P735" s="37">
        <v>0.10970000000000001</v>
      </c>
      <c r="Q735" s="36" t="s">
        <v>677</v>
      </c>
      <c r="R735" s="36" t="s">
        <v>682</v>
      </c>
      <c r="S735" s="47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</row>
    <row r="736" spans="2:37">
      <c r="B736" s="36" t="s">
        <v>3350</v>
      </c>
      <c r="C736" s="36" t="s">
        <v>10395</v>
      </c>
      <c r="D736" s="36" t="s">
        <v>5467</v>
      </c>
      <c r="E736" s="36" t="s">
        <v>4879</v>
      </c>
      <c r="F736" s="36" t="s">
        <v>679</v>
      </c>
      <c r="G736" s="36" t="s">
        <v>674</v>
      </c>
      <c r="H736" s="36" t="s">
        <v>675</v>
      </c>
      <c r="I736" s="37">
        <v>2.2989999999999999</v>
      </c>
      <c r="J736" s="38">
        <v>10220</v>
      </c>
      <c r="K736" s="36" t="s">
        <v>5471</v>
      </c>
      <c r="L736" s="39">
        <v>42670</v>
      </c>
      <c r="M736" s="39">
        <v>42914</v>
      </c>
      <c r="N736" s="36" t="s">
        <v>5696</v>
      </c>
      <c r="O736" s="36" t="s">
        <v>3346</v>
      </c>
      <c r="P736" s="37">
        <v>8.9499999999999996E-2</v>
      </c>
      <c r="Q736" s="36" t="s">
        <v>677</v>
      </c>
      <c r="R736" s="36" t="s">
        <v>9492</v>
      </c>
      <c r="S736" s="47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</row>
    <row r="737" spans="2:37">
      <c r="B737" s="36" t="s">
        <v>10396</v>
      </c>
      <c r="C737" s="36" t="s">
        <v>10397</v>
      </c>
      <c r="D737" s="36" t="s">
        <v>5468</v>
      </c>
      <c r="E737" s="36" t="s">
        <v>4879</v>
      </c>
      <c r="F737" s="36" t="s">
        <v>679</v>
      </c>
      <c r="G737" s="36" t="s">
        <v>674</v>
      </c>
      <c r="H737" s="36" t="s">
        <v>675</v>
      </c>
      <c r="I737" s="37">
        <v>2.3479999999999999</v>
      </c>
      <c r="J737" s="38">
        <v>10220</v>
      </c>
      <c r="K737" s="36" t="s">
        <v>5471</v>
      </c>
      <c r="L737" s="39">
        <v>42670</v>
      </c>
      <c r="M737" s="39">
        <v>42914</v>
      </c>
      <c r="N737" s="36" t="s">
        <v>5696</v>
      </c>
      <c r="O737" s="36" t="s">
        <v>3346</v>
      </c>
      <c r="P737" s="37">
        <v>7.0499999999999993E-2</v>
      </c>
      <c r="Q737" s="36" t="s">
        <v>677</v>
      </c>
      <c r="R737" s="36" t="s">
        <v>682</v>
      </c>
      <c r="S737" s="4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</row>
    <row r="738" spans="2:37">
      <c r="B738" s="36" t="s">
        <v>10398</v>
      </c>
      <c r="C738" s="36" t="s">
        <v>5469</v>
      </c>
      <c r="D738" s="36" t="s">
        <v>10399</v>
      </c>
      <c r="E738" s="36" t="s">
        <v>4879</v>
      </c>
      <c r="F738" s="36" t="s">
        <v>679</v>
      </c>
      <c r="G738" s="36" t="s">
        <v>692</v>
      </c>
      <c r="H738" s="36" t="s">
        <v>675</v>
      </c>
      <c r="I738" s="37">
        <v>2.153</v>
      </c>
      <c r="J738" s="38">
        <v>10220</v>
      </c>
      <c r="K738" s="36" t="s">
        <v>5471</v>
      </c>
      <c r="L738" s="39">
        <v>42670</v>
      </c>
      <c r="M738" s="39">
        <v>42914</v>
      </c>
      <c r="N738" s="36" t="s">
        <v>5696</v>
      </c>
      <c r="O738" s="36" t="s">
        <v>3346</v>
      </c>
      <c r="P738" s="37">
        <v>6.1899999999999997E-2</v>
      </c>
      <c r="Q738" s="36" t="s">
        <v>677</v>
      </c>
      <c r="R738" s="36" t="s">
        <v>9492</v>
      </c>
      <c r="S738" s="47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</row>
    <row r="739" spans="2:37">
      <c r="B739" s="36" t="s">
        <v>3351</v>
      </c>
      <c r="C739" s="36" t="s">
        <v>3352</v>
      </c>
      <c r="D739" s="36" t="s">
        <v>5470</v>
      </c>
      <c r="E739" s="36" t="s">
        <v>4879</v>
      </c>
      <c r="F739" s="36" t="s">
        <v>9453</v>
      </c>
      <c r="G739" s="36" t="s">
        <v>692</v>
      </c>
      <c r="H739" s="36" t="s">
        <v>675</v>
      </c>
      <c r="I739" s="37">
        <v>2.202</v>
      </c>
      <c r="J739" s="38">
        <v>10220</v>
      </c>
      <c r="K739" s="36" t="s">
        <v>5471</v>
      </c>
      <c r="L739" s="39">
        <v>42670</v>
      </c>
      <c r="M739" s="39">
        <v>42914</v>
      </c>
      <c r="N739" s="36" t="s">
        <v>5696</v>
      </c>
      <c r="O739" s="36" t="s">
        <v>3346</v>
      </c>
      <c r="P739" s="37">
        <v>8.4400000000000003E-2</v>
      </c>
      <c r="Q739" s="36" t="s">
        <v>677</v>
      </c>
      <c r="R739" s="36" t="s">
        <v>682</v>
      </c>
      <c r="S739" s="47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</row>
    <row r="740" spans="2:37">
      <c r="B740" s="36" t="s">
        <v>3353</v>
      </c>
      <c r="C740" s="36" t="s">
        <v>5472</v>
      </c>
      <c r="D740" s="36" t="s">
        <v>5473</v>
      </c>
      <c r="E740" s="36" t="s">
        <v>4879</v>
      </c>
      <c r="F740" s="36" t="s">
        <v>679</v>
      </c>
      <c r="G740" s="36" t="s">
        <v>692</v>
      </c>
      <c r="H740" s="36" t="s">
        <v>675</v>
      </c>
      <c r="I740" s="37">
        <v>2.25</v>
      </c>
      <c r="J740" s="38">
        <v>10220</v>
      </c>
      <c r="K740" s="36" t="s">
        <v>5471</v>
      </c>
      <c r="L740" s="39">
        <v>42670</v>
      </c>
      <c r="M740" s="39">
        <v>42914</v>
      </c>
      <c r="N740" s="36" t="s">
        <v>5696</v>
      </c>
      <c r="O740" s="36" t="s">
        <v>3346</v>
      </c>
      <c r="P740" s="37">
        <v>0.1089</v>
      </c>
      <c r="Q740" s="36" t="s">
        <v>677</v>
      </c>
      <c r="R740" s="36" t="s">
        <v>682</v>
      </c>
      <c r="S740" s="47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</row>
    <row r="741" spans="2:37">
      <c r="B741" s="36" t="s">
        <v>5474</v>
      </c>
      <c r="C741" s="36" t="s">
        <v>3354</v>
      </c>
      <c r="D741" s="36" t="s">
        <v>3355</v>
      </c>
      <c r="E741" s="36" t="s">
        <v>4879</v>
      </c>
      <c r="F741" s="36" t="s">
        <v>679</v>
      </c>
      <c r="G741" s="36" t="s">
        <v>692</v>
      </c>
      <c r="H741" s="36" t="s">
        <v>675</v>
      </c>
      <c r="I741" s="37">
        <v>2.2989999999999999</v>
      </c>
      <c r="J741" s="38">
        <v>10220</v>
      </c>
      <c r="K741" s="36" t="s">
        <v>5471</v>
      </c>
      <c r="L741" s="39">
        <v>42670</v>
      </c>
      <c r="M741" s="39">
        <v>42914</v>
      </c>
      <c r="N741" s="36" t="s">
        <v>5696</v>
      </c>
      <c r="O741" s="36" t="s">
        <v>3346</v>
      </c>
      <c r="P741" s="37">
        <v>0.13819999999999999</v>
      </c>
      <c r="Q741" s="36" t="s">
        <v>677</v>
      </c>
      <c r="R741" s="36" t="s">
        <v>682</v>
      </c>
      <c r="S741" s="47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</row>
    <row r="742" spans="2:37">
      <c r="B742" s="36" t="s">
        <v>10400</v>
      </c>
      <c r="C742" s="36" t="s">
        <v>5475</v>
      </c>
      <c r="D742" s="36" t="s">
        <v>10401</v>
      </c>
      <c r="E742" s="36" t="s">
        <v>4879</v>
      </c>
      <c r="F742" s="36" t="s">
        <v>679</v>
      </c>
      <c r="G742" s="36" t="s">
        <v>692</v>
      </c>
      <c r="H742" s="36" t="s">
        <v>675</v>
      </c>
      <c r="I742" s="37">
        <v>2.3479999999999999</v>
      </c>
      <c r="J742" s="38">
        <v>10220</v>
      </c>
      <c r="K742" s="36" t="s">
        <v>5471</v>
      </c>
      <c r="L742" s="39">
        <v>42670</v>
      </c>
      <c r="M742" s="39">
        <v>42914</v>
      </c>
      <c r="N742" s="36" t="s">
        <v>5696</v>
      </c>
      <c r="O742" s="36" t="s">
        <v>3346</v>
      </c>
      <c r="P742" s="37">
        <v>0.1714</v>
      </c>
      <c r="Q742" s="36" t="s">
        <v>677</v>
      </c>
      <c r="R742" s="36" t="s">
        <v>682</v>
      </c>
      <c r="S742" s="47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</row>
    <row r="743" spans="2:37">
      <c r="B743" s="36" t="s">
        <v>5476</v>
      </c>
      <c r="C743" s="36" t="s">
        <v>3356</v>
      </c>
      <c r="D743" s="36" t="s">
        <v>10402</v>
      </c>
      <c r="E743" s="36" t="s">
        <v>4879</v>
      </c>
      <c r="F743" s="36" t="s">
        <v>679</v>
      </c>
      <c r="G743" s="36" t="s">
        <v>674</v>
      </c>
      <c r="H743" s="36" t="s">
        <v>675</v>
      </c>
      <c r="I743" s="37">
        <v>2.4500000000000002</v>
      </c>
      <c r="J743" s="38">
        <v>10000</v>
      </c>
      <c r="K743" s="36" t="s">
        <v>452</v>
      </c>
      <c r="L743" s="39">
        <v>42678</v>
      </c>
      <c r="M743" s="39">
        <v>42697</v>
      </c>
      <c r="N743" s="36" t="s">
        <v>5450</v>
      </c>
      <c r="O743" s="36" t="s">
        <v>10376</v>
      </c>
      <c r="P743" s="37">
        <v>2.5999999999999999E-3</v>
      </c>
      <c r="Q743" s="36" t="s">
        <v>677</v>
      </c>
      <c r="R743" s="36" t="s">
        <v>682</v>
      </c>
      <c r="S743" s="47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</row>
    <row r="744" spans="2:37">
      <c r="B744" s="36" t="s">
        <v>3357</v>
      </c>
      <c r="C744" s="36" t="s">
        <v>10403</v>
      </c>
      <c r="D744" s="36" t="s">
        <v>5477</v>
      </c>
      <c r="E744" s="36" t="s">
        <v>4879</v>
      </c>
      <c r="F744" s="36" t="s">
        <v>679</v>
      </c>
      <c r="G744" s="36" t="s">
        <v>692</v>
      </c>
      <c r="H744" s="36" t="s">
        <v>675</v>
      </c>
      <c r="I744" s="37">
        <v>2.4500000000000002</v>
      </c>
      <c r="J744" s="38">
        <v>10000</v>
      </c>
      <c r="K744" s="36" t="s">
        <v>452</v>
      </c>
      <c r="L744" s="39">
        <v>42678</v>
      </c>
      <c r="M744" s="39">
        <v>42697</v>
      </c>
      <c r="N744" s="36" t="s">
        <v>5450</v>
      </c>
      <c r="O744" s="36" t="s">
        <v>10376</v>
      </c>
      <c r="P744" s="37">
        <v>0.1273</v>
      </c>
      <c r="Q744" s="36" t="s">
        <v>677</v>
      </c>
      <c r="R744" s="36" t="s">
        <v>682</v>
      </c>
      <c r="S744" s="47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</row>
    <row r="745" spans="2:37">
      <c r="B745" s="36" t="s">
        <v>3358</v>
      </c>
      <c r="C745" s="36" t="s">
        <v>10404</v>
      </c>
      <c r="D745" s="36" t="s">
        <v>3359</v>
      </c>
      <c r="E745" s="36" t="s">
        <v>4879</v>
      </c>
      <c r="F745" s="36" t="s">
        <v>679</v>
      </c>
      <c r="G745" s="36" t="s">
        <v>674</v>
      </c>
      <c r="H745" s="36" t="s">
        <v>675</v>
      </c>
      <c r="I745" s="37">
        <v>2.3969999999999998</v>
      </c>
      <c r="J745" s="38">
        <v>10220</v>
      </c>
      <c r="K745" s="36" t="s">
        <v>5471</v>
      </c>
      <c r="L745" s="39">
        <v>42678</v>
      </c>
      <c r="M745" s="39">
        <v>42914</v>
      </c>
      <c r="N745" s="36" t="s">
        <v>5696</v>
      </c>
      <c r="O745" s="36" t="s">
        <v>3346</v>
      </c>
      <c r="P745" s="37">
        <v>5.8799999999999998E-2</v>
      </c>
      <c r="Q745" s="36" t="s">
        <v>677</v>
      </c>
      <c r="R745" s="36" t="s">
        <v>682</v>
      </c>
      <c r="S745" s="47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</row>
    <row r="746" spans="2:37">
      <c r="B746" s="36" t="s">
        <v>5478</v>
      </c>
      <c r="C746" s="36" t="s">
        <v>10405</v>
      </c>
      <c r="D746" s="36" t="s">
        <v>3360</v>
      </c>
      <c r="E746" s="36" t="s">
        <v>4879</v>
      </c>
      <c r="F746" s="36" t="s">
        <v>679</v>
      </c>
      <c r="G746" s="36" t="s">
        <v>9925</v>
      </c>
      <c r="H746" s="36" t="s">
        <v>675</v>
      </c>
      <c r="I746" s="37">
        <v>2.3969999999999998</v>
      </c>
      <c r="J746" s="38">
        <v>10220</v>
      </c>
      <c r="K746" s="36" t="s">
        <v>5471</v>
      </c>
      <c r="L746" s="39">
        <v>42678</v>
      </c>
      <c r="M746" s="39">
        <v>42914</v>
      </c>
      <c r="N746" s="36" t="s">
        <v>5696</v>
      </c>
      <c r="O746" s="36" t="s">
        <v>3346</v>
      </c>
      <c r="P746" s="37">
        <v>0.1971</v>
      </c>
      <c r="Q746" s="36" t="s">
        <v>677</v>
      </c>
      <c r="R746" s="36" t="s">
        <v>682</v>
      </c>
      <c r="S746" s="47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</row>
    <row r="747" spans="2:37">
      <c r="B747" s="36" t="s">
        <v>5479</v>
      </c>
      <c r="C747" s="36" t="s">
        <v>5480</v>
      </c>
      <c r="D747" s="36" t="s">
        <v>10406</v>
      </c>
      <c r="E747" s="36" t="s">
        <v>4879</v>
      </c>
      <c r="F747" s="36" t="s">
        <v>679</v>
      </c>
      <c r="G747" s="36" t="s">
        <v>674</v>
      </c>
      <c r="H747" s="36" t="s">
        <v>675</v>
      </c>
      <c r="I747" s="37">
        <v>2.5</v>
      </c>
      <c r="J747" s="38">
        <v>10000</v>
      </c>
      <c r="K747" s="36" t="s">
        <v>452</v>
      </c>
      <c r="L747" s="39">
        <v>42696</v>
      </c>
      <c r="M747" s="39">
        <v>42697</v>
      </c>
      <c r="N747" s="36" t="s">
        <v>5450</v>
      </c>
      <c r="O747" s="36" t="s">
        <v>10376</v>
      </c>
      <c r="P747" s="37">
        <v>1E-4</v>
      </c>
      <c r="Q747" s="36" t="s">
        <v>677</v>
      </c>
      <c r="R747" s="36" t="s">
        <v>682</v>
      </c>
      <c r="S747" s="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</row>
    <row r="748" spans="2:37">
      <c r="B748" s="36" t="s">
        <v>5481</v>
      </c>
      <c r="C748" s="36" t="s">
        <v>3361</v>
      </c>
      <c r="D748" s="36" t="s">
        <v>10407</v>
      </c>
      <c r="E748" s="36" t="s">
        <v>4879</v>
      </c>
      <c r="F748" s="36" t="s">
        <v>679</v>
      </c>
      <c r="G748" s="36" t="s">
        <v>692</v>
      </c>
      <c r="H748" s="36" t="s">
        <v>675</v>
      </c>
      <c r="I748" s="37">
        <v>2.5</v>
      </c>
      <c r="J748" s="38">
        <v>10000</v>
      </c>
      <c r="K748" s="36" t="s">
        <v>452</v>
      </c>
      <c r="L748" s="39">
        <v>42696</v>
      </c>
      <c r="M748" s="39">
        <v>42697</v>
      </c>
      <c r="N748" s="36" t="s">
        <v>5450</v>
      </c>
      <c r="O748" s="36" t="s">
        <v>10376</v>
      </c>
      <c r="P748" s="37">
        <v>0.1106</v>
      </c>
      <c r="Q748" s="36" t="s">
        <v>677</v>
      </c>
      <c r="R748" s="36" t="s">
        <v>9492</v>
      </c>
      <c r="S748" s="47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</row>
    <row r="749" spans="2:37">
      <c r="B749" s="36" t="s">
        <v>5482</v>
      </c>
      <c r="C749" s="36" t="s">
        <v>3362</v>
      </c>
      <c r="D749" s="36" t="s">
        <v>10408</v>
      </c>
      <c r="E749" s="36" t="s">
        <v>4879</v>
      </c>
      <c r="F749" s="36" t="s">
        <v>679</v>
      </c>
      <c r="G749" s="36" t="s">
        <v>674</v>
      </c>
      <c r="H749" s="36" t="s">
        <v>675</v>
      </c>
      <c r="I749" s="37">
        <v>2.4460000000000002</v>
      </c>
      <c r="J749" s="38">
        <v>10220</v>
      </c>
      <c r="K749" s="36" t="s">
        <v>5483</v>
      </c>
      <c r="L749" s="39">
        <v>42696</v>
      </c>
      <c r="M749" s="39">
        <v>42732</v>
      </c>
      <c r="N749" s="36" t="s">
        <v>447</v>
      </c>
      <c r="O749" s="36" t="s">
        <v>10259</v>
      </c>
      <c r="P749" s="37">
        <v>5.4999999999999997E-3</v>
      </c>
      <c r="Q749" s="36" t="s">
        <v>677</v>
      </c>
      <c r="R749" s="36" t="s">
        <v>682</v>
      </c>
      <c r="S749" s="47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</row>
    <row r="750" spans="2:37">
      <c r="B750" s="36" t="s">
        <v>10409</v>
      </c>
      <c r="C750" s="36" t="s">
        <v>10410</v>
      </c>
      <c r="D750" s="36" t="s">
        <v>3363</v>
      </c>
      <c r="E750" s="36" t="s">
        <v>4879</v>
      </c>
      <c r="F750" s="36" t="s">
        <v>679</v>
      </c>
      <c r="G750" s="36" t="s">
        <v>692</v>
      </c>
      <c r="H750" s="36" t="s">
        <v>675</v>
      </c>
      <c r="I750" s="37">
        <v>2.4460000000000002</v>
      </c>
      <c r="J750" s="38">
        <v>10220</v>
      </c>
      <c r="K750" s="36" t="s">
        <v>5483</v>
      </c>
      <c r="L750" s="39">
        <v>42696</v>
      </c>
      <c r="M750" s="39">
        <v>42732</v>
      </c>
      <c r="N750" s="36" t="s">
        <v>447</v>
      </c>
      <c r="O750" s="36" t="s">
        <v>10259</v>
      </c>
      <c r="P750" s="37">
        <v>0.1205</v>
      </c>
      <c r="Q750" s="36" t="s">
        <v>677</v>
      </c>
      <c r="R750" s="36" t="s">
        <v>682</v>
      </c>
      <c r="S750" s="47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</row>
    <row r="751" spans="2:37">
      <c r="B751" s="36" t="s">
        <v>10411</v>
      </c>
      <c r="C751" s="36" t="s">
        <v>5484</v>
      </c>
      <c r="D751" s="36" t="s">
        <v>3364</v>
      </c>
      <c r="E751" s="36" t="s">
        <v>4879</v>
      </c>
      <c r="F751" s="36" t="s">
        <v>679</v>
      </c>
      <c r="G751" s="36" t="s">
        <v>674</v>
      </c>
      <c r="H751" s="36" t="s">
        <v>675</v>
      </c>
      <c r="I751" s="37">
        <v>2.4460000000000002</v>
      </c>
      <c r="J751" s="38">
        <v>10220</v>
      </c>
      <c r="K751" s="36" t="s">
        <v>3287</v>
      </c>
      <c r="L751" s="39">
        <v>42696</v>
      </c>
      <c r="M751" s="39">
        <v>42816</v>
      </c>
      <c r="N751" s="36" t="s">
        <v>3288</v>
      </c>
      <c r="O751" s="36" t="s">
        <v>5549</v>
      </c>
      <c r="P751" s="37">
        <v>3.4099999999999998E-2</v>
      </c>
      <c r="Q751" s="36" t="s">
        <v>677</v>
      </c>
      <c r="R751" s="36" t="s">
        <v>9492</v>
      </c>
      <c r="S751" s="47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</row>
    <row r="752" spans="2:37">
      <c r="B752" s="36" t="s">
        <v>10412</v>
      </c>
      <c r="C752" s="36" t="s">
        <v>3365</v>
      </c>
      <c r="D752" s="36" t="s">
        <v>3366</v>
      </c>
      <c r="E752" s="36" t="s">
        <v>4879</v>
      </c>
      <c r="F752" s="36" t="s">
        <v>679</v>
      </c>
      <c r="G752" s="36" t="s">
        <v>692</v>
      </c>
      <c r="H752" s="36" t="s">
        <v>675</v>
      </c>
      <c r="I752" s="37">
        <v>2.4460000000000002</v>
      </c>
      <c r="J752" s="38">
        <v>10220</v>
      </c>
      <c r="K752" s="36" t="s">
        <v>3287</v>
      </c>
      <c r="L752" s="39">
        <v>42696</v>
      </c>
      <c r="M752" s="39">
        <v>42816</v>
      </c>
      <c r="N752" s="36" t="s">
        <v>3288</v>
      </c>
      <c r="O752" s="36" t="s">
        <v>5549</v>
      </c>
      <c r="P752" s="37">
        <v>0.1628</v>
      </c>
      <c r="Q752" s="36" t="s">
        <v>677</v>
      </c>
      <c r="R752" s="36" t="s">
        <v>682</v>
      </c>
      <c r="S752" s="47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</row>
    <row r="753" spans="2:37">
      <c r="B753" s="36" t="s">
        <v>5485</v>
      </c>
      <c r="C753" s="36" t="s">
        <v>5486</v>
      </c>
      <c r="D753" s="36" t="s">
        <v>3367</v>
      </c>
      <c r="E753" s="36" t="s">
        <v>4879</v>
      </c>
      <c r="F753" s="36" t="s">
        <v>679</v>
      </c>
      <c r="G753" s="36" t="s">
        <v>674</v>
      </c>
      <c r="H753" s="36" t="s">
        <v>675</v>
      </c>
      <c r="I753" s="37">
        <v>2.4460000000000002</v>
      </c>
      <c r="J753" s="38">
        <v>10220</v>
      </c>
      <c r="K753" s="36" t="s">
        <v>5471</v>
      </c>
      <c r="L753" s="39">
        <v>42696</v>
      </c>
      <c r="M753" s="39">
        <v>42914</v>
      </c>
      <c r="N753" s="36" t="s">
        <v>5696</v>
      </c>
      <c r="O753" s="36" t="s">
        <v>3346</v>
      </c>
      <c r="P753" s="37">
        <v>6.5299999999999997E-2</v>
      </c>
      <c r="Q753" s="36" t="s">
        <v>9548</v>
      </c>
      <c r="R753" s="36" t="s">
        <v>682</v>
      </c>
      <c r="S753" s="47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</row>
    <row r="754" spans="2:37">
      <c r="B754" s="36" t="s">
        <v>10413</v>
      </c>
      <c r="C754" s="36" t="s">
        <v>5487</v>
      </c>
      <c r="D754" s="36" t="s">
        <v>3368</v>
      </c>
      <c r="E754" s="36" t="s">
        <v>4879</v>
      </c>
      <c r="F754" s="36" t="s">
        <v>679</v>
      </c>
      <c r="G754" s="36" t="s">
        <v>692</v>
      </c>
      <c r="H754" s="36" t="s">
        <v>675</v>
      </c>
      <c r="I754" s="37">
        <v>2.4460000000000002</v>
      </c>
      <c r="J754" s="38">
        <v>10220</v>
      </c>
      <c r="K754" s="36" t="s">
        <v>5471</v>
      </c>
      <c r="L754" s="39">
        <v>42696</v>
      </c>
      <c r="M754" s="39">
        <v>42914</v>
      </c>
      <c r="N754" s="36" t="s">
        <v>5696</v>
      </c>
      <c r="O754" s="36" t="s">
        <v>3346</v>
      </c>
      <c r="P754" s="37">
        <v>0.20050000000000001</v>
      </c>
      <c r="Q754" s="36" t="s">
        <v>677</v>
      </c>
      <c r="R754" s="36" t="s">
        <v>9492</v>
      </c>
      <c r="S754" s="47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</row>
    <row r="755" spans="2:37">
      <c r="B755" s="36" t="s">
        <v>5488</v>
      </c>
      <c r="C755" s="36" t="s">
        <v>10414</v>
      </c>
      <c r="D755" s="36" t="s">
        <v>5489</v>
      </c>
      <c r="E755" s="36" t="s">
        <v>4879</v>
      </c>
      <c r="F755" s="36" t="s">
        <v>679</v>
      </c>
      <c r="G755" s="36" t="s">
        <v>674</v>
      </c>
      <c r="H755" s="36" t="s">
        <v>675</v>
      </c>
      <c r="I755" s="37">
        <v>2.25</v>
      </c>
      <c r="J755" s="38">
        <v>10220</v>
      </c>
      <c r="K755" s="36" t="s">
        <v>5490</v>
      </c>
      <c r="L755" s="39">
        <v>42698</v>
      </c>
      <c r="M755" s="39">
        <v>42760</v>
      </c>
      <c r="N755" s="36" t="s">
        <v>10415</v>
      </c>
      <c r="O755" s="36" t="s">
        <v>5491</v>
      </c>
      <c r="P755" s="37">
        <v>0.12670000000000001</v>
      </c>
      <c r="Q755" s="36" t="s">
        <v>677</v>
      </c>
      <c r="R755" s="36" t="s">
        <v>682</v>
      </c>
      <c r="S755" s="47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</row>
    <row r="756" spans="2:37">
      <c r="B756" s="36" t="s">
        <v>3369</v>
      </c>
      <c r="C756" s="36" t="s">
        <v>5492</v>
      </c>
      <c r="D756" s="36" t="s">
        <v>3370</v>
      </c>
      <c r="E756" s="36" t="s">
        <v>4879</v>
      </c>
      <c r="F756" s="36" t="s">
        <v>679</v>
      </c>
      <c r="G756" s="36" t="s">
        <v>674</v>
      </c>
      <c r="H756" s="36" t="s">
        <v>675</v>
      </c>
      <c r="I756" s="37">
        <v>2.2989999999999999</v>
      </c>
      <c r="J756" s="38">
        <v>10220</v>
      </c>
      <c r="K756" s="36" t="s">
        <v>5490</v>
      </c>
      <c r="L756" s="39">
        <v>42698</v>
      </c>
      <c r="M756" s="39">
        <v>42760</v>
      </c>
      <c r="N756" s="36" t="s">
        <v>5536</v>
      </c>
      <c r="O756" s="36" t="s">
        <v>5491</v>
      </c>
      <c r="P756" s="37">
        <v>7.9600000000000004E-2</v>
      </c>
      <c r="Q756" s="36" t="s">
        <v>677</v>
      </c>
      <c r="R756" s="36" t="s">
        <v>682</v>
      </c>
      <c r="S756" s="47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</row>
    <row r="757" spans="2:37">
      <c r="B757" s="36" t="s">
        <v>5493</v>
      </c>
      <c r="C757" s="36" t="s">
        <v>3371</v>
      </c>
      <c r="D757" s="36" t="s">
        <v>5494</v>
      </c>
      <c r="E757" s="36" t="s">
        <v>4879</v>
      </c>
      <c r="F757" s="36" t="s">
        <v>679</v>
      </c>
      <c r="G757" s="36" t="s">
        <v>674</v>
      </c>
      <c r="H757" s="36" t="s">
        <v>675</v>
      </c>
      <c r="I757" s="37">
        <v>2.3479999999999999</v>
      </c>
      <c r="J757" s="38">
        <v>10220</v>
      </c>
      <c r="K757" s="36" t="s">
        <v>5490</v>
      </c>
      <c r="L757" s="39">
        <v>42698</v>
      </c>
      <c r="M757" s="39">
        <v>42760</v>
      </c>
      <c r="N757" s="36" t="s">
        <v>5536</v>
      </c>
      <c r="O757" s="36" t="s">
        <v>5491</v>
      </c>
      <c r="P757" s="37">
        <v>5.28E-2</v>
      </c>
      <c r="Q757" s="36" t="s">
        <v>677</v>
      </c>
      <c r="R757" s="36" t="s">
        <v>682</v>
      </c>
      <c r="S757" s="4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</row>
    <row r="758" spans="2:37">
      <c r="B758" s="36" t="s">
        <v>10416</v>
      </c>
      <c r="C758" s="36" t="s">
        <v>3372</v>
      </c>
      <c r="D758" s="36" t="s">
        <v>10417</v>
      </c>
      <c r="E758" s="36" t="s">
        <v>4879</v>
      </c>
      <c r="F758" s="36" t="s">
        <v>679</v>
      </c>
      <c r="G758" s="36" t="s">
        <v>674</v>
      </c>
      <c r="H758" s="36" t="s">
        <v>675</v>
      </c>
      <c r="I758" s="37">
        <v>2.3969999999999998</v>
      </c>
      <c r="J758" s="38">
        <v>10220</v>
      </c>
      <c r="K758" s="36" t="s">
        <v>5490</v>
      </c>
      <c r="L758" s="39">
        <v>42698</v>
      </c>
      <c r="M758" s="39">
        <v>42760</v>
      </c>
      <c r="N758" s="36" t="s">
        <v>5536</v>
      </c>
      <c r="O758" s="36" t="s">
        <v>5491</v>
      </c>
      <c r="P758" s="37">
        <v>3.32E-2</v>
      </c>
      <c r="Q758" s="36" t="s">
        <v>677</v>
      </c>
      <c r="R758" s="36" t="s">
        <v>682</v>
      </c>
      <c r="S758" s="47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</row>
    <row r="759" spans="2:37">
      <c r="B759" s="36" t="s">
        <v>5495</v>
      </c>
      <c r="C759" s="36" t="s">
        <v>3373</v>
      </c>
      <c r="D759" s="36" t="s">
        <v>3374</v>
      </c>
      <c r="E759" s="36" t="s">
        <v>4879</v>
      </c>
      <c r="F759" s="36" t="s">
        <v>679</v>
      </c>
      <c r="G759" s="36" t="s">
        <v>674</v>
      </c>
      <c r="H759" s="36" t="s">
        <v>675</v>
      </c>
      <c r="I759" s="37">
        <v>2.4460000000000002</v>
      </c>
      <c r="J759" s="38">
        <v>10220</v>
      </c>
      <c r="K759" s="36" t="s">
        <v>5490</v>
      </c>
      <c r="L759" s="39">
        <v>42698</v>
      </c>
      <c r="M759" s="39">
        <v>42760</v>
      </c>
      <c r="N759" s="36" t="s">
        <v>5536</v>
      </c>
      <c r="O759" s="36" t="s">
        <v>5491</v>
      </c>
      <c r="P759" s="37">
        <v>1.9199999999999998E-2</v>
      </c>
      <c r="Q759" s="36" t="s">
        <v>677</v>
      </c>
      <c r="R759" s="36" t="s">
        <v>682</v>
      </c>
      <c r="S759" s="47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</row>
    <row r="760" spans="2:37">
      <c r="B760" s="36" t="s">
        <v>5496</v>
      </c>
      <c r="C760" s="36" t="s">
        <v>10418</v>
      </c>
      <c r="D760" s="36" t="s">
        <v>10419</v>
      </c>
      <c r="E760" s="36" t="s">
        <v>4879</v>
      </c>
      <c r="F760" s="36" t="s">
        <v>679</v>
      </c>
      <c r="G760" s="36" t="s">
        <v>692</v>
      </c>
      <c r="H760" s="36" t="s">
        <v>675</v>
      </c>
      <c r="I760" s="37">
        <v>2.25</v>
      </c>
      <c r="J760" s="38">
        <v>10220</v>
      </c>
      <c r="K760" s="36" t="s">
        <v>5490</v>
      </c>
      <c r="L760" s="39">
        <v>42698</v>
      </c>
      <c r="M760" s="39">
        <v>42760</v>
      </c>
      <c r="N760" s="36" t="s">
        <v>5536</v>
      </c>
      <c r="O760" s="36" t="s">
        <v>5491</v>
      </c>
      <c r="P760" s="37">
        <v>2.0400000000000001E-2</v>
      </c>
      <c r="Q760" s="36" t="s">
        <v>677</v>
      </c>
      <c r="R760" s="36" t="s">
        <v>682</v>
      </c>
      <c r="S760" s="47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</row>
    <row r="761" spans="2:37">
      <c r="B761" s="36" t="s">
        <v>10420</v>
      </c>
      <c r="C761" s="36" t="s">
        <v>5497</v>
      </c>
      <c r="D761" s="36" t="s">
        <v>10421</v>
      </c>
      <c r="E761" s="36" t="s">
        <v>4879</v>
      </c>
      <c r="F761" s="36" t="s">
        <v>679</v>
      </c>
      <c r="G761" s="36" t="s">
        <v>692</v>
      </c>
      <c r="H761" s="36" t="s">
        <v>675</v>
      </c>
      <c r="I761" s="37">
        <v>2.2989999999999999</v>
      </c>
      <c r="J761" s="38">
        <v>10220</v>
      </c>
      <c r="K761" s="36" t="s">
        <v>5490</v>
      </c>
      <c r="L761" s="39">
        <v>42698</v>
      </c>
      <c r="M761" s="39">
        <v>42760</v>
      </c>
      <c r="N761" s="36" t="s">
        <v>10415</v>
      </c>
      <c r="O761" s="36" t="s">
        <v>5491</v>
      </c>
      <c r="P761" s="37">
        <v>3.5200000000000002E-2</v>
      </c>
      <c r="Q761" s="36" t="s">
        <v>677</v>
      </c>
      <c r="R761" s="36" t="s">
        <v>9492</v>
      </c>
      <c r="S761" s="47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</row>
    <row r="762" spans="2:37">
      <c r="B762" s="36" t="s">
        <v>5498</v>
      </c>
      <c r="C762" s="36" t="s">
        <v>5499</v>
      </c>
      <c r="D762" s="36" t="s">
        <v>5500</v>
      </c>
      <c r="E762" s="36" t="s">
        <v>4879</v>
      </c>
      <c r="F762" s="36" t="s">
        <v>679</v>
      </c>
      <c r="G762" s="36" t="s">
        <v>692</v>
      </c>
      <c r="H762" s="36" t="s">
        <v>675</v>
      </c>
      <c r="I762" s="37">
        <v>2.3479999999999999</v>
      </c>
      <c r="J762" s="38">
        <v>10220</v>
      </c>
      <c r="K762" s="36" t="s">
        <v>5490</v>
      </c>
      <c r="L762" s="39">
        <v>42698</v>
      </c>
      <c r="M762" s="39">
        <v>42760</v>
      </c>
      <c r="N762" s="36" t="s">
        <v>5536</v>
      </c>
      <c r="O762" s="36" t="s">
        <v>5491</v>
      </c>
      <c r="P762" s="37">
        <v>5.5399999999999998E-2</v>
      </c>
      <c r="Q762" s="36" t="s">
        <v>677</v>
      </c>
      <c r="R762" s="36" t="s">
        <v>682</v>
      </c>
      <c r="S762" s="47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</row>
    <row r="763" spans="2:37">
      <c r="B763" s="36" t="s">
        <v>5501</v>
      </c>
      <c r="C763" s="36" t="s">
        <v>10422</v>
      </c>
      <c r="D763" s="36" t="s">
        <v>3375</v>
      </c>
      <c r="E763" s="36" t="s">
        <v>4879</v>
      </c>
      <c r="F763" s="36" t="s">
        <v>679</v>
      </c>
      <c r="G763" s="36" t="s">
        <v>692</v>
      </c>
      <c r="H763" s="36" t="s">
        <v>675</v>
      </c>
      <c r="I763" s="37">
        <v>2.3969999999999998</v>
      </c>
      <c r="J763" s="38">
        <v>10220</v>
      </c>
      <c r="K763" s="36" t="s">
        <v>5490</v>
      </c>
      <c r="L763" s="39">
        <v>42698</v>
      </c>
      <c r="M763" s="39">
        <v>42760</v>
      </c>
      <c r="N763" s="36" t="s">
        <v>5536</v>
      </c>
      <c r="O763" s="36" t="s">
        <v>5491</v>
      </c>
      <c r="P763" s="37">
        <v>8.5300000000000001E-2</v>
      </c>
      <c r="Q763" s="36" t="s">
        <v>677</v>
      </c>
      <c r="R763" s="36" t="s">
        <v>682</v>
      </c>
      <c r="S763" s="47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</row>
    <row r="764" spans="2:37">
      <c r="B764" s="36" t="s">
        <v>5502</v>
      </c>
      <c r="C764" s="36" t="s">
        <v>5503</v>
      </c>
      <c r="D764" s="36" t="s">
        <v>5504</v>
      </c>
      <c r="E764" s="36" t="s">
        <v>4879</v>
      </c>
      <c r="F764" s="36" t="s">
        <v>679</v>
      </c>
      <c r="G764" s="36" t="s">
        <v>692</v>
      </c>
      <c r="H764" s="36" t="s">
        <v>675</v>
      </c>
      <c r="I764" s="37">
        <v>2.4460000000000002</v>
      </c>
      <c r="J764" s="38">
        <v>10220</v>
      </c>
      <c r="K764" s="36" t="s">
        <v>5490</v>
      </c>
      <c r="L764" s="39">
        <v>42698</v>
      </c>
      <c r="M764" s="39">
        <v>42760</v>
      </c>
      <c r="N764" s="36" t="s">
        <v>5536</v>
      </c>
      <c r="O764" s="36" t="s">
        <v>5491</v>
      </c>
      <c r="P764" s="37">
        <v>0.122</v>
      </c>
      <c r="Q764" s="36" t="s">
        <v>677</v>
      </c>
      <c r="R764" s="36" t="s">
        <v>682</v>
      </c>
      <c r="S764" s="47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</row>
    <row r="765" spans="2:37">
      <c r="B765" s="36" t="s">
        <v>3376</v>
      </c>
      <c r="C765" s="36" t="s">
        <v>5505</v>
      </c>
      <c r="D765" s="36" t="s">
        <v>5506</v>
      </c>
      <c r="E765" s="36" t="s">
        <v>4879</v>
      </c>
      <c r="F765" s="36" t="s">
        <v>679</v>
      </c>
      <c r="G765" s="36" t="s">
        <v>674</v>
      </c>
      <c r="H765" s="36" t="s">
        <v>675</v>
      </c>
      <c r="I765" s="37">
        <v>2.4950000000000001</v>
      </c>
      <c r="J765" s="38">
        <v>10220</v>
      </c>
      <c r="K765" s="36" t="s">
        <v>5483</v>
      </c>
      <c r="L765" s="39">
        <v>42699</v>
      </c>
      <c r="M765" s="39">
        <v>42732</v>
      </c>
      <c r="N765" s="36" t="s">
        <v>447</v>
      </c>
      <c r="O765" s="36" t="s">
        <v>10259</v>
      </c>
      <c r="P765" s="37">
        <v>3.0000000000000001E-3</v>
      </c>
      <c r="Q765" s="36" t="s">
        <v>677</v>
      </c>
      <c r="R765" s="36" t="s">
        <v>682</v>
      </c>
      <c r="S765" s="47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</row>
    <row r="766" spans="2:37">
      <c r="B766" s="36" t="s">
        <v>5507</v>
      </c>
      <c r="C766" s="36" t="s">
        <v>3377</v>
      </c>
      <c r="D766" s="36" t="s">
        <v>5508</v>
      </c>
      <c r="E766" s="36" t="s">
        <v>4879</v>
      </c>
      <c r="F766" s="36" t="s">
        <v>679</v>
      </c>
      <c r="G766" s="36" t="s">
        <v>692</v>
      </c>
      <c r="H766" s="36" t="s">
        <v>675</v>
      </c>
      <c r="I766" s="37">
        <v>2.4950000000000001</v>
      </c>
      <c r="J766" s="38">
        <v>10220</v>
      </c>
      <c r="K766" s="36" t="s">
        <v>5483</v>
      </c>
      <c r="L766" s="39">
        <v>42699</v>
      </c>
      <c r="M766" s="39">
        <v>42732</v>
      </c>
      <c r="N766" s="36" t="s">
        <v>447</v>
      </c>
      <c r="O766" s="36" t="s">
        <v>10259</v>
      </c>
      <c r="P766" s="37">
        <v>0.13469999999999999</v>
      </c>
      <c r="Q766" s="36" t="s">
        <v>677</v>
      </c>
      <c r="R766" s="36" t="s">
        <v>682</v>
      </c>
      <c r="S766" s="47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</row>
    <row r="767" spans="2:37">
      <c r="B767" s="36" t="s">
        <v>3378</v>
      </c>
      <c r="C767" s="36" t="s">
        <v>10423</v>
      </c>
      <c r="D767" s="36" t="s">
        <v>10424</v>
      </c>
      <c r="E767" s="36" t="s">
        <v>4879</v>
      </c>
      <c r="F767" s="36" t="s">
        <v>679</v>
      </c>
      <c r="G767" s="36" t="s">
        <v>674</v>
      </c>
      <c r="H767" s="36" t="s">
        <v>675</v>
      </c>
      <c r="I767" s="37">
        <v>2.4950000000000001</v>
      </c>
      <c r="J767" s="38">
        <v>10220</v>
      </c>
      <c r="K767" s="36" t="s">
        <v>5490</v>
      </c>
      <c r="L767" s="39">
        <v>42699</v>
      </c>
      <c r="M767" s="39">
        <v>42760</v>
      </c>
      <c r="N767" s="36" t="s">
        <v>5536</v>
      </c>
      <c r="O767" s="36" t="s">
        <v>5491</v>
      </c>
      <c r="P767" s="37">
        <v>9.5999999999999992E-3</v>
      </c>
      <c r="Q767" s="36" t="s">
        <v>677</v>
      </c>
      <c r="R767" s="36" t="s">
        <v>682</v>
      </c>
      <c r="S767" s="4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</row>
    <row r="768" spans="2:37">
      <c r="B768" s="36" t="s">
        <v>3379</v>
      </c>
      <c r="C768" s="36" t="s">
        <v>5509</v>
      </c>
      <c r="D768" s="36" t="s">
        <v>3380</v>
      </c>
      <c r="E768" s="36" t="s">
        <v>4879</v>
      </c>
      <c r="F768" s="36" t="s">
        <v>679</v>
      </c>
      <c r="G768" s="36" t="s">
        <v>692</v>
      </c>
      <c r="H768" s="36" t="s">
        <v>675</v>
      </c>
      <c r="I768" s="37">
        <v>2.4950000000000001</v>
      </c>
      <c r="J768" s="38">
        <v>10220</v>
      </c>
      <c r="K768" s="36" t="s">
        <v>5490</v>
      </c>
      <c r="L768" s="39">
        <v>42699</v>
      </c>
      <c r="M768" s="39">
        <v>42760</v>
      </c>
      <c r="N768" s="36" t="s">
        <v>5536</v>
      </c>
      <c r="O768" s="36" t="s">
        <v>5491</v>
      </c>
      <c r="P768" s="37">
        <v>0.14649999999999999</v>
      </c>
      <c r="Q768" s="36" t="s">
        <v>677</v>
      </c>
      <c r="R768" s="36" t="s">
        <v>682</v>
      </c>
      <c r="S768" s="47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</row>
    <row r="769" spans="2:37">
      <c r="B769" s="36" t="s">
        <v>5510</v>
      </c>
      <c r="C769" s="36" t="s">
        <v>3381</v>
      </c>
      <c r="D769" s="36" t="s">
        <v>3382</v>
      </c>
      <c r="E769" s="36" t="s">
        <v>4879</v>
      </c>
      <c r="F769" s="36" t="s">
        <v>679</v>
      </c>
      <c r="G769" s="36" t="s">
        <v>674</v>
      </c>
      <c r="H769" s="36" t="s">
        <v>675</v>
      </c>
      <c r="I769" s="37">
        <v>2.4950000000000001</v>
      </c>
      <c r="J769" s="38">
        <v>10220</v>
      </c>
      <c r="K769" s="36" t="s">
        <v>3287</v>
      </c>
      <c r="L769" s="39">
        <v>42699</v>
      </c>
      <c r="M769" s="39">
        <v>42816</v>
      </c>
      <c r="N769" s="36" t="s">
        <v>3288</v>
      </c>
      <c r="O769" s="36" t="s">
        <v>5549</v>
      </c>
      <c r="P769" s="37">
        <v>2.6200000000000001E-2</v>
      </c>
      <c r="Q769" s="36" t="s">
        <v>677</v>
      </c>
      <c r="R769" s="36" t="s">
        <v>682</v>
      </c>
      <c r="S769" s="47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</row>
    <row r="770" spans="2:37">
      <c r="B770" s="36" t="s">
        <v>5511</v>
      </c>
      <c r="C770" s="36" t="s">
        <v>5512</v>
      </c>
      <c r="D770" s="36" t="s">
        <v>10425</v>
      </c>
      <c r="E770" s="36" t="s">
        <v>4879</v>
      </c>
      <c r="F770" s="36" t="s">
        <v>679</v>
      </c>
      <c r="G770" s="36" t="s">
        <v>692</v>
      </c>
      <c r="H770" s="36" t="s">
        <v>675</v>
      </c>
      <c r="I770" s="37">
        <v>2.4950000000000001</v>
      </c>
      <c r="J770" s="38">
        <v>10220</v>
      </c>
      <c r="K770" s="36" t="s">
        <v>3287</v>
      </c>
      <c r="L770" s="39">
        <v>42699</v>
      </c>
      <c r="M770" s="39">
        <v>42816</v>
      </c>
      <c r="N770" s="36" t="s">
        <v>10426</v>
      </c>
      <c r="O770" s="36" t="s">
        <v>5549</v>
      </c>
      <c r="P770" s="37">
        <v>0.17599999999999999</v>
      </c>
      <c r="Q770" s="36" t="s">
        <v>677</v>
      </c>
      <c r="R770" s="36" t="s">
        <v>682</v>
      </c>
      <c r="S770" s="47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</row>
    <row r="771" spans="2:37">
      <c r="B771" s="36" t="s">
        <v>5513</v>
      </c>
      <c r="C771" s="36" t="s">
        <v>10427</v>
      </c>
      <c r="D771" s="36" t="s">
        <v>10428</v>
      </c>
      <c r="E771" s="36" t="s">
        <v>4879</v>
      </c>
      <c r="F771" s="36" t="s">
        <v>679</v>
      </c>
      <c r="G771" s="36" t="s">
        <v>674</v>
      </c>
      <c r="H771" s="36" t="s">
        <v>675</v>
      </c>
      <c r="I771" s="37">
        <v>2.4950000000000001</v>
      </c>
      <c r="J771" s="38">
        <v>10220</v>
      </c>
      <c r="K771" s="36" t="s">
        <v>5471</v>
      </c>
      <c r="L771" s="39">
        <v>42699</v>
      </c>
      <c r="M771" s="39">
        <v>42914</v>
      </c>
      <c r="N771" s="36" t="s">
        <v>5696</v>
      </c>
      <c r="O771" s="36" t="s">
        <v>3346</v>
      </c>
      <c r="P771" s="37">
        <v>5.0999999999999997E-2</v>
      </c>
      <c r="Q771" s="36" t="s">
        <v>677</v>
      </c>
      <c r="R771" s="36" t="s">
        <v>682</v>
      </c>
      <c r="S771" s="47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</row>
    <row r="772" spans="2:37">
      <c r="B772" s="36" t="s">
        <v>10429</v>
      </c>
      <c r="C772" s="36" t="s">
        <v>3383</v>
      </c>
      <c r="D772" s="36" t="s">
        <v>3384</v>
      </c>
      <c r="E772" s="36" t="s">
        <v>4879</v>
      </c>
      <c r="F772" s="36" t="s">
        <v>679</v>
      </c>
      <c r="G772" s="36" t="s">
        <v>692</v>
      </c>
      <c r="H772" s="36" t="s">
        <v>675</v>
      </c>
      <c r="I772" s="37">
        <v>2.4950000000000001</v>
      </c>
      <c r="J772" s="38">
        <v>10220</v>
      </c>
      <c r="K772" s="36" t="s">
        <v>5471</v>
      </c>
      <c r="L772" s="39">
        <v>42699</v>
      </c>
      <c r="M772" s="39">
        <v>42914</v>
      </c>
      <c r="N772" s="36" t="s">
        <v>5696</v>
      </c>
      <c r="O772" s="36" t="s">
        <v>3346</v>
      </c>
      <c r="P772" s="37">
        <v>0.2157</v>
      </c>
      <c r="Q772" s="36" t="s">
        <v>677</v>
      </c>
      <c r="R772" s="36" t="s">
        <v>682</v>
      </c>
      <c r="S772" s="47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</row>
    <row r="773" spans="2:37">
      <c r="B773" s="36" t="s">
        <v>5514</v>
      </c>
      <c r="C773" s="36" t="s">
        <v>3385</v>
      </c>
      <c r="D773" s="36" t="s">
        <v>5515</v>
      </c>
      <c r="E773" s="36" t="s">
        <v>4879</v>
      </c>
      <c r="F773" s="36" t="s">
        <v>679</v>
      </c>
      <c r="G773" s="36" t="s">
        <v>674</v>
      </c>
      <c r="H773" s="36" t="s">
        <v>675</v>
      </c>
      <c r="I773" s="37">
        <v>2.2999999999999998</v>
      </c>
      <c r="J773" s="38">
        <v>10000</v>
      </c>
      <c r="K773" s="36" t="s">
        <v>5483</v>
      </c>
      <c r="L773" s="39">
        <v>42703</v>
      </c>
      <c r="M773" s="39">
        <v>42732</v>
      </c>
      <c r="N773" s="36" t="s">
        <v>447</v>
      </c>
      <c r="O773" s="36" t="s">
        <v>10259</v>
      </c>
      <c r="P773" s="37">
        <v>0.1133</v>
      </c>
      <c r="Q773" s="36" t="s">
        <v>677</v>
      </c>
      <c r="R773" s="36" t="s">
        <v>682</v>
      </c>
      <c r="S773" s="47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</row>
    <row r="774" spans="2:37">
      <c r="B774" s="36" t="s">
        <v>5516</v>
      </c>
      <c r="C774" s="36" t="s">
        <v>5517</v>
      </c>
      <c r="D774" s="36" t="s">
        <v>5518</v>
      </c>
      <c r="E774" s="36" t="s">
        <v>4879</v>
      </c>
      <c r="F774" s="36" t="s">
        <v>679</v>
      </c>
      <c r="G774" s="36" t="s">
        <v>674</v>
      </c>
      <c r="H774" s="36" t="s">
        <v>675</v>
      </c>
      <c r="I774" s="37">
        <v>2.35</v>
      </c>
      <c r="J774" s="38">
        <v>10000</v>
      </c>
      <c r="K774" s="36" t="s">
        <v>5483</v>
      </c>
      <c r="L774" s="39">
        <v>42703</v>
      </c>
      <c r="M774" s="39">
        <v>42732</v>
      </c>
      <c r="N774" s="36" t="s">
        <v>447</v>
      </c>
      <c r="O774" s="36" t="s">
        <v>10259</v>
      </c>
      <c r="P774" s="37">
        <v>7.4200000000000002E-2</v>
      </c>
      <c r="Q774" s="36" t="s">
        <v>677</v>
      </c>
      <c r="R774" s="36" t="s">
        <v>682</v>
      </c>
      <c r="S774" s="47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</row>
    <row r="775" spans="2:37">
      <c r="B775" s="36" t="s">
        <v>3386</v>
      </c>
      <c r="C775" s="36" t="s">
        <v>10430</v>
      </c>
      <c r="D775" s="36" t="s">
        <v>3387</v>
      </c>
      <c r="E775" s="36" t="s">
        <v>4879</v>
      </c>
      <c r="F775" s="36" t="s">
        <v>679</v>
      </c>
      <c r="G775" s="36" t="s">
        <v>674</v>
      </c>
      <c r="H775" s="36" t="s">
        <v>675</v>
      </c>
      <c r="I775" s="37">
        <v>2.4</v>
      </c>
      <c r="J775" s="38">
        <v>10000</v>
      </c>
      <c r="K775" s="36" t="s">
        <v>5483</v>
      </c>
      <c r="L775" s="39">
        <v>42703</v>
      </c>
      <c r="M775" s="39">
        <v>42732</v>
      </c>
      <c r="N775" s="36" t="s">
        <v>447</v>
      </c>
      <c r="O775" s="36" t="s">
        <v>10259</v>
      </c>
      <c r="P775" s="37">
        <v>4.36E-2</v>
      </c>
      <c r="Q775" s="36" t="s">
        <v>677</v>
      </c>
      <c r="R775" s="36" t="s">
        <v>682</v>
      </c>
      <c r="S775" s="47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</row>
    <row r="776" spans="2:37">
      <c r="B776" s="36" t="s">
        <v>3388</v>
      </c>
      <c r="C776" s="36" t="s">
        <v>5519</v>
      </c>
      <c r="D776" s="36" t="s">
        <v>3389</v>
      </c>
      <c r="E776" s="36" t="s">
        <v>4879</v>
      </c>
      <c r="F776" s="36" t="s">
        <v>679</v>
      </c>
      <c r="G776" s="36" t="s">
        <v>674</v>
      </c>
      <c r="H776" s="36" t="s">
        <v>675</v>
      </c>
      <c r="I776" s="37">
        <v>2.4500000000000002</v>
      </c>
      <c r="J776" s="38">
        <v>10000</v>
      </c>
      <c r="K776" s="36" t="s">
        <v>5483</v>
      </c>
      <c r="L776" s="39">
        <v>42703</v>
      </c>
      <c r="M776" s="39">
        <v>42732</v>
      </c>
      <c r="N776" s="36" t="s">
        <v>10346</v>
      </c>
      <c r="O776" s="36" t="s">
        <v>10259</v>
      </c>
      <c r="P776" s="37">
        <v>2.4199999999999999E-2</v>
      </c>
      <c r="Q776" s="36" t="s">
        <v>677</v>
      </c>
      <c r="R776" s="36" t="s">
        <v>682</v>
      </c>
      <c r="S776" s="47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</row>
    <row r="777" spans="2:37">
      <c r="B777" s="36" t="s">
        <v>5520</v>
      </c>
      <c r="C777" s="36" t="s">
        <v>10431</v>
      </c>
      <c r="D777" s="36" t="s">
        <v>5521</v>
      </c>
      <c r="E777" s="36" t="s">
        <v>4879</v>
      </c>
      <c r="F777" s="36" t="s">
        <v>679</v>
      </c>
      <c r="G777" s="36" t="s">
        <v>674</v>
      </c>
      <c r="H777" s="36" t="s">
        <v>675</v>
      </c>
      <c r="I777" s="37">
        <v>2.5</v>
      </c>
      <c r="J777" s="38">
        <v>10000</v>
      </c>
      <c r="K777" s="36" t="s">
        <v>5483</v>
      </c>
      <c r="L777" s="39">
        <v>42703</v>
      </c>
      <c r="M777" s="39">
        <v>42732</v>
      </c>
      <c r="N777" s="36" t="s">
        <v>447</v>
      </c>
      <c r="O777" s="36" t="s">
        <v>10259</v>
      </c>
      <c r="P777" s="37">
        <v>1.18E-2</v>
      </c>
      <c r="Q777" s="36" t="s">
        <v>677</v>
      </c>
      <c r="R777" s="36" t="s">
        <v>682</v>
      </c>
      <c r="S777" s="4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</row>
    <row r="778" spans="2:37">
      <c r="B778" s="36" t="s">
        <v>5522</v>
      </c>
      <c r="C778" s="36" t="s">
        <v>10432</v>
      </c>
      <c r="D778" s="36" t="s">
        <v>5523</v>
      </c>
      <c r="E778" s="36" t="s">
        <v>4879</v>
      </c>
      <c r="F778" s="36" t="s">
        <v>679</v>
      </c>
      <c r="G778" s="36" t="s">
        <v>692</v>
      </c>
      <c r="H778" s="36" t="s">
        <v>675</v>
      </c>
      <c r="I778" s="37">
        <v>2.2999999999999998</v>
      </c>
      <c r="J778" s="38">
        <v>10000</v>
      </c>
      <c r="K778" s="36" t="s">
        <v>5483</v>
      </c>
      <c r="L778" s="39">
        <v>42703</v>
      </c>
      <c r="M778" s="39">
        <v>42732</v>
      </c>
      <c r="N778" s="36" t="s">
        <v>447</v>
      </c>
      <c r="O778" s="36" t="s">
        <v>10259</v>
      </c>
      <c r="P778" s="37">
        <v>8.6E-3</v>
      </c>
      <c r="Q778" s="36" t="s">
        <v>677</v>
      </c>
      <c r="R778" s="36" t="s">
        <v>682</v>
      </c>
      <c r="S778" s="47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</row>
    <row r="779" spans="2:37">
      <c r="B779" s="36" t="s">
        <v>3390</v>
      </c>
      <c r="C779" s="36" t="s">
        <v>10433</v>
      </c>
      <c r="D779" s="36" t="s">
        <v>10434</v>
      </c>
      <c r="E779" s="36" t="s">
        <v>4879</v>
      </c>
      <c r="F779" s="36" t="s">
        <v>679</v>
      </c>
      <c r="G779" s="36" t="s">
        <v>692</v>
      </c>
      <c r="H779" s="36" t="s">
        <v>675</v>
      </c>
      <c r="I779" s="37">
        <v>2.35</v>
      </c>
      <c r="J779" s="38">
        <v>10000</v>
      </c>
      <c r="K779" s="36" t="s">
        <v>5483</v>
      </c>
      <c r="L779" s="39">
        <v>42703</v>
      </c>
      <c r="M779" s="39">
        <v>42732</v>
      </c>
      <c r="N779" s="36" t="s">
        <v>447</v>
      </c>
      <c r="O779" s="36" t="s">
        <v>10259</v>
      </c>
      <c r="P779" s="37">
        <v>1.9599999999999999E-2</v>
      </c>
      <c r="Q779" s="36" t="s">
        <v>677</v>
      </c>
      <c r="R779" s="36" t="s">
        <v>682</v>
      </c>
      <c r="S779" s="47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</row>
    <row r="780" spans="2:37">
      <c r="B780" s="36" t="s">
        <v>10435</v>
      </c>
      <c r="C780" s="36" t="s">
        <v>3391</v>
      </c>
      <c r="D780" s="36" t="s">
        <v>5524</v>
      </c>
      <c r="E780" s="36" t="s">
        <v>4879</v>
      </c>
      <c r="F780" s="36" t="s">
        <v>679</v>
      </c>
      <c r="G780" s="36" t="s">
        <v>692</v>
      </c>
      <c r="H780" s="36" t="s">
        <v>675</v>
      </c>
      <c r="I780" s="37">
        <v>2.4</v>
      </c>
      <c r="J780" s="38">
        <v>10000</v>
      </c>
      <c r="K780" s="36" t="s">
        <v>5483</v>
      </c>
      <c r="L780" s="39">
        <v>42703</v>
      </c>
      <c r="M780" s="39">
        <v>42732</v>
      </c>
      <c r="N780" s="36" t="s">
        <v>447</v>
      </c>
      <c r="O780" s="36" t="s">
        <v>10259</v>
      </c>
      <c r="P780" s="37">
        <v>3.9399999999999998E-2</v>
      </c>
      <c r="Q780" s="36" t="s">
        <v>677</v>
      </c>
      <c r="R780" s="36" t="s">
        <v>682</v>
      </c>
      <c r="S780" s="47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</row>
    <row r="781" spans="2:37">
      <c r="B781" s="36" t="s">
        <v>3392</v>
      </c>
      <c r="C781" s="36" t="s">
        <v>5525</v>
      </c>
      <c r="D781" s="36" t="s">
        <v>5526</v>
      </c>
      <c r="E781" s="36" t="s">
        <v>4879</v>
      </c>
      <c r="F781" s="36" t="s">
        <v>679</v>
      </c>
      <c r="G781" s="36" t="s">
        <v>692</v>
      </c>
      <c r="H781" s="36" t="s">
        <v>675</v>
      </c>
      <c r="I781" s="37">
        <v>2.4500000000000002</v>
      </c>
      <c r="J781" s="38">
        <v>10000</v>
      </c>
      <c r="K781" s="36" t="s">
        <v>5483</v>
      </c>
      <c r="L781" s="39">
        <v>42703</v>
      </c>
      <c r="M781" s="39">
        <v>42732</v>
      </c>
      <c r="N781" s="36" t="s">
        <v>447</v>
      </c>
      <c r="O781" s="36" t="s">
        <v>10259</v>
      </c>
      <c r="P781" s="37">
        <v>7.0999999999999994E-2</v>
      </c>
      <c r="Q781" s="36" t="s">
        <v>677</v>
      </c>
      <c r="R781" s="36" t="s">
        <v>682</v>
      </c>
      <c r="S781" s="47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</row>
    <row r="782" spans="2:37">
      <c r="B782" s="36" t="s">
        <v>5527</v>
      </c>
      <c r="C782" s="36" t="s">
        <v>3393</v>
      </c>
      <c r="D782" s="36" t="s">
        <v>5528</v>
      </c>
      <c r="E782" s="36" t="s">
        <v>4879</v>
      </c>
      <c r="F782" s="36" t="s">
        <v>679</v>
      </c>
      <c r="G782" s="36" t="s">
        <v>692</v>
      </c>
      <c r="H782" s="36" t="s">
        <v>675</v>
      </c>
      <c r="I782" s="37">
        <v>2.5</v>
      </c>
      <c r="J782" s="38">
        <v>10000</v>
      </c>
      <c r="K782" s="36" t="s">
        <v>5483</v>
      </c>
      <c r="L782" s="39">
        <v>42703</v>
      </c>
      <c r="M782" s="39">
        <v>42732</v>
      </c>
      <c r="N782" s="36" t="s">
        <v>447</v>
      </c>
      <c r="O782" s="36" t="s">
        <v>10259</v>
      </c>
      <c r="P782" s="37">
        <v>0.1081</v>
      </c>
      <c r="Q782" s="36" t="s">
        <v>677</v>
      </c>
      <c r="R782" s="36" t="s">
        <v>682</v>
      </c>
      <c r="S782" s="47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</row>
    <row r="783" spans="2:37">
      <c r="B783" s="36" t="s">
        <v>10436</v>
      </c>
      <c r="C783" s="36" t="s">
        <v>10437</v>
      </c>
      <c r="D783" s="36" t="s">
        <v>5529</v>
      </c>
      <c r="E783" s="36" t="s">
        <v>4879</v>
      </c>
      <c r="F783" s="36" t="s">
        <v>679</v>
      </c>
      <c r="G783" s="36" t="s">
        <v>674</v>
      </c>
      <c r="H783" s="36" t="s">
        <v>675</v>
      </c>
      <c r="I783" s="37">
        <v>2.2999999999999998</v>
      </c>
      <c r="J783" s="38">
        <v>10000</v>
      </c>
      <c r="K783" s="36" t="s">
        <v>5490</v>
      </c>
      <c r="L783" s="39">
        <v>42703</v>
      </c>
      <c r="M783" s="39">
        <v>42760</v>
      </c>
      <c r="N783" s="36" t="s">
        <v>5536</v>
      </c>
      <c r="O783" s="36" t="s">
        <v>5491</v>
      </c>
      <c r="P783" s="37">
        <v>0.1208</v>
      </c>
      <c r="Q783" s="36" t="s">
        <v>677</v>
      </c>
      <c r="R783" s="36" t="s">
        <v>682</v>
      </c>
      <c r="S783" s="47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</row>
    <row r="784" spans="2:37">
      <c r="B784" s="36" t="s">
        <v>3394</v>
      </c>
      <c r="C784" s="36" t="s">
        <v>5530</v>
      </c>
      <c r="D784" s="36" t="s">
        <v>3395</v>
      </c>
      <c r="E784" s="36" t="s">
        <v>4879</v>
      </c>
      <c r="F784" s="36" t="s">
        <v>9453</v>
      </c>
      <c r="G784" s="36" t="s">
        <v>674</v>
      </c>
      <c r="H784" s="36" t="s">
        <v>675</v>
      </c>
      <c r="I784" s="37">
        <v>2.35</v>
      </c>
      <c r="J784" s="38">
        <v>10000</v>
      </c>
      <c r="K784" s="36" t="s">
        <v>5490</v>
      </c>
      <c r="L784" s="39">
        <v>42703</v>
      </c>
      <c r="M784" s="39">
        <v>42760</v>
      </c>
      <c r="N784" s="36" t="s">
        <v>5536</v>
      </c>
      <c r="O784" s="36" t="s">
        <v>5491</v>
      </c>
      <c r="P784" s="37">
        <v>8.6400000000000005E-2</v>
      </c>
      <c r="Q784" s="36" t="s">
        <v>677</v>
      </c>
      <c r="R784" s="36" t="s">
        <v>682</v>
      </c>
      <c r="S784" s="47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</row>
    <row r="785" spans="2:37">
      <c r="B785" s="36" t="s">
        <v>5531</v>
      </c>
      <c r="C785" s="36" t="s">
        <v>5532</v>
      </c>
      <c r="D785" s="36" t="s">
        <v>5533</v>
      </c>
      <c r="E785" s="36" t="s">
        <v>9456</v>
      </c>
      <c r="F785" s="36" t="s">
        <v>679</v>
      </c>
      <c r="G785" s="36" t="s">
        <v>674</v>
      </c>
      <c r="H785" s="36" t="s">
        <v>9446</v>
      </c>
      <c r="I785" s="37">
        <v>2.4</v>
      </c>
      <c r="J785" s="38">
        <v>10000</v>
      </c>
      <c r="K785" s="36" t="s">
        <v>5490</v>
      </c>
      <c r="L785" s="39">
        <v>42703</v>
      </c>
      <c r="M785" s="39">
        <v>42760</v>
      </c>
      <c r="N785" s="36" t="s">
        <v>5536</v>
      </c>
      <c r="O785" s="36" t="s">
        <v>5491</v>
      </c>
      <c r="P785" s="37">
        <v>5.8799999999999998E-2</v>
      </c>
      <c r="Q785" s="36" t="s">
        <v>677</v>
      </c>
      <c r="R785" s="36" t="s">
        <v>682</v>
      </c>
      <c r="S785" s="47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</row>
    <row r="786" spans="2:37">
      <c r="B786" s="36" t="s">
        <v>10438</v>
      </c>
      <c r="C786" s="36" t="s">
        <v>3396</v>
      </c>
      <c r="D786" s="36" t="s">
        <v>3397</v>
      </c>
      <c r="E786" s="36" t="s">
        <v>4879</v>
      </c>
      <c r="F786" s="36" t="s">
        <v>679</v>
      </c>
      <c r="G786" s="36" t="s">
        <v>674</v>
      </c>
      <c r="H786" s="36" t="s">
        <v>675</v>
      </c>
      <c r="I786" s="37">
        <v>2.4500000000000002</v>
      </c>
      <c r="J786" s="38">
        <v>10000</v>
      </c>
      <c r="K786" s="36" t="s">
        <v>5490</v>
      </c>
      <c r="L786" s="39">
        <v>42703</v>
      </c>
      <c r="M786" s="39">
        <v>42760</v>
      </c>
      <c r="N786" s="36" t="s">
        <v>5536</v>
      </c>
      <c r="O786" s="36" t="s">
        <v>5491</v>
      </c>
      <c r="P786" s="37">
        <v>3.8100000000000002E-2</v>
      </c>
      <c r="Q786" s="36" t="s">
        <v>677</v>
      </c>
      <c r="R786" s="36" t="s">
        <v>682</v>
      </c>
      <c r="S786" s="47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</row>
    <row r="787" spans="2:37">
      <c r="B787" s="36" t="s">
        <v>10439</v>
      </c>
      <c r="C787" s="36" t="s">
        <v>3398</v>
      </c>
      <c r="D787" s="36" t="s">
        <v>10440</v>
      </c>
      <c r="E787" s="36" t="s">
        <v>4879</v>
      </c>
      <c r="F787" s="36" t="s">
        <v>679</v>
      </c>
      <c r="G787" s="36" t="s">
        <v>674</v>
      </c>
      <c r="H787" s="36" t="s">
        <v>675</v>
      </c>
      <c r="I787" s="37">
        <v>2.5</v>
      </c>
      <c r="J787" s="38">
        <v>10000</v>
      </c>
      <c r="K787" s="36" t="s">
        <v>5490</v>
      </c>
      <c r="L787" s="39">
        <v>42703</v>
      </c>
      <c r="M787" s="39">
        <v>42760</v>
      </c>
      <c r="N787" s="36" t="s">
        <v>5536</v>
      </c>
      <c r="O787" s="36" t="s">
        <v>10441</v>
      </c>
      <c r="P787" s="37">
        <v>2.24E-2</v>
      </c>
      <c r="Q787" s="36" t="s">
        <v>677</v>
      </c>
      <c r="R787" s="36" t="s">
        <v>682</v>
      </c>
      <c r="S787" s="4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</row>
    <row r="788" spans="2:37">
      <c r="B788" s="36" t="s">
        <v>3399</v>
      </c>
      <c r="C788" s="36" t="s">
        <v>5534</v>
      </c>
      <c r="D788" s="36" t="s">
        <v>3400</v>
      </c>
      <c r="E788" s="36" t="s">
        <v>4879</v>
      </c>
      <c r="F788" s="36" t="s">
        <v>679</v>
      </c>
      <c r="G788" s="36" t="s">
        <v>692</v>
      </c>
      <c r="H788" s="36" t="s">
        <v>675</v>
      </c>
      <c r="I788" s="37">
        <v>2.2999999999999998</v>
      </c>
      <c r="J788" s="38">
        <v>10000</v>
      </c>
      <c r="K788" s="36" t="s">
        <v>5490</v>
      </c>
      <c r="L788" s="39">
        <v>42703</v>
      </c>
      <c r="M788" s="39">
        <v>42760</v>
      </c>
      <c r="N788" s="36" t="s">
        <v>5536</v>
      </c>
      <c r="O788" s="36" t="s">
        <v>5491</v>
      </c>
      <c r="P788" s="37">
        <v>1.84E-2</v>
      </c>
      <c r="Q788" s="36" t="s">
        <v>677</v>
      </c>
      <c r="R788" s="36" t="s">
        <v>682</v>
      </c>
      <c r="S788" s="47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</row>
    <row r="789" spans="2:37">
      <c r="B789" s="36" t="s">
        <v>3401</v>
      </c>
      <c r="C789" s="36" t="s">
        <v>5535</v>
      </c>
      <c r="D789" s="36" t="s">
        <v>3402</v>
      </c>
      <c r="E789" s="36" t="s">
        <v>4879</v>
      </c>
      <c r="F789" s="36" t="s">
        <v>679</v>
      </c>
      <c r="G789" s="36" t="s">
        <v>692</v>
      </c>
      <c r="H789" s="36" t="s">
        <v>675</v>
      </c>
      <c r="I789" s="37">
        <v>2.35</v>
      </c>
      <c r="J789" s="38">
        <v>10000</v>
      </c>
      <c r="K789" s="36" t="s">
        <v>5490</v>
      </c>
      <c r="L789" s="39">
        <v>42703</v>
      </c>
      <c r="M789" s="39">
        <v>42760</v>
      </c>
      <c r="N789" s="36" t="s">
        <v>5536</v>
      </c>
      <c r="O789" s="36" t="s">
        <v>5491</v>
      </c>
      <c r="P789" s="37">
        <v>3.4200000000000001E-2</v>
      </c>
      <c r="Q789" s="36" t="s">
        <v>677</v>
      </c>
      <c r="R789" s="36" t="s">
        <v>682</v>
      </c>
      <c r="S789" s="47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</row>
    <row r="790" spans="2:37">
      <c r="B790" s="36" t="s">
        <v>3403</v>
      </c>
      <c r="C790" s="36" t="s">
        <v>3404</v>
      </c>
      <c r="D790" s="36" t="s">
        <v>10442</v>
      </c>
      <c r="E790" s="36" t="s">
        <v>4879</v>
      </c>
      <c r="F790" s="36" t="s">
        <v>679</v>
      </c>
      <c r="G790" s="36" t="s">
        <v>692</v>
      </c>
      <c r="H790" s="36" t="s">
        <v>675</v>
      </c>
      <c r="I790" s="37">
        <v>2.4</v>
      </c>
      <c r="J790" s="38">
        <v>10000</v>
      </c>
      <c r="K790" s="36" t="s">
        <v>5490</v>
      </c>
      <c r="L790" s="39">
        <v>42703</v>
      </c>
      <c r="M790" s="39">
        <v>42760</v>
      </c>
      <c r="N790" s="36" t="s">
        <v>5536</v>
      </c>
      <c r="O790" s="36" t="s">
        <v>5491</v>
      </c>
      <c r="P790" s="37">
        <v>5.7200000000000001E-2</v>
      </c>
      <c r="Q790" s="36" t="s">
        <v>677</v>
      </c>
      <c r="R790" s="36" t="s">
        <v>682</v>
      </c>
      <c r="S790" s="47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</row>
    <row r="791" spans="2:37">
      <c r="B791" s="36" t="s">
        <v>3405</v>
      </c>
      <c r="C791" s="36" t="s">
        <v>3406</v>
      </c>
      <c r="D791" s="36" t="s">
        <v>10443</v>
      </c>
      <c r="E791" s="36" t="s">
        <v>4879</v>
      </c>
      <c r="F791" s="36" t="s">
        <v>679</v>
      </c>
      <c r="G791" s="36" t="s">
        <v>692</v>
      </c>
      <c r="H791" s="36" t="s">
        <v>675</v>
      </c>
      <c r="I791" s="37">
        <v>2.4500000000000002</v>
      </c>
      <c r="J791" s="38">
        <v>10000</v>
      </c>
      <c r="K791" s="36" t="s">
        <v>5490</v>
      </c>
      <c r="L791" s="39">
        <v>42703</v>
      </c>
      <c r="M791" s="39">
        <v>42760</v>
      </c>
      <c r="N791" s="36" t="s">
        <v>5536</v>
      </c>
      <c r="O791" s="36" t="s">
        <v>5491</v>
      </c>
      <c r="P791" s="37">
        <v>8.6800000000000002E-2</v>
      </c>
      <c r="Q791" s="36" t="s">
        <v>677</v>
      </c>
      <c r="R791" s="36" t="s">
        <v>682</v>
      </c>
      <c r="S791" s="47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</row>
    <row r="792" spans="2:37">
      <c r="B792" s="36" t="s">
        <v>10444</v>
      </c>
      <c r="C792" s="36" t="s">
        <v>3407</v>
      </c>
      <c r="D792" s="36" t="s">
        <v>5537</v>
      </c>
      <c r="E792" s="36" t="s">
        <v>4879</v>
      </c>
      <c r="F792" s="36" t="s">
        <v>679</v>
      </c>
      <c r="G792" s="36" t="s">
        <v>692</v>
      </c>
      <c r="H792" s="36" t="s">
        <v>675</v>
      </c>
      <c r="I792" s="37">
        <v>2.5</v>
      </c>
      <c r="J792" s="38">
        <v>10000</v>
      </c>
      <c r="K792" s="36" t="s">
        <v>5490</v>
      </c>
      <c r="L792" s="39">
        <v>42703</v>
      </c>
      <c r="M792" s="39">
        <v>42760</v>
      </c>
      <c r="N792" s="36" t="s">
        <v>5536</v>
      </c>
      <c r="O792" s="36" t="s">
        <v>5491</v>
      </c>
      <c r="P792" s="37">
        <v>0.1202</v>
      </c>
      <c r="Q792" s="36" t="s">
        <v>677</v>
      </c>
      <c r="R792" s="36" t="s">
        <v>682</v>
      </c>
      <c r="S792" s="47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</row>
    <row r="793" spans="2:37">
      <c r="B793" s="36" t="s">
        <v>10445</v>
      </c>
      <c r="C793" s="36" t="s">
        <v>3408</v>
      </c>
      <c r="D793" s="36" t="s">
        <v>3409</v>
      </c>
      <c r="E793" s="36" t="s">
        <v>4879</v>
      </c>
      <c r="F793" s="36" t="s">
        <v>679</v>
      </c>
      <c r="G793" s="36" t="s">
        <v>674</v>
      </c>
      <c r="H793" s="36" t="s">
        <v>675</v>
      </c>
      <c r="I793" s="37">
        <v>2.2999999999999998</v>
      </c>
      <c r="J793" s="38">
        <v>10000</v>
      </c>
      <c r="K793" s="36" t="s">
        <v>3287</v>
      </c>
      <c r="L793" s="39">
        <v>42703</v>
      </c>
      <c r="M793" s="39">
        <v>42816</v>
      </c>
      <c r="N793" s="36" t="s">
        <v>3288</v>
      </c>
      <c r="O793" s="36" t="s">
        <v>5549</v>
      </c>
      <c r="P793" s="37">
        <v>0.1353</v>
      </c>
      <c r="Q793" s="36" t="s">
        <v>677</v>
      </c>
      <c r="R793" s="36" t="s">
        <v>682</v>
      </c>
      <c r="S793" s="47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</row>
    <row r="794" spans="2:37">
      <c r="B794" s="36" t="s">
        <v>5538</v>
      </c>
      <c r="C794" s="36" t="s">
        <v>3410</v>
      </c>
      <c r="D794" s="36" t="s">
        <v>5539</v>
      </c>
      <c r="E794" s="36" t="s">
        <v>4879</v>
      </c>
      <c r="F794" s="36" t="s">
        <v>679</v>
      </c>
      <c r="G794" s="36" t="s">
        <v>674</v>
      </c>
      <c r="H794" s="36" t="s">
        <v>675</v>
      </c>
      <c r="I794" s="37">
        <v>2.35</v>
      </c>
      <c r="J794" s="38">
        <v>10000</v>
      </c>
      <c r="K794" s="36" t="s">
        <v>3287</v>
      </c>
      <c r="L794" s="39">
        <v>42703</v>
      </c>
      <c r="M794" s="39">
        <v>42816</v>
      </c>
      <c r="N794" s="36" t="s">
        <v>3288</v>
      </c>
      <c r="O794" s="36" t="s">
        <v>10446</v>
      </c>
      <c r="P794" s="37">
        <v>0.10589999999999999</v>
      </c>
      <c r="Q794" s="36" t="s">
        <v>677</v>
      </c>
      <c r="R794" s="36" t="s">
        <v>682</v>
      </c>
      <c r="S794" s="47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</row>
    <row r="795" spans="2:37">
      <c r="B795" s="36" t="s">
        <v>3411</v>
      </c>
      <c r="C795" s="36" t="s">
        <v>5540</v>
      </c>
      <c r="D795" s="36" t="s">
        <v>10447</v>
      </c>
      <c r="E795" s="36" t="s">
        <v>4879</v>
      </c>
      <c r="F795" s="36" t="s">
        <v>679</v>
      </c>
      <c r="G795" s="36" t="s">
        <v>674</v>
      </c>
      <c r="H795" s="36" t="s">
        <v>675</v>
      </c>
      <c r="I795" s="37">
        <v>2.4</v>
      </c>
      <c r="J795" s="38">
        <v>10000</v>
      </c>
      <c r="K795" s="36" t="s">
        <v>3287</v>
      </c>
      <c r="L795" s="39">
        <v>42703</v>
      </c>
      <c r="M795" s="39">
        <v>42816</v>
      </c>
      <c r="N795" s="36" t="s">
        <v>3288</v>
      </c>
      <c r="O795" s="36" t="s">
        <v>5549</v>
      </c>
      <c r="P795" s="37">
        <v>8.1500000000000003E-2</v>
      </c>
      <c r="Q795" s="36" t="s">
        <v>677</v>
      </c>
      <c r="R795" s="36" t="s">
        <v>682</v>
      </c>
      <c r="S795" s="47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</row>
    <row r="796" spans="2:37">
      <c r="B796" s="36" t="s">
        <v>5541</v>
      </c>
      <c r="C796" s="36" t="s">
        <v>5542</v>
      </c>
      <c r="D796" s="36" t="s">
        <v>5543</v>
      </c>
      <c r="E796" s="36" t="s">
        <v>4879</v>
      </c>
      <c r="F796" s="36" t="s">
        <v>679</v>
      </c>
      <c r="G796" s="36" t="s">
        <v>674</v>
      </c>
      <c r="H796" s="36" t="s">
        <v>675</v>
      </c>
      <c r="I796" s="37">
        <v>2.4500000000000002</v>
      </c>
      <c r="J796" s="38">
        <v>10000</v>
      </c>
      <c r="K796" s="36" t="s">
        <v>3287</v>
      </c>
      <c r="L796" s="39">
        <v>42703</v>
      </c>
      <c r="M796" s="39">
        <v>42816</v>
      </c>
      <c r="N796" s="36" t="s">
        <v>3288</v>
      </c>
      <c r="O796" s="36" t="s">
        <v>5549</v>
      </c>
      <c r="P796" s="37">
        <v>6.13E-2</v>
      </c>
      <c r="Q796" s="36" t="s">
        <v>677</v>
      </c>
      <c r="R796" s="36" t="s">
        <v>682</v>
      </c>
      <c r="S796" s="47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</row>
    <row r="797" spans="2:37">
      <c r="B797" s="36" t="s">
        <v>5544</v>
      </c>
      <c r="C797" s="36" t="s">
        <v>5545</v>
      </c>
      <c r="D797" s="36" t="s">
        <v>10448</v>
      </c>
      <c r="E797" s="36" t="s">
        <v>4879</v>
      </c>
      <c r="F797" s="36" t="s">
        <v>679</v>
      </c>
      <c r="G797" s="36" t="s">
        <v>674</v>
      </c>
      <c r="H797" s="36" t="s">
        <v>675</v>
      </c>
      <c r="I797" s="37">
        <v>2.5</v>
      </c>
      <c r="J797" s="38">
        <v>10000</v>
      </c>
      <c r="K797" s="36" t="s">
        <v>3287</v>
      </c>
      <c r="L797" s="39">
        <v>42703</v>
      </c>
      <c r="M797" s="39">
        <v>42816</v>
      </c>
      <c r="N797" s="36" t="s">
        <v>3288</v>
      </c>
      <c r="O797" s="36" t="s">
        <v>5549</v>
      </c>
      <c r="P797" s="37">
        <v>4.36E-2</v>
      </c>
      <c r="Q797" s="36" t="s">
        <v>677</v>
      </c>
      <c r="R797" s="36" t="s">
        <v>682</v>
      </c>
      <c r="S797" s="4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</row>
    <row r="798" spans="2:37">
      <c r="B798" s="36" t="s">
        <v>3412</v>
      </c>
      <c r="C798" s="36" t="s">
        <v>3413</v>
      </c>
      <c r="D798" s="36" t="s">
        <v>3414</v>
      </c>
      <c r="E798" s="36" t="s">
        <v>4879</v>
      </c>
      <c r="F798" s="36" t="s">
        <v>679</v>
      </c>
      <c r="G798" s="36" t="s">
        <v>692</v>
      </c>
      <c r="H798" s="36" t="s">
        <v>675</v>
      </c>
      <c r="I798" s="37">
        <v>2.2999999999999998</v>
      </c>
      <c r="J798" s="38">
        <v>10000</v>
      </c>
      <c r="K798" s="36" t="s">
        <v>3287</v>
      </c>
      <c r="L798" s="39">
        <v>42703</v>
      </c>
      <c r="M798" s="39">
        <v>42816</v>
      </c>
      <c r="N798" s="36" t="s">
        <v>10426</v>
      </c>
      <c r="O798" s="36" t="s">
        <v>5549</v>
      </c>
      <c r="P798" s="37">
        <v>4.7699999999999999E-2</v>
      </c>
      <c r="Q798" s="36" t="s">
        <v>677</v>
      </c>
      <c r="R798" s="36" t="s">
        <v>682</v>
      </c>
      <c r="S798" s="47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</row>
    <row r="799" spans="2:37">
      <c r="B799" s="36" t="s">
        <v>5546</v>
      </c>
      <c r="C799" s="36" t="s">
        <v>5547</v>
      </c>
      <c r="D799" s="36" t="s">
        <v>5548</v>
      </c>
      <c r="E799" s="36" t="s">
        <v>4879</v>
      </c>
      <c r="F799" s="36" t="s">
        <v>679</v>
      </c>
      <c r="G799" s="36" t="s">
        <v>692</v>
      </c>
      <c r="H799" s="36" t="s">
        <v>675</v>
      </c>
      <c r="I799" s="37">
        <v>2.35</v>
      </c>
      <c r="J799" s="38">
        <v>10000</v>
      </c>
      <c r="K799" s="36" t="s">
        <v>3287</v>
      </c>
      <c r="L799" s="39">
        <v>42703</v>
      </c>
      <c r="M799" s="39">
        <v>42816</v>
      </c>
      <c r="N799" s="36" t="s">
        <v>3288</v>
      </c>
      <c r="O799" s="36" t="s">
        <v>5549</v>
      </c>
      <c r="P799" s="37">
        <v>6.8199999999999997E-2</v>
      </c>
      <c r="Q799" s="36" t="s">
        <v>677</v>
      </c>
      <c r="R799" s="36" t="s">
        <v>682</v>
      </c>
      <c r="S799" s="47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</row>
    <row r="800" spans="2:37">
      <c r="B800" s="36" t="s">
        <v>3415</v>
      </c>
      <c r="C800" s="36" t="s">
        <v>5550</v>
      </c>
      <c r="D800" s="36" t="s">
        <v>3416</v>
      </c>
      <c r="E800" s="36" t="s">
        <v>4879</v>
      </c>
      <c r="F800" s="36" t="s">
        <v>679</v>
      </c>
      <c r="G800" s="36" t="s">
        <v>692</v>
      </c>
      <c r="H800" s="36" t="s">
        <v>675</v>
      </c>
      <c r="I800" s="37">
        <v>2.4</v>
      </c>
      <c r="J800" s="38">
        <v>10000</v>
      </c>
      <c r="K800" s="36" t="s">
        <v>3287</v>
      </c>
      <c r="L800" s="39">
        <v>42703</v>
      </c>
      <c r="M800" s="39">
        <v>42816</v>
      </c>
      <c r="N800" s="36" t="s">
        <v>3288</v>
      </c>
      <c r="O800" s="36" t="s">
        <v>5549</v>
      </c>
      <c r="P800" s="37">
        <v>9.3200000000000005E-2</v>
      </c>
      <c r="Q800" s="36" t="s">
        <v>677</v>
      </c>
      <c r="R800" s="36" t="s">
        <v>682</v>
      </c>
      <c r="S800" s="47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</row>
    <row r="801" spans="2:37">
      <c r="B801" s="36" t="s">
        <v>3417</v>
      </c>
      <c r="C801" s="36" t="s">
        <v>5551</v>
      </c>
      <c r="D801" s="36" t="s">
        <v>5552</v>
      </c>
      <c r="E801" s="36" t="s">
        <v>4879</v>
      </c>
      <c r="F801" s="36" t="s">
        <v>679</v>
      </c>
      <c r="G801" s="36" t="s">
        <v>692</v>
      </c>
      <c r="H801" s="36" t="s">
        <v>675</v>
      </c>
      <c r="I801" s="37">
        <v>2.4500000000000002</v>
      </c>
      <c r="J801" s="38">
        <v>10000</v>
      </c>
      <c r="K801" s="36" t="s">
        <v>3287</v>
      </c>
      <c r="L801" s="39">
        <v>42703</v>
      </c>
      <c r="M801" s="39">
        <v>42816</v>
      </c>
      <c r="N801" s="36" t="s">
        <v>3288</v>
      </c>
      <c r="O801" s="36" t="s">
        <v>5549</v>
      </c>
      <c r="P801" s="37">
        <v>0.1226</v>
      </c>
      <c r="Q801" s="36" t="s">
        <v>9548</v>
      </c>
      <c r="R801" s="36" t="s">
        <v>682</v>
      </c>
      <c r="S801" s="47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</row>
    <row r="802" spans="2:37">
      <c r="B802" s="36" t="s">
        <v>10449</v>
      </c>
      <c r="C802" s="36" t="s">
        <v>10450</v>
      </c>
      <c r="D802" s="36" t="s">
        <v>5553</v>
      </c>
      <c r="E802" s="36" t="s">
        <v>9456</v>
      </c>
      <c r="F802" s="36" t="s">
        <v>679</v>
      </c>
      <c r="G802" s="36" t="s">
        <v>692</v>
      </c>
      <c r="H802" s="36" t="s">
        <v>675</v>
      </c>
      <c r="I802" s="37">
        <v>2.5</v>
      </c>
      <c r="J802" s="38">
        <v>10000</v>
      </c>
      <c r="K802" s="36" t="s">
        <v>3287</v>
      </c>
      <c r="L802" s="39">
        <v>42703</v>
      </c>
      <c r="M802" s="39">
        <v>42816</v>
      </c>
      <c r="N802" s="36" t="s">
        <v>3288</v>
      </c>
      <c r="O802" s="36" t="s">
        <v>5549</v>
      </c>
      <c r="P802" s="37">
        <v>0.1535</v>
      </c>
      <c r="Q802" s="36" t="s">
        <v>677</v>
      </c>
      <c r="R802" s="36" t="s">
        <v>682</v>
      </c>
      <c r="S802" s="47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</row>
    <row r="803" spans="2:37">
      <c r="B803" s="36" t="s">
        <v>5554</v>
      </c>
      <c r="C803" s="36" t="s">
        <v>5555</v>
      </c>
      <c r="D803" s="36" t="s">
        <v>5556</v>
      </c>
      <c r="E803" s="36" t="s">
        <v>4879</v>
      </c>
      <c r="F803" s="36" t="s">
        <v>679</v>
      </c>
      <c r="G803" s="36" t="s">
        <v>674</v>
      </c>
      <c r="H803" s="36" t="s">
        <v>675</v>
      </c>
      <c r="I803" s="37">
        <v>2.2999999999999998</v>
      </c>
      <c r="J803" s="38">
        <v>10000</v>
      </c>
      <c r="K803" s="36" t="s">
        <v>5471</v>
      </c>
      <c r="L803" s="39">
        <v>42703</v>
      </c>
      <c r="M803" s="39">
        <v>42914</v>
      </c>
      <c r="N803" s="36" t="s">
        <v>5696</v>
      </c>
      <c r="O803" s="36" t="s">
        <v>3346</v>
      </c>
      <c r="P803" s="37">
        <v>0.15429999999999999</v>
      </c>
      <c r="Q803" s="36" t="s">
        <v>677</v>
      </c>
      <c r="R803" s="36" t="s">
        <v>682</v>
      </c>
      <c r="S803" s="47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</row>
    <row r="804" spans="2:37">
      <c r="B804" s="36" t="s">
        <v>5557</v>
      </c>
      <c r="C804" s="36" t="s">
        <v>3418</v>
      </c>
      <c r="D804" s="36" t="s">
        <v>5558</v>
      </c>
      <c r="E804" s="36" t="s">
        <v>4879</v>
      </c>
      <c r="F804" s="36" t="s">
        <v>679</v>
      </c>
      <c r="G804" s="36" t="s">
        <v>674</v>
      </c>
      <c r="H804" s="36" t="s">
        <v>675</v>
      </c>
      <c r="I804" s="37">
        <v>2.35</v>
      </c>
      <c r="J804" s="38">
        <v>10000</v>
      </c>
      <c r="K804" s="36" t="s">
        <v>5471</v>
      </c>
      <c r="L804" s="39">
        <v>42703</v>
      </c>
      <c r="M804" s="39">
        <v>42914</v>
      </c>
      <c r="N804" s="36" t="s">
        <v>5696</v>
      </c>
      <c r="O804" s="36" t="s">
        <v>3346</v>
      </c>
      <c r="P804" s="37">
        <v>0.12889999999999999</v>
      </c>
      <c r="Q804" s="36" t="s">
        <v>677</v>
      </c>
      <c r="R804" s="36" t="s">
        <v>682</v>
      </c>
      <c r="S804" s="47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</row>
    <row r="805" spans="2:37">
      <c r="B805" s="36" t="s">
        <v>3419</v>
      </c>
      <c r="C805" s="36" t="s">
        <v>3420</v>
      </c>
      <c r="D805" s="36" t="s">
        <v>10451</v>
      </c>
      <c r="E805" s="36" t="s">
        <v>4879</v>
      </c>
      <c r="F805" s="36" t="s">
        <v>679</v>
      </c>
      <c r="G805" s="36" t="s">
        <v>674</v>
      </c>
      <c r="H805" s="36" t="s">
        <v>675</v>
      </c>
      <c r="I805" s="37">
        <v>2.4</v>
      </c>
      <c r="J805" s="38">
        <v>10000</v>
      </c>
      <c r="K805" s="36" t="s">
        <v>5471</v>
      </c>
      <c r="L805" s="39">
        <v>42703</v>
      </c>
      <c r="M805" s="39">
        <v>42914</v>
      </c>
      <c r="N805" s="36" t="s">
        <v>5696</v>
      </c>
      <c r="O805" s="36" t="s">
        <v>3346</v>
      </c>
      <c r="P805" s="37">
        <v>0.1066</v>
      </c>
      <c r="Q805" s="36" t="s">
        <v>677</v>
      </c>
      <c r="R805" s="36" t="s">
        <v>682</v>
      </c>
      <c r="S805" s="47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</row>
    <row r="806" spans="2:37">
      <c r="B806" s="36" t="s">
        <v>10452</v>
      </c>
      <c r="C806" s="36" t="s">
        <v>3421</v>
      </c>
      <c r="D806" s="36" t="s">
        <v>5559</v>
      </c>
      <c r="E806" s="36" t="s">
        <v>4879</v>
      </c>
      <c r="F806" s="36" t="s">
        <v>679</v>
      </c>
      <c r="G806" s="36" t="s">
        <v>674</v>
      </c>
      <c r="H806" s="36" t="s">
        <v>675</v>
      </c>
      <c r="I806" s="37">
        <v>2.4500000000000002</v>
      </c>
      <c r="J806" s="38">
        <v>10000</v>
      </c>
      <c r="K806" s="36" t="s">
        <v>5471</v>
      </c>
      <c r="L806" s="39">
        <v>42703</v>
      </c>
      <c r="M806" s="39">
        <v>42914</v>
      </c>
      <c r="N806" s="36" t="s">
        <v>5696</v>
      </c>
      <c r="O806" s="36" t="s">
        <v>3346</v>
      </c>
      <c r="P806" s="37">
        <v>8.7599999999999997E-2</v>
      </c>
      <c r="Q806" s="36" t="s">
        <v>677</v>
      </c>
      <c r="R806" s="36" t="s">
        <v>682</v>
      </c>
      <c r="S806" s="47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</row>
    <row r="807" spans="2:37">
      <c r="B807" s="36" t="s">
        <v>3422</v>
      </c>
      <c r="C807" s="36" t="s">
        <v>10453</v>
      </c>
      <c r="D807" s="36" t="s">
        <v>10454</v>
      </c>
      <c r="E807" s="36" t="s">
        <v>4879</v>
      </c>
      <c r="F807" s="36" t="s">
        <v>679</v>
      </c>
      <c r="G807" s="36" t="s">
        <v>674</v>
      </c>
      <c r="H807" s="36" t="s">
        <v>675</v>
      </c>
      <c r="I807" s="37">
        <v>2.5</v>
      </c>
      <c r="J807" s="38">
        <v>10000</v>
      </c>
      <c r="K807" s="36" t="s">
        <v>5471</v>
      </c>
      <c r="L807" s="39">
        <v>42703</v>
      </c>
      <c r="M807" s="39">
        <v>42914</v>
      </c>
      <c r="N807" s="36" t="s">
        <v>5696</v>
      </c>
      <c r="O807" s="36" t="s">
        <v>3346</v>
      </c>
      <c r="P807" s="37">
        <v>6.9699999999999998E-2</v>
      </c>
      <c r="Q807" s="36" t="s">
        <v>677</v>
      </c>
      <c r="R807" s="36" t="s">
        <v>682</v>
      </c>
      <c r="S807" s="4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</row>
    <row r="808" spans="2:37">
      <c r="B808" s="36" t="s">
        <v>10455</v>
      </c>
      <c r="C808" s="36" t="s">
        <v>5560</v>
      </c>
      <c r="D808" s="36" t="s">
        <v>10456</v>
      </c>
      <c r="E808" s="36" t="s">
        <v>4879</v>
      </c>
      <c r="F808" s="36" t="s">
        <v>679</v>
      </c>
      <c r="G808" s="36" t="s">
        <v>692</v>
      </c>
      <c r="H808" s="36" t="s">
        <v>675</v>
      </c>
      <c r="I808" s="37">
        <v>2.2999999999999998</v>
      </c>
      <c r="J808" s="38">
        <v>10000</v>
      </c>
      <c r="K808" s="36" t="s">
        <v>5471</v>
      </c>
      <c r="L808" s="39">
        <v>42703</v>
      </c>
      <c r="M808" s="39">
        <v>42914</v>
      </c>
      <c r="N808" s="36" t="s">
        <v>5696</v>
      </c>
      <c r="O808" s="36" t="s">
        <v>3346</v>
      </c>
      <c r="P808" s="37">
        <v>8.1900000000000001E-2</v>
      </c>
      <c r="Q808" s="36" t="s">
        <v>677</v>
      </c>
      <c r="R808" s="36" t="s">
        <v>682</v>
      </c>
      <c r="S808" s="47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</row>
    <row r="809" spans="2:37">
      <c r="B809" s="36" t="s">
        <v>10457</v>
      </c>
      <c r="C809" s="36" t="s">
        <v>5561</v>
      </c>
      <c r="D809" s="36" t="s">
        <v>10458</v>
      </c>
      <c r="E809" s="36" t="s">
        <v>4879</v>
      </c>
      <c r="F809" s="36" t="s">
        <v>679</v>
      </c>
      <c r="G809" s="36" t="s">
        <v>692</v>
      </c>
      <c r="H809" s="36" t="s">
        <v>675</v>
      </c>
      <c r="I809" s="37">
        <v>2.35</v>
      </c>
      <c r="J809" s="38">
        <v>10000</v>
      </c>
      <c r="K809" s="36" t="s">
        <v>5471</v>
      </c>
      <c r="L809" s="39">
        <v>42703</v>
      </c>
      <c r="M809" s="39">
        <v>42914</v>
      </c>
      <c r="N809" s="36" t="s">
        <v>5696</v>
      </c>
      <c r="O809" s="36" t="s">
        <v>3346</v>
      </c>
      <c r="P809" s="37">
        <v>0.10539999999999999</v>
      </c>
      <c r="Q809" s="36" t="s">
        <v>677</v>
      </c>
      <c r="R809" s="36" t="s">
        <v>682</v>
      </c>
      <c r="S809" s="47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</row>
    <row r="810" spans="2:37">
      <c r="B810" s="36" t="s">
        <v>5562</v>
      </c>
      <c r="C810" s="36" t="s">
        <v>3423</v>
      </c>
      <c r="D810" s="36" t="s">
        <v>5563</v>
      </c>
      <c r="E810" s="36" t="s">
        <v>4879</v>
      </c>
      <c r="F810" s="36" t="s">
        <v>679</v>
      </c>
      <c r="G810" s="36" t="s">
        <v>692</v>
      </c>
      <c r="H810" s="36" t="s">
        <v>675</v>
      </c>
      <c r="I810" s="37">
        <v>2.4</v>
      </c>
      <c r="J810" s="38">
        <v>10000</v>
      </c>
      <c r="K810" s="36" t="s">
        <v>5471</v>
      </c>
      <c r="L810" s="39">
        <v>42703</v>
      </c>
      <c r="M810" s="39">
        <v>42914</v>
      </c>
      <c r="N810" s="36" t="s">
        <v>5696</v>
      </c>
      <c r="O810" s="36" t="s">
        <v>3346</v>
      </c>
      <c r="P810" s="37">
        <v>0.13220000000000001</v>
      </c>
      <c r="Q810" s="36" t="s">
        <v>677</v>
      </c>
      <c r="R810" s="36" t="s">
        <v>682</v>
      </c>
      <c r="S810" s="47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</row>
    <row r="811" spans="2:37">
      <c r="B811" s="36" t="s">
        <v>5564</v>
      </c>
      <c r="C811" s="36" t="s">
        <v>10459</v>
      </c>
      <c r="D811" s="36" t="s">
        <v>3424</v>
      </c>
      <c r="E811" s="36" t="s">
        <v>4879</v>
      </c>
      <c r="F811" s="36" t="s">
        <v>679</v>
      </c>
      <c r="G811" s="36" t="s">
        <v>692</v>
      </c>
      <c r="H811" s="36" t="s">
        <v>675</v>
      </c>
      <c r="I811" s="37">
        <v>2.4500000000000002</v>
      </c>
      <c r="J811" s="38">
        <v>10000</v>
      </c>
      <c r="K811" s="36" t="s">
        <v>5471</v>
      </c>
      <c r="L811" s="39">
        <v>42703</v>
      </c>
      <c r="M811" s="39">
        <v>42914</v>
      </c>
      <c r="N811" s="36" t="s">
        <v>5696</v>
      </c>
      <c r="O811" s="36" t="s">
        <v>3346</v>
      </c>
      <c r="P811" s="37">
        <v>0.16120000000000001</v>
      </c>
      <c r="Q811" s="36" t="s">
        <v>677</v>
      </c>
      <c r="R811" s="36" t="s">
        <v>682</v>
      </c>
      <c r="S811" s="47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</row>
    <row r="812" spans="2:37">
      <c r="B812" s="36" t="s">
        <v>3425</v>
      </c>
      <c r="C812" s="36" t="s">
        <v>10460</v>
      </c>
      <c r="D812" s="36" t="s">
        <v>5565</v>
      </c>
      <c r="E812" s="36" t="s">
        <v>4879</v>
      </c>
      <c r="F812" s="36" t="s">
        <v>679</v>
      </c>
      <c r="G812" s="36" t="s">
        <v>692</v>
      </c>
      <c r="H812" s="36" t="s">
        <v>675</v>
      </c>
      <c r="I812" s="37">
        <v>2.5</v>
      </c>
      <c r="J812" s="38">
        <v>10000</v>
      </c>
      <c r="K812" s="36" t="s">
        <v>5471</v>
      </c>
      <c r="L812" s="39">
        <v>42703</v>
      </c>
      <c r="M812" s="39">
        <v>42914</v>
      </c>
      <c r="N812" s="36" t="s">
        <v>5696</v>
      </c>
      <c r="O812" s="36" t="s">
        <v>3346</v>
      </c>
      <c r="P812" s="37">
        <v>0.19059999999999999</v>
      </c>
      <c r="Q812" s="36" t="s">
        <v>677</v>
      </c>
      <c r="R812" s="36" t="s">
        <v>682</v>
      </c>
      <c r="S812" s="47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</row>
    <row r="813" spans="2:37">
      <c r="B813" s="36" t="s">
        <v>5566</v>
      </c>
      <c r="C813" s="36" t="s">
        <v>10461</v>
      </c>
      <c r="D813" s="36" t="s">
        <v>10462</v>
      </c>
      <c r="E813" s="36" t="s">
        <v>4879</v>
      </c>
      <c r="F813" s="36" t="s">
        <v>679</v>
      </c>
      <c r="G813" s="36" t="s">
        <v>674</v>
      </c>
      <c r="H813" s="36" t="s">
        <v>675</v>
      </c>
      <c r="I813" s="37">
        <v>2.5499999999999998</v>
      </c>
      <c r="J813" s="38">
        <v>10000</v>
      </c>
      <c r="K813" s="36" t="s">
        <v>5483</v>
      </c>
      <c r="L813" s="39">
        <v>42704</v>
      </c>
      <c r="M813" s="39">
        <v>42732</v>
      </c>
      <c r="N813" s="36" t="s">
        <v>447</v>
      </c>
      <c r="O813" s="36" t="s">
        <v>10259</v>
      </c>
      <c r="P813" s="37">
        <v>1.0999999999999999E-2</v>
      </c>
      <c r="Q813" s="36" t="s">
        <v>677</v>
      </c>
      <c r="R813" s="36" t="s">
        <v>682</v>
      </c>
      <c r="S813" s="47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</row>
    <row r="814" spans="2:37">
      <c r="B814" s="36" t="s">
        <v>10463</v>
      </c>
      <c r="C814" s="36" t="s">
        <v>10464</v>
      </c>
      <c r="D814" s="36" t="s">
        <v>5567</v>
      </c>
      <c r="E814" s="36" t="s">
        <v>4879</v>
      </c>
      <c r="F814" s="36" t="s">
        <v>679</v>
      </c>
      <c r="G814" s="36" t="s">
        <v>692</v>
      </c>
      <c r="H814" s="36" t="s">
        <v>675</v>
      </c>
      <c r="I814" s="37">
        <v>2.5499999999999998</v>
      </c>
      <c r="J814" s="38">
        <v>10000</v>
      </c>
      <c r="K814" s="36" t="s">
        <v>5483</v>
      </c>
      <c r="L814" s="39">
        <v>42704</v>
      </c>
      <c r="M814" s="39">
        <v>42732</v>
      </c>
      <c r="N814" s="36" t="s">
        <v>447</v>
      </c>
      <c r="O814" s="36" t="s">
        <v>10259</v>
      </c>
      <c r="P814" s="37">
        <v>0.1167</v>
      </c>
      <c r="Q814" s="36" t="s">
        <v>677</v>
      </c>
      <c r="R814" s="36" t="s">
        <v>682</v>
      </c>
      <c r="S814" s="47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</row>
    <row r="815" spans="2:37">
      <c r="B815" s="36" t="s">
        <v>5568</v>
      </c>
      <c r="C815" s="36" t="s">
        <v>3426</v>
      </c>
      <c r="D815" s="36" t="s">
        <v>3427</v>
      </c>
      <c r="E815" s="36" t="s">
        <v>4879</v>
      </c>
      <c r="F815" s="36" t="s">
        <v>679</v>
      </c>
      <c r="G815" s="36" t="s">
        <v>674</v>
      </c>
      <c r="H815" s="36" t="s">
        <v>675</v>
      </c>
      <c r="I815" s="37">
        <v>2.5499999999999998</v>
      </c>
      <c r="J815" s="38">
        <v>10000</v>
      </c>
      <c r="K815" s="36" t="s">
        <v>5490</v>
      </c>
      <c r="L815" s="39">
        <v>42704</v>
      </c>
      <c r="M815" s="39">
        <v>42760</v>
      </c>
      <c r="N815" s="36" t="s">
        <v>5536</v>
      </c>
      <c r="O815" s="36" t="s">
        <v>10441</v>
      </c>
      <c r="P815" s="37">
        <v>2.3099999999999999E-2</v>
      </c>
      <c r="Q815" s="36" t="s">
        <v>677</v>
      </c>
      <c r="R815" s="36" t="s">
        <v>682</v>
      </c>
      <c r="S815" s="47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</row>
    <row r="816" spans="2:37">
      <c r="B816" s="36" t="s">
        <v>3428</v>
      </c>
      <c r="C816" s="36" t="s">
        <v>5569</v>
      </c>
      <c r="D816" s="36" t="s">
        <v>10465</v>
      </c>
      <c r="E816" s="36" t="s">
        <v>4879</v>
      </c>
      <c r="F816" s="36" t="s">
        <v>679</v>
      </c>
      <c r="G816" s="36" t="s">
        <v>692</v>
      </c>
      <c r="H816" s="36" t="s">
        <v>675</v>
      </c>
      <c r="I816" s="37">
        <v>2.5499999999999998</v>
      </c>
      <c r="J816" s="38">
        <v>10000</v>
      </c>
      <c r="K816" s="36" t="s">
        <v>5490</v>
      </c>
      <c r="L816" s="39">
        <v>42704</v>
      </c>
      <c r="M816" s="39">
        <v>42760</v>
      </c>
      <c r="N816" s="36" t="s">
        <v>5536</v>
      </c>
      <c r="O816" s="36" t="s">
        <v>5491</v>
      </c>
      <c r="P816" s="37">
        <v>0.1331</v>
      </c>
      <c r="Q816" s="36" t="s">
        <v>677</v>
      </c>
      <c r="R816" s="36" t="s">
        <v>682</v>
      </c>
      <c r="S816" s="47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</row>
    <row r="817" spans="2:37">
      <c r="B817" s="36" t="s">
        <v>5570</v>
      </c>
      <c r="C817" s="36" t="s">
        <v>10466</v>
      </c>
      <c r="D817" s="36" t="s">
        <v>3429</v>
      </c>
      <c r="E817" s="36" t="s">
        <v>4879</v>
      </c>
      <c r="F817" s="36" t="s">
        <v>679</v>
      </c>
      <c r="G817" s="36" t="s">
        <v>674</v>
      </c>
      <c r="H817" s="36" t="s">
        <v>675</v>
      </c>
      <c r="I817" s="37">
        <v>2.5499999999999998</v>
      </c>
      <c r="J817" s="38">
        <v>10000</v>
      </c>
      <c r="K817" s="36" t="s">
        <v>3287</v>
      </c>
      <c r="L817" s="39">
        <v>42704</v>
      </c>
      <c r="M817" s="39">
        <v>42816</v>
      </c>
      <c r="N817" s="36" t="s">
        <v>3288</v>
      </c>
      <c r="O817" s="36" t="s">
        <v>5549</v>
      </c>
      <c r="P817" s="37">
        <v>4.2999999999999997E-2</v>
      </c>
      <c r="Q817" s="36" t="s">
        <v>677</v>
      </c>
      <c r="R817" s="36" t="s">
        <v>682</v>
      </c>
      <c r="S817" s="4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</row>
    <row r="818" spans="2:37">
      <c r="B818" s="36" t="s">
        <v>10467</v>
      </c>
      <c r="C818" s="36" t="s">
        <v>3430</v>
      </c>
      <c r="D818" s="36" t="s">
        <v>3431</v>
      </c>
      <c r="E818" s="36" t="s">
        <v>4879</v>
      </c>
      <c r="F818" s="36" t="s">
        <v>9453</v>
      </c>
      <c r="G818" s="36" t="s">
        <v>692</v>
      </c>
      <c r="H818" s="36" t="s">
        <v>675</v>
      </c>
      <c r="I818" s="37">
        <v>2.5499999999999998</v>
      </c>
      <c r="J818" s="38">
        <v>10000</v>
      </c>
      <c r="K818" s="36" t="s">
        <v>10328</v>
      </c>
      <c r="L818" s="39">
        <v>42704</v>
      </c>
      <c r="M818" s="39">
        <v>42816</v>
      </c>
      <c r="N818" s="36" t="s">
        <v>3288</v>
      </c>
      <c r="O818" s="36" t="s">
        <v>5549</v>
      </c>
      <c r="P818" s="37">
        <v>0.16689999999999999</v>
      </c>
      <c r="Q818" s="36" t="s">
        <v>677</v>
      </c>
      <c r="R818" s="36" t="s">
        <v>682</v>
      </c>
      <c r="S818" s="47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</row>
    <row r="819" spans="2:37">
      <c r="B819" s="36" t="s">
        <v>10468</v>
      </c>
      <c r="C819" s="36" t="s">
        <v>3432</v>
      </c>
      <c r="D819" s="36" t="s">
        <v>10469</v>
      </c>
      <c r="E819" s="36" t="s">
        <v>4879</v>
      </c>
      <c r="F819" s="36" t="s">
        <v>679</v>
      </c>
      <c r="G819" s="36" t="s">
        <v>674</v>
      </c>
      <c r="H819" s="36" t="s">
        <v>675</v>
      </c>
      <c r="I819" s="37">
        <v>2.5499999999999998</v>
      </c>
      <c r="J819" s="38">
        <v>10000</v>
      </c>
      <c r="K819" s="36" t="s">
        <v>5471</v>
      </c>
      <c r="L819" s="39">
        <v>42704</v>
      </c>
      <c r="M819" s="39">
        <v>42914</v>
      </c>
      <c r="N819" s="36" t="s">
        <v>5696</v>
      </c>
      <c r="O819" s="36" t="s">
        <v>3346</v>
      </c>
      <c r="P819" s="37">
        <v>7.3499999999999996E-2</v>
      </c>
      <c r="Q819" s="36" t="s">
        <v>677</v>
      </c>
      <c r="R819" s="36" t="s">
        <v>682</v>
      </c>
      <c r="S819" s="47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</row>
    <row r="820" spans="2:37">
      <c r="B820" s="36" t="s">
        <v>3433</v>
      </c>
      <c r="C820" s="36" t="s">
        <v>3434</v>
      </c>
      <c r="D820" s="36" t="s">
        <v>10470</v>
      </c>
      <c r="E820" s="36" t="s">
        <v>4879</v>
      </c>
      <c r="F820" s="36" t="s">
        <v>9453</v>
      </c>
      <c r="G820" s="36" t="s">
        <v>692</v>
      </c>
      <c r="H820" s="36" t="s">
        <v>675</v>
      </c>
      <c r="I820" s="37">
        <v>2.5499999999999998</v>
      </c>
      <c r="J820" s="38">
        <v>10000</v>
      </c>
      <c r="K820" s="36" t="s">
        <v>5471</v>
      </c>
      <c r="L820" s="39">
        <v>42704</v>
      </c>
      <c r="M820" s="39">
        <v>42914</v>
      </c>
      <c r="N820" s="36" t="s">
        <v>5696</v>
      </c>
      <c r="O820" s="36" t="s">
        <v>3346</v>
      </c>
      <c r="P820" s="37">
        <v>0.2014</v>
      </c>
      <c r="Q820" s="36" t="s">
        <v>677</v>
      </c>
      <c r="R820" s="36" t="s">
        <v>9492</v>
      </c>
      <c r="S820" s="47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</row>
    <row r="821" spans="2:37">
      <c r="B821" s="36" t="s">
        <v>10471</v>
      </c>
      <c r="C821" s="36" t="s">
        <v>10472</v>
      </c>
      <c r="D821" s="36" t="s">
        <v>10473</v>
      </c>
      <c r="E821" s="36" t="s">
        <v>4879</v>
      </c>
      <c r="F821" s="36" t="s">
        <v>679</v>
      </c>
      <c r="G821" s="36" t="s">
        <v>674</v>
      </c>
      <c r="H821" s="36" t="s">
        <v>675</v>
      </c>
      <c r="I821" s="37">
        <v>2.25</v>
      </c>
      <c r="J821" s="38">
        <v>10000</v>
      </c>
      <c r="K821" s="36" t="s">
        <v>5483</v>
      </c>
      <c r="L821" s="39">
        <v>42710</v>
      </c>
      <c r="M821" s="39">
        <v>42732</v>
      </c>
      <c r="N821" s="36" t="s">
        <v>447</v>
      </c>
      <c r="O821" s="36" t="s">
        <v>10259</v>
      </c>
      <c r="P821" s="37">
        <v>0.12659999999999999</v>
      </c>
      <c r="Q821" s="36" t="s">
        <v>677</v>
      </c>
      <c r="R821" s="36" t="s">
        <v>682</v>
      </c>
      <c r="S821" s="47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</row>
    <row r="822" spans="2:37">
      <c r="B822" s="36" t="s">
        <v>10474</v>
      </c>
      <c r="C822" s="36" t="s">
        <v>5571</v>
      </c>
      <c r="D822" s="36" t="s">
        <v>10475</v>
      </c>
      <c r="E822" s="36" t="s">
        <v>4879</v>
      </c>
      <c r="F822" s="36" t="s">
        <v>679</v>
      </c>
      <c r="G822" s="36" t="s">
        <v>692</v>
      </c>
      <c r="H822" s="36" t="s">
        <v>675</v>
      </c>
      <c r="I822" s="37">
        <v>2.25</v>
      </c>
      <c r="J822" s="38">
        <v>10000</v>
      </c>
      <c r="K822" s="36" t="s">
        <v>5483</v>
      </c>
      <c r="L822" s="39">
        <v>42710</v>
      </c>
      <c r="M822" s="39">
        <v>42732</v>
      </c>
      <c r="N822" s="36" t="s">
        <v>447</v>
      </c>
      <c r="O822" s="36" t="s">
        <v>10259</v>
      </c>
      <c r="P822" s="37">
        <v>4.1000000000000003E-3</v>
      </c>
      <c r="Q822" s="36" t="s">
        <v>677</v>
      </c>
      <c r="R822" s="36" t="s">
        <v>682</v>
      </c>
      <c r="S822" s="47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</row>
    <row r="823" spans="2:37">
      <c r="B823" s="36" t="s">
        <v>10476</v>
      </c>
      <c r="C823" s="36" t="s">
        <v>3435</v>
      </c>
      <c r="D823" s="36" t="s">
        <v>3436</v>
      </c>
      <c r="E823" s="36" t="s">
        <v>4879</v>
      </c>
      <c r="F823" s="36" t="s">
        <v>679</v>
      </c>
      <c r="G823" s="36" t="s">
        <v>674</v>
      </c>
      <c r="H823" s="36" t="s">
        <v>9446</v>
      </c>
      <c r="I823" s="37">
        <v>2.25</v>
      </c>
      <c r="J823" s="38">
        <v>10000</v>
      </c>
      <c r="K823" s="36" t="s">
        <v>5490</v>
      </c>
      <c r="L823" s="39">
        <v>42710</v>
      </c>
      <c r="M823" s="39">
        <v>42760</v>
      </c>
      <c r="N823" s="36" t="s">
        <v>5536</v>
      </c>
      <c r="O823" s="36" t="s">
        <v>5491</v>
      </c>
      <c r="P823" s="37">
        <v>0.1351</v>
      </c>
      <c r="Q823" s="36" t="s">
        <v>677</v>
      </c>
      <c r="R823" s="36" t="s">
        <v>682</v>
      </c>
      <c r="S823" s="47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</row>
    <row r="824" spans="2:37">
      <c r="B824" s="36" t="s">
        <v>3437</v>
      </c>
      <c r="C824" s="36" t="s">
        <v>3438</v>
      </c>
      <c r="D824" s="36" t="s">
        <v>3439</v>
      </c>
      <c r="E824" s="36" t="s">
        <v>4879</v>
      </c>
      <c r="F824" s="36" t="s">
        <v>679</v>
      </c>
      <c r="G824" s="36" t="s">
        <v>692</v>
      </c>
      <c r="H824" s="36" t="s">
        <v>675</v>
      </c>
      <c r="I824" s="37">
        <v>2.25</v>
      </c>
      <c r="J824" s="38">
        <v>10000</v>
      </c>
      <c r="K824" s="36" t="s">
        <v>5490</v>
      </c>
      <c r="L824" s="39">
        <v>42710</v>
      </c>
      <c r="M824" s="39">
        <v>42760</v>
      </c>
      <c r="N824" s="36" t="s">
        <v>5536</v>
      </c>
      <c r="O824" s="36" t="s">
        <v>5491</v>
      </c>
      <c r="P824" s="37">
        <v>1.38E-2</v>
      </c>
      <c r="Q824" s="36" t="s">
        <v>677</v>
      </c>
      <c r="R824" s="36" t="s">
        <v>682</v>
      </c>
      <c r="S824" s="47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</row>
    <row r="825" spans="2:37">
      <c r="B825" s="36" t="s">
        <v>3440</v>
      </c>
      <c r="C825" s="36" t="s">
        <v>5572</v>
      </c>
      <c r="D825" s="36" t="s">
        <v>5573</v>
      </c>
      <c r="E825" s="36" t="s">
        <v>4879</v>
      </c>
      <c r="F825" s="36" t="s">
        <v>679</v>
      </c>
      <c r="G825" s="36" t="s">
        <v>674</v>
      </c>
      <c r="H825" s="36" t="s">
        <v>675</v>
      </c>
      <c r="I825" s="37">
        <v>2.25</v>
      </c>
      <c r="J825" s="38">
        <v>10000</v>
      </c>
      <c r="K825" s="36" t="s">
        <v>3287</v>
      </c>
      <c r="L825" s="39">
        <v>42710</v>
      </c>
      <c r="M825" s="39">
        <v>42816</v>
      </c>
      <c r="N825" s="36" t="s">
        <v>3288</v>
      </c>
      <c r="O825" s="36" t="s">
        <v>5549</v>
      </c>
      <c r="P825" s="37">
        <v>0.16139999999999999</v>
      </c>
      <c r="Q825" s="36" t="s">
        <v>677</v>
      </c>
      <c r="R825" s="36" t="s">
        <v>682</v>
      </c>
      <c r="S825" s="47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</row>
    <row r="826" spans="2:37">
      <c r="B826" s="36" t="s">
        <v>3441</v>
      </c>
      <c r="C826" s="36" t="s">
        <v>10477</v>
      </c>
      <c r="D826" s="36" t="s">
        <v>5574</v>
      </c>
      <c r="E826" s="36" t="s">
        <v>4879</v>
      </c>
      <c r="F826" s="36" t="s">
        <v>679</v>
      </c>
      <c r="G826" s="36" t="s">
        <v>692</v>
      </c>
      <c r="H826" s="36" t="s">
        <v>675</v>
      </c>
      <c r="I826" s="37">
        <v>2.25</v>
      </c>
      <c r="J826" s="38">
        <v>10000</v>
      </c>
      <c r="K826" s="36" t="s">
        <v>3287</v>
      </c>
      <c r="L826" s="39">
        <v>42710</v>
      </c>
      <c r="M826" s="39">
        <v>42816</v>
      </c>
      <c r="N826" s="36" t="s">
        <v>3288</v>
      </c>
      <c r="O826" s="36" t="s">
        <v>5549</v>
      </c>
      <c r="P826" s="37">
        <v>4.2200000000000001E-2</v>
      </c>
      <c r="Q826" s="36" t="s">
        <v>677</v>
      </c>
      <c r="R826" s="36" t="s">
        <v>682</v>
      </c>
      <c r="S826" s="47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</row>
    <row r="827" spans="2:37">
      <c r="B827" s="36" t="s">
        <v>3442</v>
      </c>
      <c r="C827" s="36" t="s">
        <v>10478</v>
      </c>
      <c r="D827" s="36" t="s">
        <v>10479</v>
      </c>
      <c r="E827" s="36" t="s">
        <v>4879</v>
      </c>
      <c r="F827" s="36" t="s">
        <v>679</v>
      </c>
      <c r="G827" s="36" t="s">
        <v>674</v>
      </c>
      <c r="H827" s="36" t="s">
        <v>675</v>
      </c>
      <c r="I827" s="37">
        <v>2.25</v>
      </c>
      <c r="J827" s="38">
        <v>10000</v>
      </c>
      <c r="K827" s="36" t="s">
        <v>10393</v>
      </c>
      <c r="L827" s="39">
        <v>42710</v>
      </c>
      <c r="M827" s="39">
        <v>42914</v>
      </c>
      <c r="N827" s="36" t="s">
        <v>5696</v>
      </c>
      <c r="O827" s="36" t="s">
        <v>3346</v>
      </c>
      <c r="P827" s="37">
        <v>0.1968</v>
      </c>
      <c r="Q827" s="36" t="s">
        <v>677</v>
      </c>
      <c r="R827" s="36" t="s">
        <v>682</v>
      </c>
      <c r="S827" s="4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</row>
    <row r="828" spans="2:37">
      <c r="B828" s="36" t="s">
        <v>10480</v>
      </c>
      <c r="C828" s="36" t="s">
        <v>5575</v>
      </c>
      <c r="D828" s="36" t="s">
        <v>10481</v>
      </c>
      <c r="E828" s="36" t="s">
        <v>4879</v>
      </c>
      <c r="F828" s="36" t="s">
        <v>679</v>
      </c>
      <c r="G828" s="36" t="s">
        <v>692</v>
      </c>
      <c r="H828" s="36" t="s">
        <v>675</v>
      </c>
      <c r="I828" s="37">
        <v>2.25</v>
      </c>
      <c r="J828" s="38">
        <v>10000</v>
      </c>
      <c r="K828" s="36" t="s">
        <v>5471</v>
      </c>
      <c r="L828" s="39">
        <v>42710</v>
      </c>
      <c r="M828" s="39">
        <v>42914</v>
      </c>
      <c r="N828" s="36" t="s">
        <v>5696</v>
      </c>
      <c r="O828" s="36" t="s">
        <v>3346</v>
      </c>
      <c r="P828" s="37">
        <v>7.5899999999999995E-2</v>
      </c>
      <c r="Q828" s="36" t="s">
        <v>677</v>
      </c>
      <c r="R828" s="36" t="s">
        <v>682</v>
      </c>
      <c r="S828" s="47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</row>
    <row r="829" spans="2:37">
      <c r="B829" s="36" t="s">
        <v>3443</v>
      </c>
      <c r="C829" s="36" t="s">
        <v>3444</v>
      </c>
      <c r="D829" s="36" t="s">
        <v>10482</v>
      </c>
      <c r="E829" s="36" t="s">
        <v>4879</v>
      </c>
      <c r="F829" s="36" t="s">
        <v>679</v>
      </c>
      <c r="G829" s="36" t="s">
        <v>674</v>
      </c>
      <c r="H829" s="36" t="s">
        <v>675</v>
      </c>
      <c r="I829" s="37">
        <v>2.2000000000000002</v>
      </c>
      <c r="J829" s="38">
        <v>10000</v>
      </c>
      <c r="K829" s="36" t="s">
        <v>10483</v>
      </c>
      <c r="L829" s="39">
        <v>42720</v>
      </c>
      <c r="M829" s="39">
        <v>42732</v>
      </c>
      <c r="N829" s="36" t="s">
        <v>447</v>
      </c>
      <c r="O829" s="36" t="s">
        <v>10259</v>
      </c>
      <c r="P829" s="37">
        <v>0.1103</v>
      </c>
      <c r="Q829" s="36" t="s">
        <v>677</v>
      </c>
      <c r="R829" s="36" t="s">
        <v>682</v>
      </c>
      <c r="S829" s="47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</row>
    <row r="830" spans="2:37">
      <c r="B830" s="36" t="s">
        <v>10484</v>
      </c>
      <c r="C830" s="36" t="s">
        <v>10485</v>
      </c>
      <c r="D830" s="36" t="s">
        <v>3445</v>
      </c>
      <c r="E830" s="36" t="s">
        <v>4879</v>
      </c>
      <c r="F830" s="36" t="s">
        <v>679</v>
      </c>
      <c r="G830" s="36" t="s">
        <v>692</v>
      </c>
      <c r="H830" s="36" t="s">
        <v>675</v>
      </c>
      <c r="I830" s="37">
        <v>2.2000000000000002</v>
      </c>
      <c r="J830" s="38">
        <v>10000</v>
      </c>
      <c r="K830" s="36" t="s">
        <v>5483</v>
      </c>
      <c r="L830" s="39">
        <v>42720</v>
      </c>
      <c r="M830" s="39">
        <v>42732</v>
      </c>
      <c r="N830" s="36" t="s">
        <v>447</v>
      </c>
      <c r="O830" s="36" t="s">
        <v>10259</v>
      </c>
      <c r="P830" s="37">
        <v>3.0000000000000001E-3</v>
      </c>
      <c r="Q830" s="36" t="s">
        <v>677</v>
      </c>
      <c r="R830" s="36" t="s">
        <v>682</v>
      </c>
      <c r="S830" s="47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</row>
    <row r="831" spans="2:37">
      <c r="B831" s="36" t="s">
        <v>5576</v>
      </c>
      <c r="C831" s="36" t="s">
        <v>5577</v>
      </c>
      <c r="D831" s="36" t="s">
        <v>10486</v>
      </c>
      <c r="E831" s="36" t="s">
        <v>4879</v>
      </c>
      <c r="F831" s="36" t="s">
        <v>679</v>
      </c>
      <c r="G831" s="36" t="s">
        <v>674</v>
      </c>
      <c r="H831" s="36" t="s">
        <v>675</v>
      </c>
      <c r="I831" s="37">
        <v>2.2000000000000002</v>
      </c>
      <c r="J831" s="38">
        <v>10000</v>
      </c>
      <c r="K831" s="36" t="s">
        <v>5490</v>
      </c>
      <c r="L831" s="39">
        <v>42720</v>
      </c>
      <c r="M831" s="39">
        <v>42760</v>
      </c>
      <c r="N831" s="36" t="s">
        <v>5536</v>
      </c>
      <c r="O831" s="36" t="s">
        <v>5491</v>
      </c>
      <c r="P831" s="37">
        <v>0.12609999999999999</v>
      </c>
      <c r="Q831" s="36" t="s">
        <v>677</v>
      </c>
      <c r="R831" s="36" t="s">
        <v>682</v>
      </c>
      <c r="S831" s="47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</row>
    <row r="832" spans="2:37">
      <c r="B832" s="36" t="s">
        <v>10487</v>
      </c>
      <c r="C832" s="36" t="s">
        <v>10488</v>
      </c>
      <c r="D832" s="36" t="s">
        <v>5578</v>
      </c>
      <c r="E832" s="36" t="s">
        <v>4879</v>
      </c>
      <c r="F832" s="36" t="s">
        <v>679</v>
      </c>
      <c r="G832" s="36" t="s">
        <v>692</v>
      </c>
      <c r="H832" s="36" t="s">
        <v>675</v>
      </c>
      <c r="I832" s="37">
        <v>2.2000000000000002</v>
      </c>
      <c r="J832" s="38">
        <v>10000</v>
      </c>
      <c r="K832" s="36" t="s">
        <v>5490</v>
      </c>
      <c r="L832" s="39">
        <v>42720</v>
      </c>
      <c r="M832" s="39">
        <v>42760</v>
      </c>
      <c r="N832" s="36" t="s">
        <v>5536</v>
      </c>
      <c r="O832" s="36" t="s">
        <v>5491</v>
      </c>
      <c r="P832" s="37">
        <v>1.5900000000000001E-2</v>
      </c>
      <c r="Q832" s="36" t="s">
        <v>677</v>
      </c>
      <c r="R832" s="36" t="s">
        <v>682</v>
      </c>
      <c r="S832" s="47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</row>
    <row r="833" spans="2:37">
      <c r="B833" s="36" t="s">
        <v>5579</v>
      </c>
      <c r="C833" s="36" t="s">
        <v>10489</v>
      </c>
      <c r="D833" s="36" t="s">
        <v>10490</v>
      </c>
      <c r="E833" s="36" t="s">
        <v>4879</v>
      </c>
      <c r="F833" s="36" t="s">
        <v>679</v>
      </c>
      <c r="G833" s="36" t="s">
        <v>674</v>
      </c>
      <c r="H833" s="36" t="s">
        <v>675</v>
      </c>
      <c r="I833" s="37">
        <v>2.2000000000000002</v>
      </c>
      <c r="J833" s="38">
        <v>10000</v>
      </c>
      <c r="K833" s="36" t="s">
        <v>10328</v>
      </c>
      <c r="L833" s="39">
        <v>42720</v>
      </c>
      <c r="M833" s="39">
        <v>42816</v>
      </c>
      <c r="N833" s="36" t="s">
        <v>3288</v>
      </c>
      <c r="O833" s="36" t="s">
        <v>5549</v>
      </c>
      <c r="P833" s="37">
        <v>0.1462</v>
      </c>
      <c r="Q833" s="36" t="s">
        <v>677</v>
      </c>
      <c r="R833" s="36" t="s">
        <v>682</v>
      </c>
      <c r="S833" s="47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</row>
    <row r="834" spans="2:37">
      <c r="B834" s="36" t="s">
        <v>10491</v>
      </c>
      <c r="C834" s="36" t="s">
        <v>3446</v>
      </c>
      <c r="D834" s="36" t="s">
        <v>10492</v>
      </c>
      <c r="E834" s="36" t="s">
        <v>4879</v>
      </c>
      <c r="F834" s="36" t="s">
        <v>679</v>
      </c>
      <c r="G834" s="36" t="s">
        <v>692</v>
      </c>
      <c r="H834" s="36" t="s">
        <v>675</v>
      </c>
      <c r="I834" s="37">
        <v>2.2000000000000002</v>
      </c>
      <c r="J834" s="38">
        <v>10000</v>
      </c>
      <c r="K834" s="36" t="s">
        <v>3287</v>
      </c>
      <c r="L834" s="39">
        <v>42720</v>
      </c>
      <c r="M834" s="39">
        <v>42816</v>
      </c>
      <c r="N834" s="36" t="s">
        <v>3288</v>
      </c>
      <c r="O834" s="36" t="s">
        <v>5549</v>
      </c>
      <c r="P834" s="37">
        <v>3.44E-2</v>
      </c>
      <c r="Q834" s="36" t="s">
        <v>677</v>
      </c>
      <c r="R834" s="36" t="s">
        <v>682</v>
      </c>
      <c r="S834" s="47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</row>
    <row r="835" spans="2:37">
      <c r="B835" s="36" t="s">
        <v>10493</v>
      </c>
      <c r="C835" s="36" t="s">
        <v>5580</v>
      </c>
      <c r="D835" s="36" t="s">
        <v>5581</v>
      </c>
      <c r="E835" s="36" t="s">
        <v>4879</v>
      </c>
      <c r="F835" s="36" t="s">
        <v>679</v>
      </c>
      <c r="G835" s="36" t="s">
        <v>674</v>
      </c>
      <c r="H835" s="36" t="s">
        <v>675</v>
      </c>
      <c r="I835" s="37">
        <v>2.2000000000000002</v>
      </c>
      <c r="J835" s="38">
        <v>10000</v>
      </c>
      <c r="K835" s="36" t="s">
        <v>5471</v>
      </c>
      <c r="L835" s="39">
        <v>42720</v>
      </c>
      <c r="M835" s="39">
        <v>42914</v>
      </c>
      <c r="N835" s="36" t="s">
        <v>5696</v>
      </c>
      <c r="O835" s="36" t="s">
        <v>3346</v>
      </c>
      <c r="P835" s="37">
        <v>0.17849999999999999</v>
      </c>
      <c r="Q835" s="36" t="s">
        <v>677</v>
      </c>
      <c r="R835" s="36" t="s">
        <v>682</v>
      </c>
      <c r="S835" s="47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</row>
    <row r="836" spans="2:37">
      <c r="B836" s="36" t="s">
        <v>10494</v>
      </c>
      <c r="C836" s="36" t="s">
        <v>5582</v>
      </c>
      <c r="D836" s="36" t="s">
        <v>10495</v>
      </c>
      <c r="E836" s="36" t="s">
        <v>4879</v>
      </c>
      <c r="F836" s="36" t="s">
        <v>679</v>
      </c>
      <c r="G836" s="36" t="s">
        <v>692</v>
      </c>
      <c r="H836" s="36" t="s">
        <v>675</v>
      </c>
      <c r="I836" s="37">
        <v>2.2000000000000002</v>
      </c>
      <c r="J836" s="38">
        <v>10000</v>
      </c>
      <c r="K836" s="36" t="s">
        <v>5471</v>
      </c>
      <c r="L836" s="39">
        <v>42720</v>
      </c>
      <c r="M836" s="39">
        <v>42914</v>
      </c>
      <c r="N836" s="36" t="s">
        <v>5696</v>
      </c>
      <c r="O836" s="36" t="s">
        <v>3346</v>
      </c>
      <c r="P836" s="37">
        <v>6.6600000000000006E-2</v>
      </c>
      <c r="Q836" s="36" t="s">
        <v>677</v>
      </c>
      <c r="R836" s="36" t="s">
        <v>682</v>
      </c>
      <c r="S836" s="47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</row>
    <row r="837" spans="2:37">
      <c r="B837" s="36" t="s">
        <v>10496</v>
      </c>
      <c r="C837" s="36" t="s">
        <v>5583</v>
      </c>
      <c r="D837" s="36" t="s">
        <v>3447</v>
      </c>
      <c r="E837" s="36" t="s">
        <v>4879</v>
      </c>
      <c r="F837" s="36" t="s">
        <v>679</v>
      </c>
      <c r="G837" s="36" t="s">
        <v>674</v>
      </c>
      <c r="H837" s="36" t="s">
        <v>675</v>
      </c>
      <c r="I837" s="37">
        <v>2.2000000000000002</v>
      </c>
      <c r="J837" s="38">
        <v>10000</v>
      </c>
      <c r="K837" s="36" t="s">
        <v>5584</v>
      </c>
      <c r="L837" s="39">
        <v>42733</v>
      </c>
      <c r="M837" s="39">
        <v>42788</v>
      </c>
      <c r="N837" s="36" t="s">
        <v>3448</v>
      </c>
      <c r="O837" s="36" t="s">
        <v>3449</v>
      </c>
      <c r="P837" s="37">
        <v>0.1043</v>
      </c>
      <c r="Q837" s="36" t="s">
        <v>677</v>
      </c>
      <c r="R837" s="36" t="s">
        <v>682</v>
      </c>
      <c r="S837" s="4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</row>
    <row r="838" spans="2:37">
      <c r="B838" s="36" t="s">
        <v>10497</v>
      </c>
      <c r="C838" s="36" t="s">
        <v>10498</v>
      </c>
      <c r="D838" s="36" t="s">
        <v>10499</v>
      </c>
      <c r="E838" s="36" t="s">
        <v>4879</v>
      </c>
      <c r="F838" s="36" t="s">
        <v>679</v>
      </c>
      <c r="G838" s="36" t="s">
        <v>674</v>
      </c>
      <c r="H838" s="36" t="s">
        <v>675</v>
      </c>
      <c r="I838" s="37">
        <v>2.25</v>
      </c>
      <c r="J838" s="38">
        <v>10000</v>
      </c>
      <c r="K838" s="36" t="s">
        <v>5584</v>
      </c>
      <c r="L838" s="39">
        <v>42733</v>
      </c>
      <c r="M838" s="39">
        <v>42788</v>
      </c>
      <c r="N838" s="36" t="s">
        <v>3448</v>
      </c>
      <c r="O838" s="36" t="s">
        <v>3449</v>
      </c>
      <c r="P838" s="37">
        <v>7.5600000000000001E-2</v>
      </c>
      <c r="Q838" s="36" t="s">
        <v>677</v>
      </c>
      <c r="R838" s="36" t="s">
        <v>682</v>
      </c>
      <c r="S838" s="47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</row>
    <row r="839" spans="2:37">
      <c r="B839" s="36" t="s">
        <v>3450</v>
      </c>
      <c r="C839" s="36" t="s">
        <v>5585</v>
      </c>
      <c r="D839" s="36" t="s">
        <v>10500</v>
      </c>
      <c r="E839" s="36" t="s">
        <v>4879</v>
      </c>
      <c r="F839" s="36" t="s">
        <v>679</v>
      </c>
      <c r="G839" s="36" t="s">
        <v>674</v>
      </c>
      <c r="H839" s="36" t="s">
        <v>675</v>
      </c>
      <c r="I839" s="37">
        <v>2.2999999999999998</v>
      </c>
      <c r="J839" s="38">
        <v>10000</v>
      </c>
      <c r="K839" s="36" t="s">
        <v>5584</v>
      </c>
      <c r="L839" s="39">
        <v>42733</v>
      </c>
      <c r="M839" s="39">
        <v>42788</v>
      </c>
      <c r="N839" s="36" t="s">
        <v>3448</v>
      </c>
      <c r="O839" s="36" t="s">
        <v>3449</v>
      </c>
      <c r="P839" s="37">
        <v>5.3400000000000003E-2</v>
      </c>
      <c r="Q839" s="36" t="s">
        <v>677</v>
      </c>
      <c r="R839" s="36" t="s">
        <v>682</v>
      </c>
      <c r="S839" s="47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</row>
    <row r="840" spans="2:37">
      <c r="B840" s="36" t="s">
        <v>5586</v>
      </c>
      <c r="C840" s="36" t="s">
        <v>5587</v>
      </c>
      <c r="D840" s="36" t="s">
        <v>3451</v>
      </c>
      <c r="E840" s="36" t="s">
        <v>4879</v>
      </c>
      <c r="F840" s="36" t="s">
        <v>679</v>
      </c>
      <c r="G840" s="36" t="s">
        <v>674</v>
      </c>
      <c r="H840" s="36" t="s">
        <v>675</v>
      </c>
      <c r="I840" s="37">
        <v>2.35</v>
      </c>
      <c r="J840" s="38">
        <v>10000</v>
      </c>
      <c r="K840" s="36" t="s">
        <v>5584</v>
      </c>
      <c r="L840" s="39">
        <v>42733</v>
      </c>
      <c r="M840" s="39">
        <v>42788</v>
      </c>
      <c r="N840" s="36" t="s">
        <v>3448</v>
      </c>
      <c r="O840" s="36" t="s">
        <v>3449</v>
      </c>
      <c r="P840" s="37">
        <v>3.7699999999999997E-2</v>
      </c>
      <c r="Q840" s="36" t="s">
        <v>677</v>
      </c>
      <c r="R840" s="36" t="s">
        <v>682</v>
      </c>
      <c r="S840" s="47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</row>
    <row r="841" spans="2:37">
      <c r="B841" s="36" t="s">
        <v>3452</v>
      </c>
      <c r="C841" s="36" t="s">
        <v>10501</v>
      </c>
      <c r="D841" s="36" t="s">
        <v>3453</v>
      </c>
      <c r="E841" s="36" t="s">
        <v>4879</v>
      </c>
      <c r="F841" s="36" t="s">
        <v>679</v>
      </c>
      <c r="G841" s="36" t="s">
        <v>674</v>
      </c>
      <c r="H841" s="36" t="s">
        <v>675</v>
      </c>
      <c r="I841" s="37">
        <v>2.4</v>
      </c>
      <c r="J841" s="38">
        <v>10000</v>
      </c>
      <c r="K841" s="36" t="s">
        <v>5584</v>
      </c>
      <c r="L841" s="39">
        <v>42733</v>
      </c>
      <c r="M841" s="39">
        <v>42788</v>
      </c>
      <c r="N841" s="36" t="s">
        <v>3448</v>
      </c>
      <c r="O841" s="36" t="s">
        <v>3449</v>
      </c>
      <c r="P841" s="37">
        <v>2.5899999999999999E-2</v>
      </c>
      <c r="Q841" s="36" t="s">
        <v>677</v>
      </c>
      <c r="R841" s="36" t="s">
        <v>682</v>
      </c>
      <c r="S841" s="47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</row>
    <row r="842" spans="2:37">
      <c r="B842" s="36" t="s">
        <v>5588</v>
      </c>
      <c r="C842" s="36" t="s">
        <v>10502</v>
      </c>
      <c r="D842" s="36" t="s">
        <v>3454</v>
      </c>
      <c r="E842" s="36" t="s">
        <v>4879</v>
      </c>
      <c r="F842" s="36" t="s">
        <v>679</v>
      </c>
      <c r="G842" s="36" t="s">
        <v>692</v>
      </c>
      <c r="H842" s="36" t="s">
        <v>675</v>
      </c>
      <c r="I842" s="37">
        <v>2.2000000000000002</v>
      </c>
      <c r="J842" s="38">
        <v>10000</v>
      </c>
      <c r="K842" s="36" t="s">
        <v>5584</v>
      </c>
      <c r="L842" s="39">
        <v>42733</v>
      </c>
      <c r="M842" s="39">
        <v>42788</v>
      </c>
      <c r="N842" s="36" t="s">
        <v>3448</v>
      </c>
      <c r="O842" s="36" t="s">
        <v>3449</v>
      </c>
      <c r="P842" s="37">
        <v>3.3099999999999997E-2</v>
      </c>
      <c r="Q842" s="36" t="s">
        <v>677</v>
      </c>
      <c r="R842" s="36" t="s">
        <v>682</v>
      </c>
      <c r="S842" s="47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</row>
    <row r="843" spans="2:37">
      <c r="B843" s="36" t="s">
        <v>5589</v>
      </c>
      <c r="C843" s="36" t="s">
        <v>5590</v>
      </c>
      <c r="D843" s="36" t="s">
        <v>3455</v>
      </c>
      <c r="E843" s="36" t="s">
        <v>4879</v>
      </c>
      <c r="F843" s="36" t="s">
        <v>679</v>
      </c>
      <c r="G843" s="36" t="s">
        <v>692</v>
      </c>
      <c r="H843" s="36" t="s">
        <v>675</v>
      </c>
      <c r="I843" s="37">
        <v>2.25</v>
      </c>
      <c r="J843" s="38">
        <v>10000</v>
      </c>
      <c r="K843" s="36" t="s">
        <v>5584</v>
      </c>
      <c r="L843" s="39">
        <v>42733</v>
      </c>
      <c r="M843" s="39">
        <v>42788</v>
      </c>
      <c r="N843" s="36" t="s">
        <v>3448</v>
      </c>
      <c r="O843" s="36" t="s">
        <v>3449</v>
      </c>
      <c r="P843" s="37">
        <v>5.4199999999999998E-2</v>
      </c>
      <c r="Q843" s="36" t="s">
        <v>677</v>
      </c>
      <c r="R843" s="36" t="s">
        <v>682</v>
      </c>
      <c r="S843" s="47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</row>
    <row r="844" spans="2:37">
      <c r="B844" s="36" t="s">
        <v>5591</v>
      </c>
      <c r="C844" s="36" t="s">
        <v>10503</v>
      </c>
      <c r="D844" s="36" t="s">
        <v>3456</v>
      </c>
      <c r="E844" s="36" t="s">
        <v>4879</v>
      </c>
      <c r="F844" s="36" t="s">
        <v>679</v>
      </c>
      <c r="G844" s="36" t="s">
        <v>692</v>
      </c>
      <c r="H844" s="36" t="s">
        <v>675</v>
      </c>
      <c r="I844" s="37">
        <v>2.2999999999999998</v>
      </c>
      <c r="J844" s="38">
        <v>10000</v>
      </c>
      <c r="K844" s="36" t="s">
        <v>5584</v>
      </c>
      <c r="L844" s="39">
        <v>42733</v>
      </c>
      <c r="M844" s="39">
        <v>42788</v>
      </c>
      <c r="N844" s="36" t="s">
        <v>3448</v>
      </c>
      <c r="O844" s="36" t="s">
        <v>3449</v>
      </c>
      <c r="P844" s="37">
        <v>8.1500000000000003E-2</v>
      </c>
      <c r="Q844" s="36" t="s">
        <v>677</v>
      </c>
      <c r="R844" s="36" t="s">
        <v>682</v>
      </c>
      <c r="S844" s="47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</row>
    <row r="845" spans="2:37">
      <c r="B845" s="36" t="s">
        <v>10504</v>
      </c>
      <c r="C845" s="36" t="s">
        <v>5592</v>
      </c>
      <c r="D845" s="36" t="s">
        <v>3457</v>
      </c>
      <c r="E845" s="36" t="s">
        <v>4879</v>
      </c>
      <c r="F845" s="36" t="s">
        <v>679</v>
      </c>
      <c r="G845" s="36" t="s">
        <v>692</v>
      </c>
      <c r="H845" s="36" t="s">
        <v>675</v>
      </c>
      <c r="I845" s="37">
        <v>2.35</v>
      </c>
      <c r="J845" s="38">
        <v>10000</v>
      </c>
      <c r="K845" s="36" t="s">
        <v>5584</v>
      </c>
      <c r="L845" s="39">
        <v>42733</v>
      </c>
      <c r="M845" s="39">
        <v>42788</v>
      </c>
      <c r="N845" s="36" t="s">
        <v>3448</v>
      </c>
      <c r="O845" s="36" t="s">
        <v>3449</v>
      </c>
      <c r="P845" s="37">
        <v>0.11550000000000001</v>
      </c>
      <c r="Q845" s="36" t="s">
        <v>677</v>
      </c>
      <c r="R845" s="36" t="s">
        <v>682</v>
      </c>
      <c r="S845" s="47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</row>
    <row r="846" spans="2:37">
      <c r="B846" s="36" t="s">
        <v>10505</v>
      </c>
      <c r="C846" s="36" t="s">
        <v>3458</v>
      </c>
      <c r="D846" s="36" t="s">
        <v>5593</v>
      </c>
      <c r="E846" s="36" t="s">
        <v>4879</v>
      </c>
      <c r="F846" s="36" t="s">
        <v>679</v>
      </c>
      <c r="G846" s="36" t="s">
        <v>692</v>
      </c>
      <c r="H846" s="36" t="s">
        <v>675</v>
      </c>
      <c r="I846" s="37">
        <v>2.4</v>
      </c>
      <c r="J846" s="38">
        <v>10000</v>
      </c>
      <c r="K846" s="36" t="s">
        <v>5584</v>
      </c>
      <c r="L846" s="39">
        <v>42733</v>
      </c>
      <c r="M846" s="39">
        <v>42788</v>
      </c>
      <c r="N846" s="36" t="s">
        <v>3448</v>
      </c>
      <c r="O846" s="36" t="s">
        <v>3449</v>
      </c>
      <c r="P846" s="37">
        <v>0.155</v>
      </c>
      <c r="Q846" s="36" t="s">
        <v>677</v>
      </c>
      <c r="R846" s="36" t="s">
        <v>682</v>
      </c>
      <c r="S846" s="47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</row>
    <row r="847" spans="2:37">
      <c r="B847" s="36" t="s">
        <v>5594</v>
      </c>
      <c r="C847" s="36" t="s">
        <v>5595</v>
      </c>
      <c r="D847" s="36" t="s">
        <v>5596</v>
      </c>
      <c r="E847" s="36" t="s">
        <v>4879</v>
      </c>
      <c r="F847" s="36" t="s">
        <v>679</v>
      </c>
      <c r="G847" s="36" t="s">
        <v>674</v>
      </c>
      <c r="H847" s="36" t="s">
        <v>675</v>
      </c>
      <c r="I847" s="37">
        <v>2.4500000000000002</v>
      </c>
      <c r="J847" s="38">
        <v>10000</v>
      </c>
      <c r="K847" s="36" t="s">
        <v>5584</v>
      </c>
      <c r="L847" s="39">
        <v>42740</v>
      </c>
      <c r="M847" s="39">
        <v>42788</v>
      </c>
      <c r="N847" s="36" t="s">
        <v>3448</v>
      </c>
      <c r="O847" s="36" t="s">
        <v>3449</v>
      </c>
      <c r="P847" s="37">
        <v>1.2699999999999999E-2</v>
      </c>
      <c r="Q847" s="36" t="s">
        <v>677</v>
      </c>
      <c r="R847" s="36" t="s">
        <v>682</v>
      </c>
      <c r="S847" s="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</row>
    <row r="848" spans="2:37">
      <c r="B848" s="36" t="s">
        <v>10506</v>
      </c>
      <c r="C848" s="36" t="s">
        <v>10507</v>
      </c>
      <c r="D848" s="36" t="s">
        <v>5597</v>
      </c>
      <c r="E848" s="36" t="s">
        <v>4879</v>
      </c>
      <c r="F848" s="36" t="s">
        <v>679</v>
      </c>
      <c r="G848" s="36" t="s">
        <v>692</v>
      </c>
      <c r="H848" s="36" t="s">
        <v>675</v>
      </c>
      <c r="I848" s="37">
        <v>2.4500000000000002</v>
      </c>
      <c r="J848" s="38">
        <v>10000</v>
      </c>
      <c r="K848" s="36" t="s">
        <v>5584</v>
      </c>
      <c r="L848" s="39">
        <v>42740</v>
      </c>
      <c r="M848" s="39">
        <v>42788</v>
      </c>
      <c r="N848" s="36" t="s">
        <v>3448</v>
      </c>
      <c r="O848" s="36" t="s">
        <v>10508</v>
      </c>
      <c r="P848" s="37">
        <v>0.14030000000000001</v>
      </c>
      <c r="Q848" s="36" t="s">
        <v>677</v>
      </c>
      <c r="R848" s="36" t="s">
        <v>682</v>
      </c>
      <c r="S848" s="47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</row>
    <row r="849" spans="2:37">
      <c r="B849" s="36" t="s">
        <v>10509</v>
      </c>
      <c r="C849" s="36" t="s">
        <v>5598</v>
      </c>
      <c r="D849" s="36" t="s">
        <v>5599</v>
      </c>
      <c r="E849" s="36" t="s">
        <v>4879</v>
      </c>
      <c r="F849" s="36" t="s">
        <v>679</v>
      </c>
      <c r="G849" s="36" t="s">
        <v>674</v>
      </c>
      <c r="H849" s="36" t="s">
        <v>675</v>
      </c>
      <c r="I849" s="37">
        <v>2.25</v>
      </c>
      <c r="J849" s="38">
        <v>10000</v>
      </c>
      <c r="K849" s="36" t="s">
        <v>10510</v>
      </c>
      <c r="L849" s="39">
        <v>42761</v>
      </c>
      <c r="M849" s="39">
        <v>43005</v>
      </c>
      <c r="N849" s="36" t="s">
        <v>5753</v>
      </c>
      <c r="O849" s="36" t="s">
        <v>5607</v>
      </c>
      <c r="P849" s="37">
        <v>0.17319999999999999</v>
      </c>
      <c r="Q849" s="36" t="s">
        <v>677</v>
      </c>
      <c r="R849" s="36" t="s">
        <v>682</v>
      </c>
      <c r="S849" s="47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</row>
    <row r="850" spans="2:37">
      <c r="B850" s="36" t="s">
        <v>5600</v>
      </c>
      <c r="C850" s="36" t="s">
        <v>3459</v>
      </c>
      <c r="D850" s="36" t="s">
        <v>3460</v>
      </c>
      <c r="E850" s="36" t="s">
        <v>4879</v>
      </c>
      <c r="F850" s="36" t="s">
        <v>679</v>
      </c>
      <c r="G850" s="36" t="s">
        <v>674</v>
      </c>
      <c r="H850" s="36" t="s">
        <v>675</v>
      </c>
      <c r="I850" s="37">
        <v>2.2999999999999998</v>
      </c>
      <c r="J850" s="38">
        <v>10000</v>
      </c>
      <c r="K850" s="36" t="s">
        <v>5700</v>
      </c>
      <c r="L850" s="39">
        <v>42761</v>
      </c>
      <c r="M850" s="39">
        <v>43005</v>
      </c>
      <c r="N850" s="36" t="s">
        <v>10511</v>
      </c>
      <c r="O850" s="36" t="s">
        <v>5607</v>
      </c>
      <c r="P850" s="37">
        <v>0.1444</v>
      </c>
      <c r="Q850" s="36" t="s">
        <v>677</v>
      </c>
      <c r="R850" s="36" t="s">
        <v>682</v>
      </c>
      <c r="S850" s="47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</row>
    <row r="851" spans="2:37">
      <c r="B851" s="36" t="s">
        <v>10512</v>
      </c>
      <c r="C851" s="36" t="s">
        <v>10513</v>
      </c>
      <c r="D851" s="36" t="s">
        <v>10514</v>
      </c>
      <c r="E851" s="36" t="s">
        <v>4879</v>
      </c>
      <c r="F851" s="36" t="s">
        <v>679</v>
      </c>
      <c r="G851" s="36" t="s">
        <v>674</v>
      </c>
      <c r="H851" s="36" t="s">
        <v>9446</v>
      </c>
      <c r="I851" s="37">
        <v>2.35</v>
      </c>
      <c r="J851" s="38">
        <v>10000</v>
      </c>
      <c r="K851" s="36" t="s">
        <v>5700</v>
      </c>
      <c r="L851" s="39">
        <v>42761</v>
      </c>
      <c r="M851" s="39">
        <v>43005</v>
      </c>
      <c r="N851" s="36" t="s">
        <v>5753</v>
      </c>
      <c r="O851" s="36" t="s">
        <v>5607</v>
      </c>
      <c r="P851" s="37">
        <v>0.1195</v>
      </c>
      <c r="Q851" s="36" t="s">
        <v>677</v>
      </c>
      <c r="R851" s="36" t="s">
        <v>682</v>
      </c>
      <c r="S851" s="47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</row>
    <row r="852" spans="2:37">
      <c r="B852" s="36" t="s">
        <v>10515</v>
      </c>
      <c r="C852" s="36" t="s">
        <v>3461</v>
      </c>
      <c r="D852" s="36" t="s">
        <v>5601</v>
      </c>
      <c r="E852" s="36" t="s">
        <v>4879</v>
      </c>
      <c r="F852" s="36" t="s">
        <v>679</v>
      </c>
      <c r="G852" s="36" t="s">
        <v>674</v>
      </c>
      <c r="H852" s="36" t="s">
        <v>675</v>
      </c>
      <c r="I852" s="37">
        <v>2.4</v>
      </c>
      <c r="J852" s="38">
        <v>10000</v>
      </c>
      <c r="K852" s="36" t="s">
        <v>10510</v>
      </c>
      <c r="L852" s="39">
        <v>42761</v>
      </c>
      <c r="M852" s="39">
        <v>43005</v>
      </c>
      <c r="N852" s="36" t="s">
        <v>5753</v>
      </c>
      <c r="O852" s="36" t="s">
        <v>5607</v>
      </c>
      <c r="P852" s="37">
        <v>9.8100000000000007E-2</v>
      </c>
      <c r="Q852" s="36" t="s">
        <v>677</v>
      </c>
      <c r="R852" s="36" t="s">
        <v>682</v>
      </c>
      <c r="S852" s="47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</row>
    <row r="853" spans="2:37">
      <c r="B853" s="36" t="s">
        <v>10516</v>
      </c>
      <c r="C853" s="36" t="s">
        <v>3462</v>
      </c>
      <c r="D853" s="36" t="s">
        <v>3463</v>
      </c>
      <c r="E853" s="36" t="s">
        <v>4879</v>
      </c>
      <c r="F853" s="36" t="s">
        <v>679</v>
      </c>
      <c r="G853" s="36" t="s">
        <v>674</v>
      </c>
      <c r="H853" s="36" t="s">
        <v>675</v>
      </c>
      <c r="I853" s="37">
        <v>2.4500000000000002</v>
      </c>
      <c r="J853" s="38">
        <v>10000</v>
      </c>
      <c r="K853" s="36" t="s">
        <v>5700</v>
      </c>
      <c r="L853" s="39">
        <v>42761</v>
      </c>
      <c r="M853" s="39">
        <v>43005</v>
      </c>
      <c r="N853" s="36" t="s">
        <v>5753</v>
      </c>
      <c r="O853" s="36" t="s">
        <v>5607</v>
      </c>
      <c r="P853" s="37">
        <v>7.9699999999999993E-2</v>
      </c>
      <c r="Q853" s="36" t="s">
        <v>677</v>
      </c>
      <c r="R853" s="36" t="s">
        <v>682</v>
      </c>
      <c r="S853" s="47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</row>
    <row r="854" spans="2:37">
      <c r="B854" s="36" t="s">
        <v>10517</v>
      </c>
      <c r="C854" s="36" t="s">
        <v>10518</v>
      </c>
      <c r="D854" s="36" t="s">
        <v>5602</v>
      </c>
      <c r="E854" s="36" t="s">
        <v>4879</v>
      </c>
      <c r="F854" s="36" t="s">
        <v>679</v>
      </c>
      <c r="G854" s="36" t="s">
        <v>692</v>
      </c>
      <c r="H854" s="36" t="s">
        <v>675</v>
      </c>
      <c r="I854" s="37">
        <v>2.25</v>
      </c>
      <c r="J854" s="38">
        <v>10000</v>
      </c>
      <c r="K854" s="36" t="s">
        <v>5700</v>
      </c>
      <c r="L854" s="39">
        <v>42761</v>
      </c>
      <c r="M854" s="39">
        <v>43005</v>
      </c>
      <c r="N854" s="36" t="s">
        <v>5753</v>
      </c>
      <c r="O854" s="36" t="s">
        <v>5607</v>
      </c>
      <c r="P854" s="37">
        <v>5.2499999999999998E-2</v>
      </c>
      <c r="Q854" s="36" t="s">
        <v>677</v>
      </c>
      <c r="R854" s="36" t="s">
        <v>682</v>
      </c>
      <c r="S854" s="47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</row>
    <row r="855" spans="2:37">
      <c r="B855" s="36" t="s">
        <v>5603</v>
      </c>
      <c r="C855" s="36" t="s">
        <v>10519</v>
      </c>
      <c r="D855" s="36" t="s">
        <v>3464</v>
      </c>
      <c r="E855" s="36" t="s">
        <v>4879</v>
      </c>
      <c r="F855" s="36" t="s">
        <v>679</v>
      </c>
      <c r="G855" s="36" t="s">
        <v>692</v>
      </c>
      <c r="H855" s="36" t="s">
        <v>675</v>
      </c>
      <c r="I855" s="37">
        <v>2.2999999999999998</v>
      </c>
      <c r="J855" s="38">
        <v>10000</v>
      </c>
      <c r="K855" s="36" t="s">
        <v>10510</v>
      </c>
      <c r="L855" s="39">
        <v>42761</v>
      </c>
      <c r="M855" s="39">
        <v>43005</v>
      </c>
      <c r="N855" s="36" t="s">
        <v>5753</v>
      </c>
      <c r="O855" s="36" t="s">
        <v>5607</v>
      </c>
      <c r="P855" s="37">
        <v>7.2400000000000006E-2</v>
      </c>
      <c r="Q855" s="36" t="s">
        <v>677</v>
      </c>
      <c r="R855" s="36" t="s">
        <v>682</v>
      </c>
      <c r="S855" s="47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</row>
    <row r="856" spans="2:37">
      <c r="B856" s="36" t="s">
        <v>10520</v>
      </c>
      <c r="C856" s="36" t="s">
        <v>5604</v>
      </c>
      <c r="D856" s="36" t="s">
        <v>3465</v>
      </c>
      <c r="E856" s="36" t="s">
        <v>4879</v>
      </c>
      <c r="F856" s="36" t="s">
        <v>679</v>
      </c>
      <c r="G856" s="36" t="s">
        <v>692</v>
      </c>
      <c r="H856" s="36" t="s">
        <v>675</v>
      </c>
      <c r="I856" s="37">
        <v>2.35</v>
      </c>
      <c r="J856" s="38">
        <v>10000</v>
      </c>
      <c r="K856" s="36" t="s">
        <v>5700</v>
      </c>
      <c r="L856" s="39">
        <v>42761</v>
      </c>
      <c r="M856" s="39">
        <v>43005</v>
      </c>
      <c r="N856" s="36" t="s">
        <v>5753</v>
      </c>
      <c r="O856" s="36" t="s">
        <v>5607</v>
      </c>
      <c r="P856" s="37">
        <v>9.5699999999999993E-2</v>
      </c>
      <c r="Q856" s="36" t="s">
        <v>677</v>
      </c>
      <c r="R856" s="36" t="s">
        <v>682</v>
      </c>
      <c r="S856" s="47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</row>
    <row r="857" spans="2:37">
      <c r="B857" s="36" t="s">
        <v>5605</v>
      </c>
      <c r="C857" s="36" t="s">
        <v>5606</v>
      </c>
      <c r="D857" s="36" t="s">
        <v>3466</v>
      </c>
      <c r="E857" s="36" t="s">
        <v>4879</v>
      </c>
      <c r="F857" s="36" t="s">
        <v>679</v>
      </c>
      <c r="G857" s="36" t="s">
        <v>692</v>
      </c>
      <c r="H857" s="36" t="s">
        <v>675</v>
      </c>
      <c r="I857" s="37">
        <v>2.4</v>
      </c>
      <c r="J857" s="38">
        <v>10000</v>
      </c>
      <c r="K857" s="36" t="s">
        <v>5700</v>
      </c>
      <c r="L857" s="39">
        <v>42761</v>
      </c>
      <c r="M857" s="39">
        <v>43005</v>
      </c>
      <c r="N857" s="36" t="s">
        <v>5753</v>
      </c>
      <c r="O857" s="36" t="s">
        <v>5607</v>
      </c>
      <c r="P857" s="37">
        <v>0.12330000000000001</v>
      </c>
      <c r="Q857" s="36" t="s">
        <v>677</v>
      </c>
      <c r="R857" s="36" t="s">
        <v>682</v>
      </c>
      <c r="S857" s="4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</row>
    <row r="858" spans="2:37">
      <c r="B858" s="36" t="s">
        <v>5608</v>
      </c>
      <c r="C858" s="36" t="s">
        <v>10521</v>
      </c>
      <c r="D858" s="36" t="s">
        <v>10522</v>
      </c>
      <c r="E858" s="36" t="s">
        <v>4879</v>
      </c>
      <c r="F858" s="36" t="s">
        <v>679</v>
      </c>
      <c r="G858" s="36" t="s">
        <v>692</v>
      </c>
      <c r="H858" s="36" t="s">
        <v>675</v>
      </c>
      <c r="I858" s="37">
        <v>2.4500000000000002</v>
      </c>
      <c r="J858" s="38">
        <v>10000</v>
      </c>
      <c r="K858" s="36" t="s">
        <v>5700</v>
      </c>
      <c r="L858" s="39">
        <v>42761</v>
      </c>
      <c r="M858" s="39">
        <v>43005</v>
      </c>
      <c r="N858" s="36" t="s">
        <v>5753</v>
      </c>
      <c r="O858" s="36" t="s">
        <v>5607</v>
      </c>
      <c r="P858" s="37">
        <v>0.15429999999999999</v>
      </c>
      <c r="Q858" s="36" t="s">
        <v>677</v>
      </c>
      <c r="R858" s="36" t="s">
        <v>682</v>
      </c>
      <c r="S858" s="47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</row>
    <row r="859" spans="2:37">
      <c r="B859" s="36" t="s">
        <v>3467</v>
      </c>
      <c r="C859" s="36" t="s">
        <v>3468</v>
      </c>
      <c r="D859" s="36" t="s">
        <v>10523</v>
      </c>
      <c r="E859" s="36" t="s">
        <v>4879</v>
      </c>
      <c r="F859" s="36" t="s">
        <v>679</v>
      </c>
      <c r="G859" s="36" t="s">
        <v>674</v>
      </c>
      <c r="H859" s="36" t="s">
        <v>675</v>
      </c>
      <c r="I859" s="37">
        <v>2.5</v>
      </c>
      <c r="J859" s="38">
        <v>10000</v>
      </c>
      <c r="K859" s="36" t="s">
        <v>5584</v>
      </c>
      <c r="L859" s="39">
        <v>42780</v>
      </c>
      <c r="M859" s="39">
        <v>42788</v>
      </c>
      <c r="N859" s="36" t="s">
        <v>10524</v>
      </c>
      <c r="O859" s="36" t="s">
        <v>3449</v>
      </c>
      <c r="P859" s="37">
        <v>1E-4</v>
      </c>
      <c r="Q859" s="36" t="s">
        <v>677</v>
      </c>
      <c r="R859" s="36" t="s">
        <v>9492</v>
      </c>
      <c r="S859" s="47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</row>
    <row r="860" spans="2:37">
      <c r="B860" s="36" t="s">
        <v>5609</v>
      </c>
      <c r="C860" s="36" t="s">
        <v>3469</v>
      </c>
      <c r="D860" s="36" t="s">
        <v>3470</v>
      </c>
      <c r="E860" s="36" t="s">
        <v>4879</v>
      </c>
      <c r="F860" s="36" t="s">
        <v>679</v>
      </c>
      <c r="G860" s="36" t="s">
        <v>692</v>
      </c>
      <c r="H860" s="36" t="s">
        <v>675</v>
      </c>
      <c r="I860" s="37">
        <v>2.5</v>
      </c>
      <c r="J860" s="38">
        <v>10000</v>
      </c>
      <c r="K860" s="36" t="s">
        <v>5584</v>
      </c>
      <c r="L860" s="39">
        <v>42780</v>
      </c>
      <c r="M860" s="39">
        <v>42788</v>
      </c>
      <c r="N860" s="36" t="s">
        <v>3448</v>
      </c>
      <c r="O860" s="36" t="s">
        <v>10508</v>
      </c>
      <c r="P860" s="37">
        <v>0.122</v>
      </c>
      <c r="Q860" s="36" t="s">
        <v>677</v>
      </c>
      <c r="R860" s="36" t="s">
        <v>682</v>
      </c>
      <c r="S860" s="47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</row>
    <row r="861" spans="2:37">
      <c r="B861" s="36" t="s">
        <v>10525</v>
      </c>
      <c r="C861" s="36" t="s">
        <v>10526</v>
      </c>
      <c r="D861" s="36" t="s">
        <v>10527</v>
      </c>
      <c r="E861" s="36" t="s">
        <v>4879</v>
      </c>
      <c r="F861" s="36" t="s">
        <v>679</v>
      </c>
      <c r="G861" s="36" t="s">
        <v>674</v>
      </c>
      <c r="H861" s="36" t="s">
        <v>675</v>
      </c>
      <c r="I861" s="37">
        <v>2.5</v>
      </c>
      <c r="J861" s="38">
        <v>10000</v>
      </c>
      <c r="K861" s="36" t="s">
        <v>5700</v>
      </c>
      <c r="L861" s="39">
        <v>42780</v>
      </c>
      <c r="M861" s="39">
        <v>43005</v>
      </c>
      <c r="N861" s="36" t="s">
        <v>5753</v>
      </c>
      <c r="O861" s="36" t="s">
        <v>5607</v>
      </c>
      <c r="P861" s="37">
        <v>5.45E-2</v>
      </c>
      <c r="Q861" s="36" t="s">
        <v>677</v>
      </c>
      <c r="R861" s="36" t="s">
        <v>682</v>
      </c>
      <c r="S861" s="47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</row>
    <row r="862" spans="2:37">
      <c r="B862" s="36" t="s">
        <v>10528</v>
      </c>
      <c r="C862" s="36" t="s">
        <v>10529</v>
      </c>
      <c r="D862" s="36" t="s">
        <v>5610</v>
      </c>
      <c r="E862" s="36" t="s">
        <v>4879</v>
      </c>
      <c r="F862" s="36" t="s">
        <v>679</v>
      </c>
      <c r="G862" s="36" t="s">
        <v>692</v>
      </c>
      <c r="H862" s="36" t="s">
        <v>675</v>
      </c>
      <c r="I862" s="37">
        <v>2.5</v>
      </c>
      <c r="J862" s="38">
        <v>10000</v>
      </c>
      <c r="K862" s="36" t="s">
        <v>5700</v>
      </c>
      <c r="L862" s="39">
        <v>42780</v>
      </c>
      <c r="M862" s="39">
        <v>43005</v>
      </c>
      <c r="N862" s="36" t="s">
        <v>5753</v>
      </c>
      <c r="O862" s="36" t="s">
        <v>5607</v>
      </c>
      <c r="P862" s="37">
        <v>0.1699</v>
      </c>
      <c r="Q862" s="36" t="s">
        <v>677</v>
      </c>
      <c r="R862" s="36" t="s">
        <v>682</v>
      </c>
      <c r="S862" s="47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</row>
    <row r="863" spans="2:37">
      <c r="B863" s="36" t="s">
        <v>5611</v>
      </c>
      <c r="C863" s="36" t="s">
        <v>5612</v>
      </c>
      <c r="D863" s="36" t="s">
        <v>3471</v>
      </c>
      <c r="E863" s="36" t="s">
        <v>4879</v>
      </c>
      <c r="F863" s="36" t="s">
        <v>679</v>
      </c>
      <c r="G863" s="36" t="s">
        <v>674</v>
      </c>
      <c r="H863" s="36" t="s">
        <v>675</v>
      </c>
      <c r="I863" s="37">
        <v>2.2999999999999998</v>
      </c>
      <c r="J863" s="38">
        <v>10000</v>
      </c>
      <c r="K863" s="36" t="s">
        <v>3472</v>
      </c>
      <c r="L863" s="39">
        <v>42789</v>
      </c>
      <c r="M863" s="39">
        <v>42851</v>
      </c>
      <c r="N863" s="36" t="s">
        <v>5616</v>
      </c>
      <c r="O863" s="36" t="s">
        <v>5613</v>
      </c>
      <c r="P863" s="37">
        <v>0.1077</v>
      </c>
      <c r="Q863" s="36" t="s">
        <v>677</v>
      </c>
      <c r="R863" s="36" t="s">
        <v>682</v>
      </c>
      <c r="S863" s="47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</row>
    <row r="864" spans="2:37">
      <c r="B864" s="36" t="s">
        <v>10530</v>
      </c>
      <c r="C864" s="36" t="s">
        <v>5614</v>
      </c>
      <c r="D864" s="36" t="s">
        <v>5615</v>
      </c>
      <c r="E864" s="36" t="s">
        <v>4879</v>
      </c>
      <c r="F864" s="36" t="s">
        <v>679</v>
      </c>
      <c r="G864" s="36" t="s">
        <v>674</v>
      </c>
      <c r="H864" s="36" t="s">
        <v>675</v>
      </c>
      <c r="I864" s="37">
        <v>2.35</v>
      </c>
      <c r="J864" s="38">
        <v>10000</v>
      </c>
      <c r="K864" s="36" t="s">
        <v>3472</v>
      </c>
      <c r="L864" s="39">
        <v>42789</v>
      </c>
      <c r="M864" s="39">
        <v>42851</v>
      </c>
      <c r="N864" s="36" t="s">
        <v>5616</v>
      </c>
      <c r="O864" s="36" t="s">
        <v>5613</v>
      </c>
      <c r="P864" s="37">
        <v>7.4399999999999994E-2</v>
      </c>
      <c r="Q864" s="36" t="s">
        <v>677</v>
      </c>
      <c r="R864" s="36" t="s">
        <v>682</v>
      </c>
      <c r="S864" s="47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</row>
    <row r="865" spans="2:37">
      <c r="B865" s="36" t="s">
        <v>10531</v>
      </c>
      <c r="C865" s="36" t="s">
        <v>10532</v>
      </c>
      <c r="D865" s="36" t="s">
        <v>10533</v>
      </c>
      <c r="E865" s="36" t="s">
        <v>4879</v>
      </c>
      <c r="F865" s="36" t="s">
        <v>679</v>
      </c>
      <c r="G865" s="36" t="s">
        <v>674</v>
      </c>
      <c r="H865" s="36" t="s">
        <v>675</v>
      </c>
      <c r="I865" s="37">
        <v>2.4</v>
      </c>
      <c r="J865" s="38">
        <v>10000</v>
      </c>
      <c r="K865" s="36" t="s">
        <v>3472</v>
      </c>
      <c r="L865" s="39">
        <v>42789</v>
      </c>
      <c r="M865" s="39">
        <v>42851</v>
      </c>
      <c r="N865" s="36" t="s">
        <v>5616</v>
      </c>
      <c r="O865" s="36" t="s">
        <v>10534</v>
      </c>
      <c r="P865" s="37">
        <v>4.7899999999999998E-2</v>
      </c>
      <c r="Q865" s="36" t="s">
        <v>677</v>
      </c>
      <c r="R865" s="36" t="s">
        <v>682</v>
      </c>
      <c r="S865" s="47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</row>
    <row r="866" spans="2:37">
      <c r="B866" s="36" t="s">
        <v>3473</v>
      </c>
      <c r="C866" s="36" t="s">
        <v>10535</v>
      </c>
      <c r="D866" s="36" t="s">
        <v>3474</v>
      </c>
      <c r="E866" s="36" t="s">
        <v>4879</v>
      </c>
      <c r="F866" s="36" t="s">
        <v>679</v>
      </c>
      <c r="G866" s="36" t="s">
        <v>674</v>
      </c>
      <c r="H866" s="36" t="s">
        <v>675</v>
      </c>
      <c r="I866" s="37">
        <v>2.4500000000000002</v>
      </c>
      <c r="J866" s="38">
        <v>10000</v>
      </c>
      <c r="K866" s="36" t="s">
        <v>3472</v>
      </c>
      <c r="L866" s="39">
        <v>42789</v>
      </c>
      <c r="M866" s="39">
        <v>42851</v>
      </c>
      <c r="N866" s="36" t="s">
        <v>5616</v>
      </c>
      <c r="O866" s="36" t="s">
        <v>5613</v>
      </c>
      <c r="P866" s="37">
        <v>2.81E-2</v>
      </c>
      <c r="Q866" s="36" t="s">
        <v>677</v>
      </c>
      <c r="R866" s="36" t="s">
        <v>682</v>
      </c>
      <c r="S866" s="47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</row>
    <row r="867" spans="2:37">
      <c r="B867" s="36" t="s">
        <v>3475</v>
      </c>
      <c r="C867" s="36" t="s">
        <v>5617</v>
      </c>
      <c r="D867" s="36" t="s">
        <v>5618</v>
      </c>
      <c r="E867" s="36" t="s">
        <v>4879</v>
      </c>
      <c r="F867" s="36" t="s">
        <v>679</v>
      </c>
      <c r="G867" s="36" t="s">
        <v>674</v>
      </c>
      <c r="H867" s="36" t="s">
        <v>675</v>
      </c>
      <c r="I867" s="37">
        <v>2.5</v>
      </c>
      <c r="J867" s="38">
        <v>10000</v>
      </c>
      <c r="K867" s="36" t="s">
        <v>3472</v>
      </c>
      <c r="L867" s="39">
        <v>42789</v>
      </c>
      <c r="M867" s="39">
        <v>42851</v>
      </c>
      <c r="N867" s="36" t="s">
        <v>5616</v>
      </c>
      <c r="O867" s="36" t="s">
        <v>5613</v>
      </c>
      <c r="P867" s="37">
        <v>1.5299999999999999E-2</v>
      </c>
      <c r="Q867" s="36" t="s">
        <v>677</v>
      </c>
      <c r="R867" s="36" t="s">
        <v>682</v>
      </c>
      <c r="S867" s="4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</row>
    <row r="868" spans="2:37">
      <c r="B868" s="36" t="s">
        <v>3476</v>
      </c>
      <c r="C868" s="36" t="s">
        <v>5619</v>
      </c>
      <c r="D868" s="36" t="s">
        <v>10536</v>
      </c>
      <c r="E868" s="36" t="s">
        <v>4879</v>
      </c>
      <c r="F868" s="36" t="s">
        <v>679</v>
      </c>
      <c r="G868" s="36" t="s">
        <v>692</v>
      </c>
      <c r="H868" s="36" t="s">
        <v>675</v>
      </c>
      <c r="I868" s="37">
        <v>2.2999999999999998</v>
      </c>
      <c r="J868" s="38">
        <v>10000</v>
      </c>
      <c r="K868" s="36" t="s">
        <v>3472</v>
      </c>
      <c r="L868" s="39">
        <v>42789</v>
      </c>
      <c r="M868" s="39">
        <v>42851</v>
      </c>
      <c r="N868" s="36" t="s">
        <v>5616</v>
      </c>
      <c r="O868" s="36" t="s">
        <v>5613</v>
      </c>
      <c r="P868" s="37">
        <v>1.44E-2</v>
      </c>
      <c r="Q868" s="36" t="s">
        <v>677</v>
      </c>
      <c r="R868" s="36" t="s">
        <v>682</v>
      </c>
      <c r="S868" s="47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</row>
    <row r="869" spans="2:37">
      <c r="B869" s="36" t="s">
        <v>10537</v>
      </c>
      <c r="C869" s="36" t="s">
        <v>3477</v>
      </c>
      <c r="D869" s="36" t="s">
        <v>10538</v>
      </c>
      <c r="E869" s="36" t="s">
        <v>4879</v>
      </c>
      <c r="F869" s="36" t="s">
        <v>679</v>
      </c>
      <c r="G869" s="36" t="s">
        <v>692</v>
      </c>
      <c r="H869" s="36" t="s">
        <v>675</v>
      </c>
      <c r="I869" s="37">
        <v>2.35</v>
      </c>
      <c r="J869" s="38">
        <v>10000</v>
      </c>
      <c r="K869" s="36" t="s">
        <v>3472</v>
      </c>
      <c r="L869" s="39">
        <v>42789</v>
      </c>
      <c r="M869" s="39">
        <v>42851</v>
      </c>
      <c r="N869" s="36" t="s">
        <v>5616</v>
      </c>
      <c r="O869" s="36" t="s">
        <v>5613</v>
      </c>
      <c r="P869" s="37">
        <v>2.9000000000000001E-2</v>
      </c>
      <c r="Q869" s="36" t="s">
        <v>677</v>
      </c>
      <c r="R869" s="36" t="s">
        <v>682</v>
      </c>
      <c r="S869" s="47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</row>
    <row r="870" spans="2:37">
      <c r="B870" s="36" t="s">
        <v>3478</v>
      </c>
      <c r="C870" s="36" t="s">
        <v>5620</v>
      </c>
      <c r="D870" s="36" t="s">
        <v>5621</v>
      </c>
      <c r="E870" s="36" t="s">
        <v>4879</v>
      </c>
      <c r="F870" s="36" t="s">
        <v>679</v>
      </c>
      <c r="G870" s="36" t="s">
        <v>692</v>
      </c>
      <c r="H870" s="36" t="s">
        <v>675</v>
      </c>
      <c r="I870" s="37">
        <v>2.4</v>
      </c>
      <c r="J870" s="38">
        <v>10000</v>
      </c>
      <c r="K870" s="36" t="s">
        <v>3472</v>
      </c>
      <c r="L870" s="39">
        <v>42789</v>
      </c>
      <c r="M870" s="39">
        <v>42851</v>
      </c>
      <c r="N870" s="36" t="s">
        <v>5616</v>
      </c>
      <c r="O870" s="36" t="s">
        <v>5613</v>
      </c>
      <c r="P870" s="37">
        <v>4.9099999999999998E-2</v>
      </c>
      <c r="Q870" s="36" t="s">
        <v>677</v>
      </c>
      <c r="R870" s="36" t="s">
        <v>682</v>
      </c>
      <c r="S870" s="47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</row>
    <row r="871" spans="2:37">
      <c r="B871" s="36" t="s">
        <v>5622</v>
      </c>
      <c r="C871" s="36" t="s">
        <v>3479</v>
      </c>
      <c r="D871" s="36" t="s">
        <v>3480</v>
      </c>
      <c r="E871" s="36" t="s">
        <v>4879</v>
      </c>
      <c r="F871" s="36" t="s">
        <v>679</v>
      </c>
      <c r="G871" s="36" t="s">
        <v>692</v>
      </c>
      <c r="H871" s="36" t="s">
        <v>675</v>
      </c>
      <c r="I871" s="37">
        <v>2.4500000000000002</v>
      </c>
      <c r="J871" s="38">
        <v>10000</v>
      </c>
      <c r="K871" s="36" t="s">
        <v>3472</v>
      </c>
      <c r="L871" s="39">
        <v>42789</v>
      </c>
      <c r="M871" s="39">
        <v>42851</v>
      </c>
      <c r="N871" s="36" t="s">
        <v>5616</v>
      </c>
      <c r="O871" s="36" t="s">
        <v>5613</v>
      </c>
      <c r="P871" s="37">
        <v>8.2900000000000001E-2</v>
      </c>
      <c r="Q871" s="36" t="s">
        <v>9548</v>
      </c>
      <c r="R871" s="36" t="s">
        <v>682</v>
      </c>
      <c r="S871" s="47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</row>
    <row r="872" spans="2:37">
      <c r="B872" s="36" t="s">
        <v>5623</v>
      </c>
      <c r="C872" s="36" t="s">
        <v>10539</v>
      </c>
      <c r="D872" s="36" t="s">
        <v>3481</v>
      </c>
      <c r="E872" s="36" t="s">
        <v>4879</v>
      </c>
      <c r="F872" s="36" t="s">
        <v>679</v>
      </c>
      <c r="G872" s="36" t="s">
        <v>692</v>
      </c>
      <c r="H872" s="36" t="s">
        <v>675</v>
      </c>
      <c r="I872" s="37">
        <v>2.5</v>
      </c>
      <c r="J872" s="38">
        <v>10000</v>
      </c>
      <c r="K872" s="36" t="s">
        <v>3472</v>
      </c>
      <c r="L872" s="39">
        <v>42789</v>
      </c>
      <c r="M872" s="39">
        <v>42851</v>
      </c>
      <c r="N872" s="36" t="s">
        <v>5616</v>
      </c>
      <c r="O872" s="36" t="s">
        <v>5613</v>
      </c>
      <c r="P872" s="37">
        <v>0.12189999999999999</v>
      </c>
      <c r="Q872" s="36" t="s">
        <v>677</v>
      </c>
      <c r="R872" s="36" t="s">
        <v>682</v>
      </c>
      <c r="S872" s="47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</row>
    <row r="873" spans="2:37">
      <c r="B873" s="36" t="s">
        <v>3482</v>
      </c>
      <c r="C873" s="36" t="s">
        <v>10540</v>
      </c>
      <c r="D873" s="36" t="s">
        <v>10541</v>
      </c>
      <c r="E873" s="36" t="s">
        <v>4879</v>
      </c>
      <c r="F873" s="36" t="s">
        <v>679</v>
      </c>
      <c r="G873" s="36" t="s">
        <v>674</v>
      </c>
      <c r="H873" s="36" t="s">
        <v>675</v>
      </c>
      <c r="I873" s="37">
        <v>2.25</v>
      </c>
      <c r="J873" s="38">
        <v>10000</v>
      </c>
      <c r="K873" s="36" t="s">
        <v>3472</v>
      </c>
      <c r="L873" s="39">
        <v>42794</v>
      </c>
      <c r="M873" s="39">
        <v>42851</v>
      </c>
      <c r="N873" s="36" t="s">
        <v>5616</v>
      </c>
      <c r="O873" s="36" t="s">
        <v>5613</v>
      </c>
      <c r="P873" s="37">
        <v>0.1293</v>
      </c>
      <c r="Q873" s="36" t="s">
        <v>677</v>
      </c>
      <c r="R873" s="36" t="s">
        <v>682</v>
      </c>
      <c r="S873" s="47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</row>
    <row r="874" spans="2:37">
      <c r="B874" s="36" t="s">
        <v>3483</v>
      </c>
      <c r="C874" s="36" t="s">
        <v>10542</v>
      </c>
      <c r="D874" s="36" t="s">
        <v>10543</v>
      </c>
      <c r="E874" s="36" t="s">
        <v>4879</v>
      </c>
      <c r="F874" s="36" t="s">
        <v>679</v>
      </c>
      <c r="G874" s="36" t="s">
        <v>692</v>
      </c>
      <c r="H874" s="36" t="s">
        <v>675</v>
      </c>
      <c r="I874" s="37">
        <v>2.25</v>
      </c>
      <c r="J874" s="38">
        <v>10000</v>
      </c>
      <c r="K874" s="36" t="s">
        <v>3472</v>
      </c>
      <c r="L874" s="39">
        <v>42794</v>
      </c>
      <c r="M874" s="39">
        <v>42851</v>
      </c>
      <c r="N874" s="36" t="s">
        <v>5616</v>
      </c>
      <c r="O874" s="36" t="s">
        <v>5613</v>
      </c>
      <c r="P874" s="37">
        <v>6.4000000000000003E-3</v>
      </c>
      <c r="Q874" s="36" t="s">
        <v>677</v>
      </c>
      <c r="R874" s="36" t="s">
        <v>682</v>
      </c>
      <c r="S874" s="47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</row>
    <row r="875" spans="2:37">
      <c r="B875" s="36" t="s">
        <v>5624</v>
      </c>
      <c r="C875" s="36" t="s">
        <v>3484</v>
      </c>
      <c r="D875" s="36" t="s">
        <v>5625</v>
      </c>
      <c r="E875" s="36" t="s">
        <v>4879</v>
      </c>
      <c r="F875" s="36" t="s">
        <v>679</v>
      </c>
      <c r="G875" s="36" t="s">
        <v>674</v>
      </c>
      <c r="H875" s="36" t="s">
        <v>675</v>
      </c>
      <c r="I875" s="37">
        <v>2.25</v>
      </c>
      <c r="J875" s="38">
        <v>10000</v>
      </c>
      <c r="K875" s="36" t="s">
        <v>5638</v>
      </c>
      <c r="L875" s="39">
        <v>42817</v>
      </c>
      <c r="M875" s="39">
        <v>42879</v>
      </c>
      <c r="N875" s="36" t="s">
        <v>3485</v>
      </c>
      <c r="O875" s="36" t="s">
        <v>5641</v>
      </c>
      <c r="P875" s="37">
        <v>9.7500000000000003E-2</v>
      </c>
      <c r="Q875" s="36" t="s">
        <v>677</v>
      </c>
      <c r="R875" s="36" t="s">
        <v>9492</v>
      </c>
      <c r="S875" s="47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</row>
    <row r="876" spans="2:37">
      <c r="B876" s="36" t="s">
        <v>10544</v>
      </c>
      <c r="C876" s="36" t="s">
        <v>10545</v>
      </c>
      <c r="D876" s="36" t="s">
        <v>5626</v>
      </c>
      <c r="E876" s="36" t="s">
        <v>4879</v>
      </c>
      <c r="F876" s="36" t="s">
        <v>679</v>
      </c>
      <c r="G876" s="36" t="s">
        <v>674</v>
      </c>
      <c r="H876" s="36" t="s">
        <v>675</v>
      </c>
      <c r="I876" s="37">
        <v>2.2999999999999998</v>
      </c>
      <c r="J876" s="38">
        <v>10000</v>
      </c>
      <c r="K876" s="36" t="s">
        <v>5638</v>
      </c>
      <c r="L876" s="39">
        <v>42817</v>
      </c>
      <c r="M876" s="39">
        <v>42879</v>
      </c>
      <c r="N876" s="36" t="s">
        <v>3485</v>
      </c>
      <c r="O876" s="36" t="s">
        <v>5641</v>
      </c>
      <c r="P876" s="37">
        <v>5.8599999999999999E-2</v>
      </c>
      <c r="Q876" s="36" t="s">
        <v>677</v>
      </c>
      <c r="R876" s="36" t="s">
        <v>682</v>
      </c>
      <c r="S876" s="47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</row>
    <row r="877" spans="2:37">
      <c r="B877" s="36" t="s">
        <v>10546</v>
      </c>
      <c r="C877" s="36" t="s">
        <v>10547</v>
      </c>
      <c r="D877" s="36" t="s">
        <v>3486</v>
      </c>
      <c r="E877" s="36" t="s">
        <v>4879</v>
      </c>
      <c r="F877" s="36" t="s">
        <v>679</v>
      </c>
      <c r="G877" s="36" t="s">
        <v>674</v>
      </c>
      <c r="H877" s="36" t="s">
        <v>675</v>
      </c>
      <c r="I877" s="37">
        <v>2.35</v>
      </c>
      <c r="J877" s="38">
        <v>10000</v>
      </c>
      <c r="K877" s="36" t="s">
        <v>5638</v>
      </c>
      <c r="L877" s="39">
        <v>42817</v>
      </c>
      <c r="M877" s="39">
        <v>42879</v>
      </c>
      <c r="N877" s="36" t="s">
        <v>3485</v>
      </c>
      <c r="O877" s="36" t="s">
        <v>5641</v>
      </c>
      <c r="P877" s="37">
        <v>3.2599999999999997E-2</v>
      </c>
      <c r="Q877" s="36" t="s">
        <v>677</v>
      </c>
      <c r="R877" s="36" t="s">
        <v>682</v>
      </c>
      <c r="S877" s="4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</row>
    <row r="878" spans="2:37">
      <c r="B878" s="36" t="s">
        <v>3487</v>
      </c>
      <c r="C878" s="36" t="s">
        <v>453</v>
      </c>
      <c r="D878" s="36" t="s">
        <v>5627</v>
      </c>
      <c r="E878" s="36" t="s">
        <v>4879</v>
      </c>
      <c r="F878" s="36" t="s">
        <v>9453</v>
      </c>
      <c r="G878" s="36" t="s">
        <v>674</v>
      </c>
      <c r="H878" s="36" t="s">
        <v>675</v>
      </c>
      <c r="I878" s="37">
        <v>2.4</v>
      </c>
      <c r="J878" s="38">
        <v>10000</v>
      </c>
      <c r="K878" s="36" t="s">
        <v>5638</v>
      </c>
      <c r="L878" s="39">
        <v>42817</v>
      </c>
      <c r="M878" s="39">
        <v>42879</v>
      </c>
      <c r="N878" s="36" t="s">
        <v>3485</v>
      </c>
      <c r="O878" s="36" t="s">
        <v>5641</v>
      </c>
      <c r="P878" s="37">
        <v>1.67E-2</v>
      </c>
      <c r="Q878" s="36" t="s">
        <v>677</v>
      </c>
      <c r="R878" s="36" t="s">
        <v>682</v>
      </c>
      <c r="S878" s="47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</row>
    <row r="879" spans="2:37">
      <c r="B879" s="36" t="s">
        <v>5628</v>
      </c>
      <c r="C879" s="36" t="s">
        <v>454</v>
      </c>
      <c r="D879" s="36" t="s">
        <v>5629</v>
      </c>
      <c r="E879" s="36" t="s">
        <v>4879</v>
      </c>
      <c r="F879" s="36" t="s">
        <v>679</v>
      </c>
      <c r="G879" s="36" t="s">
        <v>674</v>
      </c>
      <c r="H879" s="36" t="s">
        <v>675</v>
      </c>
      <c r="I879" s="37">
        <v>2.4500000000000002</v>
      </c>
      <c r="J879" s="38">
        <v>10000</v>
      </c>
      <c r="K879" s="36" t="s">
        <v>5638</v>
      </c>
      <c r="L879" s="39">
        <v>42817</v>
      </c>
      <c r="M879" s="39">
        <v>42879</v>
      </c>
      <c r="N879" s="36" t="s">
        <v>3485</v>
      </c>
      <c r="O879" s="36" t="s">
        <v>5641</v>
      </c>
      <c r="P879" s="37">
        <v>8.3999999999999995E-3</v>
      </c>
      <c r="Q879" s="36" t="s">
        <v>677</v>
      </c>
      <c r="R879" s="36" t="s">
        <v>682</v>
      </c>
      <c r="S879" s="47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</row>
    <row r="880" spans="2:37">
      <c r="B880" s="36" t="s">
        <v>10548</v>
      </c>
      <c r="C880" s="36" t="s">
        <v>455</v>
      </c>
      <c r="D880" s="36" t="s">
        <v>3488</v>
      </c>
      <c r="E880" s="36" t="s">
        <v>4879</v>
      </c>
      <c r="F880" s="36" t="s">
        <v>679</v>
      </c>
      <c r="G880" s="36" t="s">
        <v>692</v>
      </c>
      <c r="H880" s="36" t="s">
        <v>675</v>
      </c>
      <c r="I880" s="37">
        <v>2.25</v>
      </c>
      <c r="J880" s="38">
        <v>10000</v>
      </c>
      <c r="K880" s="36" t="s">
        <v>5638</v>
      </c>
      <c r="L880" s="39">
        <v>42817</v>
      </c>
      <c r="M880" s="39">
        <v>42879</v>
      </c>
      <c r="N880" s="36" t="s">
        <v>3485</v>
      </c>
      <c r="O880" s="36" t="s">
        <v>5641</v>
      </c>
      <c r="P880" s="37">
        <v>9.7000000000000003E-3</v>
      </c>
      <c r="Q880" s="36" t="s">
        <v>677</v>
      </c>
      <c r="R880" s="36" t="s">
        <v>682</v>
      </c>
      <c r="S880" s="47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</row>
    <row r="881" spans="2:37">
      <c r="B881" s="36" t="s">
        <v>3489</v>
      </c>
      <c r="C881" s="36" t="s">
        <v>5630</v>
      </c>
      <c r="D881" s="36" t="s">
        <v>3490</v>
      </c>
      <c r="E881" s="36" t="s">
        <v>4879</v>
      </c>
      <c r="F881" s="36" t="s">
        <v>679</v>
      </c>
      <c r="G881" s="36" t="s">
        <v>692</v>
      </c>
      <c r="H881" s="36" t="s">
        <v>675</v>
      </c>
      <c r="I881" s="37">
        <v>2.2999999999999998</v>
      </c>
      <c r="J881" s="38">
        <v>10000</v>
      </c>
      <c r="K881" s="36" t="s">
        <v>5638</v>
      </c>
      <c r="L881" s="39">
        <v>42817</v>
      </c>
      <c r="M881" s="39">
        <v>42879</v>
      </c>
      <c r="N881" s="36" t="s">
        <v>3485</v>
      </c>
      <c r="O881" s="36" t="s">
        <v>5641</v>
      </c>
      <c r="P881" s="37">
        <v>2.3300000000000001E-2</v>
      </c>
      <c r="Q881" s="36" t="s">
        <v>677</v>
      </c>
      <c r="R881" s="36" t="s">
        <v>682</v>
      </c>
      <c r="S881" s="47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</row>
    <row r="882" spans="2:37">
      <c r="B882" s="36" t="s">
        <v>3491</v>
      </c>
      <c r="C882" s="36" t="s">
        <v>10549</v>
      </c>
      <c r="D882" s="36" t="s">
        <v>3492</v>
      </c>
      <c r="E882" s="36" t="s">
        <v>4879</v>
      </c>
      <c r="F882" s="36" t="s">
        <v>679</v>
      </c>
      <c r="G882" s="36" t="s">
        <v>692</v>
      </c>
      <c r="H882" s="36" t="s">
        <v>675</v>
      </c>
      <c r="I882" s="37">
        <v>2.35</v>
      </c>
      <c r="J882" s="38">
        <v>10000</v>
      </c>
      <c r="K882" s="36" t="s">
        <v>5638</v>
      </c>
      <c r="L882" s="39">
        <v>42817</v>
      </c>
      <c r="M882" s="39">
        <v>42879</v>
      </c>
      <c r="N882" s="36" t="s">
        <v>3485</v>
      </c>
      <c r="O882" s="36" t="s">
        <v>5641</v>
      </c>
      <c r="P882" s="37">
        <v>4.7100000000000003E-2</v>
      </c>
      <c r="Q882" s="36" t="s">
        <v>677</v>
      </c>
      <c r="R882" s="36" t="s">
        <v>682</v>
      </c>
      <c r="S882" s="47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</row>
    <row r="883" spans="2:37">
      <c r="B883" s="36" t="s">
        <v>456</v>
      </c>
      <c r="C883" s="36" t="s">
        <v>5631</v>
      </c>
      <c r="D883" s="36" t="s">
        <v>3493</v>
      </c>
      <c r="E883" s="36" t="s">
        <v>4879</v>
      </c>
      <c r="F883" s="36" t="s">
        <v>679</v>
      </c>
      <c r="G883" s="36" t="s">
        <v>692</v>
      </c>
      <c r="H883" s="36" t="s">
        <v>675</v>
      </c>
      <c r="I883" s="37">
        <v>2.4</v>
      </c>
      <c r="J883" s="38">
        <v>10000</v>
      </c>
      <c r="K883" s="36" t="s">
        <v>5638</v>
      </c>
      <c r="L883" s="39">
        <v>42817</v>
      </c>
      <c r="M883" s="39">
        <v>42879</v>
      </c>
      <c r="N883" s="36" t="s">
        <v>3485</v>
      </c>
      <c r="O883" s="36" t="s">
        <v>5641</v>
      </c>
      <c r="P883" s="37">
        <v>8.1799999999999998E-2</v>
      </c>
      <c r="Q883" s="36" t="s">
        <v>677</v>
      </c>
      <c r="R883" s="36" t="s">
        <v>682</v>
      </c>
      <c r="S883" s="47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</row>
    <row r="884" spans="2:37">
      <c r="B884" s="36" t="s">
        <v>10550</v>
      </c>
      <c r="C884" s="36" t="s">
        <v>5632</v>
      </c>
      <c r="D884" s="36" t="s">
        <v>10551</v>
      </c>
      <c r="E884" s="36" t="s">
        <v>4879</v>
      </c>
      <c r="F884" s="36" t="s">
        <v>679</v>
      </c>
      <c r="G884" s="36" t="s">
        <v>692</v>
      </c>
      <c r="H884" s="36" t="s">
        <v>675</v>
      </c>
      <c r="I884" s="37">
        <v>2.4500000000000002</v>
      </c>
      <c r="J884" s="38">
        <v>10000</v>
      </c>
      <c r="K884" s="36" t="s">
        <v>5638</v>
      </c>
      <c r="L884" s="39">
        <v>42817</v>
      </c>
      <c r="M884" s="39">
        <v>42879</v>
      </c>
      <c r="N884" s="36" t="s">
        <v>3485</v>
      </c>
      <c r="O884" s="36" t="s">
        <v>5641</v>
      </c>
      <c r="P884" s="37">
        <v>0.1241</v>
      </c>
      <c r="Q884" s="36" t="s">
        <v>677</v>
      </c>
      <c r="R884" s="36" t="s">
        <v>682</v>
      </c>
      <c r="S884" s="47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</row>
    <row r="885" spans="2:37">
      <c r="B885" s="36" t="s">
        <v>10552</v>
      </c>
      <c r="C885" s="36" t="s">
        <v>3494</v>
      </c>
      <c r="D885" s="36" t="s">
        <v>10553</v>
      </c>
      <c r="E885" s="36" t="s">
        <v>9456</v>
      </c>
      <c r="F885" s="36" t="s">
        <v>679</v>
      </c>
      <c r="G885" s="36" t="s">
        <v>674</v>
      </c>
      <c r="H885" s="36" t="s">
        <v>675</v>
      </c>
      <c r="I885" s="37">
        <v>2.5</v>
      </c>
      <c r="J885" s="38">
        <v>10000</v>
      </c>
      <c r="K885" s="36" t="s">
        <v>5638</v>
      </c>
      <c r="L885" s="39">
        <v>42831</v>
      </c>
      <c r="M885" s="39">
        <v>42879</v>
      </c>
      <c r="N885" s="36" t="s">
        <v>3485</v>
      </c>
      <c r="O885" s="36" t="s">
        <v>5641</v>
      </c>
      <c r="P885" s="37">
        <v>3.2000000000000002E-3</v>
      </c>
      <c r="Q885" s="36" t="s">
        <v>9548</v>
      </c>
      <c r="R885" s="36" t="s">
        <v>682</v>
      </c>
      <c r="S885" s="47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</row>
    <row r="886" spans="2:37">
      <c r="B886" s="36" t="s">
        <v>5633</v>
      </c>
      <c r="C886" s="36" t="s">
        <v>3495</v>
      </c>
      <c r="D886" s="36" t="s">
        <v>5634</v>
      </c>
      <c r="E886" s="36" t="s">
        <v>4879</v>
      </c>
      <c r="F886" s="36" t="s">
        <v>679</v>
      </c>
      <c r="G886" s="36" t="s">
        <v>692</v>
      </c>
      <c r="H886" s="36" t="s">
        <v>675</v>
      </c>
      <c r="I886" s="37">
        <v>2.5</v>
      </c>
      <c r="J886" s="38">
        <v>10000</v>
      </c>
      <c r="K886" s="36" t="s">
        <v>5638</v>
      </c>
      <c r="L886" s="39">
        <v>42831</v>
      </c>
      <c r="M886" s="39">
        <v>42879</v>
      </c>
      <c r="N886" s="36" t="s">
        <v>3485</v>
      </c>
      <c r="O886" s="36" t="s">
        <v>5641</v>
      </c>
      <c r="P886" s="37">
        <v>0.1191</v>
      </c>
      <c r="Q886" s="36" t="s">
        <v>677</v>
      </c>
      <c r="R886" s="36" t="s">
        <v>682</v>
      </c>
      <c r="S886" s="47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</row>
    <row r="887" spans="2:37">
      <c r="B887" s="36" t="s">
        <v>3496</v>
      </c>
      <c r="C887" s="36" t="s">
        <v>5635</v>
      </c>
      <c r="D887" s="36" t="s">
        <v>3497</v>
      </c>
      <c r="E887" s="36" t="s">
        <v>4879</v>
      </c>
      <c r="F887" s="36" t="s">
        <v>679</v>
      </c>
      <c r="G887" s="36" t="s">
        <v>674</v>
      </c>
      <c r="H887" s="36" t="s">
        <v>675</v>
      </c>
      <c r="I887" s="37">
        <v>2.2000000000000002</v>
      </c>
      <c r="J887" s="38">
        <v>10000</v>
      </c>
      <c r="K887" s="36" t="s">
        <v>3472</v>
      </c>
      <c r="L887" s="39">
        <v>42845</v>
      </c>
      <c r="M887" s="39">
        <v>42851</v>
      </c>
      <c r="N887" s="36" t="s">
        <v>5616</v>
      </c>
      <c r="O887" s="36" t="s">
        <v>5613</v>
      </c>
      <c r="P887" s="37">
        <v>0.12330000000000001</v>
      </c>
      <c r="Q887" s="36" t="s">
        <v>677</v>
      </c>
      <c r="R887" s="36" t="s">
        <v>682</v>
      </c>
      <c r="S887" s="4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</row>
    <row r="888" spans="2:37">
      <c r="B888" s="36" t="s">
        <v>10554</v>
      </c>
      <c r="C888" s="36" t="s">
        <v>10555</v>
      </c>
      <c r="D888" s="36" t="s">
        <v>5636</v>
      </c>
      <c r="E888" s="36" t="s">
        <v>4879</v>
      </c>
      <c r="F888" s="36" t="s">
        <v>679</v>
      </c>
      <c r="G888" s="36" t="s">
        <v>692</v>
      </c>
      <c r="H888" s="36" t="s">
        <v>675</v>
      </c>
      <c r="I888" s="37">
        <v>2.2000000000000002</v>
      </c>
      <c r="J888" s="38">
        <v>10000</v>
      </c>
      <c r="K888" s="36" t="s">
        <v>3472</v>
      </c>
      <c r="L888" s="39">
        <v>42845</v>
      </c>
      <c r="M888" s="39">
        <v>42851</v>
      </c>
      <c r="N888" s="36" t="s">
        <v>5616</v>
      </c>
      <c r="O888" s="36" t="s">
        <v>5613</v>
      </c>
      <c r="P888" s="37">
        <v>1E-4</v>
      </c>
      <c r="Q888" s="36" t="s">
        <v>677</v>
      </c>
      <c r="R888" s="36" t="s">
        <v>682</v>
      </c>
      <c r="S888" s="47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</row>
    <row r="889" spans="2:37">
      <c r="B889" s="36" t="s">
        <v>5637</v>
      </c>
      <c r="C889" s="36" t="s">
        <v>3498</v>
      </c>
      <c r="D889" s="36" t="s">
        <v>457</v>
      </c>
      <c r="E889" s="36" t="s">
        <v>4879</v>
      </c>
      <c r="F889" s="36" t="s">
        <v>679</v>
      </c>
      <c r="G889" s="36" t="s">
        <v>674</v>
      </c>
      <c r="H889" s="36" t="s">
        <v>675</v>
      </c>
      <c r="I889" s="37">
        <v>2.2000000000000002</v>
      </c>
      <c r="J889" s="38">
        <v>10000</v>
      </c>
      <c r="K889" s="36" t="s">
        <v>5638</v>
      </c>
      <c r="L889" s="39">
        <v>42845</v>
      </c>
      <c r="M889" s="39">
        <v>42879</v>
      </c>
      <c r="N889" s="36" t="s">
        <v>3485</v>
      </c>
      <c r="O889" s="36" t="s">
        <v>5641</v>
      </c>
      <c r="P889" s="37">
        <v>0.1283</v>
      </c>
      <c r="Q889" s="36" t="s">
        <v>677</v>
      </c>
      <c r="R889" s="36" t="s">
        <v>682</v>
      </c>
      <c r="S889" s="47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</row>
    <row r="890" spans="2:37">
      <c r="B890" s="36" t="s">
        <v>5639</v>
      </c>
      <c r="C890" s="36" t="s">
        <v>5640</v>
      </c>
      <c r="D890" s="36" t="s">
        <v>10556</v>
      </c>
      <c r="E890" s="36" t="s">
        <v>4879</v>
      </c>
      <c r="F890" s="36" t="s">
        <v>679</v>
      </c>
      <c r="G890" s="36" t="s">
        <v>692</v>
      </c>
      <c r="H890" s="36" t="s">
        <v>675</v>
      </c>
      <c r="I890" s="37">
        <v>2.2000000000000002</v>
      </c>
      <c r="J890" s="38">
        <v>10000</v>
      </c>
      <c r="K890" s="36" t="s">
        <v>5638</v>
      </c>
      <c r="L890" s="39">
        <v>42845</v>
      </c>
      <c r="M890" s="39">
        <v>42879</v>
      </c>
      <c r="N890" s="36" t="s">
        <v>3485</v>
      </c>
      <c r="O890" s="36" t="s">
        <v>10557</v>
      </c>
      <c r="P890" s="37">
        <v>1.2999999999999999E-3</v>
      </c>
      <c r="Q890" s="36" t="s">
        <v>677</v>
      </c>
      <c r="R890" s="36" t="s">
        <v>682</v>
      </c>
      <c r="S890" s="47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</row>
    <row r="891" spans="2:37">
      <c r="B891" s="36" t="s">
        <v>5642</v>
      </c>
      <c r="C891" s="36" t="s">
        <v>5643</v>
      </c>
      <c r="D891" s="36" t="s">
        <v>10558</v>
      </c>
      <c r="E891" s="36" t="s">
        <v>4879</v>
      </c>
      <c r="F891" s="36" t="s">
        <v>679</v>
      </c>
      <c r="G891" s="36" t="s">
        <v>674</v>
      </c>
      <c r="H891" s="36" t="s">
        <v>675</v>
      </c>
      <c r="I891" s="37">
        <v>2.2000000000000002</v>
      </c>
      <c r="J891" s="38">
        <v>10000</v>
      </c>
      <c r="K891" s="36" t="s">
        <v>5700</v>
      </c>
      <c r="L891" s="39">
        <v>42845</v>
      </c>
      <c r="M891" s="39">
        <v>43005</v>
      </c>
      <c r="N891" s="36" t="s">
        <v>5753</v>
      </c>
      <c r="O891" s="36" t="s">
        <v>5607</v>
      </c>
      <c r="P891" s="37">
        <v>0.1512</v>
      </c>
      <c r="Q891" s="36" t="s">
        <v>677</v>
      </c>
      <c r="R891" s="36" t="s">
        <v>682</v>
      </c>
      <c r="S891" s="47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</row>
    <row r="892" spans="2:37">
      <c r="B892" s="36" t="s">
        <v>3499</v>
      </c>
      <c r="C892" s="36" t="s">
        <v>5644</v>
      </c>
      <c r="D892" s="36" t="s">
        <v>5645</v>
      </c>
      <c r="E892" s="36" t="s">
        <v>4879</v>
      </c>
      <c r="F892" s="36" t="s">
        <v>679</v>
      </c>
      <c r="G892" s="36" t="s">
        <v>692</v>
      </c>
      <c r="H892" s="36" t="s">
        <v>675</v>
      </c>
      <c r="I892" s="37">
        <v>2.2000000000000002</v>
      </c>
      <c r="J892" s="38">
        <v>10000</v>
      </c>
      <c r="K892" s="36" t="s">
        <v>5700</v>
      </c>
      <c r="L892" s="39">
        <v>42845</v>
      </c>
      <c r="M892" s="39">
        <v>43005</v>
      </c>
      <c r="N892" s="36" t="s">
        <v>5753</v>
      </c>
      <c r="O892" s="36" t="s">
        <v>5607</v>
      </c>
      <c r="P892" s="37">
        <v>1.6899999999999998E-2</v>
      </c>
      <c r="Q892" s="36" t="s">
        <v>677</v>
      </c>
      <c r="R892" s="36" t="s">
        <v>682</v>
      </c>
      <c r="S892" s="47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</row>
    <row r="893" spans="2:37">
      <c r="B893" s="36" t="s">
        <v>5646</v>
      </c>
      <c r="C893" s="36" t="s">
        <v>3500</v>
      </c>
      <c r="D893" s="36" t="s">
        <v>5647</v>
      </c>
      <c r="E893" s="36" t="s">
        <v>4879</v>
      </c>
      <c r="F893" s="36" t="s">
        <v>679</v>
      </c>
      <c r="G893" s="36" t="s">
        <v>674</v>
      </c>
      <c r="H893" s="36" t="s">
        <v>675</v>
      </c>
      <c r="I893" s="37">
        <v>2.2090000000000001</v>
      </c>
      <c r="J893" s="38">
        <v>10185</v>
      </c>
      <c r="K893" s="36" t="s">
        <v>5648</v>
      </c>
      <c r="L893" s="39">
        <v>42852</v>
      </c>
      <c r="M893" s="39">
        <v>43096</v>
      </c>
      <c r="N893" s="36" t="s">
        <v>3501</v>
      </c>
      <c r="O893" s="36" t="s">
        <v>5651</v>
      </c>
      <c r="P893" s="37">
        <v>0.1333</v>
      </c>
      <c r="Q893" s="36" t="s">
        <v>677</v>
      </c>
      <c r="R893" s="36" t="s">
        <v>682</v>
      </c>
      <c r="S893" s="47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</row>
    <row r="894" spans="2:37">
      <c r="B894" s="36" t="s">
        <v>3502</v>
      </c>
      <c r="C894" s="36" t="s">
        <v>5649</v>
      </c>
      <c r="D894" s="36" t="s">
        <v>5650</v>
      </c>
      <c r="E894" s="36" t="s">
        <v>4879</v>
      </c>
      <c r="F894" s="36" t="s">
        <v>679</v>
      </c>
      <c r="G894" s="36" t="s">
        <v>674</v>
      </c>
      <c r="H894" s="36" t="s">
        <v>675</v>
      </c>
      <c r="I894" s="37">
        <v>2.258</v>
      </c>
      <c r="J894" s="38">
        <v>10185</v>
      </c>
      <c r="K894" s="36" t="s">
        <v>5648</v>
      </c>
      <c r="L894" s="39">
        <v>42852</v>
      </c>
      <c r="M894" s="39">
        <v>43096</v>
      </c>
      <c r="N894" s="36" t="s">
        <v>3501</v>
      </c>
      <c r="O894" s="36" t="s">
        <v>5651</v>
      </c>
      <c r="P894" s="37">
        <v>9.7199999999999995E-2</v>
      </c>
      <c r="Q894" s="36" t="s">
        <v>677</v>
      </c>
      <c r="R894" s="36" t="s">
        <v>682</v>
      </c>
      <c r="S894" s="47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</row>
    <row r="895" spans="2:37">
      <c r="B895" s="36" t="s">
        <v>5652</v>
      </c>
      <c r="C895" s="36" t="s">
        <v>10559</v>
      </c>
      <c r="D895" s="36" t="s">
        <v>5653</v>
      </c>
      <c r="E895" s="36" t="s">
        <v>4879</v>
      </c>
      <c r="F895" s="36" t="s">
        <v>679</v>
      </c>
      <c r="G895" s="36" t="s">
        <v>674</v>
      </c>
      <c r="H895" s="36" t="s">
        <v>675</v>
      </c>
      <c r="I895" s="37">
        <v>2.3069999999999999</v>
      </c>
      <c r="J895" s="38">
        <v>10185</v>
      </c>
      <c r="K895" s="36" t="s">
        <v>5648</v>
      </c>
      <c r="L895" s="39">
        <v>42852</v>
      </c>
      <c r="M895" s="39">
        <v>43096</v>
      </c>
      <c r="N895" s="36" t="s">
        <v>3501</v>
      </c>
      <c r="O895" s="36" t="s">
        <v>5651</v>
      </c>
      <c r="P895" s="37">
        <v>7.5800000000000006E-2</v>
      </c>
      <c r="Q895" s="36" t="s">
        <v>677</v>
      </c>
      <c r="R895" s="36" t="s">
        <v>682</v>
      </c>
      <c r="S895" s="47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</row>
    <row r="896" spans="2:37">
      <c r="B896" s="36" t="s">
        <v>5654</v>
      </c>
      <c r="C896" s="36" t="s">
        <v>5655</v>
      </c>
      <c r="D896" s="36" t="s">
        <v>10560</v>
      </c>
      <c r="E896" s="36" t="s">
        <v>4879</v>
      </c>
      <c r="F896" s="36" t="s">
        <v>679</v>
      </c>
      <c r="G896" s="36" t="s">
        <v>674</v>
      </c>
      <c r="H896" s="36" t="s">
        <v>675</v>
      </c>
      <c r="I896" s="37">
        <v>2.3559999999999999</v>
      </c>
      <c r="J896" s="38">
        <v>10185</v>
      </c>
      <c r="K896" s="36" t="s">
        <v>5648</v>
      </c>
      <c r="L896" s="39">
        <v>42852</v>
      </c>
      <c r="M896" s="39">
        <v>43096</v>
      </c>
      <c r="N896" s="36" t="s">
        <v>3501</v>
      </c>
      <c r="O896" s="36" t="s">
        <v>5651</v>
      </c>
      <c r="P896" s="37">
        <v>5.74E-2</v>
      </c>
      <c r="Q896" s="36" t="s">
        <v>677</v>
      </c>
      <c r="R896" s="36" t="s">
        <v>682</v>
      </c>
      <c r="S896" s="47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</row>
    <row r="897" spans="2:37">
      <c r="B897" s="36" t="s">
        <v>10561</v>
      </c>
      <c r="C897" s="36" t="s">
        <v>3503</v>
      </c>
      <c r="D897" s="36" t="s">
        <v>10562</v>
      </c>
      <c r="E897" s="36" t="s">
        <v>4879</v>
      </c>
      <c r="F897" s="36" t="s">
        <v>679</v>
      </c>
      <c r="G897" s="36" t="s">
        <v>674</v>
      </c>
      <c r="H897" s="36" t="s">
        <v>675</v>
      </c>
      <c r="I897" s="37">
        <v>2.4049999999999998</v>
      </c>
      <c r="J897" s="38">
        <v>10185</v>
      </c>
      <c r="K897" s="36" t="s">
        <v>5648</v>
      </c>
      <c r="L897" s="39">
        <v>42852</v>
      </c>
      <c r="M897" s="39">
        <v>43096</v>
      </c>
      <c r="N897" s="36" t="s">
        <v>3501</v>
      </c>
      <c r="O897" s="36" t="s">
        <v>5651</v>
      </c>
      <c r="P897" s="37">
        <v>4.24E-2</v>
      </c>
      <c r="Q897" s="36" t="s">
        <v>677</v>
      </c>
      <c r="R897" s="36" t="s">
        <v>682</v>
      </c>
      <c r="S897" s="4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</row>
    <row r="898" spans="2:37">
      <c r="B898" s="36" t="s">
        <v>5656</v>
      </c>
      <c r="C898" s="36" t="s">
        <v>10563</v>
      </c>
      <c r="D898" s="36" t="s">
        <v>5657</v>
      </c>
      <c r="E898" s="36" t="s">
        <v>4879</v>
      </c>
      <c r="F898" s="36" t="s">
        <v>679</v>
      </c>
      <c r="G898" s="36" t="s">
        <v>692</v>
      </c>
      <c r="H898" s="36" t="s">
        <v>675</v>
      </c>
      <c r="I898" s="37">
        <v>2.2090000000000001</v>
      </c>
      <c r="J898" s="38">
        <v>10185</v>
      </c>
      <c r="K898" s="36" t="s">
        <v>5648</v>
      </c>
      <c r="L898" s="39">
        <v>42852</v>
      </c>
      <c r="M898" s="39">
        <v>43096</v>
      </c>
      <c r="N898" s="36" t="s">
        <v>3501</v>
      </c>
      <c r="O898" s="36" t="s">
        <v>5651</v>
      </c>
      <c r="P898" s="37">
        <v>2.8400000000000002E-2</v>
      </c>
      <c r="Q898" s="36" t="s">
        <v>677</v>
      </c>
      <c r="R898" s="36" t="s">
        <v>682</v>
      </c>
      <c r="S898" s="47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</row>
    <row r="899" spans="2:37">
      <c r="B899" s="36" t="s">
        <v>10564</v>
      </c>
      <c r="C899" s="36" t="s">
        <v>10565</v>
      </c>
      <c r="D899" s="36" t="s">
        <v>10566</v>
      </c>
      <c r="E899" s="36" t="s">
        <v>4879</v>
      </c>
      <c r="F899" s="36" t="s">
        <v>679</v>
      </c>
      <c r="G899" s="36" t="s">
        <v>692</v>
      </c>
      <c r="H899" s="36" t="s">
        <v>675</v>
      </c>
      <c r="I899" s="37">
        <v>2.258</v>
      </c>
      <c r="J899" s="38">
        <v>10185</v>
      </c>
      <c r="K899" s="36" t="s">
        <v>5648</v>
      </c>
      <c r="L899" s="39">
        <v>42852</v>
      </c>
      <c r="M899" s="39">
        <v>43096</v>
      </c>
      <c r="N899" s="36" t="s">
        <v>3501</v>
      </c>
      <c r="O899" s="36" t="s">
        <v>5651</v>
      </c>
      <c r="P899" s="37">
        <v>4.82E-2</v>
      </c>
      <c r="Q899" s="36" t="s">
        <v>9548</v>
      </c>
      <c r="R899" s="36" t="s">
        <v>682</v>
      </c>
      <c r="S899" s="47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</row>
    <row r="900" spans="2:37">
      <c r="B900" s="36" t="s">
        <v>10567</v>
      </c>
      <c r="C900" s="36" t="s">
        <v>5658</v>
      </c>
      <c r="D900" s="36" t="s">
        <v>5659</v>
      </c>
      <c r="E900" s="36" t="s">
        <v>4879</v>
      </c>
      <c r="F900" s="36" t="s">
        <v>679</v>
      </c>
      <c r="G900" s="36" t="s">
        <v>692</v>
      </c>
      <c r="H900" s="36" t="s">
        <v>675</v>
      </c>
      <c r="I900" s="37">
        <v>2.3069999999999999</v>
      </c>
      <c r="J900" s="38">
        <v>10185</v>
      </c>
      <c r="K900" s="36" t="s">
        <v>5648</v>
      </c>
      <c r="L900" s="39">
        <v>42852</v>
      </c>
      <c r="M900" s="39">
        <v>43096</v>
      </c>
      <c r="N900" s="36" t="s">
        <v>3501</v>
      </c>
      <c r="O900" s="36" t="s">
        <v>5651</v>
      </c>
      <c r="P900" s="37">
        <v>7.5600000000000001E-2</v>
      </c>
      <c r="Q900" s="36" t="s">
        <v>677</v>
      </c>
      <c r="R900" s="36" t="s">
        <v>682</v>
      </c>
      <c r="S900" s="47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</row>
    <row r="901" spans="2:37">
      <c r="B901" s="36" t="s">
        <v>5660</v>
      </c>
      <c r="C901" s="36" t="s">
        <v>5661</v>
      </c>
      <c r="D901" s="36" t="s">
        <v>3504</v>
      </c>
      <c r="E901" s="36" t="s">
        <v>4879</v>
      </c>
      <c r="F901" s="36" t="s">
        <v>679</v>
      </c>
      <c r="G901" s="36" t="s">
        <v>692</v>
      </c>
      <c r="H901" s="36" t="s">
        <v>675</v>
      </c>
      <c r="I901" s="37">
        <v>2.3559999999999999</v>
      </c>
      <c r="J901" s="38">
        <v>10185</v>
      </c>
      <c r="K901" s="36" t="s">
        <v>5648</v>
      </c>
      <c r="L901" s="39">
        <v>42852</v>
      </c>
      <c r="M901" s="39">
        <v>43096</v>
      </c>
      <c r="N901" s="36" t="s">
        <v>3501</v>
      </c>
      <c r="O901" s="36" t="s">
        <v>5651</v>
      </c>
      <c r="P901" s="37">
        <v>0.1076</v>
      </c>
      <c r="Q901" s="36" t="s">
        <v>9548</v>
      </c>
      <c r="R901" s="36" t="s">
        <v>682</v>
      </c>
      <c r="S901" s="47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</row>
    <row r="902" spans="2:37">
      <c r="B902" s="36" t="s">
        <v>5662</v>
      </c>
      <c r="C902" s="36" t="s">
        <v>5663</v>
      </c>
      <c r="D902" s="36" t="s">
        <v>5664</v>
      </c>
      <c r="E902" s="36" t="s">
        <v>4879</v>
      </c>
      <c r="F902" s="36" t="s">
        <v>679</v>
      </c>
      <c r="G902" s="36" t="s">
        <v>692</v>
      </c>
      <c r="H902" s="36" t="s">
        <v>675</v>
      </c>
      <c r="I902" s="37">
        <v>2.4049999999999998</v>
      </c>
      <c r="J902" s="38">
        <v>10185</v>
      </c>
      <c r="K902" s="36" t="s">
        <v>5648</v>
      </c>
      <c r="L902" s="39">
        <v>42852</v>
      </c>
      <c r="M902" s="39">
        <v>43096</v>
      </c>
      <c r="N902" s="36" t="s">
        <v>3501</v>
      </c>
      <c r="O902" s="36" t="s">
        <v>5651</v>
      </c>
      <c r="P902" s="37">
        <v>0.1426</v>
      </c>
      <c r="Q902" s="36" t="s">
        <v>677</v>
      </c>
      <c r="R902" s="36" t="s">
        <v>682</v>
      </c>
      <c r="S902" s="47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</row>
    <row r="903" spans="2:37">
      <c r="B903" s="36" t="s">
        <v>10568</v>
      </c>
      <c r="C903" s="36" t="s">
        <v>5665</v>
      </c>
      <c r="D903" s="36" t="s">
        <v>10569</v>
      </c>
      <c r="E903" s="36" t="s">
        <v>4879</v>
      </c>
      <c r="F903" s="36" t="s">
        <v>679</v>
      </c>
      <c r="G903" s="36" t="s">
        <v>674</v>
      </c>
      <c r="H903" s="36" t="s">
        <v>675</v>
      </c>
      <c r="I903" s="37">
        <v>2.16</v>
      </c>
      <c r="J903" s="38">
        <v>10185</v>
      </c>
      <c r="K903" s="36" t="s">
        <v>5648</v>
      </c>
      <c r="L903" s="39">
        <v>42860</v>
      </c>
      <c r="M903" s="39">
        <v>43096</v>
      </c>
      <c r="N903" s="36" t="s">
        <v>3501</v>
      </c>
      <c r="O903" s="36" t="s">
        <v>5651</v>
      </c>
      <c r="P903" s="37">
        <v>0.16200000000000001</v>
      </c>
      <c r="Q903" s="36" t="s">
        <v>677</v>
      </c>
      <c r="R903" s="36" t="s">
        <v>682</v>
      </c>
      <c r="S903" s="47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</row>
    <row r="904" spans="2:37">
      <c r="B904" s="36" t="s">
        <v>3505</v>
      </c>
      <c r="C904" s="36" t="s">
        <v>5666</v>
      </c>
      <c r="D904" s="36" t="s">
        <v>5667</v>
      </c>
      <c r="E904" s="36" t="s">
        <v>4879</v>
      </c>
      <c r="F904" s="36" t="s">
        <v>679</v>
      </c>
      <c r="G904" s="36" t="s">
        <v>692</v>
      </c>
      <c r="H904" s="36" t="s">
        <v>675</v>
      </c>
      <c r="I904" s="37">
        <v>2.16</v>
      </c>
      <c r="J904" s="38">
        <v>10185</v>
      </c>
      <c r="K904" s="36" t="s">
        <v>5648</v>
      </c>
      <c r="L904" s="39">
        <v>42860</v>
      </c>
      <c r="M904" s="39">
        <v>43096</v>
      </c>
      <c r="N904" s="36" t="s">
        <v>3501</v>
      </c>
      <c r="O904" s="36" t="s">
        <v>5651</v>
      </c>
      <c r="P904" s="37">
        <v>1.3299999999999999E-2</v>
      </c>
      <c r="Q904" s="36" t="s">
        <v>677</v>
      </c>
      <c r="R904" s="36" t="s">
        <v>682</v>
      </c>
      <c r="S904" s="47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</row>
    <row r="905" spans="2:37">
      <c r="B905" s="36" t="s">
        <v>10570</v>
      </c>
      <c r="C905" s="36" t="s">
        <v>3506</v>
      </c>
      <c r="D905" s="36" t="s">
        <v>3507</v>
      </c>
      <c r="E905" s="36" t="s">
        <v>4879</v>
      </c>
      <c r="F905" s="36" t="s">
        <v>679</v>
      </c>
      <c r="G905" s="36" t="s">
        <v>674</v>
      </c>
      <c r="H905" s="36" t="s">
        <v>675</v>
      </c>
      <c r="I905" s="37">
        <v>2.4550000000000001</v>
      </c>
      <c r="J905" s="38">
        <v>10185</v>
      </c>
      <c r="K905" s="36" t="s">
        <v>5648</v>
      </c>
      <c r="L905" s="39">
        <v>42872</v>
      </c>
      <c r="M905" s="39">
        <v>43096</v>
      </c>
      <c r="N905" s="36" t="s">
        <v>3501</v>
      </c>
      <c r="O905" s="36" t="s">
        <v>5651</v>
      </c>
      <c r="P905" s="37">
        <v>1.5900000000000001E-2</v>
      </c>
      <c r="Q905" s="36" t="s">
        <v>677</v>
      </c>
      <c r="R905" s="36" t="s">
        <v>682</v>
      </c>
      <c r="S905" s="47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</row>
    <row r="906" spans="2:37">
      <c r="B906" s="36" t="s">
        <v>5668</v>
      </c>
      <c r="C906" s="36" t="s">
        <v>5669</v>
      </c>
      <c r="D906" s="36" t="s">
        <v>10571</v>
      </c>
      <c r="E906" s="36" t="s">
        <v>4879</v>
      </c>
      <c r="F906" s="36" t="s">
        <v>679</v>
      </c>
      <c r="G906" s="36" t="s">
        <v>692</v>
      </c>
      <c r="H906" s="36" t="s">
        <v>675</v>
      </c>
      <c r="I906" s="37">
        <v>2.4550000000000001</v>
      </c>
      <c r="J906" s="38">
        <v>10185</v>
      </c>
      <c r="K906" s="36" t="s">
        <v>5648</v>
      </c>
      <c r="L906" s="39">
        <v>42872</v>
      </c>
      <c r="M906" s="39">
        <v>43096</v>
      </c>
      <c r="N906" s="36" t="s">
        <v>3501</v>
      </c>
      <c r="O906" s="36" t="s">
        <v>5651</v>
      </c>
      <c r="P906" s="37">
        <v>0.13569999999999999</v>
      </c>
      <c r="Q906" s="36" t="s">
        <v>677</v>
      </c>
      <c r="R906" s="36" t="s">
        <v>682</v>
      </c>
      <c r="S906" s="47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</row>
    <row r="907" spans="2:37">
      <c r="B907" s="36" t="s">
        <v>5670</v>
      </c>
      <c r="C907" s="36" t="s">
        <v>10572</v>
      </c>
      <c r="D907" s="36" t="s">
        <v>10573</v>
      </c>
      <c r="E907" s="36" t="s">
        <v>4879</v>
      </c>
      <c r="F907" s="36" t="s">
        <v>679</v>
      </c>
      <c r="G907" s="36" t="s">
        <v>674</v>
      </c>
      <c r="H907" s="36" t="s">
        <v>675</v>
      </c>
      <c r="I907" s="37">
        <v>2.2999999999999998</v>
      </c>
      <c r="J907" s="38">
        <v>10000</v>
      </c>
      <c r="K907" s="36" t="s">
        <v>5674</v>
      </c>
      <c r="L907" s="39">
        <v>42880</v>
      </c>
      <c r="M907" s="39">
        <v>42942</v>
      </c>
      <c r="N907" s="36" t="s">
        <v>3508</v>
      </c>
      <c r="O907" s="36" t="s">
        <v>5671</v>
      </c>
      <c r="P907" s="37">
        <v>0.1043</v>
      </c>
      <c r="Q907" s="36" t="s">
        <v>677</v>
      </c>
      <c r="R907" s="36" t="s">
        <v>682</v>
      </c>
      <c r="S907" s="4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</row>
    <row r="908" spans="2:37">
      <c r="B908" s="36" t="s">
        <v>3509</v>
      </c>
      <c r="C908" s="36" t="s">
        <v>5672</v>
      </c>
      <c r="D908" s="36" t="s">
        <v>5673</v>
      </c>
      <c r="E908" s="36" t="s">
        <v>4879</v>
      </c>
      <c r="F908" s="36" t="s">
        <v>679</v>
      </c>
      <c r="G908" s="36" t="s">
        <v>674</v>
      </c>
      <c r="H908" s="36" t="s">
        <v>675</v>
      </c>
      <c r="I908" s="37">
        <v>2.35</v>
      </c>
      <c r="J908" s="38">
        <v>10000</v>
      </c>
      <c r="K908" s="36" t="s">
        <v>5674</v>
      </c>
      <c r="L908" s="39">
        <v>42880</v>
      </c>
      <c r="M908" s="39">
        <v>42942</v>
      </c>
      <c r="N908" s="36" t="s">
        <v>3508</v>
      </c>
      <c r="O908" s="36" t="s">
        <v>5671</v>
      </c>
      <c r="P908" s="37">
        <v>6.0999999999999999E-2</v>
      </c>
      <c r="Q908" s="36" t="s">
        <v>677</v>
      </c>
      <c r="R908" s="36" t="s">
        <v>682</v>
      </c>
      <c r="S908" s="47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</row>
    <row r="909" spans="2:37">
      <c r="B909" s="36" t="s">
        <v>5675</v>
      </c>
      <c r="C909" s="36" t="s">
        <v>10574</v>
      </c>
      <c r="D909" s="36" t="s">
        <v>3510</v>
      </c>
      <c r="E909" s="36" t="s">
        <v>4879</v>
      </c>
      <c r="F909" s="36" t="s">
        <v>679</v>
      </c>
      <c r="G909" s="36" t="s">
        <v>674</v>
      </c>
      <c r="H909" s="36" t="s">
        <v>9446</v>
      </c>
      <c r="I909" s="37">
        <v>2.4</v>
      </c>
      <c r="J909" s="38">
        <v>10000</v>
      </c>
      <c r="K909" s="36" t="s">
        <v>5674</v>
      </c>
      <c r="L909" s="39">
        <v>42880</v>
      </c>
      <c r="M909" s="39">
        <v>42942</v>
      </c>
      <c r="N909" s="36" t="s">
        <v>3508</v>
      </c>
      <c r="O909" s="36" t="s">
        <v>5671</v>
      </c>
      <c r="P909" s="37">
        <v>2.8500000000000001E-2</v>
      </c>
      <c r="Q909" s="36" t="s">
        <v>677</v>
      </c>
      <c r="R909" s="36" t="s">
        <v>682</v>
      </c>
      <c r="S909" s="47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</row>
    <row r="910" spans="2:37">
      <c r="B910" s="36" t="s">
        <v>5676</v>
      </c>
      <c r="C910" s="36" t="s">
        <v>3511</v>
      </c>
      <c r="D910" s="36" t="s">
        <v>10575</v>
      </c>
      <c r="E910" s="36" t="s">
        <v>4879</v>
      </c>
      <c r="F910" s="36" t="s">
        <v>679</v>
      </c>
      <c r="G910" s="36" t="s">
        <v>674</v>
      </c>
      <c r="H910" s="36" t="s">
        <v>675</v>
      </c>
      <c r="I910" s="37">
        <v>2.4500000000000002</v>
      </c>
      <c r="J910" s="38">
        <v>10000</v>
      </c>
      <c r="K910" s="36" t="s">
        <v>5674</v>
      </c>
      <c r="L910" s="39">
        <v>42880</v>
      </c>
      <c r="M910" s="39">
        <v>42942</v>
      </c>
      <c r="N910" s="36" t="s">
        <v>3508</v>
      </c>
      <c r="O910" s="36" t="s">
        <v>5671</v>
      </c>
      <c r="P910" s="37">
        <v>1.4E-2</v>
      </c>
      <c r="Q910" s="36" t="s">
        <v>677</v>
      </c>
      <c r="R910" s="36" t="s">
        <v>682</v>
      </c>
      <c r="S910" s="47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</row>
    <row r="911" spans="2:37">
      <c r="B911" s="36" t="s">
        <v>5677</v>
      </c>
      <c r="C911" s="36" t="s">
        <v>5678</v>
      </c>
      <c r="D911" s="36" t="s">
        <v>3512</v>
      </c>
      <c r="E911" s="36" t="s">
        <v>4879</v>
      </c>
      <c r="F911" s="36" t="s">
        <v>679</v>
      </c>
      <c r="G911" s="36" t="s">
        <v>674</v>
      </c>
      <c r="H911" s="36" t="s">
        <v>675</v>
      </c>
      <c r="I911" s="37">
        <v>2.5</v>
      </c>
      <c r="J911" s="38">
        <v>10000</v>
      </c>
      <c r="K911" s="36" t="s">
        <v>10576</v>
      </c>
      <c r="L911" s="39">
        <v>42880</v>
      </c>
      <c r="M911" s="39">
        <v>42942</v>
      </c>
      <c r="N911" s="36" t="s">
        <v>3508</v>
      </c>
      <c r="O911" s="36" t="s">
        <v>5671</v>
      </c>
      <c r="P911" s="37">
        <v>6.4000000000000003E-3</v>
      </c>
      <c r="Q911" s="36" t="s">
        <v>677</v>
      </c>
      <c r="R911" s="36" t="s">
        <v>682</v>
      </c>
      <c r="S911" s="47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</row>
    <row r="912" spans="2:37">
      <c r="B912" s="36" t="s">
        <v>10577</v>
      </c>
      <c r="C912" s="36" t="s">
        <v>10578</v>
      </c>
      <c r="D912" s="36" t="s">
        <v>10579</v>
      </c>
      <c r="E912" s="36" t="s">
        <v>4879</v>
      </c>
      <c r="F912" s="36" t="s">
        <v>679</v>
      </c>
      <c r="G912" s="36" t="s">
        <v>692</v>
      </c>
      <c r="H912" s="36" t="s">
        <v>675</v>
      </c>
      <c r="I912" s="37">
        <v>2.2999999999999998</v>
      </c>
      <c r="J912" s="38">
        <v>10000</v>
      </c>
      <c r="K912" s="36" t="s">
        <v>10576</v>
      </c>
      <c r="L912" s="39">
        <v>42880</v>
      </c>
      <c r="M912" s="39">
        <v>42942</v>
      </c>
      <c r="N912" s="36" t="s">
        <v>3508</v>
      </c>
      <c r="O912" s="36" t="s">
        <v>5671</v>
      </c>
      <c r="P912" s="37">
        <v>6.3E-3</v>
      </c>
      <c r="Q912" s="36" t="s">
        <v>677</v>
      </c>
      <c r="R912" s="36" t="s">
        <v>682</v>
      </c>
      <c r="S912" s="47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</row>
    <row r="913" spans="2:37">
      <c r="B913" s="36" t="s">
        <v>5679</v>
      </c>
      <c r="C913" s="36" t="s">
        <v>5680</v>
      </c>
      <c r="D913" s="36" t="s">
        <v>5681</v>
      </c>
      <c r="E913" s="36" t="s">
        <v>4879</v>
      </c>
      <c r="F913" s="36" t="s">
        <v>679</v>
      </c>
      <c r="G913" s="36" t="s">
        <v>692</v>
      </c>
      <c r="H913" s="36" t="s">
        <v>675</v>
      </c>
      <c r="I913" s="37">
        <v>2.35</v>
      </c>
      <c r="J913" s="38">
        <v>10000</v>
      </c>
      <c r="K913" s="36" t="s">
        <v>5674</v>
      </c>
      <c r="L913" s="39">
        <v>42880</v>
      </c>
      <c r="M913" s="39">
        <v>42942</v>
      </c>
      <c r="N913" s="36" t="s">
        <v>3508</v>
      </c>
      <c r="O913" s="36" t="s">
        <v>5671</v>
      </c>
      <c r="P913" s="37">
        <v>1.7600000000000001E-2</v>
      </c>
      <c r="Q913" s="36" t="s">
        <v>677</v>
      </c>
      <c r="R913" s="36" t="s">
        <v>682</v>
      </c>
      <c r="S913" s="47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</row>
    <row r="914" spans="2:37">
      <c r="B914" s="36" t="s">
        <v>5682</v>
      </c>
      <c r="C914" s="36" t="s">
        <v>5683</v>
      </c>
      <c r="D914" s="36" t="s">
        <v>10580</v>
      </c>
      <c r="E914" s="36" t="s">
        <v>4879</v>
      </c>
      <c r="F914" s="36" t="s">
        <v>679</v>
      </c>
      <c r="G914" s="36" t="s">
        <v>692</v>
      </c>
      <c r="H914" s="36" t="s">
        <v>675</v>
      </c>
      <c r="I914" s="37">
        <v>2.4</v>
      </c>
      <c r="J914" s="38">
        <v>10000</v>
      </c>
      <c r="K914" s="36" t="s">
        <v>5674</v>
      </c>
      <c r="L914" s="39">
        <v>42880</v>
      </c>
      <c r="M914" s="39">
        <v>42942</v>
      </c>
      <c r="N914" s="36" t="s">
        <v>3508</v>
      </c>
      <c r="O914" s="36" t="s">
        <v>5671</v>
      </c>
      <c r="P914" s="37">
        <v>3.8899999999999997E-2</v>
      </c>
      <c r="Q914" s="36" t="s">
        <v>677</v>
      </c>
      <c r="R914" s="36" t="s">
        <v>682</v>
      </c>
      <c r="S914" s="47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</row>
    <row r="915" spans="2:37">
      <c r="B915" s="36" t="s">
        <v>10581</v>
      </c>
      <c r="C915" s="36" t="s">
        <v>10582</v>
      </c>
      <c r="D915" s="36" t="s">
        <v>10583</v>
      </c>
      <c r="E915" s="36" t="s">
        <v>4879</v>
      </c>
      <c r="F915" s="36" t="s">
        <v>679</v>
      </c>
      <c r="G915" s="36" t="s">
        <v>692</v>
      </c>
      <c r="H915" s="36" t="s">
        <v>675</v>
      </c>
      <c r="I915" s="37">
        <v>2.4500000000000002</v>
      </c>
      <c r="J915" s="38">
        <v>10000</v>
      </c>
      <c r="K915" s="36" t="s">
        <v>5674</v>
      </c>
      <c r="L915" s="39">
        <v>42880</v>
      </c>
      <c r="M915" s="39">
        <v>42942</v>
      </c>
      <c r="N915" s="36" t="s">
        <v>3508</v>
      </c>
      <c r="O915" s="36" t="s">
        <v>5671</v>
      </c>
      <c r="P915" s="37">
        <v>7.4399999999999994E-2</v>
      </c>
      <c r="Q915" s="36" t="s">
        <v>677</v>
      </c>
      <c r="R915" s="36" t="s">
        <v>682</v>
      </c>
      <c r="S915" s="47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</row>
    <row r="916" spans="2:37">
      <c r="B916" s="36" t="s">
        <v>5684</v>
      </c>
      <c r="C916" s="36" t="s">
        <v>3513</v>
      </c>
      <c r="D916" s="36" t="s">
        <v>5685</v>
      </c>
      <c r="E916" s="36" t="s">
        <v>4879</v>
      </c>
      <c r="F916" s="36" t="s">
        <v>679</v>
      </c>
      <c r="G916" s="36" t="s">
        <v>692</v>
      </c>
      <c r="H916" s="36" t="s">
        <v>675</v>
      </c>
      <c r="I916" s="37">
        <v>2.5</v>
      </c>
      <c r="J916" s="38">
        <v>10000</v>
      </c>
      <c r="K916" s="36" t="s">
        <v>5674</v>
      </c>
      <c r="L916" s="39">
        <v>42880</v>
      </c>
      <c r="M916" s="39">
        <v>42942</v>
      </c>
      <c r="N916" s="36" t="s">
        <v>3508</v>
      </c>
      <c r="O916" s="36" t="s">
        <v>5671</v>
      </c>
      <c r="P916" s="37">
        <v>0.1187</v>
      </c>
      <c r="Q916" s="36" t="s">
        <v>677</v>
      </c>
      <c r="R916" s="36" t="s">
        <v>682</v>
      </c>
      <c r="S916" s="47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</row>
    <row r="917" spans="2:37">
      <c r="B917" s="36" t="s">
        <v>5686</v>
      </c>
      <c r="C917" s="36" t="s">
        <v>5687</v>
      </c>
      <c r="D917" s="36" t="s">
        <v>10584</v>
      </c>
      <c r="E917" s="36" t="s">
        <v>4879</v>
      </c>
      <c r="F917" s="36" t="s">
        <v>679</v>
      </c>
      <c r="G917" s="36" t="s">
        <v>674</v>
      </c>
      <c r="H917" s="36" t="s">
        <v>675</v>
      </c>
      <c r="I917" s="37">
        <v>2.5499999999999998</v>
      </c>
      <c r="J917" s="38">
        <v>10000</v>
      </c>
      <c r="K917" s="36" t="s">
        <v>5674</v>
      </c>
      <c r="L917" s="39">
        <v>42881</v>
      </c>
      <c r="M917" s="39">
        <v>42942</v>
      </c>
      <c r="N917" s="36" t="s">
        <v>3508</v>
      </c>
      <c r="O917" s="36" t="s">
        <v>5671</v>
      </c>
      <c r="P917" s="37">
        <v>1.52E-2</v>
      </c>
      <c r="Q917" s="36" t="s">
        <v>677</v>
      </c>
      <c r="R917" s="36" t="s">
        <v>682</v>
      </c>
      <c r="S917" s="4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</row>
    <row r="918" spans="2:37">
      <c r="B918" s="36" t="s">
        <v>5688</v>
      </c>
      <c r="C918" s="36" t="s">
        <v>3514</v>
      </c>
      <c r="D918" s="36" t="s">
        <v>10585</v>
      </c>
      <c r="E918" s="36" t="s">
        <v>4879</v>
      </c>
      <c r="F918" s="36" t="s">
        <v>679</v>
      </c>
      <c r="G918" s="36" t="s">
        <v>692</v>
      </c>
      <c r="H918" s="36" t="s">
        <v>675</v>
      </c>
      <c r="I918" s="37">
        <v>2.5499999999999998</v>
      </c>
      <c r="J918" s="38">
        <v>10000</v>
      </c>
      <c r="K918" s="36" t="s">
        <v>5674</v>
      </c>
      <c r="L918" s="39">
        <v>42881</v>
      </c>
      <c r="M918" s="39">
        <v>42942</v>
      </c>
      <c r="N918" s="36" t="s">
        <v>3508</v>
      </c>
      <c r="O918" s="36" t="s">
        <v>5671</v>
      </c>
      <c r="P918" s="37">
        <v>0.1008</v>
      </c>
      <c r="Q918" s="36" t="s">
        <v>677</v>
      </c>
      <c r="R918" s="36" t="s">
        <v>682</v>
      </c>
      <c r="S918" s="47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</row>
    <row r="919" spans="2:37">
      <c r="B919" s="36" t="s">
        <v>10586</v>
      </c>
      <c r="C919" s="36" t="s">
        <v>5689</v>
      </c>
      <c r="D919" s="36" t="s">
        <v>458</v>
      </c>
      <c r="E919" s="36" t="s">
        <v>4879</v>
      </c>
      <c r="F919" s="36" t="s">
        <v>679</v>
      </c>
      <c r="G919" s="36" t="s">
        <v>674</v>
      </c>
      <c r="H919" s="36" t="s">
        <v>675</v>
      </c>
      <c r="I919" s="37">
        <v>2.5499999999999998</v>
      </c>
      <c r="J919" s="38">
        <v>10000</v>
      </c>
      <c r="K919" s="36" t="s">
        <v>5700</v>
      </c>
      <c r="L919" s="39">
        <v>42881</v>
      </c>
      <c r="M919" s="39">
        <v>43005</v>
      </c>
      <c r="N919" s="36" t="s">
        <v>5753</v>
      </c>
      <c r="O919" s="36" t="s">
        <v>5607</v>
      </c>
      <c r="P919" s="37">
        <v>3.27E-2</v>
      </c>
      <c r="Q919" s="36" t="s">
        <v>677</v>
      </c>
      <c r="R919" s="36" t="s">
        <v>682</v>
      </c>
      <c r="S919" s="47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</row>
    <row r="920" spans="2:37">
      <c r="B920" s="36" t="s">
        <v>10587</v>
      </c>
      <c r="C920" s="36" t="s">
        <v>5690</v>
      </c>
      <c r="D920" s="36" t="s">
        <v>3515</v>
      </c>
      <c r="E920" s="36" t="s">
        <v>4879</v>
      </c>
      <c r="F920" s="36" t="s">
        <v>679</v>
      </c>
      <c r="G920" s="36" t="s">
        <v>692</v>
      </c>
      <c r="H920" s="36" t="s">
        <v>675</v>
      </c>
      <c r="I920" s="37">
        <v>2.5499999999999998</v>
      </c>
      <c r="J920" s="38">
        <v>10000</v>
      </c>
      <c r="K920" s="36" t="s">
        <v>5700</v>
      </c>
      <c r="L920" s="39">
        <v>42881</v>
      </c>
      <c r="M920" s="39">
        <v>43005</v>
      </c>
      <c r="N920" s="36" t="s">
        <v>5753</v>
      </c>
      <c r="O920" s="36" t="s">
        <v>5607</v>
      </c>
      <c r="P920" s="37">
        <v>0.1157</v>
      </c>
      <c r="Q920" s="36" t="s">
        <v>677</v>
      </c>
      <c r="R920" s="36" t="s">
        <v>682</v>
      </c>
      <c r="S920" s="47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</row>
    <row r="921" spans="2:37">
      <c r="B921" s="36" t="s">
        <v>10588</v>
      </c>
      <c r="C921" s="36" t="s">
        <v>10589</v>
      </c>
      <c r="D921" s="36" t="s">
        <v>3516</v>
      </c>
      <c r="E921" s="36" t="s">
        <v>9456</v>
      </c>
      <c r="F921" s="36" t="s">
        <v>679</v>
      </c>
      <c r="G921" s="36" t="s">
        <v>674</v>
      </c>
      <c r="H921" s="36" t="s">
        <v>675</v>
      </c>
      <c r="I921" s="37">
        <v>2.504</v>
      </c>
      <c r="J921" s="38">
        <v>10185</v>
      </c>
      <c r="K921" s="36" t="s">
        <v>5648</v>
      </c>
      <c r="L921" s="39">
        <v>42881</v>
      </c>
      <c r="M921" s="39">
        <v>43096</v>
      </c>
      <c r="N921" s="36" t="s">
        <v>3501</v>
      </c>
      <c r="O921" s="36" t="s">
        <v>5651</v>
      </c>
      <c r="P921" s="37">
        <v>5.1400000000000001E-2</v>
      </c>
      <c r="Q921" s="36" t="s">
        <v>9548</v>
      </c>
      <c r="R921" s="36" t="s">
        <v>682</v>
      </c>
      <c r="S921" s="47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</row>
    <row r="922" spans="2:37">
      <c r="B922" s="36" t="s">
        <v>3517</v>
      </c>
      <c r="C922" s="36" t="s">
        <v>5691</v>
      </c>
      <c r="D922" s="36" t="s">
        <v>5692</v>
      </c>
      <c r="E922" s="36" t="s">
        <v>4879</v>
      </c>
      <c r="F922" s="36" t="s">
        <v>679</v>
      </c>
      <c r="G922" s="36" t="s">
        <v>692</v>
      </c>
      <c r="H922" s="36" t="s">
        <v>675</v>
      </c>
      <c r="I922" s="37">
        <v>2.504</v>
      </c>
      <c r="J922" s="38">
        <v>10185</v>
      </c>
      <c r="K922" s="36" t="s">
        <v>5648</v>
      </c>
      <c r="L922" s="39">
        <v>42881</v>
      </c>
      <c r="M922" s="39">
        <v>43096</v>
      </c>
      <c r="N922" s="36" t="s">
        <v>3501</v>
      </c>
      <c r="O922" s="36" t="s">
        <v>5651</v>
      </c>
      <c r="P922" s="37">
        <v>0.13389999999999999</v>
      </c>
      <c r="Q922" s="36" t="s">
        <v>677</v>
      </c>
      <c r="R922" s="36" t="s">
        <v>682</v>
      </c>
      <c r="S922" s="47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</row>
    <row r="923" spans="2:37">
      <c r="B923" s="36" t="s">
        <v>10590</v>
      </c>
      <c r="C923" s="36" t="s">
        <v>10591</v>
      </c>
      <c r="D923" s="36" t="s">
        <v>3518</v>
      </c>
      <c r="E923" s="36" t="s">
        <v>4879</v>
      </c>
      <c r="F923" s="36" t="s">
        <v>679</v>
      </c>
      <c r="G923" s="36" t="s">
        <v>674</v>
      </c>
      <c r="H923" s="36" t="s">
        <v>675</v>
      </c>
      <c r="I923" s="37">
        <v>2.6</v>
      </c>
      <c r="J923" s="38">
        <v>10000</v>
      </c>
      <c r="K923" s="36" t="s">
        <v>5471</v>
      </c>
      <c r="L923" s="39">
        <v>42887</v>
      </c>
      <c r="M923" s="39">
        <v>42914</v>
      </c>
      <c r="N923" s="36" t="s">
        <v>5696</v>
      </c>
      <c r="O923" s="36" t="s">
        <v>3346</v>
      </c>
      <c r="P923" s="37">
        <v>2.8E-3</v>
      </c>
      <c r="Q923" s="36" t="s">
        <v>677</v>
      </c>
      <c r="R923" s="36" t="s">
        <v>682</v>
      </c>
      <c r="S923" s="47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</row>
    <row r="924" spans="2:37">
      <c r="B924" s="36" t="s">
        <v>5693</v>
      </c>
      <c r="C924" s="36" t="s">
        <v>5694</v>
      </c>
      <c r="D924" s="36" t="s">
        <v>5695</v>
      </c>
      <c r="E924" s="36" t="s">
        <v>4879</v>
      </c>
      <c r="F924" s="36" t="s">
        <v>679</v>
      </c>
      <c r="G924" s="36" t="s">
        <v>692</v>
      </c>
      <c r="H924" s="36" t="s">
        <v>675</v>
      </c>
      <c r="I924" s="37">
        <v>2.6</v>
      </c>
      <c r="J924" s="38">
        <v>10000</v>
      </c>
      <c r="K924" s="36" t="s">
        <v>5471</v>
      </c>
      <c r="L924" s="39">
        <v>42887</v>
      </c>
      <c r="M924" s="39">
        <v>42914</v>
      </c>
      <c r="N924" s="36" t="s">
        <v>5696</v>
      </c>
      <c r="O924" s="36" t="s">
        <v>3346</v>
      </c>
      <c r="P924" s="37">
        <v>0.127</v>
      </c>
      <c r="Q924" s="36" t="s">
        <v>677</v>
      </c>
      <c r="R924" s="36" t="s">
        <v>682</v>
      </c>
      <c r="S924" s="47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</row>
    <row r="925" spans="2:37">
      <c r="B925" s="36" t="s">
        <v>10592</v>
      </c>
      <c r="C925" s="36" t="s">
        <v>3519</v>
      </c>
      <c r="D925" s="36" t="s">
        <v>10593</v>
      </c>
      <c r="E925" s="36" t="s">
        <v>4879</v>
      </c>
      <c r="F925" s="36" t="s">
        <v>679</v>
      </c>
      <c r="G925" s="36" t="s">
        <v>674</v>
      </c>
      <c r="H925" s="36" t="s">
        <v>675</v>
      </c>
      <c r="I925" s="37">
        <v>2.6</v>
      </c>
      <c r="J925" s="38">
        <v>10000</v>
      </c>
      <c r="K925" s="36" t="s">
        <v>5674</v>
      </c>
      <c r="L925" s="39">
        <v>42887</v>
      </c>
      <c r="M925" s="39">
        <v>42942</v>
      </c>
      <c r="N925" s="36" t="s">
        <v>3508</v>
      </c>
      <c r="O925" s="36" t="s">
        <v>5671</v>
      </c>
      <c r="P925" s="37">
        <v>8.0999999999999996E-3</v>
      </c>
      <c r="Q925" s="36" t="s">
        <v>677</v>
      </c>
      <c r="R925" s="36" t="s">
        <v>682</v>
      </c>
      <c r="S925" s="47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</row>
    <row r="926" spans="2:37">
      <c r="B926" s="36" t="s">
        <v>10594</v>
      </c>
      <c r="C926" s="36" t="s">
        <v>10595</v>
      </c>
      <c r="D926" s="36" t="s">
        <v>5697</v>
      </c>
      <c r="E926" s="36" t="s">
        <v>4879</v>
      </c>
      <c r="F926" s="36" t="s">
        <v>679</v>
      </c>
      <c r="G926" s="36" t="s">
        <v>692</v>
      </c>
      <c r="H926" s="36" t="s">
        <v>675</v>
      </c>
      <c r="I926" s="37">
        <v>2.6</v>
      </c>
      <c r="J926" s="38">
        <v>10000</v>
      </c>
      <c r="K926" s="36" t="s">
        <v>5674</v>
      </c>
      <c r="L926" s="39">
        <v>42887</v>
      </c>
      <c r="M926" s="39">
        <v>42942</v>
      </c>
      <c r="N926" s="36" t="s">
        <v>3508</v>
      </c>
      <c r="O926" s="36" t="s">
        <v>5671</v>
      </c>
      <c r="P926" s="37">
        <v>0.13039999999999999</v>
      </c>
      <c r="Q926" s="36" t="s">
        <v>677</v>
      </c>
      <c r="R926" s="36" t="s">
        <v>682</v>
      </c>
      <c r="S926" s="47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</row>
    <row r="927" spans="2:37">
      <c r="B927" s="36" t="s">
        <v>5698</v>
      </c>
      <c r="C927" s="36" t="s">
        <v>5699</v>
      </c>
      <c r="D927" s="36" t="s">
        <v>459</v>
      </c>
      <c r="E927" s="36" t="s">
        <v>4879</v>
      </c>
      <c r="F927" s="36" t="s">
        <v>679</v>
      </c>
      <c r="G927" s="36" t="s">
        <v>674</v>
      </c>
      <c r="H927" s="36" t="s">
        <v>675</v>
      </c>
      <c r="I927" s="37">
        <v>2.6</v>
      </c>
      <c r="J927" s="38">
        <v>10000</v>
      </c>
      <c r="K927" s="36" t="s">
        <v>5700</v>
      </c>
      <c r="L927" s="39">
        <v>42887</v>
      </c>
      <c r="M927" s="39">
        <v>43005</v>
      </c>
      <c r="N927" s="36" t="s">
        <v>5753</v>
      </c>
      <c r="O927" s="36" t="s">
        <v>10596</v>
      </c>
      <c r="P927" s="37">
        <v>2.0500000000000001E-2</v>
      </c>
      <c r="Q927" s="36" t="s">
        <v>677</v>
      </c>
      <c r="R927" s="36" t="s">
        <v>682</v>
      </c>
      <c r="S927" s="4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</row>
    <row r="928" spans="2:37">
      <c r="B928" s="36" t="s">
        <v>5701</v>
      </c>
      <c r="C928" s="36" t="s">
        <v>5702</v>
      </c>
      <c r="D928" s="36" t="s">
        <v>5703</v>
      </c>
      <c r="E928" s="36" t="s">
        <v>4879</v>
      </c>
      <c r="F928" s="36" t="s">
        <v>679</v>
      </c>
      <c r="G928" s="36" t="s">
        <v>692</v>
      </c>
      <c r="H928" s="36" t="s">
        <v>675</v>
      </c>
      <c r="I928" s="37">
        <v>2.6</v>
      </c>
      <c r="J928" s="38">
        <v>10000</v>
      </c>
      <c r="K928" s="36" t="s">
        <v>5700</v>
      </c>
      <c r="L928" s="39">
        <v>42887</v>
      </c>
      <c r="M928" s="39">
        <v>43005</v>
      </c>
      <c r="N928" s="36" t="s">
        <v>5753</v>
      </c>
      <c r="O928" s="36" t="s">
        <v>5607</v>
      </c>
      <c r="P928" s="37">
        <v>0.1419</v>
      </c>
      <c r="Q928" s="36" t="s">
        <v>677</v>
      </c>
      <c r="R928" s="36" t="s">
        <v>682</v>
      </c>
      <c r="S928" s="47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</row>
    <row r="929" spans="2:37">
      <c r="B929" s="36" t="s">
        <v>10597</v>
      </c>
      <c r="C929" s="36" t="s">
        <v>5704</v>
      </c>
      <c r="D929" s="36" t="s">
        <v>5705</v>
      </c>
      <c r="E929" s="36" t="s">
        <v>4879</v>
      </c>
      <c r="F929" s="36" t="s">
        <v>679</v>
      </c>
      <c r="G929" s="36" t="s">
        <v>674</v>
      </c>
      <c r="H929" s="36" t="s">
        <v>675</v>
      </c>
      <c r="I929" s="37">
        <v>2.5529999999999999</v>
      </c>
      <c r="J929" s="38">
        <v>10185</v>
      </c>
      <c r="K929" s="36" t="s">
        <v>5648</v>
      </c>
      <c r="L929" s="39">
        <v>42887</v>
      </c>
      <c r="M929" s="39">
        <v>43096</v>
      </c>
      <c r="N929" s="36" t="s">
        <v>3501</v>
      </c>
      <c r="O929" s="36" t="s">
        <v>10598</v>
      </c>
      <c r="P929" s="37">
        <v>3.9899999999999998E-2</v>
      </c>
      <c r="Q929" s="36" t="s">
        <v>677</v>
      </c>
      <c r="R929" s="36" t="s">
        <v>682</v>
      </c>
      <c r="S929" s="47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</row>
    <row r="930" spans="2:37">
      <c r="B930" s="36" t="s">
        <v>10599</v>
      </c>
      <c r="C930" s="36" t="s">
        <v>5706</v>
      </c>
      <c r="D930" s="36" t="s">
        <v>5707</v>
      </c>
      <c r="E930" s="36" t="s">
        <v>4879</v>
      </c>
      <c r="F930" s="36" t="s">
        <v>679</v>
      </c>
      <c r="G930" s="36" t="s">
        <v>692</v>
      </c>
      <c r="H930" s="36" t="s">
        <v>675</v>
      </c>
      <c r="I930" s="37">
        <v>2.5529999999999999</v>
      </c>
      <c r="J930" s="38">
        <v>10185</v>
      </c>
      <c r="K930" s="36" t="s">
        <v>5648</v>
      </c>
      <c r="L930" s="39">
        <v>42887</v>
      </c>
      <c r="M930" s="39">
        <v>43096</v>
      </c>
      <c r="N930" s="36" t="s">
        <v>3501</v>
      </c>
      <c r="O930" s="36" t="s">
        <v>5651</v>
      </c>
      <c r="P930" s="37">
        <v>0.15540000000000001</v>
      </c>
      <c r="Q930" s="36" t="s">
        <v>677</v>
      </c>
      <c r="R930" s="36" t="s">
        <v>682</v>
      </c>
      <c r="S930" s="47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</row>
    <row r="931" spans="2:37">
      <c r="B931" s="36" t="s">
        <v>3520</v>
      </c>
      <c r="C931" s="36" t="s">
        <v>5708</v>
      </c>
      <c r="D931" s="36" t="s">
        <v>5709</v>
      </c>
      <c r="E931" s="36" t="s">
        <v>4879</v>
      </c>
      <c r="F931" s="36" t="s">
        <v>679</v>
      </c>
      <c r="G931" s="36" t="s">
        <v>674</v>
      </c>
      <c r="H931" s="36" t="s">
        <v>675</v>
      </c>
      <c r="I931" s="37">
        <v>2.65</v>
      </c>
      <c r="J931" s="38">
        <v>10000</v>
      </c>
      <c r="K931" s="36" t="s">
        <v>5471</v>
      </c>
      <c r="L931" s="39">
        <v>42912</v>
      </c>
      <c r="M931" s="39">
        <v>42914</v>
      </c>
      <c r="N931" s="36" t="s">
        <v>5696</v>
      </c>
      <c r="O931" s="36" t="s">
        <v>3346</v>
      </c>
      <c r="P931" s="37">
        <v>1E-4</v>
      </c>
      <c r="Q931" s="36" t="s">
        <v>677</v>
      </c>
      <c r="R931" s="36" t="s">
        <v>682</v>
      </c>
      <c r="S931" s="47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</row>
    <row r="932" spans="2:37">
      <c r="B932" s="36" t="s">
        <v>3521</v>
      </c>
      <c r="C932" s="36" t="s">
        <v>5710</v>
      </c>
      <c r="D932" s="36" t="s">
        <v>5711</v>
      </c>
      <c r="E932" s="36" t="s">
        <v>4879</v>
      </c>
      <c r="F932" s="36" t="s">
        <v>679</v>
      </c>
      <c r="G932" s="36" t="s">
        <v>692</v>
      </c>
      <c r="H932" s="36" t="s">
        <v>675</v>
      </c>
      <c r="I932" s="37">
        <v>2.65</v>
      </c>
      <c r="J932" s="38">
        <v>10000</v>
      </c>
      <c r="K932" s="36" t="s">
        <v>5471</v>
      </c>
      <c r="L932" s="39">
        <v>42912</v>
      </c>
      <c r="M932" s="39">
        <v>42914</v>
      </c>
      <c r="N932" s="36" t="s">
        <v>5696</v>
      </c>
      <c r="O932" s="36" t="s">
        <v>3346</v>
      </c>
      <c r="P932" s="37">
        <v>0.107</v>
      </c>
      <c r="Q932" s="36" t="s">
        <v>677</v>
      </c>
      <c r="R932" s="36" t="s">
        <v>682</v>
      </c>
      <c r="S932" s="47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</row>
    <row r="933" spans="2:37">
      <c r="B933" s="36" t="s">
        <v>5712</v>
      </c>
      <c r="C933" s="36" t="s">
        <v>5713</v>
      </c>
      <c r="D933" s="36" t="s">
        <v>5714</v>
      </c>
      <c r="E933" s="36" t="s">
        <v>4879</v>
      </c>
      <c r="F933" s="36" t="s">
        <v>679</v>
      </c>
      <c r="G933" s="36" t="s">
        <v>674</v>
      </c>
      <c r="H933" s="36" t="s">
        <v>675</v>
      </c>
      <c r="I933" s="37">
        <v>2.65</v>
      </c>
      <c r="J933" s="38">
        <v>10000</v>
      </c>
      <c r="K933" s="36" t="s">
        <v>5674</v>
      </c>
      <c r="L933" s="39">
        <v>42912</v>
      </c>
      <c r="M933" s="39">
        <v>42942</v>
      </c>
      <c r="N933" s="36" t="s">
        <v>3508</v>
      </c>
      <c r="O933" s="36" t="s">
        <v>5671</v>
      </c>
      <c r="P933" s="37">
        <v>8.8000000000000005E-3</v>
      </c>
      <c r="Q933" s="36" t="s">
        <v>677</v>
      </c>
      <c r="R933" s="36" t="s">
        <v>682</v>
      </c>
      <c r="S933" s="47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</row>
    <row r="934" spans="2:37">
      <c r="B934" s="36" t="s">
        <v>5715</v>
      </c>
      <c r="C934" s="36" t="s">
        <v>5716</v>
      </c>
      <c r="D934" s="36" t="s">
        <v>10600</v>
      </c>
      <c r="E934" s="36" t="s">
        <v>4879</v>
      </c>
      <c r="F934" s="36" t="s">
        <v>679</v>
      </c>
      <c r="G934" s="36" t="s">
        <v>692</v>
      </c>
      <c r="H934" s="36" t="s">
        <v>675</v>
      </c>
      <c r="I934" s="37">
        <v>2.65</v>
      </c>
      <c r="J934" s="38">
        <v>10000</v>
      </c>
      <c r="K934" s="36" t="s">
        <v>5674</v>
      </c>
      <c r="L934" s="39">
        <v>42912</v>
      </c>
      <c r="M934" s="39">
        <v>42942</v>
      </c>
      <c r="N934" s="36" t="s">
        <v>3508</v>
      </c>
      <c r="O934" s="36" t="s">
        <v>5671</v>
      </c>
      <c r="P934" s="37">
        <v>0.1163</v>
      </c>
      <c r="Q934" s="36" t="s">
        <v>677</v>
      </c>
      <c r="R934" s="36" t="s">
        <v>682</v>
      </c>
      <c r="S934" s="47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</row>
    <row r="935" spans="2:37">
      <c r="B935" s="36" t="s">
        <v>10601</v>
      </c>
      <c r="C935" s="36" t="s">
        <v>5717</v>
      </c>
      <c r="D935" s="36" t="s">
        <v>5718</v>
      </c>
      <c r="E935" s="36" t="s">
        <v>4879</v>
      </c>
      <c r="F935" s="36" t="s">
        <v>679</v>
      </c>
      <c r="G935" s="36" t="s">
        <v>674</v>
      </c>
      <c r="H935" s="36" t="s">
        <v>675</v>
      </c>
      <c r="I935" s="37">
        <v>2.65</v>
      </c>
      <c r="J935" s="38">
        <v>10000</v>
      </c>
      <c r="K935" s="36" t="s">
        <v>5700</v>
      </c>
      <c r="L935" s="39">
        <v>42912</v>
      </c>
      <c r="M935" s="39">
        <v>43005</v>
      </c>
      <c r="N935" s="36" t="s">
        <v>5753</v>
      </c>
      <c r="O935" s="36" t="s">
        <v>5607</v>
      </c>
      <c r="P935" s="37">
        <v>3.5499999999999997E-2</v>
      </c>
      <c r="Q935" s="36" t="s">
        <v>677</v>
      </c>
      <c r="R935" s="36" t="s">
        <v>682</v>
      </c>
      <c r="S935" s="47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</row>
    <row r="936" spans="2:37">
      <c r="B936" s="36" t="s">
        <v>5719</v>
      </c>
      <c r="C936" s="36" t="s">
        <v>10602</v>
      </c>
      <c r="D936" s="36" t="s">
        <v>5720</v>
      </c>
      <c r="E936" s="36" t="s">
        <v>4879</v>
      </c>
      <c r="F936" s="36" t="s">
        <v>679</v>
      </c>
      <c r="G936" s="36" t="s">
        <v>692</v>
      </c>
      <c r="H936" s="36" t="s">
        <v>675</v>
      </c>
      <c r="I936" s="37">
        <v>2.65</v>
      </c>
      <c r="J936" s="38">
        <v>10000</v>
      </c>
      <c r="K936" s="36" t="s">
        <v>5700</v>
      </c>
      <c r="L936" s="39">
        <v>42912</v>
      </c>
      <c r="M936" s="39">
        <v>43005</v>
      </c>
      <c r="N936" s="36" t="s">
        <v>5753</v>
      </c>
      <c r="O936" s="36" t="s">
        <v>5607</v>
      </c>
      <c r="P936" s="37">
        <v>0.1366</v>
      </c>
      <c r="Q936" s="36" t="s">
        <v>677</v>
      </c>
      <c r="R936" s="36" t="s">
        <v>682</v>
      </c>
      <c r="S936" s="47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</row>
    <row r="937" spans="2:37">
      <c r="B937" s="36" t="s">
        <v>5721</v>
      </c>
      <c r="C937" s="36" t="s">
        <v>10603</v>
      </c>
      <c r="D937" s="36" t="s">
        <v>10604</v>
      </c>
      <c r="E937" s="36" t="s">
        <v>4879</v>
      </c>
      <c r="F937" s="36" t="s">
        <v>679</v>
      </c>
      <c r="G937" s="36" t="s">
        <v>674</v>
      </c>
      <c r="H937" s="36" t="s">
        <v>675</v>
      </c>
      <c r="I937" s="37">
        <v>2.6019999999999999</v>
      </c>
      <c r="J937" s="38">
        <v>10185</v>
      </c>
      <c r="K937" s="36" t="s">
        <v>5648</v>
      </c>
      <c r="L937" s="39">
        <v>42912</v>
      </c>
      <c r="M937" s="39">
        <v>43096</v>
      </c>
      <c r="N937" s="36" t="s">
        <v>3501</v>
      </c>
      <c r="O937" s="36" t="s">
        <v>5651</v>
      </c>
      <c r="P937" s="37">
        <v>7.1199999999999999E-2</v>
      </c>
      <c r="Q937" s="36" t="s">
        <v>677</v>
      </c>
      <c r="R937" s="36" t="s">
        <v>682</v>
      </c>
      <c r="S937" s="4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</row>
    <row r="938" spans="2:37">
      <c r="B938" s="36" t="s">
        <v>5722</v>
      </c>
      <c r="C938" s="36" t="s">
        <v>10605</v>
      </c>
      <c r="D938" s="36" t="s">
        <v>5723</v>
      </c>
      <c r="E938" s="36" t="s">
        <v>4879</v>
      </c>
      <c r="F938" s="36" t="s">
        <v>679</v>
      </c>
      <c r="G938" s="36" t="s">
        <v>692</v>
      </c>
      <c r="H938" s="36" t="s">
        <v>675</v>
      </c>
      <c r="I938" s="37">
        <v>2.6019999999999999</v>
      </c>
      <c r="J938" s="38">
        <v>10185</v>
      </c>
      <c r="K938" s="36" t="s">
        <v>5648</v>
      </c>
      <c r="L938" s="39">
        <v>42912</v>
      </c>
      <c r="M938" s="39">
        <v>43096</v>
      </c>
      <c r="N938" s="36" t="s">
        <v>3501</v>
      </c>
      <c r="O938" s="36" t="s">
        <v>5651</v>
      </c>
      <c r="P938" s="37">
        <v>0.16189999999999999</v>
      </c>
      <c r="Q938" s="36" t="s">
        <v>677</v>
      </c>
      <c r="R938" s="36" t="s">
        <v>682</v>
      </c>
      <c r="S938" s="47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</row>
    <row r="939" spans="2:37">
      <c r="B939" s="36" t="s">
        <v>10606</v>
      </c>
      <c r="C939" s="36" t="s">
        <v>358</v>
      </c>
      <c r="D939" s="36" t="s">
        <v>3522</v>
      </c>
      <c r="E939" s="36" t="s">
        <v>4879</v>
      </c>
      <c r="F939" s="36" t="s">
        <v>679</v>
      </c>
      <c r="G939" s="36" t="s">
        <v>674</v>
      </c>
      <c r="H939" s="36" t="s">
        <v>675</v>
      </c>
      <c r="I939" s="37">
        <v>2.4500000000000002</v>
      </c>
      <c r="J939" s="38">
        <v>10000</v>
      </c>
      <c r="K939" s="36" t="s">
        <v>5724</v>
      </c>
      <c r="L939" s="39">
        <v>42915</v>
      </c>
      <c r="M939" s="39">
        <v>42970</v>
      </c>
      <c r="N939" s="36" t="s">
        <v>5725</v>
      </c>
      <c r="O939" s="36" t="s">
        <v>5726</v>
      </c>
      <c r="P939" s="37">
        <v>0.1193</v>
      </c>
      <c r="Q939" s="36" t="s">
        <v>677</v>
      </c>
      <c r="R939" s="36" t="s">
        <v>682</v>
      </c>
      <c r="S939" s="47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</row>
    <row r="940" spans="2:37">
      <c r="B940" s="36" t="s">
        <v>10607</v>
      </c>
      <c r="C940" s="36" t="s">
        <v>5727</v>
      </c>
      <c r="D940" s="36" t="s">
        <v>5728</v>
      </c>
      <c r="E940" s="36" t="s">
        <v>4879</v>
      </c>
      <c r="F940" s="36" t="s">
        <v>679</v>
      </c>
      <c r="G940" s="36" t="s">
        <v>674</v>
      </c>
      <c r="H940" s="36" t="s">
        <v>675</v>
      </c>
      <c r="I940" s="37">
        <v>2.5</v>
      </c>
      <c r="J940" s="38">
        <v>10000</v>
      </c>
      <c r="K940" s="36" t="s">
        <v>5724</v>
      </c>
      <c r="L940" s="39">
        <v>42915</v>
      </c>
      <c r="M940" s="39">
        <v>42970</v>
      </c>
      <c r="N940" s="36" t="s">
        <v>5725</v>
      </c>
      <c r="O940" s="36" t="s">
        <v>10608</v>
      </c>
      <c r="P940" s="37">
        <v>8.4699999999999998E-2</v>
      </c>
      <c r="Q940" s="36" t="s">
        <v>677</v>
      </c>
      <c r="R940" s="36" t="s">
        <v>682</v>
      </c>
      <c r="S940" s="47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</row>
    <row r="941" spans="2:37">
      <c r="B941" s="36" t="s">
        <v>5729</v>
      </c>
      <c r="C941" s="36" t="s">
        <v>5730</v>
      </c>
      <c r="D941" s="36" t="s">
        <v>5731</v>
      </c>
      <c r="E941" s="36" t="s">
        <v>4879</v>
      </c>
      <c r="F941" s="36" t="s">
        <v>679</v>
      </c>
      <c r="G941" s="36" t="s">
        <v>674</v>
      </c>
      <c r="H941" s="36" t="s">
        <v>675</v>
      </c>
      <c r="I941" s="37">
        <v>2.5499999999999998</v>
      </c>
      <c r="J941" s="38">
        <v>10000</v>
      </c>
      <c r="K941" s="36" t="s">
        <v>5724</v>
      </c>
      <c r="L941" s="39">
        <v>42915</v>
      </c>
      <c r="M941" s="39">
        <v>42970</v>
      </c>
      <c r="N941" s="36" t="s">
        <v>5725</v>
      </c>
      <c r="O941" s="36" t="s">
        <v>5726</v>
      </c>
      <c r="P941" s="37">
        <v>5.8700000000000002E-2</v>
      </c>
      <c r="Q941" s="36" t="s">
        <v>677</v>
      </c>
      <c r="R941" s="36" t="s">
        <v>682</v>
      </c>
      <c r="S941" s="47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</row>
    <row r="942" spans="2:37">
      <c r="B942" s="36" t="s">
        <v>5732</v>
      </c>
      <c r="C942" s="36" t="s">
        <v>5733</v>
      </c>
      <c r="D942" s="36" t="s">
        <v>10609</v>
      </c>
      <c r="E942" s="36" t="s">
        <v>4879</v>
      </c>
      <c r="F942" s="36" t="s">
        <v>679</v>
      </c>
      <c r="G942" s="36" t="s">
        <v>674</v>
      </c>
      <c r="H942" s="36" t="s">
        <v>675</v>
      </c>
      <c r="I942" s="37">
        <v>2.6</v>
      </c>
      <c r="J942" s="38">
        <v>10000</v>
      </c>
      <c r="K942" s="36" t="s">
        <v>5724</v>
      </c>
      <c r="L942" s="39">
        <v>42915</v>
      </c>
      <c r="M942" s="39">
        <v>42970</v>
      </c>
      <c r="N942" s="36" t="s">
        <v>5725</v>
      </c>
      <c r="O942" s="36" t="s">
        <v>10608</v>
      </c>
      <c r="P942" s="37">
        <v>3.9800000000000002E-2</v>
      </c>
      <c r="Q942" s="36" t="s">
        <v>677</v>
      </c>
      <c r="R942" s="36" t="s">
        <v>682</v>
      </c>
      <c r="S942" s="47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</row>
    <row r="943" spans="2:37">
      <c r="B943" s="36" t="s">
        <v>10610</v>
      </c>
      <c r="C943" s="36" t="s">
        <v>5734</v>
      </c>
      <c r="D943" s="36" t="s">
        <v>5735</v>
      </c>
      <c r="E943" s="36" t="s">
        <v>4879</v>
      </c>
      <c r="F943" s="36" t="s">
        <v>679</v>
      </c>
      <c r="G943" s="36" t="s">
        <v>674</v>
      </c>
      <c r="H943" s="36" t="s">
        <v>675</v>
      </c>
      <c r="I943" s="37">
        <v>2.65</v>
      </c>
      <c r="J943" s="38">
        <v>10000</v>
      </c>
      <c r="K943" s="36" t="s">
        <v>5724</v>
      </c>
      <c r="L943" s="39">
        <v>42915</v>
      </c>
      <c r="M943" s="39">
        <v>42970</v>
      </c>
      <c r="N943" s="36" t="s">
        <v>5725</v>
      </c>
      <c r="O943" s="36" t="s">
        <v>5726</v>
      </c>
      <c r="P943" s="37">
        <v>2.5700000000000001E-2</v>
      </c>
      <c r="Q943" s="36" t="s">
        <v>677</v>
      </c>
      <c r="R943" s="36" t="s">
        <v>682</v>
      </c>
      <c r="S943" s="47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</row>
    <row r="944" spans="2:37">
      <c r="B944" s="36" t="s">
        <v>10611</v>
      </c>
      <c r="C944" s="36" t="s">
        <v>5736</v>
      </c>
      <c r="D944" s="36" t="s">
        <v>5737</v>
      </c>
      <c r="E944" s="36" t="s">
        <v>4879</v>
      </c>
      <c r="F944" s="36" t="s">
        <v>679</v>
      </c>
      <c r="G944" s="36" t="s">
        <v>692</v>
      </c>
      <c r="H944" s="36" t="s">
        <v>675</v>
      </c>
      <c r="I944" s="37">
        <v>2.4500000000000002</v>
      </c>
      <c r="J944" s="38">
        <v>10000</v>
      </c>
      <c r="K944" s="36" t="s">
        <v>5724</v>
      </c>
      <c r="L944" s="39">
        <v>42915</v>
      </c>
      <c r="M944" s="39">
        <v>42970</v>
      </c>
      <c r="N944" s="36" t="s">
        <v>5725</v>
      </c>
      <c r="O944" s="36" t="s">
        <v>5726</v>
      </c>
      <c r="P944" s="37">
        <v>0.02</v>
      </c>
      <c r="Q944" s="36" t="s">
        <v>677</v>
      </c>
      <c r="R944" s="36" t="s">
        <v>682</v>
      </c>
      <c r="S944" s="47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</row>
    <row r="945" spans="2:37">
      <c r="B945" s="36" t="s">
        <v>5738</v>
      </c>
      <c r="C945" s="36" t="s">
        <v>10612</v>
      </c>
      <c r="D945" s="36" t="s">
        <v>3523</v>
      </c>
      <c r="E945" s="36" t="s">
        <v>4879</v>
      </c>
      <c r="F945" s="36" t="s">
        <v>679</v>
      </c>
      <c r="G945" s="36" t="s">
        <v>692</v>
      </c>
      <c r="H945" s="36" t="s">
        <v>675</v>
      </c>
      <c r="I945" s="37">
        <v>2.5</v>
      </c>
      <c r="J945" s="38">
        <v>10000</v>
      </c>
      <c r="K945" s="36" t="s">
        <v>5724</v>
      </c>
      <c r="L945" s="39">
        <v>42915</v>
      </c>
      <c r="M945" s="39">
        <v>42970</v>
      </c>
      <c r="N945" s="36" t="s">
        <v>5725</v>
      </c>
      <c r="O945" s="36" t="s">
        <v>5726</v>
      </c>
      <c r="P945" s="37">
        <v>3.6999999999999998E-2</v>
      </c>
      <c r="Q945" s="36" t="s">
        <v>677</v>
      </c>
      <c r="R945" s="36" t="s">
        <v>682</v>
      </c>
      <c r="S945" s="47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</row>
    <row r="946" spans="2:37">
      <c r="B946" s="36" t="s">
        <v>5739</v>
      </c>
      <c r="C946" s="36" t="s">
        <v>10613</v>
      </c>
      <c r="D946" s="36" t="s">
        <v>10614</v>
      </c>
      <c r="E946" s="36" t="s">
        <v>4879</v>
      </c>
      <c r="F946" s="36" t="s">
        <v>679</v>
      </c>
      <c r="G946" s="36" t="s">
        <v>692</v>
      </c>
      <c r="H946" s="36" t="s">
        <v>675</v>
      </c>
      <c r="I946" s="37">
        <v>2.5499999999999998</v>
      </c>
      <c r="J946" s="38">
        <v>10000</v>
      </c>
      <c r="K946" s="36" t="s">
        <v>5724</v>
      </c>
      <c r="L946" s="39">
        <v>42915</v>
      </c>
      <c r="M946" s="39">
        <v>42970</v>
      </c>
      <c r="N946" s="36" t="s">
        <v>5725</v>
      </c>
      <c r="O946" s="36" t="s">
        <v>5726</v>
      </c>
      <c r="P946" s="37">
        <v>0.06</v>
      </c>
      <c r="Q946" s="36" t="s">
        <v>677</v>
      </c>
      <c r="R946" s="36" t="s">
        <v>682</v>
      </c>
      <c r="S946" s="47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</row>
    <row r="947" spans="2:37">
      <c r="B947" s="36" t="s">
        <v>5740</v>
      </c>
      <c r="C947" s="36" t="s">
        <v>5741</v>
      </c>
      <c r="D947" s="36" t="s">
        <v>10615</v>
      </c>
      <c r="E947" s="36" t="s">
        <v>4879</v>
      </c>
      <c r="F947" s="36" t="s">
        <v>679</v>
      </c>
      <c r="G947" s="36" t="s">
        <v>692</v>
      </c>
      <c r="H947" s="36" t="s">
        <v>675</v>
      </c>
      <c r="I947" s="37">
        <v>2.6</v>
      </c>
      <c r="J947" s="38">
        <v>10000</v>
      </c>
      <c r="K947" s="36" t="s">
        <v>5724</v>
      </c>
      <c r="L947" s="39">
        <v>42915</v>
      </c>
      <c r="M947" s="39">
        <v>42970</v>
      </c>
      <c r="N947" s="36" t="s">
        <v>5725</v>
      </c>
      <c r="O947" s="36" t="s">
        <v>5726</v>
      </c>
      <c r="P947" s="37">
        <v>0.09</v>
      </c>
      <c r="Q947" s="36" t="s">
        <v>677</v>
      </c>
      <c r="R947" s="36" t="s">
        <v>682</v>
      </c>
      <c r="S947" s="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</row>
    <row r="948" spans="2:37">
      <c r="B948" s="36" t="s">
        <v>3524</v>
      </c>
      <c r="C948" s="36" t="s">
        <v>5742</v>
      </c>
      <c r="D948" s="36" t="s">
        <v>5743</v>
      </c>
      <c r="E948" s="36" t="s">
        <v>4879</v>
      </c>
      <c r="F948" s="36" t="s">
        <v>679</v>
      </c>
      <c r="G948" s="36" t="s">
        <v>692</v>
      </c>
      <c r="H948" s="36" t="s">
        <v>675</v>
      </c>
      <c r="I948" s="37">
        <v>2.65</v>
      </c>
      <c r="J948" s="38">
        <v>10000</v>
      </c>
      <c r="K948" s="36" t="s">
        <v>5724</v>
      </c>
      <c r="L948" s="39">
        <v>42915</v>
      </c>
      <c r="M948" s="39">
        <v>42970</v>
      </c>
      <c r="N948" s="36" t="s">
        <v>5725</v>
      </c>
      <c r="O948" s="36" t="s">
        <v>5726</v>
      </c>
      <c r="P948" s="37">
        <v>0.126</v>
      </c>
      <c r="Q948" s="36" t="s">
        <v>677</v>
      </c>
      <c r="R948" s="36" t="s">
        <v>682</v>
      </c>
      <c r="S948" s="47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</row>
    <row r="949" spans="2:37">
      <c r="B949" s="36" t="s">
        <v>5744</v>
      </c>
      <c r="C949" s="36" t="s">
        <v>3525</v>
      </c>
      <c r="D949" s="36" t="s">
        <v>10616</v>
      </c>
      <c r="E949" s="36" t="s">
        <v>4879</v>
      </c>
      <c r="F949" s="36" t="s">
        <v>679</v>
      </c>
      <c r="G949" s="36" t="s">
        <v>674</v>
      </c>
      <c r="H949" s="36" t="s">
        <v>675</v>
      </c>
      <c r="I949" s="37">
        <v>2.4</v>
      </c>
      <c r="J949" s="38">
        <v>10000</v>
      </c>
      <c r="K949" s="36" t="s">
        <v>5724</v>
      </c>
      <c r="L949" s="39">
        <v>42921</v>
      </c>
      <c r="M949" s="39">
        <v>42970</v>
      </c>
      <c r="N949" s="36" t="s">
        <v>5725</v>
      </c>
      <c r="O949" s="36" t="s">
        <v>5726</v>
      </c>
      <c r="P949" s="37">
        <v>0.13239999999999999</v>
      </c>
      <c r="Q949" s="36" t="s">
        <v>677</v>
      </c>
      <c r="R949" s="36" t="s">
        <v>682</v>
      </c>
      <c r="S949" s="47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</row>
    <row r="950" spans="2:37">
      <c r="B950" s="36" t="s">
        <v>5745</v>
      </c>
      <c r="C950" s="36" t="s">
        <v>10617</v>
      </c>
      <c r="D950" s="36" t="s">
        <v>10618</v>
      </c>
      <c r="E950" s="36" t="s">
        <v>4879</v>
      </c>
      <c r="F950" s="36" t="s">
        <v>679</v>
      </c>
      <c r="G950" s="36" t="s">
        <v>692</v>
      </c>
      <c r="H950" s="36" t="s">
        <v>675</v>
      </c>
      <c r="I950" s="37">
        <v>2.4</v>
      </c>
      <c r="J950" s="38">
        <v>10000</v>
      </c>
      <c r="K950" s="36" t="s">
        <v>5724</v>
      </c>
      <c r="L950" s="39">
        <v>42921</v>
      </c>
      <c r="M950" s="39">
        <v>42970</v>
      </c>
      <c r="N950" s="36" t="s">
        <v>5725</v>
      </c>
      <c r="O950" s="36" t="s">
        <v>5726</v>
      </c>
      <c r="P950" s="37">
        <v>7.7000000000000002E-3</v>
      </c>
      <c r="Q950" s="36" t="s">
        <v>677</v>
      </c>
      <c r="R950" s="36" t="s">
        <v>682</v>
      </c>
      <c r="S950" s="47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</row>
    <row r="951" spans="2:37">
      <c r="B951" s="36" t="s">
        <v>3526</v>
      </c>
      <c r="C951" s="36" t="s">
        <v>5746</v>
      </c>
      <c r="D951" s="36" t="s">
        <v>10619</v>
      </c>
      <c r="E951" s="36" t="s">
        <v>4879</v>
      </c>
      <c r="F951" s="36" t="s">
        <v>679</v>
      </c>
      <c r="G951" s="36" t="s">
        <v>674</v>
      </c>
      <c r="H951" s="36" t="s">
        <v>675</v>
      </c>
      <c r="I951" s="37">
        <v>2.7</v>
      </c>
      <c r="J951" s="38">
        <v>10000</v>
      </c>
      <c r="K951" s="36" t="s">
        <v>5674</v>
      </c>
      <c r="L951" s="39">
        <v>42927</v>
      </c>
      <c r="M951" s="39">
        <v>42942</v>
      </c>
      <c r="N951" s="36" t="s">
        <v>3508</v>
      </c>
      <c r="O951" s="36" t="s">
        <v>5671</v>
      </c>
      <c r="P951" s="37">
        <v>2.0999999999999999E-3</v>
      </c>
      <c r="Q951" s="36" t="s">
        <v>677</v>
      </c>
      <c r="R951" s="36" t="s">
        <v>682</v>
      </c>
      <c r="S951" s="47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</row>
    <row r="952" spans="2:37">
      <c r="B952" s="36" t="s">
        <v>10620</v>
      </c>
      <c r="C952" s="36" t="s">
        <v>3527</v>
      </c>
      <c r="D952" s="36" t="s">
        <v>10621</v>
      </c>
      <c r="E952" s="36" t="s">
        <v>4879</v>
      </c>
      <c r="F952" s="36" t="s">
        <v>679</v>
      </c>
      <c r="G952" s="36" t="s">
        <v>692</v>
      </c>
      <c r="H952" s="36" t="s">
        <v>675</v>
      </c>
      <c r="I952" s="37">
        <v>2.7</v>
      </c>
      <c r="J952" s="38">
        <v>10000</v>
      </c>
      <c r="K952" s="36" t="s">
        <v>5674</v>
      </c>
      <c r="L952" s="39">
        <v>42927</v>
      </c>
      <c r="M952" s="39">
        <v>42942</v>
      </c>
      <c r="N952" s="36" t="s">
        <v>3508</v>
      </c>
      <c r="O952" s="36" t="s">
        <v>5671</v>
      </c>
      <c r="P952" s="37">
        <v>0.12709999999999999</v>
      </c>
      <c r="Q952" s="36" t="s">
        <v>677</v>
      </c>
      <c r="R952" s="36" t="s">
        <v>682</v>
      </c>
      <c r="S952" s="47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</row>
    <row r="953" spans="2:37">
      <c r="B953" s="36" t="s">
        <v>3528</v>
      </c>
      <c r="C953" s="36" t="s">
        <v>10622</v>
      </c>
      <c r="D953" s="36" t="s">
        <v>5747</v>
      </c>
      <c r="E953" s="36" t="s">
        <v>4879</v>
      </c>
      <c r="F953" s="36" t="s">
        <v>679</v>
      </c>
      <c r="G953" s="36" t="s">
        <v>674</v>
      </c>
      <c r="H953" s="36" t="s">
        <v>675</v>
      </c>
      <c r="I953" s="37">
        <v>2.7</v>
      </c>
      <c r="J953" s="38">
        <v>10000</v>
      </c>
      <c r="K953" s="36" t="s">
        <v>5724</v>
      </c>
      <c r="L953" s="39">
        <v>42927</v>
      </c>
      <c r="M953" s="39">
        <v>42970</v>
      </c>
      <c r="N953" s="36" t="s">
        <v>5725</v>
      </c>
      <c r="O953" s="36" t="s">
        <v>5726</v>
      </c>
      <c r="P953" s="37">
        <v>1.2699999999999999E-2</v>
      </c>
      <c r="Q953" s="36" t="s">
        <v>677</v>
      </c>
      <c r="R953" s="36" t="s">
        <v>682</v>
      </c>
      <c r="S953" s="47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</row>
    <row r="954" spans="2:37">
      <c r="B954" s="36" t="s">
        <v>5748</v>
      </c>
      <c r="C954" s="36" t="s">
        <v>5749</v>
      </c>
      <c r="D954" s="36" t="s">
        <v>5750</v>
      </c>
      <c r="E954" s="36" t="s">
        <v>4879</v>
      </c>
      <c r="F954" s="36" t="s">
        <v>679</v>
      </c>
      <c r="G954" s="36" t="s">
        <v>692</v>
      </c>
      <c r="H954" s="36" t="s">
        <v>675</v>
      </c>
      <c r="I954" s="37">
        <v>2.7</v>
      </c>
      <c r="J954" s="38">
        <v>10000</v>
      </c>
      <c r="K954" s="36" t="s">
        <v>5724</v>
      </c>
      <c r="L954" s="39">
        <v>42927</v>
      </c>
      <c r="M954" s="39">
        <v>42970</v>
      </c>
      <c r="N954" s="36" t="s">
        <v>5725</v>
      </c>
      <c r="O954" s="36" t="s">
        <v>5726</v>
      </c>
      <c r="P954" s="37">
        <v>0.13739999999999999</v>
      </c>
      <c r="Q954" s="36" t="s">
        <v>677</v>
      </c>
      <c r="R954" s="36" t="s">
        <v>682</v>
      </c>
      <c r="S954" s="47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</row>
    <row r="955" spans="2:37">
      <c r="B955" s="36" t="s">
        <v>10623</v>
      </c>
      <c r="C955" s="36" t="s">
        <v>5751</v>
      </c>
      <c r="D955" s="36" t="s">
        <v>5752</v>
      </c>
      <c r="E955" s="36" t="s">
        <v>4879</v>
      </c>
      <c r="F955" s="36" t="s">
        <v>679</v>
      </c>
      <c r="G955" s="36" t="s">
        <v>674</v>
      </c>
      <c r="H955" s="36" t="s">
        <v>675</v>
      </c>
      <c r="I955" s="37">
        <v>2.7</v>
      </c>
      <c r="J955" s="38">
        <v>10000</v>
      </c>
      <c r="K955" s="36" t="s">
        <v>5700</v>
      </c>
      <c r="L955" s="39">
        <v>42927</v>
      </c>
      <c r="M955" s="39">
        <v>43005</v>
      </c>
      <c r="N955" s="36" t="s">
        <v>5753</v>
      </c>
      <c r="O955" s="36" t="s">
        <v>5607</v>
      </c>
      <c r="P955" s="37">
        <v>2.69E-2</v>
      </c>
      <c r="Q955" s="36" t="s">
        <v>677</v>
      </c>
      <c r="R955" s="36" t="s">
        <v>682</v>
      </c>
      <c r="S955" s="47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</row>
    <row r="956" spans="2:37">
      <c r="B956" s="36" t="s">
        <v>5754</v>
      </c>
      <c r="C956" s="36" t="s">
        <v>3529</v>
      </c>
      <c r="D956" s="36" t="s">
        <v>5755</v>
      </c>
      <c r="E956" s="36" t="s">
        <v>4879</v>
      </c>
      <c r="F956" s="36" t="s">
        <v>679</v>
      </c>
      <c r="G956" s="36" t="s">
        <v>692</v>
      </c>
      <c r="H956" s="36" t="s">
        <v>675</v>
      </c>
      <c r="I956" s="37">
        <v>2.7</v>
      </c>
      <c r="J956" s="38">
        <v>10000</v>
      </c>
      <c r="K956" s="36" t="s">
        <v>5700</v>
      </c>
      <c r="L956" s="39">
        <v>42927</v>
      </c>
      <c r="M956" s="39">
        <v>43005</v>
      </c>
      <c r="N956" s="36" t="s">
        <v>5753</v>
      </c>
      <c r="O956" s="36" t="s">
        <v>5607</v>
      </c>
      <c r="P956" s="37">
        <v>0.1515</v>
      </c>
      <c r="Q956" s="36" t="s">
        <v>677</v>
      </c>
      <c r="R956" s="36" t="s">
        <v>682</v>
      </c>
      <c r="S956" s="47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</row>
    <row r="957" spans="2:37">
      <c r="B957" s="36" t="s">
        <v>3530</v>
      </c>
      <c r="C957" s="36" t="s">
        <v>10624</v>
      </c>
      <c r="D957" s="36" t="s">
        <v>10625</v>
      </c>
      <c r="E957" s="36" t="s">
        <v>4879</v>
      </c>
      <c r="F957" s="36" t="s">
        <v>679</v>
      </c>
      <c r="G957" s="36" t="s">
        <v>674</v>
      </c>
      <c r="H957" s="36" t="s">
        <v>675</v>
      </c>
      <c r="I957" s="37">
        <v>2.6509999999999998</v>
      </c>
      <c r="J957" s="38">
        <v>10185</v>
      </c>
      <c r="K957" s="36" t="s">
        <v>5648</v>
      </c>
      <c r="L957" s="39">
        <v>42927</v>
      </c>
      <c r="M957" s="39">
        <v>43096</v>
      </c>
      <c r="N957" s="36" t="s">
        <v>3501</v>
      </c>
      <c r="O957" s="36" t="s">
        <v>10598</v>
      </c>
      <c r="P957" s="37">
        <v>5.5399999999999998E-2</v>
      </c>
      <c r="Q957" s="36" t="s">
        <v>677</v>
      </c>
      <c r="R957" s="36" t="s">
        <v>682</v>
      </c>
      <c r="S957" s="4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</row>
    <row r="958" spans="2:37">
      <c r="B958" s="36" t="s">
        <v>5756</v>
      </c>
      <c r="C958" s="36" t="s">
        <v>5757</v>
      </c>
      <c r="D958" s="36" t="s">
        <v>5758</v>
      </c>
      <c r="E958" s="36" t="s">
        <v>4879</v>
      </c>
      <c r="F958" s="36" t="s">
        <v>679</v>
      </c>
      <c r="G958" s="36" t="s">
        <v>692</v>
      </c>
      <c r="H958" s="36" t="s">
        <v>675</v>
      </c>
      <c r="I958" s="37">
        <v>2.6509999999999998</v>
      </c>
      <c r="J958" s="38">
        <v>10185</v>
      </c>
      <c r="K958" s="36" t="s">
        <v>5648</v>
      </c>
      <c r="L958" s="39">
        <v>42927</v>
      </c>
      <c r="M958" s="39">
        <v>43096</v>
      </c>
      <c r="N958" s="36" t="s">
        <v>3501</v>
      </c>
      <c r="O958" s="36" t="s">
        <v>5651</v>
      </c>
      <c r="P958" s="37">
        <v>0.17480000000000001</v>
      </c>
      <c r="Q958" s="36" t="s">
        <v>677</v>
      </c>
      <c r="R958" s="36" t="s">
        <v>682</v>
      </c>
      <c r="S958" s="47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</row>
    <row r="959" spans="2:37">
      <c r="B959" s="36" t="s">
        <v>5759</v>
      </c>
      <c r="C959" s="36" t="s">
        <v>3531</v>
      </c>
      <c r="D959" s="36" t="s">
        <v>10626</v>
      </c>
      <c r="E959" s="36" t="s">
        <v>4879</v>
      </c>
      <c r="F959" s="36" t="s">
        <v>679</v>
      </c>
      <c r="G959" s="36" t="s">
        <v>674</v>
      </c>
      <c r="H959" s="36" t="s">
        <v>675</v>
      </c>
      <c r="I959" s="37">
        <v>2.75</v>
      </c>
      <c r="J959" s="38">
        <v>10000</v>
      </c>
      <c r="K959" s="36" t="s">
        <v>5674</v>
      </c>
      <c r="L959" s="39">
        <v>42930</v>
      </c>
      <c r="M959" s="39">
        <v>42942</v>
      </c>
      <c r="N959" s="36" t="s">
        <v>3508</v>
      </c>
      <c r="O959" s="36" t="s">
        <v>5671</v>
      </c>
      <c r="P959" s="37">
        <v>1.8E-3</v>
      </c>
      <c r="Q959" s="36" t="s">
        <v>677</v>
      </c>
      <c r="R959" s="36" t="s">
        <v>682</v>
      </c>
      <c r="S959" s="47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</row>
    <row r="960" spans="2:37">
      <c r="B960" s="36" t="s">
        <v>5760</v>
      </c>
      <c r="C960" s="36" t="s">
        <v>3532</v>
      </c>
      <c r="D960" s="36" t="s">
        <v>3533</v>
      </c>
      <c r="E960" s="36" t="s">
        <v>4879</v>
      </c>
      <c r="F960" s="36" t="s">
        <v>679</v>
      </c>
      <c r="G960" s="36" t="s">
        <v>692</v>
      </c>
      <c r="H960" s="36" t="s">
        <v>675</v>
      </c>
      <c r="I960" s="37">
        <v>2.75</v>
      </c>
      <c r="J960" s="38">
        <v>10000</v>
      </c>
      <c r="K960" s="36" t="s">
        <v>5674</v>
      </c>
      <c r="L960" s="39">
        <v>42930</v>
      </c>
      <c r="M960" s="39">
        <v>42942</v>
      </c>
      <c r="N960" s="36" t="s">
        <v>3508</v>
      </c>
      <c r="O960" s="36" t="s">
        <v>5671</v>
      </c>
      <c r="P960" s="37">
        <v>0.11559999999999999</v>
      </c>
      <c r="Q960" s="36" t="s">
        <v>677</v>
      </c>
      <c r="R960" s="36" t="s">
        <v>682</v>
      </c>
      <c r="S960" s="47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</row>
    <row r="961" spans="2:37">
      <c r="B961" s="36" t="s">
        <v>10627</v>
      </c>
      <c r="C961" s="36" t="s">
        <v>10628</v>
      </c>
      <c r="D961" s="36" t="s">
        <v>5761</v>
      </c>
      <c r="E961" s="36" t="s">
        <v>4879</v>
      </c>
      <c r="F961" s="36" t="s">
        <v>9453</v>
      </c>
      <c r="G961" s="36" t="s">
        <v>674</v>
      </c>
      <c r="H961" s="36" t="s">
        <v>675</v>
      </c>
      <c r="I961" s="37">
        <v>2.75</v>
      </c>
      <c r="J961" s="38">
        <v>10000</v>
      </c>
      <c r="K961" s="36" t="s">
        <v>10629</v>
      </c>
      <c r="L961" s="39">
        <v>42930</v>
      </c>
      <c r="M961" s="39">
        <v>42970</v>
      </c>
      <c r="N961" s="36" t="s">
        <v>5725</v>
      </c>
      <c r="O961" s="36" t="s">
        <v>5726</v>
      </c>
      <c r="P961" s="37">
        <v>1.55E-2</v>
      </c>
      <c r="Q961" s="36" t="s">
        <v>677</v>
      </c>
      <c r="R961" s="36" t="s">
        <v>682</v>
      </c>
      <c r="S961" s="47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</row>
    <row r="962" spans="2:37">
      <c r="B962" s="36" t="s">
        <v>10630</v>
      </c>
      <c r="C962" s="36" t="s">
        <v>10631</v>
      </c>
      <c r="D962" s="36" t="s">
        <v>5762</v>
      </c>
      <c r="E962" s="36" t="s">
        <v>4879</v>
      </c>
      <c r="F962" s="36" t="s">
        <v>679</v>
      </c>
      <c r="G962" s="36" t="s">
        <v>692</v>
      </c>
      <c r="H962" s="36" t="s">
        <v>675</v>
      </c>
      <c r="I962" s="37">
        <v>2.75</v>
      </c>
      <c r="J962" s="38">
        <v>10000</v>
      </c>
      <c r="K962" s="36" t="s">
        <v>5724</v>
      </c>
      <c r="L962" s="39">
        <v>42930</v>
      </c>
      <c r="M962" s="39">
        <v>42970</v>
      </c>
      <c r="N962" s="36" t="s">
        <v>5725</v>
      </c>
      <c r="O962" s="36" t="s">
        <v>5726</v>
      </c>
      <c r="P962" s="37">
        <v>0.12970000000000001</v>
      </c>
      <c r="Q962" s="36" t="s">
        <v>677</v>
      </c>
      <c r="R962" s="36" t="s">
        <v>682</v>
      </c>
      <c r="S962" s="47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</row>
    <row r="963" spans="2:37">
      <c r="B963" s="36" t="s">
        <v>5763</v>
      </c>
      <c r="C963" s="36" t="s">
        <v>5764</v>
      </c>
      <c r="D963" s="36" t="s">
        <v>10632</v>
      </c>
      <c r="E963" s="36" t="s">
        <v>4879</v>
      </c>
      <c r="F963" s="36" t="s">
        <v>9453</v>
      </c>
      <c r="G963" s="36" t="s">
        <v>674</v>
      </c>
      <c r="H963" s="36" t="s">
        <v>675</v>
      </c>
      <c r="I963" s="37">
        <v>2.75</v>
      </c>
      <c r="J963" s="38">
        <v>10000</v>
      </c>
      <c r="K963" s="36" t="s">
        <v>5700</v>
      </c>
      <c r="L963" s="39">
        <v>42930</v>
      </c>
      <c r="M963" s="39">
        <v>43005</v>
      </c>
      <c r="N963" s="36" t="s">
        <v>5753</v>
      </c>
      <c r="O963" s="36" t="s">
        <v>5607</v>
      </c>
      <c r="P963" s="37">
        <v>3.2000000000000001E-2</v>
      </c>
      <c r="Q963" s="36" t="s">
        <v>677</v>
      </c>
      <c r="R963" s="36" t="s">
        <v>9492</v>
      </c>
      <c r="S963" s="47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</row>
    <row r="964" spans="2:37">
      <c r="B964" s="36" t="s">
        <v>5765</v>
      </c>
      <c r="C964" s="36" t="s">
        <v>5766</v>
      </c>
      <c r="D964" s="36" t="s">
        <v>5767</v>
      </c>
      <c r="E964" s="36" t="s">
        <v>4879</v>
      </c>
      <c r="F964" s="36" t="s">
        <v>679</v>
      </c>
      <c r="G964" s="36" t="s">
        <v>692</v>
      </c>
      <c r="H964" s="36" t="s">
        <v>675</v>
      </c>
      <c r="I964" s="37">
        <v>2.75</v>
      </c>
      <c r="J964" s="38">
        <v>10000</v>
      </c>
      <c r="K964" s="36" t="s">
        <v>5700</v>
      </c>
      <c r="L964" s="39">
        <v>42930</v>
      </c>
      <c r="M964" s="39">
        <v>43005</v>
      </c>
      <c r="N964" s="36" t="s">
        <v>5753</v>
      </c>
      <c r="O964" s="36" t="s">
        <v>5607</v>
      </c>
      <c r="P964" s="37">
        <v>0.1464</v>
      </c>
      <c r="Q964" s="36" t="s">
        <v>677</v>
      </c>
      <c r="R964" s="36" t="s">
        <v>682</v>
      </c>
      <c r="S964" s="47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</row>
    <row r="965" spans="2:37">
      <c r="B965" s="36" t="s">
        <v>5768</v>
      </c>
      <c r="C965" s="36" t="s">
        <v>5769</v>
      </c>
      <c r="D965" s="36" t="s">
        <v>5770</v>
      </c>
      <c r="E965" s="36" t="s">
        <v>4879</v>
      </c>
      <c r="F965" s="36" t="s">
        <v>679</v>
      </c>
      <c r="G965" s="36" t="s">
        <v>674</v>
      </c>
      <c r="H965" s="36" t="s">
        <v>675</v>
      </c>
      <c r="I965" s="37">
        <v>2.7</v>
      </c>
      <c r="J965" s="38">
        <v>10185</v>
      </c>
      <c r="K965" s="36" t="s">
        <v>5648</v>
      </c>
      <c r="L965" s="39">
        <v>42930</v>
      </c>
      <c r="M965" s="39">
        <v>43096</v>
      </c>
      <c r="N965" s="36" t="s">
        <v>3501</v>
      </c>
      <c r="O965" s="36" t="s">
        <v>5651</v>
      </c>
      <c r="P965" s="37">
        <v>6.9099999999999995E-2</v>
      </c>
      <c r="Q965" s="36" t="s">
        <v>677</v>
      </c>
      <c r="R965" s="36" t="s">
        <v>682</v>
      </c>
      <c r="S965" s="47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</row>
    <row r="966" spans="2:37">
      <c r="B966" s="36" t="s">
        <v>10633</v>
      </c>
      <c r="C966" s="36" t="s">
        <v>10634</v>
      </c>
      <c r="D966" s="36" t="s">
        <v>5771</v>
      </c>
      <c r="E966" s="36" t="s">
        <v>4879</v>
      </c>
      <c r="F966" s="36" t="s">
        <v>679</v>
      </c>
      <c r="G966" s="36" t="s">
        <v>692</v>
      </c>
      <c r="H966" s="36" t="s">
        <v>675</v>
      </c>
      <c r="I966" s="37">
        <v>2.7</v>
      </c>
      <c r="J966" s="38">
        <v>10185</v>
      </c>
      <c r="K966" s="36" t="s">
        <v>5648</v>
      </c>
      <c r="L966" s="39">
        <v>42930</v>
      </c>
      <c r="M966" s="39">
        <v>43096</v>
      </c>
      <c r="N966" s="36" t="s">
        <v>3501</v>
      </c>
      <c r="O966" s="36" t="s">
        <v>5651</v>
      </c>
      <c r="P966" s="37">
        <v>0.17649999999999999</v>
      </c>
      <c r="Q966" s="36" t="s">
        <v>677</v>
      </c>
      <c r="R966" s="36" t="s">
        <v>682</v>
      </c>
      <c r="S966" s="47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</row>
    <row r="967" spans="2:37">
      <c r="B967" s="36" t="s">
        <v>3534</v>
      </c>
      <c r="C967" s="36" t="s">
        <v>3535</v>
      </c>
      <c r="D967" s="36" t="s">
        <v>5772</v>
      </c>
      <c r="E967" s="36" t="s">
        <v>4879</v>
      </c>
      <c r="F967" s="36" t="s">
        <v>679</v>
      </c>
      <c r="G967" s="36" t="s">
        <v>674</v>
      </c>
      <c r="H967" s="36" t="s">
        <v>675</v>
      </c>
      <c r="I967" s="37">
        <v>2.8</v>
      </c>
      <c r="J967" s="38">
        <v>10000</v>
      </c>
      <c r="K967" s="36" t="s">
        <v>5674</v>
      </c>
      <c r="L967" s="39">
        <v>42936</v>
      </c>
      <c r="M967" s="39">
        <v>42942</v>
      </c>
      <c r="N967" s="36" t="s">
        <v>3508</v>
      </c>
      <c r="O967" s="36" t="s">
        <v>5671</v>
      </c>
      <c r="P967" s="37">
        <v>2E-3</v>
      </c>
      <c r="Q967" s="36" t="s">
        <v>677</v>
      </c>
      <c r="R967" s="36" t="s">
        <v>682</v>
      </c>
      <c r="S967" s="4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</row>
    <row r="968" spans="2:37">
      <c r="B968" s="36" t="s">
        <v>5773</v>
      </c>
      <c r="C968" s="36" t="s">
        <v>5774</v>
      </c>
      <c r="D968" s="36" t="s">
        <v>5775</v>
      </c>
      <c r="E968" s="36" t="s">
        <v>4879</v>
      </c>
      <c r="F968" s="36" t="s">
        <v>679</v>
      </c>
      <c r="G968" s="36" t="s">
        <v>692</v>
      </c>
      <c r="H968" s="36" t="s">
        <v>675</v>
      </c>
      <c r="I968" s="37">
        <v>2.8</v>
      </c>
      <c r="J968" s="38">
        <v>10000</v>
      </c>
      <c r="K968" s="36" t="s">
        <v>5674</v>
      </c>
      <c r="L968" s="39">
        <v>42936</v>
      </c>
      <c r="M968" s="39">
        <v>42942</v>
      </c>
      <c r="N968" s="36" t="s">
        <v>3508</v>
      </c>
      <c r="O968" s="36" t="s">
        <v>5671</v>
      </c>
      <c r="P968" s="37">
        <v>9.9199999999999997E-2</v>
      </c>
      <c r="Q968" s="36" t="s">
        <v>677</v>
      </c>
      <c r="R968" s="36" t="s">
        <v>682</v>
      </c>
      <c r="S968" s="47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</row>
    <row r="969" spans="2:37">
      <c r="B969" s="36" t="s">
        <v>10635</v>
      </c>
      <c r="C969" s="36" t="s">
        <v>5776</v>
      </c>
      <c r="D969" s="36" t="s">
        <v>10636</v>
      </c>
      <c r="E969" s="36" t="s">
        <v>9456</v>
      </c>
      <c r="F969" s="36" t="s">
        <v>679</v>
      </c>
      <c r="G969" s="36" t="s">
        <v>674</v>
      </c>
      <c r="H969" s="36" t="s">
        <v>675</v>
      </c>
      <c r="I969" s="37">
        <v>2.8</v>
      </c>
      <c r="J969" s="38">
        <v>10000</v>
      </c>
      <c r="K969" s="36" t="s">
        <v>5724</v>
      </c>
      <c r="L969" s="39">
        <v>42936</v>
      </c>
      <c r="M969" s="39">
        <v>42970</v>
      </c>
      <c r="N969" s="36" t="s">
        <v>5725</v>
      </c>
      <c r="O969" s="36" t="s">
        <v>5726</v>
      </c>
      <c r="P969" s="37">
        <v>2.4199999999999999E-2</v>
      </c>
      <c r="Q969" s="36" t="s">
        <v>677</v>
      </c>
      <c r="R969" s="36" t="s">
        <v>682</v>
      </c>
      <c r="S969" s="47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</row>
    <row r="970" spans="2:37">
      <c r="B970" s="36" t="s">
        <v>5777</v>
      </c>
      <c r="C970" s="36" t="s">
        <v>10637</v>
      </c>
      <c r="D970" s="36" t="s">
        <v>3536</v>
      </c>
      <c r="E970" s="36" t="s">
        <v>4879</v>
      </c>
      <c r="F970" s="36" t="s">
        <v>679</v>
      </c>
      <c r="G970" s="36" t="s">
        <v>692</v>
      </c>
      <c r="H970" s="36" t="s">
        <v>675</v>
      </c>
      <c r="I970" s="37">
        <v>2.8</v>
      </c>
      <c r="J970" s="38">
        <v>10000</v>
      </c>
      <c r="K970" s="36" t="s">
        <v>5724</v>
      </c>
      <c r="L970" s="39">
        <v>42936</v>
      </c>
      <c r="M970" s="39">
        <v>42970</v>
      </c>
      <c r="N970" s="36" t="s">
        <v>5725</v>
      </c>
      <c r="O970" s="36" t="s">
        <v>5726</v>
      </c>
      <c r="P970" s="37">
        <v>0.11840000000000001</v>
      </c>
      <c r="Q970" s="36" t="s">
        <v>677</v>
      </c>
      <c r="R970" s="36" t="s">
        <v>682</v>
      </c>
      <c r="S970" s="47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</row>
    <row r="971" spans="2:37">
      <c r="B971" s="36" t="s">
        <v>10638</v>
      </c>
      <c r="C971" s="36" t="s">
        <v>10639</v>
      </c>
      <c r="D971" s="36" t="s">
        <v>10640</v>
      </c>
      <c r="E971" s="36" t="s">
        <v>4879</v>
      </c>
      <c r="F971" s="36" t="s">
        <v>679</v>
      </c>
      <c r="G971" s="36" t="s">
        <v>674</v>
      </c>
      <c r="H971" s="36" t="s">
        <v>675</v>
      </c>
      <c r="I971" s="37">
        <v>2.8</v>
      </c>
      <c r="J971" s="38">
        <v>10000</v>
      </c>
      <c r="K971" s="36" t="s">
        <v>5700</v>
      </c>
      <c r="L971" s="39">
        <v>42936</v>
      </c>
      <c r="M971" s="39">
        <v>43005</v>
      </c>
      <c r="N971" s="36" t="s">
        <v>5753</v>
      </c>
      <c r="O971" s="36" t="s">
        <v>5607</v>
      </c>
      <c r="P971" s="37">
        <v>4.65E-2</v>
      </c>
      <c r="Q971" s="36" t="s">
        <v>677</v>
      </c>
      <c r="R971" s="36" t="s">
        <v>682</v>
      </c>
      <c r="S971" s="47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</row>
    <row r="972" spans="2:37">
      <c r="B972" s="36" t="s">
        <v>5778</v>
      </c>
      <c r="C972" s="36" t="s">
        <v>3537</v>
      </c>
      <c r="D972" s="36" t="s">
        <v>5779</v>
      </c>
      <c r="E972" s="36" t="s">
        <v>4879</v>
      </c>
      <c r="F972" s="36" t="s">
        <v>679</v>
      </c>
      <c r="G972" s="36" t="s">
        <v>692</v>
      </c>
      <c r="H972" s="36" t="s">
        <v>675</v>
      </c>
      <c r="I972" s="37">
        <v>2.8</v>
      </c>
      <c r="J972" s="38">
        <v>10000</v>
      </c>
      <c r="K972" s="36" t="s">
        <v>5700</v>
      </c>
      <c r="L972" s="39">
        <v>42936</v>
      </c>
      <c r="M972" s="39">
        <v>43005</v>
      </c>
      <c r="N972" s="36" t="s">
        <v>5753</v>
      </c>
      <c r="O972" s="36" t="s">
        <v>5607</v>
      </c>
      <c r="P972" s="37">
        <v>0.14000000000000001</v>
      </c>
      <c r="Q972" s="36" t="s">
        <v>677</v>
      </c>
      <c r="R972" s="36" t="s">
        <v>682</v>
      </c>
      <c r="S972" s="47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</row>
    <row r="973" spans="2:37">
      <c r="B973" s="36" t="s">
        <v>5780</v>
      </c>
      <c r="C973" s="36" t="s">
        <v>5781</v>
      </c>
      <c r="D973" s="36" t="s">
        <v>5782</v>
      </c>
      <c r="E973" s="36" t="s">
        <v>9456</v>
      </c>
      <c r="F973" s="36" t="s">
        <v>679</v>
      </c>
      <c r="G973" s="36" t="s">
        <v>674</v>
      </c>
      <c r="H973" s="36" t="s">
        <v>675</v>
      </c>
      <c r="I973" s="37">
        <v>2.7490000000000001</v>
      </c>
      <c r="J973" s="38">
        <v>10185</v>
      </c>
      <c r="K973" s="36" t="s">
        <v>5648</v>
      </c>
      <c r="L973" s="39">
        <v>42936</v>
      </c>
      <c r="M973" s="39">
        <v>43096</v>
      </c>
      <c r="N973" s="36" t="s">
        <v>3501</v>
      </c>
      <c r="O973" s="36" t="s">
        <v>5651</v>
      </c>
      <c r="P973" s="37">
        <v>9.2100000000000001E-2</v>
      </c>
      <c r="Q973" s="36" t="s">
        <v>677</v>
      </c>
      <c r="R973" s="36" t="s">
        <v>682</v>
      </c>
      <c r="S973" s="47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</row>
    <row r="974" spans="2:37">
      <c r="B974" s="36" t="s">
        <v>10641</v>
      </c>
      <c r="C974" s="36" t="s">
        <v>10642</v>
      </c>
      <c r="D974" s="36" t="s">
        <v>5783</v>
      </c>
      <c r="E974" s="36" t="s">
        <v>4879</v>
      </c>
      <c r="F974" s="36" t="s">
        <v>679</v>
      </c>
      <c r="G974" s="36" t="s">
        <v>692</v>
      </c>
      <c r="H974" s="36" t="s">
        <v>675</v>
      </c>
      <c r="I974" s="37">
        <v>2.7490000000000001</v>
      </c>
      <c r="J974" s="38">
        <v>10185</v>
      </c>
      <c r="K974" s="36" t="s">
        <v>5648</v>
      </c>
      <c r="L974" s="39">
        <v>42936</v>
      </c>
      <c r="M974" s="39">
        <v>43096</v>
      </c>
      <c r="N974" s="36" t="s">
        <v>3501</v>
      </c>
      <c r="O974" s="36" t="s">
        <v>5651</v>
      </c>
      <c r="P974" s="37">
        <v>0.17299999999999999</v>
      </c>
      <c r="Q974" s="36" t="s">
        <v>677</v>
      </c>
      <c r="R974" s="36" t="s">
        <v>682</v>
      </c>
      <c r="S974" s="47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</row>
    <row r="975" spans="2:37">
      <c r="B975" s="36" t="s">
        <v>10643</v>
      </c>
      <c r="C975" s="36" t="s">
        <v>5784</v>
      </c>
      <c r="D975" s="36" t="s">
        <v>5785</v>
      </c>
      <c r="E975" s="36" t="s">
        <v>4879</v>
      </c>
      <c r="F975" s="36" t="s">
        <v>679</v>
      </c>
      <c r="G975" s="36" t="s">
        <v>674</v>
      </c>
      <c r="H975" s="36" t="s">
        <v>675</v>
      </c>
      <c r="I975" s="37">
        <v>2.5529999999999999</v>
      </c>
      <c r="J975" s="38">
        <v>10185</v>
      </c>
      <c r="K975" s="36" t="s">
        <v>3538</v>
      </c>
      <c r="L975" s="39">
        <v>42943</v>
      </c>
      <c r="M975" s="39">
        <v>43187</v>
      </c>
      <c r="N975" s="36" t="s">
        <v>5786</v>
      </c>
      <c r="O975" s="36" t="s">
        <v>5787</v>
      </c>
      <c r="P975" s="37">
        <v>0.2064</v>
      </c>
      <c r="Q975" s="36" t="s">
        <v>677</v>
      </c>
      <c r="R975" s="36" t="s">
        <v>682</v>
      </c>
      <c r="S975" s="47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</row>
    <row r="976" spans="2:37">
      <c r="B976" s="36" t="s">
        <v>5788</v>
      </c>
      <c r="C976" s="36" t="s">
        <v>5789</v>
      </c>
      <c r="D976" s="36" t="s">
        <v>5790</v>
      </c>
      <c r="E976" s="36" t="s">
        <v>4879</v>
      </c>
      <c r="F976" s="36" t="s">
        <v>679</v>
      </c>
      <c r="G976" s="36" t="s">
        <v>674</v>
      </c>
      <c r="H976" s="36" t="s">
        <v>675</v>
      </c>
      <c r="I976" s="37">
        <v>2.6019999999999999</v>
      </c>
      <c r="J976" s="38">
        <v>10185</v>
      </c>
      <c r="K976" s="36" t="s">
        <v>3538</v>
      </c>
      <c r="L976" s="39">
        <v>42943</v>
      </c>
      <c r="M976" s="39">
        <v>43187</v>
      </c>
      <c r="N976" s="36" t="s">
        <v>5786</v>
      </c>
      <c r="O976" s="36" t="s">
        <v>5787</v>
      </c>
      <c r="P976" s="37">
        <v>0.17879999999999999</v>
      </c>
      <c r="Q976" s="36" t="s">
        <v>677</v>
      </c>
      <c r="R976" s="36" t="s">
        <v>682</v>
      </c>
      <c r="S976" s="47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</row>
    <row r="977" spans="2:37">
      <c r="B977" s="36" t="s">
        <v>5791</v>
      </c>
      <c r="C977" s="36" t="s">
        <v>10644</v>
      </c>
      <c r="D977" s="36" t="s">
        <v>5792</v>
      </c>
      <c r="E977" s="36" t="s">
        <v>4879</v>
      </c>
      <c r="F977" s="36" t="s">
        <v>679</v>
      </c>
      <c r="G977" s="36" t="s">
        <v>674</v>
      </c>
      <c r="H977" s="36" t="s">
        <v>675</v>
      </c>
      <c r="I977" s="37">
        <v>2.6509999999999998</v>
      </c>
      <c r="J977" s="38">
        <v>10185</v>
      </c>
      <c r="K977" s="36" t="s">
        <v>3538</v>
      </c>
      <c r="L977" s="39">
        <v>42943</v>
      </c>
      <c r="M977" s="39">
        <v>43187</v>
      </c>
      <c r="N977" s="36" t="s">
        <v>5786</v>
      </c>
      <c r="O977" s="36" t="s">
        <v>5787</v>
      </c>
      <c r="P977" s="37">
        <v>0.1535</v>
      </c>
      <c r="Q977" s="36" t="s">
        <v>677</v>
      </c>
      <c r="R977" s="36" t="s">
        <v>682</v>
      </c>
      <c r="S977" s="4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</row>
    <row r="978" spans="2:37">
      <c r="B978" s="36" t="s">
        <v>5793</v>
      </c>
      <c r="C978" s="36" t="s">
        <v>3539</v>
      </c>
      <c r="D978" s="36" t="s">
        <v>10645</v>
      </c>
      <c r="E978" s="36" t="s">
        <v>4879</v>
      </c>
      <c r="F978" s="36" t="s">
        <v>679</v>
      </c>
      <c r="G978" s="36" t="s">
        <v>674</v>
      </c>
      <c r="H978" s="36" t="s">
        <v>675</v>
      </c>
      <c r="I978" s="37">
        <v>2.7</v>
      </c>
      <c r="J978" s="38">
        <v>10185</v>
      </c>
      <c r="K978" s="36" t="s">
        <v>3538</v>
      </c>
      <c r="L978" s="39">
        <v>42943</v>
      </c>
      <c r="M978" s="39">
        <v>43187</v>
      </c>
      <c r="N978" s="36" t="s">
        <v>5786</v>
      </c>
      <c r="O978" s="36" t="s">
        <v>5787</v>
      </c>
      <c r="P978" s="37">
        <v>0.13159999999999999</v>
      </c>
      <c r="Q978" s="36" t="s">
        <v>677</v>
      </c>
      <c r="R978" s="36" t="s">
        <v>682</v>
      </c>
      <c r="S978" s="47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</row>
    <row r="979" spans="2:37">
      <c r="B979" s="36" t="s">
        <v>10646</v>
      </c>
      <c r="C979" s="36" t="s">
        <v>10647</v>
      </c>
      <c r="D979" s="36" t="s">
        <v>3540</v>
      </c>
      <c r="E979" s="36" t="s">
        <v>4879</v>
      </c>
      <c r="F979" s="36" t="s">
        <v>679</v>
      </c>
      <c r="G979" s="36" t="s">
        <v>674</v>
      </c>
      <c r="H979" s="36" t="s">
        <v>675</v>
      </c>
      <c r="I979" s="37">
        <v>2.7490000000000001</v>
      </c>
      <c r="J979" s="38">
        <v>10185</v>
      </c>
      <c r="K979" s="36" t="s">
        <v>3538</v>
      </c>
      <c r="L979" s="39">
        <v>42943</v>
      </c>
      <c r="M979" s="39">
        <v>43187</v>
      </c>
      <c r="N979" s="36" t="s">
        <v>5786</v>
      </c>
      <c r="O979" s="36" t="s">
        <v>5787</v>
      </c>
      <c r="P979" s="37">
        <v>0.1128</v>
      </c>
      <c r="Q979" s="36" t="s">
        <v>677</v>
      </c>
      <c r="R979" s="36" t="s">
        <v>682</v>
      </c>
      <c r="S979" s="47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</row>
    <row r="980" spans="2:37">
      <c r="B980" s="36" t="s">
        <v>3541</v>
      </c>
      <c r="C980" s="36" t="s">
        <v>10648</v>
      </c>
      <c r="D980" s="36" t="s">
        <v>5794</v>
      </c>
      <c r="E980" s="36" t="s">
        <v>4879</v>
      </c>
      <c r="F980" s="36" t="s">
        <v>679</v>
      </c>
      <c r="G980" s="36" t="s">
        <v>692</v>
      </c>
      <c r="H980" s="36" t="s">
        <v>675</v>
      </c>
      <c r="I980" s="37">
        <v>2.5529999999999999</v>
      </c>
      <c r="J980" s="38">
        <v>10185</v>
      </c>
      <c r="K980" s="36" t="s">
        <v>3538</v>
      </c>
      <c r="L980" s="39">
        <v>42943</v>
      </c>
      <c r="M980" s="39">
        <v>43187</v>
      </c>
      <c r="N980" s="36" t="s">
        <v>5786</v>
      </c>
      <c r="O980" s="36" t="s">
        <v>5787</v>
      </c>
      <c r="P980" s="37">
        <v>9.0999999999999998E-2</v>
      </c>
      <c r="Q980" s="36" t="s">
        <v>677</v>
      </c>
      <c r="R980" s="36" t="s">
        <v>682</v>
      </c>
      <c r="S980" s="47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</row>
    <row r="981" spans="2:37">
      <c r="B981" s="36" t="s">
        <v>3542</v>
      </c>
      <c r="C981" s="36" t="s">
        <v>5795</v>
      </c>
      <c r="D981" s="36" t="s">
        <v>3543</v>
      </c>
      <c r="E981" s="36" t="s">
        <v>4879</v>
      </c>
      <c r="F981" s="36" t="s">
        <v>679</v>
      </c>
      <c r="G981" s="36" t="s">
        <v>692</v>
      </c>
      <c r="H981" s="36" t="s">
        <v>675</v>
      </c>
      <c r="I981" s="37">
        <v>2.6019999999999999</v>
      </c>
      <c r="J981" s="38">
        <v>10185</v>
      </c>
      <c r="K981" s="36" t="s">
        <v>3538</v>
      </c>
      <c r="L981" s="39">
        <v>42943</v>
      </c>
      <c r="M981" s="39">
        <v>43187</v>
      </c>
      <c r="N981" s="36" t="s">
        <v>5786</v>
      </c>
      <c r="O981" s="36" t="s">
        <v>5787</v>
      </c>
      <c r="P981" s="37">
        <v>0.1114</v>
      </c>
      <c r="Q981" s="36" t="s">
        <v>677</v>
      </c>
      <c r="R981" s="36" t="s">
        <v>682</v>
      </c>
      <c r="S981" s="47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</row>
    <row r="982" spans="2:37">
      <c r="B982" s="36" t="s">
        <v>5796</v>
      </c>
      <c r="C982" s="36" t="s">
        <v>10649</v>
      </c>
      <c r="D982" s="36" t="s">
        <v>5797</v>
      </c>
      <c r="E982" s="36" t="s">
        <v>4879</v>
      </c>
      <c r="F982" s="36" t="s">
        <v>679</v>
      </c>
      <c r="G982" s="36" t="s">
        <v>692</v>
      </c>
      <c r="H982" s="36" t="s">
        <v>675</v>
      </c>
      <c r="I982" s="37">
        <v>2.6509999999999998</v>
      </c>
      <c r="J982" s="38">
        <v>10185</v>
      </c>
      <c r="K982" s="36" t="s">
        <v>3538</v>
      </c>
      <c r="L982" s="39">
        <v>42943</v>
      </c>
      <c r="M982" s="39">
        <v>43187</v>
      </c>
      <c r="N982" s="36" t="s">
        <v>5786</v>
      </c>
      <c r="O982" s="36" t="s">
        <v>5787</v>
      </c>
      <c r="P982" s="37">
        <v>0.13539999999999999</v>
      </c>
      <c r="Q982" s="36" t="s">
        <v>677</v>
      </c>
      <c r="R982" s="36" t="s">
        <v>682</v>
      </c>
      <c r="S982" s="47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</row>
    <row r="983" spans="2:37">
      <c r="B983" s="36" t="s">
        <v>10650</v>
      </c>
      <c r="C983" s="36" t="s">
        <v>5798</v>
      </c>
      <c r="D983" s="36" t="s">
        <v>3544</v>
      </c>
      <c r="E983" s="36" t="s">
        <v>4879</v>
      </c>
      <c r="F983" s="36" t="s">
        <v>679</v>
      </c>
      <c r="G983" s="36" t="s">
        <v>692</v>
      </c>
      <c r="H983" s="36" t="s">
        <v>675</v>
      </c>
      <c r="I983" s="37">
        <v>2.7</v>
      </c>
      <c r="J983" s="38">
        <v>10185</v>
      </c>
      <c r="K983" s="36" t="s">
        <v>3538</v>
      </c>
      <c r="L983" s="39">
        <v>42943</v>
      </c>
      <c r="M983" s="39">
        <v>43187</v>
      </c>
      <c r="N983" s="36" t="s">
        <v>10651</v>
      </c>
      <c r="O983" s="36" t="s">
        <v>5787</v>
      </c>
      <c r="P983" s="37">
        <v>0.16270000000000001</v>
      </c>
      <c r="Q983" s="36" t="s">
        <v>677</v>
      </c>
      <c r="R983" s="36" t="s">
        <v>682</v>
      </c>
      <c r="S983" s="47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</row>
    <row r="984" spans="2:37">
      <c r="B984" s="36" t="s">
        <v>3545</v>
      </c>
      <c r="C984" s="36" t="s">
        <v>5799</v>
      </c>
      <c r="D984" s="36" t="s">
        <v>5800</v>
      </c>
      <c r="E984" s="36" t="s">
        <v>4879</v>
      </c>
      <c r="F984" s="36" t="s">
        <v>679</v>
      </c>
      <c r="G984" s="36" t="s">
        <v>692</v>
      </c>
      <c r="H984" s="36" t="s">
        <v>9446</v>
      </c>
      <c r="I984" s="37">
        <v>2.7490000000000001</v>
      </c>
      <c r="J984" s="38">
        <v>10185</v>
      </c>
      <c r="K984" s="36" t="s">
        <v>3538</v>
      </c>
      <c r="L984" s="39">
        <v>42943</v>
      </c>
      <c r="M984" s="39">
        <v>43187</v>
      </c>
      <c r="N984" s="36" t="s">
        <v>5786</v>
      </c>
      <c r="O984" s="36" t="s">
        <v>10652</v>
      </c>
      <c r="P984" s="37">
        <v>0.19189999999999999</v>
      </c>
      <c r="Q984" s="36" t="s">
        <v>677</v>
      </c>
      <c r="R984" s="36" t="s">
        <v>682</v>
      </c>
      <c r="S984" s="47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</row>
    <row r="985" spans="2:37">
      <c r="B985" s="36" t="s">
        <v>10653</v>
      </c>
      <c r="C985" s="36" t="s">
        <v>10654</v>
      </c>
      <c r="D985" s="36" t="s">
        <v>10655</v>
      </c>
      <c r="E985" s="36" t="s">
        <v>4879</v>
      </c>
      <c r="F985" s="36" t="s">
        <v>679</v>
      </c>
      <c r="G985" s="36" t="s">
        <v>674</v>
      </c>
      <c r="H985" s="36" t="s">
        <v>675</v>
      </c>
      <c r="I985" s="37">
        <v>2.85</v>
      </c>
      <c r="J985" s="38">
        <v>10000</v>
      </c>
      <c r="K985" s="36" t="s">
        <v>5724</v>
      </c>
      <c r="L985" s="39">
        <v>42950</v>
      </c>
      <c r="M985" s="39">
        <v>42970</v>
      </c>
      <c r="N985" s="36" t="s">
        <v>5725</v>
      </c>
      <c r="O985" s="36" t="s">
        <v>5726</v>
      </c>
      <c r="P985" s="37">
        <v>8.8999999999999999E-3</v>
      </c>
      <c r="Q985" s="36" t="s">
        <v>677</v>
      </c>
      <c r="R985" s="36" t="s">
        <v>682</v>
      </c>
      <c r="S985" s="47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</row>
    <row r="986" spans="2:37">
      <c r="B986" s="36" t="s">
        <v>10656</v>
      </c>
      <c r="C986" s="36" t="s">
        <v>5801</v>
      </c>
      <c r="D986" s="36" t="s">
        <v>5802</v>
      </c>
      <c r="E986" s="36" t="s">
        <v>4879</v>
      </c>
      <c r="F986" s="36" t="s">
        <v>679</v>
      </c>
      <c r="G986" s="36" t="s">
        <v>692</v>
      </c>
      <c r="H986" s="36" t="s">
        <v>675</v>
      </c>
      <c r="I986" s="37">
        <v>2.85</v>
      </c>
      <c r="J986" s="38">
        <v>10000</v>
      </c>
      <c r="K986" s="36" t="s">
        <v>5724</v>
      </c>
      <c r="L986" s="39">
        <v>42950</v>
      </c>
      <c r="M986" s="39">
        <v>42970</v>
      </c>
      <c r="N986" s="36" t="s">
        <v>5725</v>
      </c>
      <c r="O986" s="36" t="s">
        <v>5726</v>
      </c>
      <c r="P986" s="37">
        <v>0.1236</v>
      </c>
      <c r="Q986" s="36" t="s">
        <v>677</v>
      </c>
      <c r="R986" s="36" t="s">
        <v>682</v>
      </c>
      <c r="S986" s="47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</row>
    <row r="987" spans="2:37">
      <c r="B987" s="36" t="s">
        <v>10657</v>
      </c>
      <c r="C987" s="36" t="s">
        <v>10658</v>
      </c>
      <c r="D987" s="36" t="s">
        <v>10659</v>
      </c>
      <c r="E987" s="36" t="s">
        <v>4879</v>
      </c>
      <c r="F987" s="36" t="s">
        <v>679</v>
      </c>
      <c r="G987" s="36" t="s">
        <v>674</v>
      </c>
      <c r="H987" s="36" t="s">
        <v>675</v>
      </c>
      <c r="I987" s="37">
        <v>2.85</v>
      </c>
      <c r="J987" s="38">
        <v>10000</v>
      </c>
      <c r="K987" s="36" t="s">
        <v>5700</v>
      </c>
      <c r="L987" s="39">
        <v>42950</v>
      </c>
      <c r="M987" s="39">
        <v>43005</v>
      </c>
      <c r="N987" s="36" t="s">
        <v>5753</v>
      </c>
      <c r="O987" s="36" t="s">
        <v>5607</v>
      </c>
      <c r="P987" s="37">
        <v>3.15E-2</v>
      </c>
      <c r="Q987" s="36" t="s">
        <v>677</v>
      </c>
      <c r="R987" s="36" t="s">
        <v>682</v>
      </c>
      <c r="S987" s="4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</row>
    <row r="988" spans="2:37">
      <c r="B988" s="36" t="s">
        <v>3546</v>
      </c>
      <c r="C988" s="36" t="s">
        <v>10660</v>
      </c>
      <c r="D988" s="36" t="s">
        <v>5803</v>
      </c>
      <c r="E988" s="36" t="s">
        <v>4879</v>
      </c>
      <c r="F988" s="36" t="s">
        <v>679</v>
      </c>
      <c r="G988" s="36" t="s">
        <v>692</v>
      </c>
      <c r="H988" s="36" t="s">
        <v>675</v>
      </c>
      <c r="I988" s="37">
        <v>2.85</v>
      </c>
      <c r="J988" s="38">
        <v>10000</v>
      </c>
      <c r="K988" s="36" t="s">
        <v>5700</v>
      </c>
      <c r="L988" s="39">
        <v>42950</v>
      </c>
      <c r="M988" s="39">
        <v>43005</v>
      </c>
      <c r="N988" s="36" t="s">
        <v>5753</v>
      </c>
      <c r="O988" s="36" t="s">
        <v>5607</v>
      </c>
      <c r="P988" s="37">
        <v>0.1343</v>
      </c>
      <c r="Q988" s="36" t="s">
        <v>677</v>
      </c>
      <c r="R988" s="36" t="s">
        <v>682</v>
      </c>
      <c r="S988" s="47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</row>
    <row r="989" spans="2:37">
      <c r="B989" s="36" t="s">
        <v>10661</v>
      </c>
      <c r="C989" s="36" t="s">
        <v>10662</v>
      </c>
      <c r="D989" s="36" t="s">
        <v>10663</v>
      </c>
      <c r="E989" s="36" t="s">
        <v>4879</v>
      </c>
      <c r="F989" s="36" t="s">
        <v>679</v>
      </c>
      <c r="G989" s="36" t="s">
        <v>674</v>
      </c>
      <c r="H989" s="36" t="s">
        <v>675</v>
      </c>
      <c r="I989" s="37">
        <v>2.798</v>
      </c>
      <c r="J989" s="38">
        <v>10185</v>
      </c>
      <c r="K989" s="36" t="s">
        <v>5648</v>
      </c>
      <c r="L989" s="39">
        <v>42950</v>
      </c>
      <c r="M989" s="39">
        <v>43096</v>
      </c>
      <c r="N989" s="36" t="s">
        <v>3501</v>
      </c>
      <c r="O989" s="36" t="s">
        <v>5651</v>
      </c>
      <c r="P989" s="37">
        <v>7.5700000000000003E-2</v>
      </c>
      <c r="Q989" s="36" t="s">
        <v>677</v>
      </c>
      <c r="R989" s="36" t="s">
        <v>682</v>
      </c>
      <c r="S989" s="47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</row>
    <row r="990" spans="2:37">
      <c r="B990" s="36" t="s">
        <v>5804</v>
      </c>
      <c r="C990" s="36" t="s">
        <v>5805</v>
      </c>
      <c r="D990" s="36" t="s">
        <v>5806</v>
      </c>
      <c r="E990" s="36" t="s">
        <v>4879</v>
      </c>
      <c r="F990" s="36" t="s">
        <v>679</v>
      </c>
      <c r="G990" s="36" t="s">
        <v>692</v>
      </c>
      <c r="H990" s="36" t="s">
        <v>675</v>
      </c>
      <c r="I990" s="37">
        <v>2.798</v>
      </c>
      <c r="J990" s="38">
        <v>10185</v>
      </c>
      <c r="K990" s="36" t="s">
        <v>5648</v>
      </c>
      <c r="L990" s="39">
        <v>42950</v>
      </c>
      <c r="M990" s="39">
        <v>43096</v>
      </c>
      <c r="N990" s="36" t="s">
        <v>3501</v>
      </c>
      <c r="O990" s="36" t="s">
        <v>5651</v>
      </c>
      <c r="P990" s="37">
        <v>0.16500000000000001</v>
      </c>
      <c r="Q990" s="36" t="s">
        <v>677</v>
      </c>
      <c r="R990" s="36" t="s">
        <v>682</v>
      </c>
      <c r="S990" s="47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</row>
    <row r="991" spans="2:37">
      <c r="B991" s="36" t="s">
        <v>10664</v>
      </c>
      <c r="C991" s="36" t="s">
        <v>3547</v>
      </c>
      <c r="D991" s="36" t="s">
        <v>10665</v>
      </c>
      <c r="E991" s="36" t="s">
        <v>4879</v>
      </c>
      <c r="F991" s="36" t="s">
        <v>679</v>
      </c>
      <c r="G991" s="36" t="s">
        <v>674</v>
      </c>
      <c r="H991" s="36" t="s">
        <v>675</v>
      </c>
      <c r="I991" s="37">
        <v>2.798</v>
      </c>
      <c r="J991" s="38">
        <v>10185</v>
      </c>
      <c r="K991" s="36" t="s">
        <v>3538</v>
      </c>
      <c r="L991" s="39">
        <v>42950</v>
      </c>
      <c r="M991" s="39">
        <v>43187</v>
      </c>
      <c r="N991" s="36" t="s">
        <v>5786</v>
      </c>
      <c r="O991" s="36" t="s">
        <v>5787</v>
      </c>
      <c r="P991" s="37">
        <v>0.1123</v>
      </c>
      <c r="Q991" s="36" t="s">
        <v>9548</v>
      </c>
      <c r="R991" s="36" t="s">
        <v>682</v>
      </c>
      <c r="S991" s="47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</row>
    <row r="992" spans="2:37">
      <c r="B992" s="36" t="s">
        <v>10666</v>
      </c>
      <c r="C992" s="36" t="s">
        <v>10667</v>
      </c>
      <c r="D992" s="36" t="s">
        <v>10668</v>
      </c>
      <c r="E992" s="36" t="s">
        <v>4879</v>
      </c>
      <c r="F992" s="36" t="s">
        <v>679</v>
      </c>
      <c r="G992" s="36" t="s">
        <v>692</v>
      </c>
      <c r="H992" s="36" t="s">
        <v>675</v>
      </c>
      <c r="I992" s="37">
        <v>2.798</v>
      </c>
      <c r="J992" s="38">
        <v>10185</v>
      </c>
      <c r="K992" s="36" t="s">
        <v>3538</v>
      </c>
      <c r="L992" s="39">
        <v>42950</v>
      </c>
      <c r="M992" s="39">
        <v>43187</v>
      </c>
      <c r="N992" s="36" t="s">
        <v>5786</v>
      </c>
      <c r="O992" s="36" t="s">
        <v>5787</v>
      </c>
      <c r="P992" s="37">
        <v>0.1855</v>
      </c>
      <c r="Q992" s="36" t="s">
        <v>677</v>
      </c>
      <c r="R992" s="36" t="s">
        <v>682</v>
      </c>
      <c r="S992" s="47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</row>
    <row r="993" spans="2:37">
      <c r="B993" s="36" t="s">
        <v>5807</v>
      </c>
      <c r="C993" s="36" t="s">
        <v>5808</v>
      </c>
      <c r="D993" s="36" t="s">
        <v>5809</v>
      </c>
      <c r="E993" s="36" t="s">
        <v>4879</v>
      </c>
      <c r="F993" s="36" t="s">
        <v>679</v>
      </c>
      <c r="G993" s="36" t="s">
        <v>674</v>
      </c>
      <c r="H993" s="36" t="s">
        <v>675</v>
      </c>
      <c r="I993" s="37">
        <v>2.504</v>
      </c>
      <c r="J993" s="38">
        <v>10185</v>
      </c>
      <c r="K993" s="36" t="s">
        <v>3538</v>
      </c>
      <c r="L993" s="39">
        <v>42954</v>
      </c>
      <c r="M993" s="39">
        <v>43187</v>
      </c>
      <c r="N993" s="36" t="s">
        <v>5786</v>
      </c>
      <c r="O993" s="36" t="s">
        <v>5787</v>
      </c>
      <c r="P993" s="37">
        <v>0.22539999999999999</v>
      </c>
      <c r="Q993" s="36" t="s">
        <v>677</v>
      </c>
      <c r="R993" s="36" t="s">
        <v>682</v>
      </c>
      <c r="S993" s="47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</row>
    <row r="994" spans="2:37">
      <c r="B994" s="36" t="s">
        <v>10669</v>
      </c>
      <c r="C994" s="36" t="s">
        <v>3548</v>
      </c>
      <c r="D994" s="36" t="s">
        <v>5810</v>
      </c>
      <c r="E994" s="36" t="s">
        <v>9456</v>
      </c>
      <c r="F994" s="36" t="s">
        <v>679</v>
      </c>
      <c r="G994" s="36" t="s">
        <v>692</v>
      </c>
      <c r="H994" s="36" t="s">
        <v>675</v>
      </c>
      <c r="I994" s="37">
        <v>2.504</v>
      </c>
      <c r="J994" s="38">
        <v>10185</v>
      </c>
      <c r="K994" s="36" t="s">
        <v>3538</v>
      </c>
      <c r="L994" s="39">
        <v>42954</v>
      </c>
      <c r="M994" s="39">
        <v>43187</v>
      </c>
      <c r="N994" s="36" t="s">
        <v>5786</v>
      </c>
      <c r="O994" s="36" t="s">
        <v>5787</v>
      </c>
      <c r="P994" s="37">
        <v>5.7500000000000002E-2</v>
      </c>
      <c r="Q994" s="36" t="s">
        <v>677</v>
      </c>
      <c r="R994" s="36" t="s">
        <v>682</v>
      </c>
      <c r="S994" s="47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</row>
    <row r="995" spans="2:37">
      <c r="B995" s="36" t="s">
        <v>5811</v>
      </c>
      <c r="C995" s="36" t="s">
        <v>10670</v>
      </c>
      <c r="D995" s="36" t="s">
        <v>5812</v>
      </c>
      <c r="E995" s="36" t="s">
        <v>4879</v>
      </c>
      <c r="F995" s="36" t="s">
        <v>679</v>
      </c>
      <c r="G995" s="36" t="s">
        <v>674</v>
      </c>
      <c r="H995" s="36" t="s">
        <v>675</v>
      </c>
      <c r="I995" s="37">
        <v>2.4550000000000001</v>
      </c>
      <c r="J995" s="38">
        <v>10185</v>
      </c>
      <c r="K995" s="36" t="s">
        <v>3538</v>
      </c>
      <c r="L995" s="39">
        <v>42961</v>
      </c>
      <c r="M995" s="39">
        <v>43187</v>
      </c>
      <c r="N995" s="36" t="s">
        <v>5786</v>
      </c>
      <c r="O995" s="36" t="s">
        <v>5787</v>
      </c>
      <c r="P995" s="37">
        <v>0.20280000000000001</v>
      </c>
      <c r="Q995" s="36" t="s">
        <v>677</v>
      </c>
      <c r="R995" s="36" t="s">
        <v>682</v>
      </c>
      <c r="S995" s="47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</row>
    <row r="996" spans="2:37">
      <c r="B996" s="36" t="s">
        <v>5813</v>
      </c>
      <c r="C996" s="36" t="s">
        <v>5814</v>
      </c>
      <c r="D996" s="36" t="s">
        <v>10671</v>
      </c>
      <c r="E996" s="36" t="s">
        <v>4879</v>
      </c>
      <c r="F996" s="36" t="s">
        <v>679</v>
      </c>
      <c r="G996" s="36" t="s">
        <v>692</v>
      </c>
      <c r="H996" s="36" t="s">
        <v>675</v>
      </c>
      <c r="I996" s="37">
        <v>2.4550000000000001</v>
      </c>
      <c r="J996" s="38">
        <v>10185</v>
      </c>
      <c r="K996" s="36" t="s">
        <v>3538</v>
      </c>
      <c r="L996" s="39">
        <v>42961</v>
      </c>
      <c r="M996" s="39">
        <v>43187</v>
      </c>
      <c r="N996" s="36" t="s">
        <v>5786</v>
      </c>
      <c r="O996" s="36" t="s">
        <v>5787</v>
      </c>
      <c r="P996" s="37">
        <v>5.3499999999999999E-2</v>
      </c>
      <c r="Q996" s="36" t="s">
        <v>677</v>
      </c>
      <c r="R996" s="36" t="s">
        <v>682</v>
      </c>
      <c r="S996" s="47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</row>
    <row r="997" spans="2:37">
      <c r="B997" s="36" t="s">
        <v>10672</v>
      </c>
      <c r="C997" s="36" t="s">
        <v>10673</v>
      </c>
      <c r="D997" s="36" t="s">
        <v>5815</v>
      </c>
      <c r="E997" s="36" t="s">
        <v>4879</v>
      </c>
      <c r="F997" s="36" t="s">
        <v>679</v>
      </c>
      <c r="G997" s="36" t="s">
        <v>674</v>
      </c>
      <c r="H997" s="36" t="s">
        <v>675</v>
      </c>
      <c r="I997" s="37">
        <v>2.6</v>
      </c>
      <c r="J997" s="38">
        <v>10000</v>
      </c>
      <c r="K997" s="36" t="s">
        <v>5816</v>
      </c>
      <c r="L997" s="39">
        <v>42971</v>
      </c>
      <c r="M997" s="39">
        <v>43033</v>
      </c>
      <c r="N997" s="36" t="s">
        <v>3549</v>
      </c>
      <c r="O997" s="36" t="s">
        <v>5817</v>
      </c>
      <c r="P997" s="37">
        <v>0.13420000000000001</v>
      </c>
      <c r="Q997" s="36" t="s">
        <v>677</v>
      </c>
      <c r="R997" s="36" t="s">
        <v>682</v>
      </c>
      <c r="S997" s="4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</row>
    <row r="998" spans="2:37">
      <c r="B998" s="36" t="s">
        <v>5818</v>
      </c>
      <c r="C998" s="36" t="s">
        <v>10674</v>
      </c>
      <c r="D998" s="36" t="s">
        <v>5819</v>
      </c>
      <c r="E998" s="36" t="s">
        <v>4879</v>
      </c>
      <c r="F998" s="36" t="s">
        <v>679</v>
      </c>
      <c r="G998" s="36" t="s">
        <v>674</v>
      </c>
      <c r="H998" s="36" t="s">
        <v>675</v>
      </c>
      <c r="I998" s="37">
        <v>2.65</v>
      </c>
      <c r="J998" s="38">
        <v>10000</v>
      </c>
      <c r="K998" s="36" t="s">
        <v>5816</v>
      </c>
      <c r="L998" s="39">
        <v>42971</v>
      </c>
      <c r="M998" s="39">
        <v>43033</v>
      </c>
      <c r="N998" s="36" t="s">
        <v>3549</v>
      </c>
      <c r="O998" s="36" t="s">
        <v>5817</v>
      </c>
      <c r="P998" s="37">
        <v>9.74E-2</v>
      </c>
      <c r="Q998" s="36" t="s">
        <v>677</v>
      </c>
      <c r="R998" s="36" t="s">
        <v>682</v>
      </c>
      <c r="S998" s="47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</row>
    <row r="999" spans="2:37">
      <c r="B999" s="36" t="s">
        <v>5820</v>
      </c>
      <c r="C999" s="36" t="s">
        <v>3550</v>
      </c>
      <c r="D999" s="36" t="s">
        <v>10675</v>
      </c>
      <c r="E999" s="36" t="s">
        <v>4879</v>
      </c>
      <c r="F999" s="36" t="s">
        <v>679</v>
      </c>
      <c r="G999" s="36" t="s">
        <v>674</v>
      </c>
      <c r="H999" s="36" t="s">
        <v>675</v>
      </c>
      <c r="I999" s="37">
        <v>2.7</v>
      </c>
      <c r="J999" s="38">
        <v>10000</v>
      </c>
      <c r="K999" s="36" t="s">
        <v>5816</v>
      </c>
      <c r="L999" s="39">
        <v>42971</v>
      </c>
      <c r="M999" s="39">
        <v>43033</v>
      </c>
      <c r="N999" s="36" t="s">
        <v>3549</v>
      </c>
      <c r="O999" s="36" t="s">
        <v>5817</v>
      </c>
      <c r="P999" s="37">
        <v>6.7400000000000002E-2</v>
      </c>
      <c r="Q999" s="36" t="s">
        <v>677</v>
      </c>
      <c r="R999" s="36" t="s">
        <v>682</v>
      </c>
      <c r="S999" s="47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</row>
    <row r="1000" spans="2:37">
      <c r="B1000" s="36" t="s">
        <v>3551</v>
      </c>
      <c r="C1000" s="36" t="s">
        <v>3552</v>
      </c>
      <c r="D1000" s="36" t="s">
        <v>5821</v>
      </c>
      <c r="E1000" s="36" t="s">
        <v>4879</v>
      </c>
      <c r="F1000" s="36" t="s">
        <v>679</v>
      </c>
      <c r="G1000" s="36" t="s">
        <v>674</v>
      </c>
      <c r="H1000" s="36" t="s">
        <v>675</v>
      </c>
      <c r="I1000" s="37">
        <v>2.75</v>
      </c>
      <c r="J1000" s="38">
        <v>10000</v>
      </c>
      <c r="K1000" s="36" t="s">
        <v>5816</v>
      </c>
      <c r="L1000" s="39">
        <v>42971</v>
      </c>
      <c r="M1000" s="39">
        <v>43033</v>
      </c>
      <c r="N1000" s="36" t="s">
        <v>3549</v>
      </c>
      <c r="O1000" s="36" t="s">
        <v>5817</v>
      </c>
      <c r="P1000" s="37">
        <v>4.4600000000000001E-2</v>
      </c>
      <c r="Q1000" s="36" t="s">
        <v>677</v>
      </c>
      <c r="R1000" s="36" t="s">
        <v>682</v>
      </c>
      <c r="S1000" s="47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</row>
    <row r="1001" spans="2:37">
      <c r="B1001" s="36" t="s">
        <v>10676</v>
      </c>
      <c r="C1001" s="36" t="s">
        <v>5822</v>
      </c>
      <c r="D1001" s="36" t="s">
        <v>5823</v>
      </c>
      <c r="E1001" s="36" t="s">
        <v>4879</v>
      </c>
      <c r="F1001" s="36" t="s">
        <v>679</v>
      </c>
      <c r="G1001" s="36" t="s">
        <v>674</v>
      </c>
      <c r="H1001" s="36" t="s">
        <v>675</v>
      </c>
      <c r="I1001" s="37">
        <v>2.8</v>
      </c>
      <c r="J1001" s="38">
        <v>10000</v>
      </c>
      <c r="K1001" s="36" t="s">
        <v>5816</v>
      </c>
      <c r="L1001" s="39">
        <v>42971</v>
      </c>
      <c r="M1001" s="39">
        <v>43033</v>
      </c>
      <c r="N1001" s="36" t="s">
        <v>3549</v>
      </c>
      <c r="O1001" s="36" t="s">
        <v>5817</v>
      </c>
      <c r="P1001" s="37">
        <v>2.87E-2</v>
      </c>
      <c r="Q1001" s="36" t="s">
        <v>677</v>
      </c>
      <c r="R1001" s="36" t="s">
        <v>682</v>
      </c>
      <c r="S1001" s="47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</row>
    <row r="1002" spans="2:37">
      <c r="B1002" s="36" t="s">
        <v>5824</v>
      </c>
      <c r="C1002" s="36" t="s">
        <v>3553</v>
      </c>
      <c r="D1002" s="36" t="s">
        <v>5825</v>
      </c>
      <c r="E1002" s="36" t="s">
        <v>4879</v>
      </c>
      <c r="F1002" s="36" t="s">
        <v>679</v>
      </c>
      <c r="G1002" s="36" t="s">
        <v>692</v>
      </c>
      <c r="H1002" s="36" t="s">
        <v>675</v>
      </c>
      <c r="I1002" s="37">
        <v>2.6</v>
      </c>
      <c r="J1002" s="38">
        <v>10000</v>
      </c>
      <c r="K1002" s="36" t="s">
        <v>5816</v>
      </c>
      <c r="L1002" s="39">
        <v>42971</v>
      </c>
      <c r="M1002" s="39">
        <v>43033</v>
      </c>
      <c r="N1002" s="36" t="s">
        <v>3549</v>
      </c>
      <c r="O1002" s="36" t="s">
        <v>5817</v>
      </c>
      <c r="P1002" s="37">
        <v>1.6199999999999999E-2</v>
      </c>
      <c r="Q1002" s="36" t="s">
        <v>677</v>
      </c>
      <c r="R1002" s="36" t="s">
        <v>682</v>
      </c>
      <c r="S1002" s="47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</row>
    <row r="1003" spans="2:37">
      <c r="B1003" s="36" t="s">
        <v>3554</v>
      </c>
      <c r="C1003" s="36" t="s">
        <v>10677</v>
      </c>
      <c r="D1003" s="36" t="s">
        <v>10678</v>
      </c>
      <c r="E1003" s="36" t="s">
        <v>4879</v>
      </c>
      <c r="F1003" s="36" t="s">
        <v>679</v>
      </c>
      <c r="G1003" s="36" t="s">
        <v>692</v>
      </c>
      <c r="H1003" s="36" t="s">
        <v>675</v>
      </c>
      <c r="I1003" s="37">
        <v>2.65</v>
      </c>
      <c r="J1003" s="38">
        <v>10000</v>
      </c>
      <c r="K1003" s="36" t="s">
        <v>5816</v>
      </c>
      <c r="L1003" s="39">
        <v>42971</v>
      </c>
      <c r="M1003" s="39">
        <v>43033</v>
      </c>
      <c r="N1003" s="36" t="s">
        <v>3549</v>
      </c>
      <c r="O1003" s="36" t="s">
        <v>5817</v>
      </c>
      <c r="P1003" s="37">
        <v>2.87E-2</v>
      </c>
      <c r="Q1003" s="36" t="s">
        <v>677</v>
      </c>
      <c r="R1003" s="36" t="s">
        <v>682</v>
      </c>
      <c r="S1003" s="47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</row>
    <row r="1004" spans="2:37">
      <c r="B1004" s="36" t="s">
        <v>5826</v>
      </c>
      <c r="C1004" s="36" t="s">
        <v>5827</v>
      </c>
      <c r="D1004" s="36" t="s">
        <v>3555</v>
      </c>
      <c r="E1004" s="36" t="s">
        <v>4879</v>
      </c>
      <c r="F1004" s="36" t="s">
        <v>679</v>
      </c>
      <c r="G1004" s="36" t="s">
        <v>692</v>
      </c>
      <c r="H1004" s="36" t="s">
        <v>675</v>
      </c>
      <c r="I1004" s="37">
        <v>2.7</v>
      </c>
      <c r="J1004" s="38">
        <v>10000</v>
      </c>
      <c r="K1004" s="36" t="s">
        <v>5816</v>
      </c>
      <c r="L1004" s="39">
        <v>42971</v>
      </c>
      <c r="M1004" s="39">
        <v>43033</v>
      </c>
      <c r="N1004" s="36" t="s">
        <v>3549</v>
      </c>
      <c r="O1004" s="36" t="s">
        <v>5817</v>
      </c>
      <c r="P1004" s="37">
        <v>4.8099999999999997E-2</v>
      </c>
      <c r="Q1004" s="36" t="s">
        <v>677</v>
      </c>
      <c r="R1004" s="36" t="s">
        <v>682</v>
      </c>
      <c r="S1004" s="47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</row>
    <row r="1005" spans="2:37">
      <c r="B1005" s="36" t="s">
        <v>3556</v>
      </c>
      <c r="C1005" s="36" t="s">
        <v>10679</v>
      </c>
      <c r="D1005" s="36" t="s">
        <v>5828</v>
      </c>
      <c r="E1005" s="36" t="s">
        <v>4879</v>
      </c>
      <c r="F1005" s="36" t="s">
        <v>679</v>
      </c>
      <c r="G1005" s="36" t="s">
        <v>692</v>
      </c>
      <c r="H1005" s="36" t="s">
        <v>675</v>
      </c>
      <c r="I1005" s="37">
        <v>2.75</v>
      </c>
      <c r="J1005" s="38">
        <v>10000</v>
      </c>
      <c r="K1005" s="36" t="s">
        <v>5816</v>
      </c>
      <c r="L1005" s="39">
        <v>42971</v>
      </c>
      <c r="M1005" s="39">
        <v>43033</v>
      </c>
      <c r="N1005" s="36" t="s">
        <v>3549</v>
      </c>
      <c r="O1005" s="36" t="s">
        <v>5817</v>
      </c>
      <c r="P1005" s="37">
        <v>7.6799999999999993E-2</v>
      </c>
      <c r="Q1005" s="36" t="s">
        <v>677</v>
      </c>
      <c r="R1005" s="36" t="s">
        <v>682</v>
      </c>
      <c r="S1005" s="47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</row>
    <row r="1006" spans="2:37">
      <c r="B1006" s="36" t="s">
        <v>10680</v>
      </c>
      <c r="C1006" s="36" t="s">
        <v>5829</v>
      </c>
      <c r="D1006" s="36" t="s">
        <v>10681</v>
      </c>
      <c r="E1006" s="36" t="s">
        <v>4879</v>
      </c>
      <c r="F1006" s="36" t="s">
        <v>679</v>
      </c>
      <c r="G1006" s="36" t="s">
        <v>692</v>
      </c>
      <c r="H1006" s="36" t="s">
        <v>675</v>
      </c>
      <c r="I1006" s="37">
        <v>2.8</v>
      </c>
      <c r="J1006" s="38">
        <v>10000</v>
      </c>
      <c r="K1006" s="36" t="s">
        <v>5816</v>
      </c>
      <c r="L1006" s="39">
        <v>42971</v>
      </c>
      <c r="M1006" s="39">
        <v>43033</v>
      </c>
      <c r="N1006" s="36" t="s">
        <v>3549</v>
      </c>
      <c r="O1006" s="36" t="s">
        <v>5817</v>
      </c>
      <c r="P1006" s="37">
        <v>0.10970000000000001</v>
      </c>
      <c r="Q1006" s="36" t="s">
        <v>677</v>
      </c>
      <c r="R1006" s="36" t="s">
        <v>682</v>
      </c>
      <c r="S1006" s="47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</row>
    <row r="1007" spans="2:37">
      <c r="B1007" s="36" t="s">
        <v>10682</v>
      </c>
      <c r="C1007" s="36" t="s">
        <v>5830</v>
      </c>
      <c r="D1007" s="36" t="s">
        <v>5831</v>
      </c>
      <c r="E1007" s="36" t="s">
        <v>4879</v>
      </c>
      <c r="F1007" s="36" t="s">
        <v>679</v>
      </c>
      <c r="G1007" s="36" t="s">
        <v>674</v>
      </c>
      <c r="H1007" s="36" t="s">
        <v>675</v>
      </c>
      <c r="I1007" s="37">
        <v>2.85</v>
      </c>
      <c r="J1007" s="38">
        <v>10000</v>
      </c>
      <c r="K1007" s="36" t="s">
        <v>5816</v>
      </c>
      <c r="L1007" s="39">
        <v>42975</v>
      </c>
      <c r="M1007" s="39">
        <v>43033</v>
      </c>
      <c r="N1007" s="36" t="s">
        <v>3549</v>
      </c>
      <c r="O1007" s="36" t="s">
        <v>5817</v>
      </c>
      <c r="P1007" s="37">
        <v>3.2199999999999999E-2</v>
      </c>
      <c r="Q1007" s="36" t="s">
        <v>677</v>
      </c>
      <c r="R1007" s="36" t="s">
        <v>682</v>
      </c>
      <c r="S1007" s="4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</row>
    <row r="1008" spans="2:37">
      <c r="B1008" s="36" t="s">
        <v>10683</v>
      </c>
      <c r="C1008" s="36" t="s">
        <v>5832</v>
      </c>
      <c r="D1008" s="36" t="s">
        <v>10684</v>
      </c>
      <c r="E1008" s="36" t="s">
        <v>4879</v>
      </c>
      <c r="F1008" s="36" t="s">
        <v>679</v>
      </c>
      <c r="G1008" s="36" t="s">
        <v>9925</v>
      </c>
      <c r="H1008" s="36" t="s">
        <v>675</v>
      </c>
      <c r="I1008" s="37">
        <v>2.85</v>
      </c>
      <c r="J1008" s="38">
        <v>10000</v>
      </c>
      <c r="K1008" s="36" t="s">
        <v>5816</v>
      </c>
      <c r="L1008" s="39">
        <v>42975</v>
      </c>
      <c r="M1008" s="39">
        <v>43033</v>
      </c>
      <c r="N1008" s="36" t="s">
        <v>3549</v>
      </c>
      <c r="O1008" s="36" t="s">
        <v>5817</v>
      </c>
      <c r="P1008" s="37">
        <v>0.1086</v>
      </c>
      <c r="Q1008" s="36" t="s">
        <v>677</v>
      </c>
      <c r="R1008" s="36" t="s">
        <v>682</v>
      </c>
      <c r="S1008" s="47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</row>
    <row r="1009" spans="2:37">
      <c r="B1009" s="36" t="s">
        <v>10685</v>
      </c>
      <c r="C1009" s="36" t="s">
        <v>3557</v>
      </c>
      <c r="D1009" s="36" t="s">
        <v>5833</v>
      </c>
      <c r="E1009" s="36" t="s">
        <v>9456</v>
      </c>
      <c r="F1009" s="36" t="s">
        <v>679</v>
      </c>
      <c r="G1009" s="36" t="s">
        <v>674</v>
      </c>
      <c r="H1009" s="36" t="s">
        <v>9446</v>
      </c>
      <c r="I1009" s="37">
        <v>2.9</v>
      </c>
      <c r="J1009" s="38">
        <v>10000</v>
      </c>
      <c r="K1009" s="36" t="s">
        <v>5700</v>
      </c>
      <c r="L1009" s="39">
        <v>42976</v>
      </c>
      <c r="M1009" s="39">
        <v>43005</v>
      </c>
      <c r="N1009" s="36" t="s">
        <v>5753</v>
      </c>
      <c r="O1009" s="36" t="s">
        <v>5607</v>
      </c>
      <c r="P1009" s="37">
        <v>1.3899999999999999E-2</v>
      </c>
      <c r="Q1009" s="36" t="s">
        <v>677</v>
      </c>
      <c r="R1009" s="36" t="s">
        <v>682</v>
      </c>
      <c r="S1009" s="47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</row>
    <row r="1010" spans="2:37">
      <c r="B1010" s="36" t="s">
        <v>3558</v>
      </c>
      <c r="C1010" s="36" t="s">
        <v>5834</v>
      </c>
      <c r="D1010" s="36" t="s">
        <v>3559</v>
      </c>
      <c r="E1010" s="36" t="s">
        <v>4879</v>
      </c>
      <c r="F1010" s="36" t="s">
        <v>679</v>
      </c>
      <c r="G1010" s="36" t="s">
        <v>692</v>
      </c>
      <c r="H1010" s="36" t="s">
        <v>9446</v>
      </c>
      <c r="I1010" s="37">
        <v>2.9</v>
      </c>
      <c r="J1010" s="38">
        <v>10000</v>
      </c>
      <c r="K1010" s="36" t="s">
        <v>5700</v>
      </c>
      <c r="L1010" s="39">
        <v>42976</v>
      </c>
      <c r="M1010" s="39">
        <v>43005</v>
      </c>
      <c r="N1010" s="36" t="s">
        <v>5753</v>
      </c>
      <c r="O1010" s="36" t="s">
        <v>5607</v>
      </c>
      <c r="P1010" s="37">
        <v>0.1188</v>
      </c>
      <c r="Q1010" s="36" t="s">
        <v>677</v>
      </c>
      <c r="R1010" s="36" t="s">
        <v>682</v>
      </c>
      <c r="S1010" s="47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</row>
    <row r="1011" spans="2:37">
      <c r="B1011" s="36" t="s">
        <v>10686</v>
      </c>
      <c r="C1011" s="36" t="s">
        <v>10687</v>
      </c>
      <c r="D1011" s="36" t="s">
        <v>3560</v>
      </c>
      <c r="E1011" s="36" t="s">
        <v>4879</v>
      </c>
      <c r="F1011" s="36" t="s">
        <v>679</v>
      </c>
      <c r="G1011" s="36" t="s">
        <v>674</v>
      </c>
      <c r="H1011" s="36" t="s">
        <v>675</v>
      </c>
      <c r="I1011" s="37">
        <v>2.9</v>
      </c>
      <c r="J1011" s="38">
        <v>10000</v>
      </c>
      <c r="K1011" s="36" t="s">
        <v>5816</v>
      </c>
      <c r="L1011" s="39">
        <v>42976</v>
      </c>
      <c r="M1011" s="39">
        <v>43033</v>
      </c>
      <c r="N1011" s="36" t="s">
        <v>3549</v>
      </c>
      <c r="O1011" s="36" t="s">
        <v>5817</v>
      </c>
      <c r="P1011" s="37">
        <v>2.93E-2</v>
      </c>
      <c r="Q1011" s="36" t="s">
        <v>677</v>
      </c>
      <c r="R1011" s="36" t="s">
        <v>682</v>
      </c>
      <c r="S1011" s="47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</row>
    <row r="1012" spans="2:37">
      <c r="B1012" s="36" t="s">
        <v>5835</v>
      </c>
      <c r="C1012" s="36" t="s">
        <v>5836</v>
      </c>
      <c r="D1012" s="36" t="s">
        <v>5837</v>
      </c>
      <c r="E1012" s="36" t="s">
        <v>4879</v>
      </c>
      <c r="F1012" s="36" t="s">
        <v>679</v>
      </c>
      <c r="G1012" s="36" t="s">
        <v>692</v>
      </c>
      <c r="H1012" s="36" t="s">
        <v>675</v>
      </c>
      <c r="I1012" s="37">
        <v>2.9</v>
      </c>
      <c r="J1012" s="38">
        <v>10000</v>
      </c>
      <c r="K1012" s="36" t="s">
        <v>5816</v>
      </c>
      <c r="L1012" s="39">
        <v>42976</v>
      </c>
      <c r="M1012" s="39">
        <v>43033</v>
      </c>
      <c r="N1012" s="36" t="s">
        <v>3549</v>
      </c>
      <c r="O1012" s="36" t="s">
        <v>5817</v>
      </c>
      <c r="P1012" s="37">
        <v>0.1258</v>
      </c>
      <c r="Q1012" s="36" t="s">
        <v>677</v>
      </c>
      <c r="R1012" s="36" t="s">
        <v>682</v>
      </c>
      <c r="S1012" s="47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</row>
    <row r="1013" spans="2:37">
      <c r="B1013" s="36" t="s">
        <v>3561</v>
      </c>
      <c r="C1013" s="36" t="s">
        <v>10688</v>
      </c>
      <c r="D1013" s="36" t="s">
        <v>3562</v>
      </c>
      <c r="E1013" s="36" t="s">
        <v>4879</v>
      </c>
      <c r="F1013" s="36" t="s">
        <v>679</v>
      </c>
      <c r="G1013" s="36" t="s">
        <v>674</v>
      </c>
      <c r="H1013" s="36" t="s">
        <v>675</v>
      </c>
      <c r="I1013" s="37">
        <v>2.847</v>
      </c>
      <c r="J1013" s="38">
        <v>10185</v>
      </c>
      <c r="K1013" s="36" t="s">
        <v>5648</v>
      </c>
      <c r="L1013" s="39">
        <v>42976</v>
      </c>
      <c r="M1013" s="39">
        <v>43096</v>
      </c>
      <c r="N1013" s="36" t="s">
        <v>3501</v>
      </c>
      <c r="O1013" s="36" t="s">
        <v>5651</v>
      </c>
      <c r="P1013" s="37">
        <v>6.9199999999999998E-2</v>
      </c>
      <c r="Q1013" s="36" t="s">
        <v>677</v>
      </c>
      <c r="R1013" s="36" t="s">
        <v>682</v>
      </c>
      <c r="S1013" s="47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</row>
    <row r="1014" spans="2:37">
      <c r="B1014" s="36" t="s">
        <v>10689</v>
      </c>
      <c r="C1014" s="36" t="s">
        <v>3563</v>
      </c>
      <c r="D1014" s="36" t="s">
        <v>10690</v>
      </c>
      <c r="E1014" s="36" t="s">
        <v>4879</v>
      </c>
      <c r="F1014" s="36" t="s">
        <v>679</v>
      </c>
      <c r="G1014" s="36" t="s">
        <v>692</v>
      </c>
      <c r="H1014" s="36" t="s">
        <v>675</v>
      </c>
      <c r="I1014" s="37">
        <v>2.847</v>
      </c>
      <c r="J1014" s="38">
        <v>10185</v>
      </c>
      <c r="K1014" s="36" t="s">
        <v>5648</v>
      </c>
      <c r="L1014" s="39">
        <v>42976</v>
      </c>
      <c r="M1014" s="39">
        <v>43096</v>
      </c>
      <c r="N1014" s="36" t="s">
        <v>3501</v>
      </c>
      <c r="O1014" s="36" t="s">
        <v>5651</v>
      </c>
      <c r="P1014" s="37">
        <v>0.15079999999999999</v>
      </c>
      <c r="Q1014" s="36" t="s">
        <v>677</v>
      </c>
      <c r="R1014" s="36" t="s">
        <v>682</v>
      </c>
      <c r="S1014" s="47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</row>
    <row r="1015" spans="2:37">
      <c r="B1015" s="36" t="s">
        <v>10691</v>
      </c>
      <c r="C1015" s="36" t="s">
        <v>3564</v>
      </c>
      <c r="D1015" s="36" t="s">
        <v>3565</v>
      </c>
      <c r="E1015" s="36" t="s">
        <v>4879</v>
      </c>
      <c r="F1015" s="36" t="s">
        <v>679</v>
      </c>
      <c r="G1015" s="36" t="s">
        <v>674</v>
      </c>
      <c r="H1015" s="36" t="s">
        <v>675</v>
      </c>
      <c r="I1015" s="37">
        <v>2.847</v>
      </c>
      <c r="J1015" s="38">
        <v>10185</v>
      </c>
      <c r="K1015" s="36" t="s">
        <v>3538</v>
      </c>
      <c r="L1015" s="39">
        <v>42976</v>
      </c>
      <c r="M1015" s="39">
        <v>43187</v>
      </c>
      <c r="N1015" s="36" t="s">
        <v>5786</v>
      </c>
      <c r="O1015" s="36" t="s">
        <v>10652</v>
      </c>
      <c r="P1015" s="37">
        <v>0.1167</v>
      </c>
      <c r="Q1015" s="36" t="s">
        <v>677</v>
      </c>
      <c r="R1015" s="36" t="s">
        <v>682</v>
      </c>
      <c r="S1015" s="47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</row>
    <row r="1016" spans="2:37">
      <c r="B1016" s="36" t="s">
        <v>10692</v>
      </c>
      <c r="C1016" s="36" t="s">
        <v>5838</v>
      </c>
      <c r="D1016" s="36" t="s">
        <v>5839</v>
      </c>
      <c r="E1016" s="36" t="s">
        <v>4879</v>
      </c>
      <c r="F1016" s="36" t="s">
        <v>679</v>
      </c>
      <c r="G1016" s="36" t="s">
        <v>692</v>
      </c>
      <c r="H1016" s="36" t="s">
        <v>675</v>
      </c>
      <c r="I1016" s="37">
        <v>2.847</v>
      </c>
      <c r="J1016" s="38">
        <v>10185</v>
      </c>
      <c r="K1016" s="36" t="s">
        <v>3538</v>
      </c>
      <c r="L1016" s="39">
        <v>42976</v>
      </c>
      <c r="M1016" s="39">
        <v>43187</v>
      </c>
      <c r="N1016" s="36" t="s">
        <v>10651</v>
      </c>
      <c r="O1016" s="36" t="s">
        <v>5787</v>
      </c>
      <c r="P1016" s="37">
        <v>0.17499999999999999</v>
      </c>
      <c r="Q1016" s="36" t="s">
        <v>677</v>
      </c>
      <c r="R1016" s="36" t="s">
        <v>682</v>
      </c>
      <c r="S1016" s="47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</row>
    <row r="1017" spans="2:37">
      <c r="B1017" s="36" t="s">
        <v>5840</v>
      </c>
      <c r="C1017" s="36" t="s">
        <v>5841</v>
      </c>
      <c r="D1017" s="36" t="s">
        <v>5842</v>
      </c>
      <c r="E1017" s="36" t="s">
        <v>4879</v>
      </c>
      <c r="F1017" s="36" t="s">
        <v>679</v>
      </c>
      <c r="G1017" s="36" t="s">
        <v>674</v>
      </c>
      <c r="H1017" s="36" t="s">
        <v>675</v>
      </c>
      <c r="I1017" s="37">
        <v>2.6</v>
      </c>
      <c r="J1017" s="38">
        <v>10000</v>
      </c>
      <c r="K1017" s="36" t="s">
        <v>5843</v>
      </c>
      <c r="L1017" s="39">
        <v>43006</v>
      </c>
      <c r="M1017" s="39">
        <v>43061</v>
      </c>
      <c r="N1017" s="36" t="s">
        <v>5844</v>
      </c>
      <c r="O1017" s="36" t="s">
        <v>5848</v>
      </c>
      <c r="P1017" s="37">
        <v>0.14929999999999999</v>
      </c>
      <c r="Q1017" s="36" t="s">
        <v>677</v>
      </c>
      <c r="R1017" s="36" t="s">
        <v>682</v>
      </c>
      <c r="S1017" s="4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</row>
    <row r="1018" spans="2:37">
      <c r="B1018" s="36" t="s">
        <v>3566</v>
      </c>
      <c r="C1018" s="36" t="s">
        <v>5845</v>
      </c>
      <c r="D1018" s="36" t="s">
        <v>10693</v>
      </c>
      <c r="E1018" s="36" t="s">
        <v>4879</v>
      </c>
      <c r="F1018" s="36" t="s">
        <v>679</v>
      </c>
      <c r="G1018" s="36" t="s">
        <v>674</v>
      </c>
      <c r="H1018" s="36" t="s">
        <v>675</v>
      </c>
      <c r="I1018" s="37">
        <v>2.65</v>
      </c>
      <c r="J1018" s="38">
        <v>10000</v>
      </c>
      <c r="K1018" s="36" t="s">
        <v>5843</v>
      </c>
      <c r="L1018" s="39">
        <v>43006</v>
      </c>
      <c r="M1018" s="39">
        <v>43061</v>
      </c>
      <c r="N1018" s="36" t="s">
        <v>5844</v>
      </c>
      <c r="O1018" s="36" t="s">
        <v>5848</v>
      </c>
      <c r="P1018" s="37">
        <v>0.10630000000000001</v>
      </c>
      <c r="Q1018" s="36" t="s">
        <v>677</v>
      </c>
      <c r="R1018" s="36" t="s">
        <v>682</v>
      </c>
      <c r="S1018" s="47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</row>
    <row r="1019" spans="2:37">
      <c r="B1019" s="36" t="s">
        <v>5846</v>
      </c>
      <c r="C1019" s="36" t="s">
        <v>5847</v>
      </c>
      <c r="D1019" s="36" t="s">
        <v>10694</v>
      </c>
      <c r="E1019" s="36" t="s">
        <v>4879</v>
      </c>
      <c r="F1019" s="36" t="s">
        <v>679</v>
      </c>
      <c r="G1019" s="36" t="s">
        <v>674</v>
      </c>
      <c r="H1019" s="36" t="s">
        <v>675</v>
      </c>
      <c r="I1019" s="37">
        <v>2.7</v>
      </c>
      <c r="J1019" s="38">
        <v>10000</v>
      </c>
      <c r="K1019" s="36" t="s">
        <v>5843</v>
      </c>
      <c r="L1019" s="39">
        <v>43006</v>
      </c>
      <c r="M1019" s="39">
        <v>43061</v>
      </c>
      <c r="N1019" s="36" t="s">
        <v>5844</v>
      </c>
      <c r="O1019" s="36" t="s">
        <v>5848</v>
      </c>
      <c r="P1019" s="37">
        <v>7.2599999999999998E-2</v>
      </c>
      <c r="Q1019" s="36" t="s">
        <v>677</v>
      </c>
      <c r="R1019" s="36" t="s">
        <v>682</v>
      </c>
      <c r="S1019" s="47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</row>
    <row r="1020" spans="2:37">
      <c r="B1020" s="36" t="s">
        <v>5849</v>
      </c>
      <c r="C1020" s="36" t="s">
        <v>3567</v>
      </c>
      <c r="D1020" s="36" t="s">
        <v>3568</v>
      </c>
      <c r="E1020" s="36" t="s">
        <v>4879</v>
      </c>
      <c r="F1020" s="36" t="s">
        <v>679</v>
      </c>
      <c r="G1020" s="36" t="s">
        <v>674</v>
      </c>
      <c r="H1020" s="36" t="s">
        <v>675</v>
      </c>
      <c r="I1020" s="37">
        <v>2.75</v>
      </c>
      <c r="J1020" s="38">
        <v>10000</v>
      </c>
      <c r="K1020" s="36" t="s">
        <v>5843</v>
      </c>
      <c r="L1020" s="39">
        <v>43006</v>
      </c>
      <c r="M1020" s="39">
        <v>43061</v>
      </c>
      <c r="N1020" s="36" t="s">
        <v>5844</v>
      </c>
      <c r="O1020" s="36" t="s">
        <v>5848</v>
      </c>
      <c r="P1020" s="37">
        <v>4.8399999999999999E-2</v>
      </c>
      <c r="Q1020" s="36" t="s">
        <v>677</v>
      </c>
      <c r="R1020" s="36" t="s">
        <v>682</v>
      </c>
      <c r="S1020" s="47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</row>
    <row r="1021" spans="2:37">
      <c r="B1021" s="36" t="s">
        <v>5850</v>
      </c>
      <c r="C1021" s="36" t="s">
        <v>10695</v>
      </c>
      <c r="D1021" s="36" t="s">
        <v>5851</v>
      </c>
      <c r="E1021" s="36" t="s">
        <v>4879</v>
      </c>
      <c r="F1021" s="36" t="s">
        <v>679</v>
      </c>
      <c r="G1021" s="36" t="s">
        <v>674</v>
      </c>
      <c r="H1021" s="36" t="s">
        <v>675</v>
      </c>
      <c r="I1021" s="37">
        <v>2.8</v>
      </c>
      <c r="J1021" s="38">
        <v>10000</v>
      </c>
      <c r="K1021" s="36" t="s">
        <v>5843</v>
      </c>
      <c r="L1021" s="39">
        <v>43006</v>
      </c>
      <c r="M1021" s="39">
        <v>43061</v>
      </c>
      <c r="N1021" s="36" t="s">
        <v>5844</v>
      </c>
      <c r="O1021" s="36" t="s">
        <v>5848</v>
      </c>
      <c r="P1021" s="37">
        <v>3.2399999999999998E-2</v>
      </c>
      <c r="Q1021" s="36" t="s">
        <v>677</v>
      </c>
      <c r="R1021" s="36" t="s">
        <v>682</v>
      </c>
      <c r="S1021" s="47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</row>
    <row r="1022" spans="2:37">
      <c r="B1022" s="36" t="s">
        <v>5852</v>
      </c>
      <c r="C1022" s="36" t="s">
        <v>5853</v>
      </c>
      <c r="D1022" s="36" t="s">
        <v>5854</v>
      </c>
      <c r="E1022" s="36" t="s">
        <v>4879</v>
      </c>
      <c r="F1022" s="36" t="s">
        <v>679</v>
      </c>
      <c r="G1022" s="36" t="s">
        <v>692</v>
      </c>
      <c r="H1022" s="36" t="s">
        <v>675</v>
      </c>
      <c r="I1022" s="37">
        <v>2.6</v>
      </c>
      <c r="J1022" s="38">
        <v>10000</v>
      </c>
      <c r="K1022" s="36" t="s">
        <v>5843</v>
      </c>
      <c r="L1022" s="39">
        <v>43006</v>
      </c>
      <c r="M1022" s="39">
        <v>43061</v>
      </c>
      <c r="N1022" s="36" t="s">
        <v>5844</v>
      </c>
      <c r="O1022" s="36" t="s">
        <v>5848</v>
      </c>
      <c r="P1022" s="37">
        <v>9.9000000000000008E-3</v>
      </c>
      <c r="Q1022" s="36" t="s">
        <v>677</v>
      </c>
      <c r="R1022" s="36" t="s">
        <v>682</v>
      </c>
      <c r="S1022" s="47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</row>
    <row r="1023" spans="2:37">
      <c r="B1023" s="36" t="s">
        <v>5855</v>
      </c>
      <c r="C1023" s="36" t="s">
        <v>5856</v>
      </c>
      <c r="D1023" s="36" t="s">
        <v>10696</v>
      </c>
      <c r="E1023" s="36" t="s">
        <v>4879</v>
      </c>
      <c r="F1023" s="36" t="s">
        <v>679</v>
      </c>
      <c r="G1023" s="36" t="s">
        <v>692</v>
      </c>
      <c r="H1023" s="36" t="s">
        <v>675</v>
      </c>
      <c r="I1023" s="37">
        <v>2.65</v>
      </c>
      <c r="J1023" s="38">
        <v>10000</v>
      </c>
      <c r="K1023" s="36" t="s">
        <v>5843</v>
      </c>
      <c r="L1023" s="39">
        <v>43006</v>
      </c>
      <c r="M1023" s="39">
        <v>43061</v>
      </c>
      <c r="N1023" s="36" t="s">
        <v>5844</v>
      </c>
      <c r="O1023" s="36" t="s">
        <v>5848</v>
      </c>
      <c r="P1023" s="37">
        <v>1.8100000000000002E-2</v>
      </c>
      <c r="Q1023" s="36" t="s">
        <v>677</v>
      </c>
      <c r="R1023" s="36" t="s">
        <v>682</v>
      </c>
      <c r="S1023" s="47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</row>
    <row r="1024" spans="2:37">
      <c r="B1024" s="36" t="s">
        <v>5857</v>
      </c>
      <c r="C1024" s="36" t="s">
        <v>5858</v>
      </c>
      <c r="D1024" s="36" t="s">
        <v>5859</v>
      </c>
      <c r="E1024" s="36" t="s">
        <v>4879</v>
      </c>
      <c r="F1024" s="36" t="s">
        <v>679</v>
      </c>
      <c r="G1024" s="36" t="s">
        <v>692</v>
      </c>
      <c r="H1024" s="36" t="s">
        <v>675</v>
      </c>
      <c r="I1024" s="37">
        <v>2.7</v>
      </c>
      <c r="J1024" s="38">
        <v>10000</v>
      </c>
      <c r="K1024" s="36" t="s">
        <v>10697</v>
      </c>
      <c r="L1024" s="39">
        <v>43006</v>
      </c>
      <c r="M1024" s="39">
        <v>43061</v>
      </c>
      <c r="N1024" s="36" t="s">
        <v>5844</v>
      </c>
      <c r="O1024" s="36" t="s">
        <v>5848</v>
      </c>
      <c r="P1024" s="37">
        <v>3.4000000000000002E-2</v>
      </c>
      <c r="Q1024" s="36" t="s">
        <v>677</v>
      </c>
      <c r="R1024" s="36" t="s">
        <v>682</v>
      </c>
      <c r="S1024" s="47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</row>
    <row r="1025" spans="2:37">
      <c r="B1025" s="36" t="s">
        <v>5860</v>
      </c>
      <c r="C1025" s="36" t="s">
        <v>10698</v>
      </c>
      <c r="D1025" s="36" t="s">
        <v>5861</v>
      </c>
      <c r="E1025" s="36" t="s">
        <v>4879</v>
      </c>
      <c r="F1025" s="36" t="s">
        <v>679</v>
      </c>
      <c r="G1025" s="36" t="s">
        <v>692</v>
      </c>
      <c r="H1025" s="36" t="s">
        <v>675</v>
      </c>
      <c r="I1025" s="37">
        <v>2.75</v>
      </c>
      <c r="J1025" s="38">
        <v>10000</v>
      </c>
      <c r="K1025" s="36" t="s">
        <v>5843</v>
      </c>
      <c r="L1025" s="39">
        <v>43006</v>
      </c>
      <c r="M1025" s="39">
        <v>43061</v>
      </c>
      <c r="N1025" s="36" t="s">
        <v>5844</v>
      </c>
      <c r="O1025" s="36" t="s">
        <v>5848</v>
      </c>
      <c r="P1025" s="37">
        <v>6.0100000000000001E-2</v>
      </c>
      <c r="Q1025" s="36" t="s">
        <v>677</v>
      </c>
      <c r="R1025" s="36" t="s">
        <v>682</v>
      </c>
      <c r="S1025" s="47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</row>
    <row r="1026" spans="2:37">
      <c r="B1026" s="36" t="s">
        <v>10699</v>
      </c>
      <c r="C1026" s="36" t="s">
        <v>3569</v>
      </c>
      <c r="D1026" s="36" t="s">
        <v>5862</v>
      </c>
      <c r="E1026" s="36" t="s">
        <v>4879</v>
      </c>
      <c r="F1026" s="36" t="s">
        <v>679</v>
      </c>
      <c r="G1026" s="36" t="s">
        <v>692</v>
      </c>
      <c r="H1026" s="36" t="s">
        <v>675</v>
      </c>
      <c r="I1026" s="37">
        <v>2.8</v>
      </c>
      <c r="J1026" s="38">
        <v>10000</v>
      </c>
      <c r="K1026" s="36" t="s">
        <v>10697</v>
      </c>
      <c r="L1026" s="39">
        <v>43006</v>
      </c>
      <c r="M1026" s="39">
        <v>43061</v>
      </c>
      <c r="N1026" s="36" t="s">
        <v>5844</v>
      </c>
      <c r="O1026" s="36" t="s">
        <v>5848</v>
      </c>
      <c r="P1026" s="37">
        <v>9.3600000000000003E-2</v>
      </c>
      <c r="Q1026" s="36" t="s">
        <v>677</v>
      </c>
      <c r="R1026" s="36" t="s">
        <v>682</v>
      </c>
      <c r="S1026" s="47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</row>
    <row r="1027" spans="2:37">
      <c r="B1027" s="36" t="s">
        <v>5863</v>
      </c>
      <c r="C1027" s="36" t="s">
        <v>10700</v>
      </c>
      <c r="D1027" s="36" t="s">
        <v>3570</v>
      </c>
      <c r="E1027" s="36" t="s">
        <v>4879</v>
      </c>
      <c r="F1027" s="36" t="s">
        <v>679</v>
      </c>
      <c r="G1027" s="36" t="s">
        <v>674</v>
      </c>
      <c r="H1027" s="36" t="s">
        <v>675</v>
      </c>
      <c r="I1027" s="37">
        <v>2.85</v>
      </c>
      <c r="J1027" s="38">
        <v>10000</v>
      </c>
      <c r="K1027" s="36" t="s">
        <v>5843</v>
      </c>
      <c r="L1027" s="39">
        <v>43017</v>
      </c>
      <c r="M1027" s="39">
        <v>43061</v>
      </c>
      <c r="N1027" s="36" t="s">
        <v>5844</v>
      </c>
      <c r="O1027" s="36" t="s">
        <v>5848</v>
      </c>
      <c r="P1027" s="37">
        <v>2.1299999999999999E-2</v>
      </c>
      <c r="Q1027" s="36" t="s">
        <v>677</v>
      </c>
      <c r="R1027" s="36" t="s">
        <v>682</v>
      </c>
      <c r="S1027" s="4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</row>
    <row r="1028" spans="2:37">
      <c r="B1028" s="36" t="s">
        <v>5864</v>
      </c>
      <c r="C1028" s="36" t="s">
        <v>5865</v>
      </c>
      <c r="D1028" s="36" t="s">
        <v>460</v>
      </c>
      <c r="E1028" s="36" t="s">
        <v>4879</v>
      </c>
      <c r="F1028" s="36" t="s">
        <v>679</v>
      </c>
      <c r="G1028" s="36" t="s">
        <v>692</v>
      </c>
      <c r="H1028" s="36" t="s">
        <v>675</v>
      </c>
      <c r="I1028" s="37">
        <v>2.85</v>
      </c>
      <c r="J1028" s="38">
        <v>10000</v>
      </c>
      <c r="K1028" s="36" t="s">
        <v>5843</v>
      </c>
      <c r="L1028" s="39">
        <v>43017</v>
      </c>
      <c r="M1028" s="39">
        <v>43061</v>
      </c>
      <c r="N1028" s="36" t="s">
        <v>5844</v>
      </c>
      <c r="O1028" s="36" t="s">
        <v>5848</v>
      </c>
      <c r="P1028" s="37">
        <v>0.124</v>
      </c>
      <c r="Q1028" s="36" t="s">
        <v>677</v>
      </c>
      <c r="R1028" s="36" t="s">
        <v>682</v>
      </c>
      <c r="S1028" s="47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</row>
    <row r="1029" spans="2:37">
      <c r="B1029" s="36" t="s">
        <v>5866</v>
      </c>
      <c r="C1029" s="36" t="s">
        <v>10701</v>
      </c>
      <c r="D1029" s="36" t="s">
        <v>5867</v>
      </c>
      <c r="E1029" s="36" t="s">
        <v>4879</v>
      </c>
      <c r="F1029" s="36" t="s">
        <v>679</v>
      </c>
      <c r="G1029" s="36" t="s">
        <v>674</v>
      </c>
      <c r="H1029" s="36" t="s">
        <v>675</v>
      </c>
      <c r="I1029" s="37">
        <v>2.9</v>
      </c>
      <c r="J1029" s="38">
        <v>10000</v>
      </c>
      <c r="K1029" s="36" t="s">
        <v>5843</v>
      </c>
      <c r="L1029" s="39">
        <v>43025</v>
      </c>
      <c r="M1029" s="39">
        <v>43061</v>
      </c>
      <c r="N1029" s="36" t="s">
        <v>5844</v>
      </c>
      <c r="O1029" s="36" t="s">
        <v>5848</v>
      </c>
      <c r="P1029" s="37">
        <v>8.3000000000000001E-3</v>
      </c>
      <c r="Q1029" s="36" t="s">
        <v>677</v>
      </c>
      <c r="R1029" s="36" t="s">
        <v>682</v>
      </c>
      <c r="S1029" s="47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</row>
    <row r="1030" spans="2:37">
      <c r="B1030" s="36" t="s">
        <v>5868</v>
      </c>
      <c r="C1030" s="36" t="s">
        <v>3571</v>
      </c>
      <c r="D1030" s="36" t="s">
        <v>5869</v>
      </c>
      <c r="E1030" s="36" t="s">
        <v>4879</v>
      </c>
      <c r="F1030" s="36" t="s">
        <v>679</v>
      </c>
      <c r="G1030" s="36" t="s">
        <v>692</v>
      </c>
      <c r="H1030" s="36" t="s">
        <v>675</v>
      </c>
      <c r="I1030" s="37">
        <v>2.9</v>
      </c>
      <c r="J1030" s="38">
        <v>10000</v>
      </c>
      <c r="K1030" s="36" t="s">
        <v>5843</v>
      </c>
      <c r="L1030" s="39">
        <v>43025</v>
      </c>
      <c r="M1030" s="39">
        <v>43061</v>
      </c>
      <c r="N1030" s="36" t="s">
        <v>5844</v>
      </c>
      <c r="O1030" s="36" t="s">
        <v>5848</v>
      </c>
      <c r="P1030" s="37">
        <v>0.11899999999999999</v>
      </c>
      <c r="Q1030" s="36" t="s">
        <v>677</v>
      </c>
      <c r="R1030" s="36" t="s">
        <v>682</v>
      </c>
      <c r="S1030" s="47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</row>
    <row r="1031" spans="2:37">
      <c r="B1031" s="36" t="s">
        <v>10702</v>
      </c>
      <c r="C1031" s="36" t="s">
        <v>3572</v>
      </c>
      <c r="D1031" s="36" t="s">
        <v>10703</v>
      </c>
      <c r="E1031" s="36" t="s">
        <v>4879</v>
      </c>
      <c r="F1031" s="36" t="s">
        <v>679</v>
      </c>
      <c r="G1031" s="36" t="s">
        <v>674</v>
      </c>
      <c r="H1031" s="36" t="s">
        <v>675</v>
      </c>
      <c r="I1031" s="37">
        <v>2.6509999999999998</v>
      </c>
      <c r="J1031" s="38">
        <v>10185</v>
      </c>
      <c r="K1031" s="36" t="s">
        <v>3573</v>
      </c>
      <c r="L1031" s="39">
        <v>43034</v>
      </c>
      <c r="M1031" s="39">
        <v>43278</v>
      </c>
      <c r="N1031" s="36" t="s">
        <v>5871</v>
      </c>
      <c r="O1031" s="36" t="s">
        <v>5872</v>
      </c>
      <c r="P1031" s="37">
        <v>0.21229999999999999</v>
      </c>
      <c r="Q1031" s="36" t="s">
        <v>677</v>
      </c>
      <c r="R1031" s="36" t="s">
        <v>682</v>
      </c>
      <c r="S1031" s="47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</row>
    <row r="1032" spans="2:37">
      <c r="B1032" s="36" t="s">
        <v>10704</v>
      </c>
      <c r="C1032" s="36" t="s">
        <v>10705</v>
      </c>
      <c r="D1032" s="36" t="s">
        <v>5870</v>
      </c>
      <c r="E1032" s="36" t="s">
        <v>4879</v>
      </c>
      <c r="F1032" s="36" t="s">
        <v>679</v>
      </c>
      <c r="G1032" s="36" t="s">
        <v>674</v>
      </c>
      <c r="H1032" s="36" t="s">
        <v>675</v>
      </c>
      <c r="I1032" s="37">
        <v>2.7</v>
      </c>
      <c r="J1032" s="38">
        <v>10185</v>
      </c>
      <c r="K1032" s="36" t="s">
        <v>3573</v>
      </c>
      <c r="L1032" s="39">
        <v>43034</v>
      </c>
      <c r="M1032" s="39">
        <v>43278</v>
      </c>
      <c r="N1032" s="36" t="s">
        <v>5871</v>
      </c>
      <c r="O1032" s="36" t="s">
        <v>10706</v>
      </c>
      <c r="P1032" s="37">
        <v>0.1779</v>
      </c>
      <c r="Q1032" s="36" t="s">
        <v>677</v>
      </c>
      <c r="R1032" s="36" t="s">
        <v>682</v>
      </c>
      <c r="S1032" s="47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</row>
    <row r="1033" spans="2:37">
      <c r="B1033" s="36" t="s">
        <v>3574</v>
      </c>
      <c r="C1033" s="36" t="s">
        <v>3575</v>
      </c>
      <c r="D1033" s="36" t="s">
        <v>10707</v>
      </c>
      <c r="E1033" s="36" t="s">
        <v>4879</v>
      </c>
      <c r="F1033" s="36" t="s">
        <v>679</v>
      </c>
      <c r="G1033" s="36" t="s">
        <v>674</v>
      </c>
      <c r="H1033" s="36" t="s">
        <v>675</v>
      </c>
      <c r="I1033" s="37">
        <v>2.7490000000000001</v>
      </c>
      <c r="J1033" s="38">
        <v>10185</v>
      </c>
      <c r="K1033" s="36" t="s">
        <v>3573</v>
      </c>
      <c r="L1033" s="39">
        <v>43034</v>
      </c>
      <c r="M1033" s="39">
        <v>43278</v>
      </c>
      <c r="N1033" s="36" t="s">
        <v>5871</v>
      </c>
      <c r="O1033" s="36" t="s">
        <v>5872</v>
      </c>
      <c r="P1033" s="37">
        <v>0.14649999999999999</v>
      </c>
      <c r="Q1033" s="36" t="s">
        <v>677</v>
      </c>
      <c r="R1033" s="36" t="s">
        <v>682</v>
      </c>
      <c r="S1033" s="47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</row>
    <row r="1034" spans="2:37">
      <c r="B1034" s="36" t="s">
        <v>5873</v>
      </c>
      <c r="C1034" s="36" t="s">
        <v>5874</v>
      </c>
      <c r="D1034" s="36" t="s">
        <v>5875</v>
      </c>
      <c r="E1034" s="36" t="s">
        <v>4879</v>
      </c>
      <c r="F1034" s="36" t="s">
        <v>679</v>
      </c>
      <c r="G1034" s="36" t="s">
        <v>674</v>
      </c>
      <c r="H1034" s="36" t="s">
        <v>675</v>
      </c>
      <c r="I1034" s="37">
        <v>2.798</v>
      </c>
      <c r="J1034" s="38">
        <v>10185</v>
      </c>
      <c r="K1034" s="36" t="s">
        <v>3573</v>
      </c>
      <c r="L1034" s="39">
        <v>43034</v>
      </c>
      <c r="M1034" s="39">
        <v>43278</v>
      </c>
      <c r="N1034" s="36" t="s">
        <v>10708</v>
      </c>
      <c r="O1034" s="36" t="s">
        <v>5872</v>
      </c>
      <c r="P1034" s="37">
        <v>0.1197</v>
      </c>
      <c r="Q1034" s="36" t="s">
        <v>677</v>
      </c>
      <c r="R1034" s="36" t="s">
        <v>682</v>
      </c>
      <c r="S1034" s="47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</row>
    <row r="1035" spans="2:37">
      <c r="B1035" s="36" t="s">
        <v>10709</v>
      </c>
      <c r="C1035" s="36" t="s">
        <v>5876</v>
      </c>
      <c r="D1035" s="36" t="s">
        <v>5877</v>
      </c>
      <c r="E1035" s="36" t="s">
        <v>4879</v>
      </c>
      <c r="F1035" s="36" t="s">
        <v>679</v>
      </c>
      <c r="G1035" s="36" t="s">
        <v>674</v>
      </c>
      <c r="H1035" s="36" t="s">
        <v>675</v>
      </c>
      <c r="I1035" s="37">
        <v>2.847</v>
      </c>
      <c r="J1035" s="38">
        <v>10185</v>
      </c>
      <c r="K1035" s="36" t="s">
        <v>3573</v>
      </c>
      <c r="L1035" s="39">
        <v>43034</v>
      </c>
      <c r="M1035" s="39">
        <v>43278</v>
      </c>
      <c r="N1035" s="36" t="s">
        <v>5871</v>
      </c>
      <c r="O1035" s="36" t="s">
        <v>5872</v>
      </c>
      <c r="P1035" s="37">
        <v>9.7299999999999998E-2</v>
      </c>
      <c r="Q1035" s="36" t="s">
        <v>677</v>
      </c>
      <c r="R1035" s="36" t="s">
        <v>682</v>
      </c>
      <c r="S1035" s="47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</row>
    <row r="1036" spans="2:37">
      <c r="B1036" s="36" t="s">
        <v>3576</v>
      </c>
      <c r="C1036" s="36" t="s">
        <v>5878</v>
      </c>
      <c r="D1036" s="36" t="s">
        <v>10710</v>
      </c>
      <c r="E1036" s="36" t="s">
        <v>4879</v>
      </c>
      <c r="F1036" s="36" t="s">
        <v>679</v>
      </c>
      <c r="G1036" s="36" t="s">
        <v>692</v>
      </c>
      <c r="H1036" s="36" t="s">
        <v>675</v>
      </c>
      <c r="I1036" s="37">
        <v>2.6509999999999998</v>
      </c>
      <c r="J1036" s="38">
        <v>10185</v>
      </c>
      <c r="K1036" s="36" t="s">
        <v>3573</v>
      </c>
      <c r="L1036" s="39">
        <v>43034</v>
      </c>
      <c r="M1036" s="39">
        <v>43278</v>
      </c>
      <c r="N1036" s="36" t="s">
        <v>5871</v>
      </c>
      <c r="O1036" s="36" t="s">
        <v>5872</v>
      </c>
      <c r="P1036" s="37">
        <v>4.8000000000000001E-2</v>
      </c>
      <c r="Q1036" s="36" t="s">
        <v>9548</v>
      </c>
      <c r="R1036" s="36" t="s">
        <v>682</v>
      </c>
      <c r="S1036" s="47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</row>
    <row r="1037" spans="2:37">
      <c r="B1037" s="36" t="s">
        <v>10711</v>
      </c>
      <c r="C1037" s="36" t="s">
        <v>3577</v>
      </c>
      <c r="D1037" s="36" t="s">
        <v>10712</v>
      </c>
      <c r="E1037" s="36" t="s">
        <v>4879</v>
      </c>
      <c r="F1037" s="36" t="s">
        <v>679</v>
      </c>
      <c r="G1037" s="36" t="s">
        <v>692</v>
      </c>
      <c r="H1037" s="36" t="s">
        <v>675</v>
      </c>
      <c r="I1037" s="37">
        <v>2.7</v>
      </c>
      <c r="J1037" s="38">
        <v>10185</v>
      </c>
      <c r="K1037" s="36" t="s">
        <v>3573</v>
      </c>
      <c r="L1037" s="39">
        <v>43034</v>
      </c>
      <c r="M1037" s="39">
        <v>43278</v>
      </c>
      <c r="N1037" s="36" t="s">
        <v>10708</v>
      </c>
      <c r="O1037" s="36" t="s">
        <v>5872</v>
      </c>
      <c r="P1037" s="37">
        <v>6.2100000000000002E-2</v>
      </c>
      <c r="Q1037" s="36" t="s">
        <v>677</v>
      </c>
      <c r="R1037" s="36" t="s">
        <v>682</v>
      </c>
      <c r="S1037" s="4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</row>
    <row r="1038" spans="2:37">
      <c r="B1038" s="36" t="s">
        <v>5879</v>
      </c>
      <c r="C1038" s="36" t="s">
        <v>5880</v>
      </c>
      <c r="D1038" s="36" t="s">
        <v>10713</v>
      </c>
      <c r="E1038" s="36" t="s">
        <v>4879</v>
      </c>
      <c r="F1038" s="36" t="s">
        <v>679</v>
      </c>
      <c r="G1038" s="36" t="s">
        <v>692</v>
      </c>
      <c r="H1038" s="36" t="s">
        <v>675</v>
      </c>
      <c r="I1038" s="37">
        <v>2.7490000000000001</v>
      </c>
      <c r="J1038" s="38">
        <v>10185</v>
      </c>
      <c r="K1038" s="36" t="s">
        <v>3573</v>
      </c>
      <c r="L1038" s="39">
        <v>43034</v>
      </c>
      <c r="M1038" s="39">
        <v>43278</v>
      </c>
      <c r="N1038" s="36" t="s">
        <v>5871</v>
      </c>
      <c r="O1038" s="36" t="s">
        <v>5872</v>
      </c>
      <c r="P1038" s="37">
        <v>8.0399999999999999E-2</v>
      </c>
      <c r="Q1038" s="36" t="s">
        <v>677</v>
      </c>
      <c r="R1038" s="36" t="s">
        <v>682</v>
      </c>
      <c r="S1038" s="47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</row>
    <row r="1039" spans="2:37">
      <c r="B1039" s="36" t="s">
        <v>5881</v>
      </c>
      <c r="C1039" s="36" t="s">
        <v>10714</v>
      </c>
      <c r="D1039" s="36" t="s">
        <v>5882</v>
      </c>
      <c r="E1039" s="36" t="s">
        <v>4879</v>
      </c>
      <c r="F1039" s="36" t="s">
        <v>679</v>
      </c>
      <c r="G1039" s="36" t="s">
        <v>692</v>
      </c>
      <c r="H1039" s="36" t="s">
        <v>675</v>
      </c>
      <c r="I1039" s="37">
        <v>2.798</v>
      </c>
      <c r="J1039" s="38">
        <v>10185</v>
      </c>
      <c r="K1039" s="36" t="s">
        <v>3573</v>
      </c>
      <c r="L1039" s="39">
        <v>43034</v>
      </c>
      <c r="M1039" s="39">
        <v>43278</v>
      </c>
      <c r="N1039" s="36" t="s">
        <v>5871</v>
      </c>
      <c r="O1039" s="36" t="s">
        <v>5872</v>
      </c>
      <c r="P1039" s="37">
        <v>0.10150000000000001</v>
      </c>
      <c r="Q1039" s="36" t="s">
        <v>677</v>
      </c>
      <c r="R1039" s="36" t="s">
        <v>682</v>
      </c>
      <c r="S1039" s="47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</row>
    <row r="1040" spans="2:37">
      <c r="B1040" s="36" t="s">
        <v>5883</v>
      </c>
      <c r="C1040" s="36" t="s">
        <v>10715</v>
      </c>
      <c r="D1040" s="36" t="s">
        <v>3578</v>
      </c>
      <c r="E1040" s="36" t="s">
        <v>4879</v>
      </c>
      <c r="F1040" s="36" t="s">
        <v>679</v>
      </c>
      <c r="G1040" s="36" t="s">
        <v>692</v>
      </c>
      <c r="H1040" s="36" t="s">
        <v>675</v>
      </c>
      <c r="I1040" s="37">
        <v>2.847</v>
      </c>
      <c r="J1040" s="38">
        <v>10185</v>
      </c>
      <c r="K1040" s="36" t="s">
        <v>3573</v>
      </c>
      <c r="L1040" s="39">
        <v>43034</v>
      </c>
      <c r="M1040" s="39">
        <v>43278</v>
      </c>
      <c r="N1040" s="36" t="s">
        <v>5871</v>
      </c>
      <c r="O1040" s="36" t="s">
        <v>5872</v>
      </c>
      <c r="P1040" s="37">
        <v>0.12770000000000001</v>
      </c>
      <c r="Q1040" s="36" t="s">
        <v>677</v>
      </c>
      <c r="R1040" s="36" t="s">
        <v>682</v>
      </c>
      <c r="S1040" s="47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</row>
    <row r="1041" spans="2:37">
      <c r="B1041" s="36" t="s">
        <v>5884</v>
      </c>
      <c r="C1041" s="36" t="s">
        <v>5885</v>
      </c>
      <c r="D1041" s="36" t="s">
        <v>10716</v>
      </c>
      <c r="E1041" s="36" t="s">
        <v>4879</v>
      </c>
      <c r="F1041" s="36" t="s">
        <v>679</v>
      </c>
      <c r="G1041" s="36" t="s">
        <v>674</v>
      </c>
      <c r="H1041" s="36" t="s">
        <v>675</v>
      </c>
      <c r="I1041" s="37">
        <v>2.95</v>
      </c>
      <c r="J1041" s="38">
        <v>10000</v>
      </c>
      <c r="K1041" s="36" t="s">
        <v>5843</v>
      </c>
      <c r="L1041" s="39">
        <v>43035</v>
      </c>
      <c r="M1041" s="39">
        <v>43061</v>
      </c>
      <c r="N1041" s="36" t="s">
        <v>5844</v>
      </c>
      <c r="O1041" s="36" t="s">
        <v>5848</v>
      </c>
      <c r="P1041" s="37">
        <v>4.3E-3</v>
      </c>
      <c r="Q1041" s="36" t="s">
        <v>677</v>
      </c>
      <c r="R1041" s="36" t="s">
        <v>682</v>
      </c>
      <c r="S1041" s="47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</row>
    <row r="1042" spans="2:37">
      <c r="B1042" s="36" t="s">
        <v>5886</v>
      </c>
      <c r="C1042" s="36" t="s">
        <v>5887</v>
      </c>
      <c r="D1042" s="36" t="s">
        <v>5888</v>
      </c>
      <c r="E1042" s="36" t="s">
        <v>4879</v>
      </c>
      <c r="F1042" s="36" t="s">
        <v>679</v>
      </c>
      <c r="G1042" s="36" t="s">
        <v>692</v>
      </c>
      <c r="H1042" s="36" t="s">
        <v>675</v>
      </c>
      <c r="I1042" s="37">
        <v>2.95</v>
      </c>
      <c r="J1042" s="38">
        <v>10000</v>
      </c>
      <c r="K1042" s="36" t="s">
        <v>5843</v>
      </c>
      <c r="L1042" s="39">
        <v>43035</v>
      </c>
      <c r="M1042" s="39">
        <v>43061</v>
      </c>
      <c r="N1042" s="36" t="s">
        <v>5844</v>
      </c>
      <c r="O1042" s="36" t="s">
        <v>5848</v>
      </c>
      <c r="P1042" s="37">
        <v>0.123</v>
      </c>
      <c r="Q1042" s="36" t="s">
        <v>677</v>
      </c>
      <c r="R1042" s="36" t="s">
        <v>682</v>
      </c>
      <c r="S1042" s="47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</row>
    <row r="1043" spans="2:37">
      <c r="B1043" s="36" t="s">
        <v>5889</v>
      </c>
      <c r="C1043" s="36" t="s">
        <v>3579</v>
      </c>
      <c r="D1043" s="36" t="s">
        <v>5890</v>
      </c>
      <c r="E1043" s="36" t="s">
        <v>4879</v>
      </c>
      <c r="F1043" s="36" t="s">
        <v>679</v>
      </c>
      <c r="G1043" s="36" t="s">
        <v>674</v>
      </c>
      <c r="H1043" s="36" t="s">
        <v>675</v>
      </c>
      <c r="I1043" s="37">
        <v>2.8959999999999999</v>
      </c>
      <c r="J1043" s="38">
        <v>10185</v>
      </c>
      <c r="K1043" s="36" t="s">
        <v>5648</v>
      </c>
      <c r="L1043" s="39">
        <v>43035</v>
      </c>
      <c r="M1043" s="39">
        <v>43096</v>
      </c>
      <c r="N1043" s="36" t="s">
        <v>3501</v>
      </c>
      <c r="O1043" s="36" t="s">
        <v>5651</v>
      </c>
      <c r="P1043" s="37">
        <v>1.9300000000000001E-2</v>
      </c>
      <c r="Q1043" s="36" t="s">
        <v>677</v>
      </c>
      <c r="R1043" s="36" t="s">
        <v>682</v>
      </c>
      <c r="S1043" s="47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</row>
    <row r="1044" spans="2:37">
      <c r="B1044" s="36" t="s">
        <v>10717</v>
      </c>
      <c r="C1044" s="36" t="s">
        <v>10718</v>
      </c>
      <c r="D1044" s="36" t="s">
        <v>5891</v>
      </c>
      <c r="E1044" s="36" t="s">
        <v>4879</v>
      </c>
      <c r="F1044" s="36" t="s">
        <v>679</v>
      </c>
      <c r="G1044" s="36" t="s">
        <v>692</v>
      </c>
      <c r="H1044" s="36" t="s">
        <v>675</v>
      </c>
      <c r="I1044" s="37">
        <v>2.8959999999999999</v>
      </c>
      <c r="J1044" s="38">
        <v>10185</v>
      </c>
      <c r="K1044" s="36" t="s">
        <v>5648</v>
      </c>
      <c r="L1044" s="39">
        <v>43035</v>
      </c>
      <c r="M1044" s="39">
        <v>43096</v>
      </c>
      <c r="N1044" s="36" t="s">
        <v>3501</v>
      </c>
      <c r="O1044" s="36" t="s">
        <v>5651</v>
      </c>
      <c r="P1044" s="37">
        <v>0.123</v>
      </c>
      <c r="Q1044" s="36" t="s">
        <v>677</v>
      </c>
      <c r="R1044" s="36" t="s">
        <v>682</v>
      </c>
      <c r="S1044" s="47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</row>
    <row r="1045" spans="2:37">
      <c r="B1045" s="36" t="s">
        <v>10719</v>
      </c>
      <c r="C1045" s="36" t="s">
        <v>5892</v>
      </c>
      <c r="D1045" s="36" t="s">
        <v>10720</v>
      </c>
      <c r="E1045" s="36" t="s">
        <v>4879</v>
      </c>
      <c r="F1045" s="36" t="s">
        <v>679</v>
      </c>
      <c r="G1045" s="36" t="s">
        <v>674</v>
      </c>
      <c r="H1045" s="36" t="s">
        <v>675</v>
      </c>
      <c r="I1045" s="37">
        <v>2.8959999999999999</v>
      </c>
      <c r="J1045" s="38">
        <v>10185</v>
      </c>
      <c r="K1045" s="36" t="s">
        <v>3538</v>
      </c>
      <c r="L1045" s="39">
        <v>43035</v>
      </c>
      <c r="M1045" s="39">
        <v>43187</v>
      </c>
      <c r="N1045" s="36" t="s">
        <v>5786</v>
      </c>
      <c r="O1045" s="36" t="s">
        <v>5787</v>
      </c>
      <c r="P1045" s="37">
        <v>5.9400000000000001E-2</v>
      </c>
      <c r="Q1045" s="36" t="s">
        <v>677</v>
      </c>
      <c r="R1045" s="36" t="s">
        <v>682</v>
      </c>
      <c r="S1045" s="47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</row>
    <row r="1046" spans="2:37">
      <c r="B1046" s="36" t="s">
        <v>5893</v>
      </c>
      <c r="C1046" s="36" t="s">
        <v>5894</v>
      </c>
      <c r="D1046" s="36" t="s">
        <v>5895</v>
      </c>
      <c r="E1046" s="36" t="s">
        <v>4879</v>
      </c>
      <c r="F1046" s="36" t="s">
        <v>679</v>
      </c>
      <c r="G1046" s="36" t="s">
        <v>692</v>
      </c>
      <c r="H1046" s="36" t="s">
        <v>675</v>
      </c>
      <c r="I1046" s="37">
        <v>2.8959999999999999</v>
      </c>
      <c r="J1046" s="38">
        <v>10185</v>
      </c>
      <c r="K1046" s="36" t="s">
        <v>3538</v>
      </c>
      <c r="L1046" s="39">
        <v>43035</v>
      </c>
      <c r="M1046" s="39">
        <v>43187</v>
      </c>
      <c r="N1046" s="36" t="s">
        <v>5786</v>
      </c>
      <c r="O1046" s="36" t="s">
        <v>5787</v>
      </c>
      <c r="P1046" s="37">
        <v>0.13420000000000001</v>
      </c>
      <c r="Q1046" s="36" t="s">
        <v>677</v>
      </c>
      <c r="R1046" s="36" t="s">
        <v>682</v>
      </c>
      <c r="S1046" s="47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</row>
    <row r="1047" spans="2:37">
      <c r="B1047" s="36" t="s">
        <v>3580</v>
      </c>
      <c r="C1047" s="36" t="s">
        <v>5896</v>
      </c>
      <c r="D1047" s="36" t="s">
        <v>5897</v>
      </c>
      <c r="E1047" s="36" t="s">
        <v>4879</v>
      </c>
      <c r="F1047" s="36" t="s">
        <v>679</v>
      </c>
      <c r="G1047" s="36" t="s">
        <v>674</v>
      </c>
      <c r="H1047" s="36" t="s">
        <v>675</v>
      </c>
      <c r="I1047" s="37">
        <v>2.8959999999999999</v>
      </c>
      <c r="J1047" s="38">
        <v>10185</v>
      </c>
      <c r="K1047" s="36" t="s">
        <v>3573</v>
      </c>
      <c r="L1047" s="39">
        <v>43035</v>
      </c>
      <c r="M1047" s="39">
        <v>43278</v>
      </c>
      <c r="N1047" s="36" t="s">
        <v>5871</v>
      </c>
      <c r="O1047" s="36" t="s">
        <v>5872</v>
      </c>
      <c r="P1047" s="37">
        <v>9.74E-2</v>
      </c>
      <c r="Q1047" s="36" t="s">
        <v>677</v>
      </c>
      <c r="R1047" s="36" t="s">
        <v>682</v>
      </c>
      <c r="S1047" s="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</row>
    <row r="1048" spans="2:37">
      <c r="B1048" s="36" t="s">
        <v>3581</v>
      </c>
      <c r="C1048" s="36" t="s">
        <v>5898</v>
      </c>
      <c r="D1048" s="36" t="s">
        <v>3582</v>
      </c>
      <c r="E1048" s="36" t="s">
        <v>4879</v>
      </c>
      <c r="F1048" s="36" t="s">
        <v>679</v>
      </c>
      <c r="G1048" s="36" t="s">
        <v>9925</v>
      </c>
      <c r="H1048" s="36" t="s">
        <v>675</v>
      </c>
      <c r="I1048" s="37">
        <v>2.8959999999999999</v>
      </c>
      <c r="J1048" s="38">
        <v>10185</v>
      </c>
      <c r="K1048" s="36" t="s">
        <v>3573</v>
      </c>
      <c r="L1048" s="39">
        <v>43035</v>
      </c>
      <c r="M1048" s="39">
        <v>43278</v>
      </c>
      <c r="N1048" s="36" t="s">
        <v>5871</v>
      </c>
      <c r="O1048" s="36" t="s">
        <v>5872</v>
      </c>
      <c r="P1048" s="37">
        <v>0.14130000000000001</v>
      </c>
      <c r="Q1048" s="36" t="s">
        <v>677</v>
      </c>
      <c r="R1048" s="36" t="s">
        <v>682</v>
      </c>
      <c r="S1048" s="47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</row>
    <row r="1049" spans="2:37">
      <c r="B1049" s="36" t="s">
        <v>5899</v>
      </c>
      <c r="C1049" s="36" t="s">
        <v>3583</v>
      </c>
      <c r="D1049" s="36" t="s">
        <v>10721</v>
      </c>
      <c r="E1049" s="36" t="s">
        <v>9456</v>
      </c>
      <c r="F1049" s="36" t="s">
        <v>679</v>
      </c>
      <c r="G1049" s="36" t="s">
        <v>674</v>
      </c>
      <c r="H1049" s="36" t="s">
        <v>675</v>
      </c>
      <c r="I1049" s="37">
        <v>3</v>
      </c>
      <c r="J1049" s="38">
        <v>10000</v>
      </c>
      <c r="K1049" s="36" t="s">
        <v>5843</v>
      </c>
      <c r="L1049" s="39">
        <v>43047</v>
      </c>
      <c r="M1049" s="39">
        <v>43061</v>
      </c>
      <c r="N1049" s="36" t="s">
        <v>5844</v>
      </c>
      <c r="O1049" s="36" t="s">
        <v>5848</v>
      </c>
      <c r="P1049" s="37">
        <v>6.9999999999999999E-4</v>
      </c>
      <c r="Q1049" s="36" t="s">
        <v>9548</v>
      </c>
      <c r="R1049" s="36" t="s">
        <v>682</v>
      </c>
      <c r="S1049" s="47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</row>
    <row r="1050" spans="2:37">
      <c r="B1050" s="36" t="s">
        <v>5900</v>
      </c>
      <c r="C1050" s="36" t="s">
        <v>5901</v>
      </c>
      <c r="D1050" s="36" t="s">
        <v>5902</v>
      </c>
      <c r="E1050" s="36" t="s">
        <v>4879</v>
      </c>
      <c r="F1050" s="36" t="s">
        <v>679</v>
      </c>
      <c r="G1050" s="36" t="s">
        <v>692</v>
      </c>
      <c r="H1050" s="36" t="s">
        <v>675</v>
      </c>
      <c r="I1050" s="37">
        <v>3</v>
      </c>
      <c r="J1050" s="38">
        <v>10000</v>
      </c>
      <c r="K1050" s="36" t="s">
        <v>5843</v>
      </c>
      <c r="L1050" s="39">
        <v>43047</v>
      </c>
      <c r="M1050" s="39">
        <v>43061</v>
      </c>
      <c r="N1050" s="36" t="s">
        <v>5844</v>
      </c>
      <c r="O1050" s="36" t="s">
        <v>5848</v>
      </c>
      <c r="P1050" s="37">
        <v>0.125</v>
      </c>
      <c r="Q1050" s="36" t="s">
        <v>677</v>
      </c>
      <c r="R1050" s="36" t="s">
        <v>682</v>
      </c>
      <c r="S1050" s="47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</row>
    <row r="1051" spans="2:37">
      <c r="B1051" s="36" t="s">
        <v>5903</v>
      </c>
      <c r="C1051" s="36" t="s">
        <v>5904</v>
      </c>
      <c r="D1051" s="36" t="s">
        <v>3584</v>
      </c>
      <c r="E1051" s="36" t="s">
        <v>4879</v>
      </c>
      <c r="F1051" s="36" t="s">
        <v>679</v>
      </c>
      <c r="G1051" s="36" t="s">
        <v>674</v>
      </c>
      <c r="H1051" s="36" t="s">
        <v>9446</v>
      </c>
      <c r="I1051" s="37">
        <v>2.9460000000000002</v>
      </c>
      <c r="J1051" s="38">
        <v>10185</v>
      </c>
      <c r="K1051" s="36" t="s">
        <v>5648</v>
      </c>
      <c r="L1051" s="39">
        <v>43047</v>
      </c>
      <c r="M1051" s="39">
        <v>43096</v>
      </c>
      <c r="N1051" s="36" t="s">
        <v>3501</v>
      </c>
      <c r="O1051" s="36" t="s">
        <v>5651</v>
      </c>
      <c r="P1051" s="37">
        <v>8.8999999999999999E-3</v>
      </c>
      <c r="Q1051" s="36" t="s">
        <v>677</v>
      </c>
      <c r="R1051" s="36" t="s">
        <v>682</v>
      </c>
      <c r="S1051" s="47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</row>
    <row r="1052" spans="2:37">
      <c r="B1052" s="36" t="s">
        <v>10722</v>
      </c>
      <c r="C1052" s="36" t="s">
        <v>10723</v>
      </c>
      <c r="D1052" s="36" t="s">
        <v>5905</v>
      </c>
      <c r="E1052" s="36" t="s">
        <v>4879</v>
      </c>
      <c r="F1052" s="36" t="s">
        <v>679</v>
      </c>
      <c r="G1052" s="36" t="s">
        <v>9925</v>
      </c>
      <c r="H1052" s="36" t="s">
        <v>675</v>
      </c>
      <c r="I1052" s="37">
        <v>2.9460000000000002</v>
      </c>
      <c r="J1052" s="38">
        <v>10185</v>
      </c>
      <c r="K1052" s="36" t="s">
        <v>5648</v>
      </c>
      <c r="L1052" s="39">
        <v>43047</v>
      </c>
      <c r="M1052" s="39">
        <v>43096</v>
      </c>
      <c r="N1052" s="36" t="s">
        <v>3501</v>
      </c>
      <c r="O1052" s="36" t="s">
        <v>5651</v>
      </c>
      <c r="P1052" s="37">
        <v>0.125</v>
      </c>
      <c r="Q1052" s="36" t="s">
        <v>677</v>
      </c>
      <c r="R1052" s="36" t="s">
        <v>682</v>
      </c>
      <c r="S1052" s="47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</row>
    <row r="1053" spans="2:37">
      <c r="B1053" s="36" t="s">
        <v>10724</v>
      </c>
      <c r="C1053" s="36" t="s">
        <v>5906</v>
      </c>
      <c r="D1053" s="36" t="s">
        <v>5907</v>
      </c>
      <c r="E1053" s="36" t="s">
        <v>4879</v>
      </c>
      <c r="F1053" s="36" t="s">
        <v>9453</v>
      </c>
      <c r="G1053" s="36" t="s">
        <v>674</v>
      </c>
      <c r="H1053" s="36" t="s">
        <v>675</v>
      </c>
      <c r="I1053" s="37">
        <v>2.9460000000000002</v>
      </c>
      <c r="J1053" s="38">
        <v>10185</v>
      </c>
      <c r="K1053" s="36" t="s">
        <v>3538</v>
      </c>
      <c r="L1053" s="39">
        <v>43047</v>
      </c>
      <c r="M1053" s="39">
        <v>43187</v>
      </c>
      <c r="N1053" s="36" t="s">
        <v>5786</v>
      </c>
      <c r="O1053" s="36" t="s">
        <v>5787</v>
      </c>
      <c r="P1053" s="37">
        <v>4.1300000000000003E-2</v>
      </c>
      <c r="Q1053" s="36" t="s">
        <v>677</v>
      </c>
      <c r="R1053" s="36" t="s">
        <v>9492</v>
      </c>
      <c r="S1053" s="47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</row>
    <row r="1054" spans="2:37">
      <c r="B1054" s="36" t="s">
        <v>5908</v>
      </c>
      <c r="C1054" s="36" t="s">
        <v>3585</v>
      </c>
      <c r="D1054" s="36" t="s">
        <v>5909</v>
      </c>
      <c r="E1054" s="36" t="s">
        <v>4879</v>
      </c>
      <c r="F1054" s="36" t="s">
        <v>679</v>
      </c>
      <c r="G1054" s="36" t="s">
        <v>692</v>
      </c>
      <c r="H1054" s="36" t="s">
        <v>675</v>
      </c>
      <c r="I1054" s="37">
        <v>2.9460000000000002</v>
      </c>
      <c r="J1054" s="38">
        <v>10185</v>
      </c>
      <c r="K1054" s="36" t="s">
        <v>3538</v>
      </c>
      <c r="L1054" s="39">
        <v>43047</v>
      </c>
      <c r="M1054" s="39">
        <v>43187</v>
      </c>
      <c r="N1054" s="36" t="s">
        <v>5786</v>
      </c>
      <c r="O1054" s="36" t="s">
        <v>5787</v>
      </c>
      <c r="P1054" s="37">
        <v>0.125</v>
      </c>
      <c r="Q1054" s="36" t="s">
        <v>677</v>
      </c>
      <c r="R1054" s="36" t="s">
        <v>682</v>
      </c>
      <c r="S1054" s="47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</row>
    <row r="1055" spans="2:37">
      <c r="B1055" s="36" t="s">
        <v>5910</v>
      </c>
      <c r="C1055" s="36" t="s">
        <v>10725</v>
      </c>
      <c r="D1055" s="36" t="s">
        <v>10726</v>
      </c>
      <c r="E1055" s="36" t="s">
        <v>4879</v>
      </c>
      <c r="F1055" s="36" t="s">
        <v>679</v>
      </c>
      <c r="G1055" s="36" t="s">
        <v>674</v>
      </c>
      <c r="H1055" s="36" t="s">
        <v>675</v>
      </c>
      <c r="I1055" s="37">
        <v>2.9460000000000002</v>
      </c>
      <c r="J1055" s="38">
        <v>10185</v>
      </c>
      <c r="K1055" s="36" t="s">
        <v>3573</v>
      </c>
      <c r="L1055" s="39">
        <v>43047</v>
      </c>
      <c r="M1055" s="39">
        <v>43278</v>
      </c>
      <c r="N1055" s="36" t="s">
        <v>5871</v>
      </c>
      <c r="O1055" s="36" t="s">
        <v>5872</v>
      </c>
      <c r="P1055" s="37">
        <v>7.6499999999999999E-2</v>
      </c>
      <c r="Q1055" s="36" t="s">
        <v>677</v>
      </c>
      <c r="R1055" s="36" t="s">
        <v>682</v>
      </c>
      <c r="S1055" s="47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</row>
    <row r="1056" spans="2:37">
      <c r="B1056" s="36" t="s">
        <v>5911</v>
      </c>
      <c r="C1056" s="36" t="s">
        <v>5912</v>
      </c>
      <c r="D1056" s="36" t="s">
        <v>5913</v>
      </c>
      <c r="E1056" s="36" t="s">
        <v>4879</v>
      </c>
      <c r="F1056" s="36" t="s">
        <v>679</v>
      </c>
      <c r="G1056" s="36" t="s">
        <v>692</v>
      </c>
      <c r="H1056" s="36" t="s">
        <v>675</v>
      </c>
      <c r="I1056" s="37">
        <v>2.9460000000000002</v>
      </c>
      <c r="J1056" s="38">
        <v>10185</v>
      </c>
      <c r="K1056" s="36" t="s">
        <v>3573</v>
      </c>
      <c r="L1056" s="39">
        <v>43047</v>
      </c>
      <c r="M1056" s="39">
        <v>43278</v>
      </c>
      <c r="N1056" s="36" t="s">
        <v>5871</v>
      </c>
      <c r="O1056" s="36" t="s">
        <v>5872</v>
      </c>
      <c r="P1056" s="37">
        <v>0.13500000000000001</v>
      </c>
      <c r="Q1056" s="36" t="s">
        <v>677</v>
      </c>
      <c r="R1056" s="36" t="s">
        <v>682</v>
      </c>
      <c r="S1056" s="47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</row>
    <row r="1057" spans="2:37">
      <c r="B1057" s="36" t="s">
        <v>10727</v>
      </c>
      <c r="C1057" s="36" t="s">
        <v>3586</v>
      </c>
      <c r="D1057" s="36" t="s">
        <v>5914</v>
      </c>
      <c r="E1057" s="36" t="s">
        <v>4879</v>
      </c>
      <c r="F1057" s="36" t="s">
        <v>679</v>
      </c>
      <c r="G1057" s="36" t="s">
        <v>674</v>
      </c>
      <c r="H1057" s="36" t="s">
        <v>675</v>
      </c>
      <c r="I1057" s="37">
        <v>3.1</v>
      </c>
      <c r="J1057" s="38">
        <v>10000</v>
      </c>
      <c r="K1057" s="36" t="s">
        <v>5843</v>
      </c>
      <c r="L1057" s="39">
        <v>43053</v>
      </c>
      <c r="M1057" s="39">
        <v>43061</v>
      </c>
      <c r="N1057" s="36" t="s">
        <v>5844</v>
      </c>
      <c r="O1057" s="36" t="s">
        <v>5848</v>
      </c>
      <c r="P1057" s="37">
        <v>1E-4</v>
      </c>
      <c r="Q1057" s="36" t="s">
        <v>677</v>
      </c>
      <c r="R1057" s="36" t="s">
        <v>682</v>
      </c>
      <c r="S1057" s="4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</row>
    <row r="1058" spans="2:37">
      <c r="B1058" s="36" t="s">
        <v>3587</v>
      </c>
      <c r="C1058" s="36" t="s">
        <v>5915</v>
      </c>
      <c r="D1058" s="36" t="s">
        <v>5916</v>
      </c>
      <c r="E1058" s="36" t="s">
        <v>4879</v>
      </c>
      <c r="F1058" s="36" t="s">
        <v>679</v>
      </c>
      <c r="G1058" s="36" t="s">
        <v>692</v>
      </c>
      <c r="H1058" s="36" t="s">
        <v>675</v>
      </c>
      <c r="I1058" s="37">
        <v>3.1</v>
      </c>
      <c r="J1058" s="38">
        <v>10000</v>
      </c>
      <c r="K1058" s="36" t="s">
        <v>5843</v>
      </c>
      <c r="L1058" s="39">
        <v>43053</v>
      </c>
      <c r="M1058" s="39">
        <v>43061</v>
      </c>
      <c r="N1058" s="36" t="s">
        <v>5844</v>
      </c>
      <c r="O1058" s="36" t="s">
        <v>5848</v>
      </c>
      <c r="P1058" s="37">
        <v>0.17199999999999999</v>
      </c>
      <c r="Q1058" s="36" t="s">
        <v>677</v>
      </c>
      <c r="R1058" s="36" t="s">
        <v>682</v>
      </c>
      <c r="S1058" s="47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</row>
    <row r="1059" spans="2:37">
      <c r="B1059" s="36" t="s">
        <v>3588</v>
      </c>
      <c r="C1059" s="36" t="s">
        <v>5917</v>
      </c>
      <c r="D1059" s="36" t="s">
        <v>10728</v>
      </c>
      <c r="E1059" s="36" t="s">
        <v>4879</v>
      </c>
      <c r="F1059" s="36" t="s">
        <v>679</v>
      </c>
      <c r="G1059" s="36" t="s">
        <v>9487</v>
      </c>
      <c r="H1059" s="36" t="s">
        <v>675</v>
      </c>
      <c r="I1059" s="37">
        <v>3.044</v>
      </c>
      <c r="J1059" s="38">
        <v>10185</v>
      </c>
      <c r="K1059" s="36" t="s">
        <v>5648</v>
      </c>
      <c r="L1059" s="39">
        <v>43053</v>
      </c>
      <c r="M1059" s="39">
        <v>43096</v>
      </c>
      <c r="N1059" s="36" t="s">
        <v>3501</v>
      </c>
      <c r="O1059" s="36" t="s">
        <v>5651</v>
      </c>
      <c r="P1059" s="37">
        <v>5.1999999999999998E-3</v>
      </c>
      <c r="Q1059" s="36" t="s">
        <v>677</v>
      </c>
      <c r="R1059" s="36" t="s">
        <v>682</v>
      </c>
      <c r="S1059" s="47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</row>
    <row r="1060" spans="2:37">
      <c r="B1060" s="36" t="s">
        <v>3589</v>
      </c>
      <c r="C1060" s="36" t="s">
        <v>3590</v>
      </c>
      <c r="D1060" s="36" t="s">
        <v>5918</v>
      </c>
      <c r="E1060" s="36" t="s">
        <v>4879</v>
      </c>
      <c r="F1060" s="36" t="s">
        <v>679</v>
      </c>
      <c r="G1060" s="36" t="s">
        <v>692</v>
      </c>
      <c r="H1060" s="36" t="s">
        <v>675</v>
      </c>
      <c r="I1060" s="37">
        <v>3.044</v>
      </c>
      <c r="J1060" s="38">
        <v>10185</v>
      </c>
      <c r="K1060" s="36" t="s">
        <v>5648</v>
      </c>
      <c r="L1060" s="39">
        <v>43053</v>
      </c>
      <c r="M1060" s="39">
        <v>43096</v>
      </c>
      <c r="N1060" s="36" t="s">
        <v>3501</v>
      </c>
      <c r="O1060" s="36" t="s">
        <v>5651</v>
      </c>
      <c r="P1060" s="37">
        <v>0.17199999999999999</v>
      </c>
      <c r="Q1060" s="36" t="s">
        <v>677</v>
      </c>
      <c r="R1060" s="36" t="s">
        <v>682</v>
      </c>
      <c r="S1060" s="47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</row>
    <row r="1061" spans="2:37">
      <c r="B1061" s="36" t="s">
        <v>10729</v>
      </c>
      <c r="C1061" s="36" t="s">
        <v>5919</v>
      </c>
      <c r="D1061" s="36" t="s">
        <v>3591</v>
      </c>
      <c r="E1061" s="36" t="s">
        <v>4879</v>
      </c>
      <c r="F1061" s="36" t="s">
        <v>679</v>
      </c>
      <c r="G1061" s="36" t="s">
        <v>674</v>
      </c>
      <c r="H1061" s="36" t="s">
        <v>675</v>
      </c>
      <c r="I1061" s="37">
        <v>3.044</v>
      </c>
      <c r="J1061" s="38">
        <v>10185</v>
      </c>
      <c r="K1061" s="36" t="s">
        <v>3538</v>
      </c>
      <c r="L1061" s="39">
        <v>43053</v>
      </c>
      <c r="M1061" s="39">
        <v>43187</v>
      </c>
      <c r="N1061" s="36" t="s">
        <v>5786</v>
      </c>
      <c r="O1061" s="36" t="s">
        <v>5787</v>
      </c>
      <c r="P1061" s="37">
        <v>3.6600000000000001E-2</v>
      </c>
      <c r="Q1061" s="36" t="s">
        <v>677</v>
      </c>
      <c r="R1061" s="36" t="s">
        <v>682</v>
      </c>
      <c r="S1061" s="47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</row>
    <row r="1062" spans="2:37">
      <c r="B1062" s="36" t="s">
        <v>10730</v>
      </c>
      <c r="C1062" s="36" t="s">
        <v>5920</v>
      </c>
      <c r="D1062" s="36" t="s">
        <v>5921</v>
      </c>
      <c r="E1062" s="36" t="s">
        <v>4879</v>
      </c>
      <c r="F1062" s="36" t="s">
        <v>679</v>
      </c>
      <c r="G1062" s="36" t="s">
        <v>692</v>
      </c>
      <c r="H1062" s="36" t="s">
        <v>675</v>
      </c>
      <c r="I1062" s="37">
        <v>3.044</v>
      </c>
      <c r="J1062" s="38">
        <v>10185</v>
      </c>
      <c r="K1062" s="36" t="s">
        <v>3538</v>
      </c>
      <c r="L1062" s="39">
        <v>43053</v>
      </c>
      <c r="M1062" s="39">
        <v>43187</v>
      </c>
      <c r="N1062" s="36" t="s">
        <v>5786</v>
      </c>
      <c r="O1062" s="36" t="s">
        <v>5787</v>
      </c>
      <c r="P1062" s="37">
        <v>0.17199999999999999</v>
      </c>
      <c r="Q1062" s="36" t="s">
        <v>677</v>
      </c>
      <c r="R1062" s="36" t="s">
        <v>682</v>
      </c>
      <c r="S1062" s="47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</row>
    <row r="1063" spans="2:37">
      <c r="B1063" s="36" t="s">
        <v>10731</v>
      </c>
      <c r="C1063" s="36" t="s">
        <v>10732</v>
      </c>
      <c r="D1063" s="36" t="s">
        <v>10733</v>
      </c>
      <c r="E1063" s="36" t="s">
        <v>4879</v>
      </c>
      <c r="F1063" s="36" t="s">
        <v>679</v>
      </c>
      <c r="G1063" s="36" t="s">
        <v>674</v>
      </c>
      <c r="H1063" s="36" t="s">
        <v>675</v>
      </c>
      <c r="I1063" s="37">
        <v>3.044</v>
      </c>
      <c r="J1063" s="38">
        <v>10185</v>
      </c>
      <c r="K1063" s="36" t="s">
        <v>3573</v>
      </c>
      <c r="L1063" s="39">
        <v>43053</v>
      </c>
      <c r="M1063" s="39">
        <v>43278</v>
      </c>
      <c r="N1063" s="36" t="s">
        <v>5871</v>
      </c>
      <c r="O1063" s="36" t="s">
        <v>5872</v>
      </c>
      <c r="P1063" s="37">
        <v>7.5600000000000001E-2</v>
      </c>
      <c r="Q1063" s="36" t="s">
        <v>677</v>
      </c>
      <c r="R1063" s="36" t="s">
        <v>682</v>
      </c>
      <c r="S1063" s="47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</row>
    <row r="1064" spans="2:37">
      <c r="B1064" s="36" t="s">
        <v>10734</v>
      </c>
      <c r="C1064" s="36" t="s">
        <v>5922</v>
      </c>
      <c r="D1064" s="36" t="s">
        <v>5923</v>
      </c>
      <c r="E1064" s="36" t="s">
        <v>4879</v>
      </c>
      <c r="F1064" s="36" t="s">
        <v>679</v>
      </c>
      <c r="G1064" s="36" t="s">
        <v>9925</v>
      </c>
      <c r="H1064" s="36" t="s">
        <v>675</v>
      </c>
      <c r="I1064" s="37">
        <v>3.044</v>
      </c>
      <c r="J1064" s="38">
        <v>10185</v>
      </c>
      <c r="K1064" s="36" t="s">
        <v>3573</v>
      </c>
      <c r="L1064" s="39">
        <v>43053</v>
      </c>
      <c r="M1064" s="39">
        <v>43278</v>
      </c>
      <c r="N1064" s="36" t="s">
        <v>10708</v>
      </c>
      <c r="O1064" s="36" t="s">
        <v>5872</v>
      </c>
      <c r="P1064" s="37">
        <v>0.17199999999999999</v>
      </c>
      <c r="Q1064" s="36" t="s">
        <v>677</v>
      </c>
      <c r="R1064" s="36" t="s">
        <v>682</v>
      </c>
      <c r="S1064" s="47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</row>
    <row r="1065" spans="2:37">
      <c r="B1065" s="36" t="s">
        <v>5924</v>
      </c>
      <c r="C1065" s="36" t="s">
        <v>5925</v>
      </c>
      <c r="D1065" s="36" t="s">
        <v>5926</v>
      </c>
      <c r="E1065" s="36" t="s">
        <v>4879</v>
      </c>
      <c r="F1065" s="36" t="s">
        <v>679</v>
      </c>
      <c r="G1065" s="36" t="s">
        <v>674</v>
      </c>
      <c r="H1065" s="36" t="s">
        <v>9446</v>
      </c>
      <c r="I1065" s="37">
        <v>3.2</v>
      </c>
      <c r="J1065" s="38">
        <v>10000</v>
      </c>
      <c r="K1065" s="36" t="s">
        <v>5843</v>
      </c>
      <c r="L1065" s="39">
        <v>43059</v>
      </c>
      <c r="M1065" s="39">
        <v>43061</v>
      </c>
      <c r="N1065" s="36" t="s">
        <v>5844</v>
      </c>
      <c r="O1065" s="36" t="s">
        <v>5848</v>
      </c>
      <c r="P1065" s="37">
        <v>1E-4</v>
      </c>
      <c r="Q1065" s="36" t="s">
        <v>677</v>
      </c>
      <c r="R1065" s="36" t="s">
        <v>682</v>
      </c>
      <c r="S1065" s="47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</row>
    <row r="1066" spans="2:37">
      <c r="B1066" s="36" t="s">
        <v>461</v>
      </c>
      <c r="C1066" s="36" t="s">
        <v>10735</v>
      </c>
      <c r="D1066" s="36" t="s">
        <v>3592</v>
      </c>
      <c r="E1066" s="36" t="s">
        <v>4879</v>
      </c>
      <c r="F1066" s="36" t="s">
        <v>679</v>
      </c>
      <c r="G1066" s="36" t="s">
        <v>692</v>
      </c>
      <c r="H1066" s="36" t="s">
        <v>675</v>
      </c>
      <c r="I1066" s="37">
        <v>3.2</v>
      </c>
      <c r="J1066" s="38">
        <v>10000</v>
      </c>
      <c r="K1066" s="36" t="s">
        <v>5843</v>
      </c>
      <c r="L1066" s="39">
        <v>43059</v>
      </c>
      <c r="M1066" s="39">
        <v>43061</v>
      </c>
      <c r="N1066" s="36" t="s">
        <v>5844</v>
      </c>
      <c r="O1066" s="36" t="s">
        <v>5848</v>
      </c>
      <c r="P1066" s="37">
        <v>0.21029999999999999</v>
      </c>
      <c r="Q1066" s="36" t="s">
        <v>677</v>
      </c>
      <c r="R1066" s="36" t="s">
        <v>682</v>
      </c>
      <c r="S1066" s="47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</row>
    <row r="1067" spans="2:37">
      <c r="B1067" s="36" t="s">
        <v>10736</v>
      </c>
      <c r="C1067" s="36" t="s">
        <v>3593</v>
      </c>
      <c r="D1067" s="36" t="s">
        <v>5927</v>
      </c>
      <c r="E1067" s="36" t="s">
        <v>4879</v>
      </c>
      <c r="F1067" s="36" t="s">
        <v>679</v>
      </c>
      <c r="G1067" s="36" t="s">
        <v>674</v>
      </c>
      <c r="H1067" s="36" t="s">
        <v>675</v>
      </c>
      <c r="I1067" s="37">
        <v>3.1419999999999999</v>
      </c>
      <c r="J1067" s="38">
        <v>10185</v>
      </c>
      <c r="K1067" s="36" t="s">
        <v>5648</v>
      </c>
      <c r="L1067" s="39">
        <v>43059</v>
      </c>
      <c r="M1067" s="39">
        <v>43096</v>
      </c>
      <c r="N1067" s="36" t="s">
        <v>3501</v>
      </c>
      <c r="O1067" s="36" t="s">
        <v>5651</v>
      </c>
      <c r="P1067" s="37">
        <v>1.8E-3</v>
      </c>
      <c r="Q1067" s="36" t="s">
        <v>677</v>
      </c>
      <c r="R1067" s="36" t="s">
        <v>682</v>
      </c>
      <c r="S1067" s="4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</row>
    <row r="1068" spans="2:37">
      <c r="B1068" s="36" t="s">
        <v>5928</v>
      </c>
      <c r="C1068" s="36" t="s">
        <v>3594</v>
      </c>
      <c r="D1068" s="36" t="s">
        <v>5929</v>
      </c>
      <c r="E1068" s="36" t="s">
        <v>4879</v>
      </c>
      <c r="F1068" s="36" t="s">
        <v>679</v>
      </c>
      <c r="G1068" s="36" t="s">
        <v>692</v>
      </c>
      <c r="H1068" s="36" t="s">
        <v>675</v>
      </c>
      <c r="I1068" s="37">
        <v>3.1419999999999999</v>
      </c>
      <c r="J1068" s="38">
        <v>10185</v>
      </c>
      <c r="K1068" s="36" t="s">
        <v>5648</v>
      </c>
      <c r="L1068" s="39">
        <v>43059</v>
      </c>
      <c r="M1068" s="39">
        <v>43096</v>
      </c>
      <c r="N1068" s="36" t="s">
        <v>3501</v>
      </c>
      <c r="O1068" s="36" t="s">
        <v>5651</v>
      </c>
      <c r="P1068" s="37">
        <v>0.21029999999999999</v>
      </c>
      <c r="Q1068" s="36" t="s">
        <v>677</v>
      </c>
      <c r="R1068" s="36" t="s">
        <v>682</v>
      </c>
      <c r="S1068" s="47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</row>
    <row r="1069" spans="2:37">
      <c r="B1069" s="36" t="s">
        <v>5930</v>
      </c>
      <c r="C1069" s="36" t="s">
        <v>3595</v>
      </c>
      <c r="D1069" s="36" t="s">
        <v>10737</v>
      </c>
      <c r="E1069" s="36" t="s">
        <v>4879</v>
      </c>
      <c r="F1069" s="36" t="s">
        <v>679</v>
      </c>
      <c r="G1069" s="36" t="s">
        <v>674</v>
      </c>
      <c r="H1069" s="36" t="s">
        <v>675</v>
      </c>
      <c r="I1069" s="37">
        <v>3.1419999999999999</v>
      </c>
      <c r="J1069" s="38">
        <v>10185</v>
      </c>
      <c r="K1069" s="36" t="s">
        <v>3538</v>
      </c>
      <c r="L1069" s="39">
        <v>43059</v>
      </c>
      <c r="M1069" s="39">
        <v>43187</v>
      </c>
      <c r="N1069" s="36" t="s">
        <v>5786</v>
      </c>
      <c r="O1069" s="36" t="s">
        <v>5787</v>
      </c>
      <c r="P1069" s="37">
        <v>2.47E-2</v>
      </c>
      <c r="Q1069" s="36" t="s">
        <v>677</v>
      </c>
      <c r="R1069" s="36" t="s">
        <v>682</v>
      </c>
      <c r="S1069" s="47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</row>
    <row r="1070" spans="2:37">
      <c r="B1070" s="36" t="s">
        <v>3596</v>
      </c>
      <c r="C1070" s="36" t="s">
        <v>5931</v>
      </c>
      <c r="D1070" s="36" t="s">
        <v>5932</v>
      </c>
      <c r="E1070" s="36" t="s">
        <v>4879</v>
      </c>
      <c r="F1070" s="36" t="s">
        <v>679</v>
      </c>
      <c r="G1070" s="36" t="s">
        <v>692</v>
      </c>
      <c r="H1070" s="36" t="s">
        <v>675</v>
      </c>
      <c r="I1070" s="37">
        <v>3.1419999999999999</v>
      </c>
      <c r="J1070" s="38">
        <v>10185</v>
      </c>
      <c r="K1070" s="36" t="s">
        <v>3538</v>
      </c>
      <c r="L1070" s="39">
        <v>43059</v>
      </c>
      <c r="M1070" s="39">
        <v>43187</v>
      </c>
      <c r="N1070" s="36" t="s">
        <v>5786</v>
      </c>
      <c r="O1070" s="36" t="s">
        <v>5787</v>
      </c>
      <c r="P1070" s="37">
        <v>0.21029999999999999</v>
      </c>
      <c r="Q1070" s="36" t="s">
        <v>677</v>
      </c>
      <c r="R1070" s="36" t="s">
        <v>682</v>
      </c>
      <c r="S1070" s="47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</row>
    <row r="1071" spans="2:37">
      <c r="B1071" s="36" t="s">
        <v>10738</v>
      </c>
      <c r="C1071" s="36" t="s">
        <v>10739</v>
      </c>
      <c r="D1071" s="36" t="s">
        <v>5933</v>
      </c>
      <c r="E1071" s="36" t="s">
        <v>4879</v>
      </c>
      <c r="F1071" s="36" t="s">
        <v>679</v>
      </c>
      <c r="G1071" s="36" t="s">
        <v>674</v>
      </c>
      <c r="H1071" s="36" t="s">
        <v>675</v>
      </c>
      <c r="I1071" s="37">
        <v>3.1419999999999999</v>
      </c>
      <c r="J1071" s="38">
        <v>10185</v>
      </c>
      <c r="K1071" s="36" t="s">
        <v>3573</v>
      </c>
      <c r="L1071" s="39">
        <v>43059</v>
      </c>
      <c r="M1071" s="39">
        <v>43278</v>
      </c>
      <c r="N1071" s="36" t="s">
        <v>5871</v>
      </c>
      <c r="O1071" s="36" t="s">
        <v>5872</v>
      </c>
      <c r="P1071" s="37">
        <v>6.6199999999999995E-2</v>
      </c>
      <c r="Q1071" s="36" t="s">
        <v>677</v>
      </c>
      <c r="R1071" s="36" t="s">
        <v>682</v>
      </c>
      <c r="S1071" s="47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</row>
    <row r="1072" spans="2:37">
      <c r="B1072" s="36" t="s">
        <v>10740</v>
      </c>
      <c r="C1072" s="36" t="s">
        <v>10741</v>
      </c>
      <c r="D1072" s="36" t="s">
        <v>5934</v>
      </c>
      <c r="E1072" s="36" t="s">
        <v>4879</v>
      </c>
      <c r="F1072" s="36" t="s">
        <v>679</v>
      </c>
      <c r="G1072" s="36" t="s">
        <v>692</v>
      </c>
      <c r="H1072" s="36" t="s">
        <v>675</v>
      </c>
      <c r="I1072" s="37">
        <v>3.1419999999999999</v>
      </c>
      <c r="J1072" s="38">
        <v>10185</v>
      </c>
      <c r="K1072" s="36" t="s">
        <v>3573</v>
      </c>
      <c r="L1072" s="39">
        <v>43059</v>
      </c>
      <c r="M1072" s="39">
        <v>43278</v>
      </c>
      <c r="N1072" s="36" t="s">
        <v>5871</v>
      </c>
      <c r="O1072" s="36" t="s">
        <v>5872</v>
      </c>
      <c r="P1072" s="37">
        <v>0.21029999999999999</v>
      </c>
      <c r="Q1072" s="36" t="s">
        <v>677</v>
      </c>
      <c r="R1072" s="36" t="s">
        <v>682</v>
      </c>
      <c r="S1072" s="47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</row>
    <row r="1073" spans="2:37">
      <c r="B1073" s="36" t="s">
        <v>10742</v>
      </c>
      <c r="C1073" s="36" t="s">
        <v>5935</v>
      </c>
      <c r="D1073" s="36" t="s">
        <v>10743</v>
      </c>
      <c r="E1073" s="36" t="s">
        <v>4879</v>
      </c>
      <c r="F1073" s="36" t="s">
        <v>679</v>
      </c>
      <c r="G1073" s="36" t="s">
        <v>674</v>
      </c>
      <c r="H1073" s="36" t="s">
        <v>675</v>
      </c>
      <c r="I1073" s="37">
        <v>3.24</v>
      </c>
      <c r="J1073" s="38">
        <v>10185</v>
      </c>
      <c r="K1073" s="36" t="s">
        <v>5648</v>
      </c>
      <c r="L1073" s="39">
        <v>43062</v>
      </c>
      <c r="M1073" s="39">
        <v>43096</v>
      </c>
      <c r="N1073" s="36" t="s">
        <v>3501</v>
      </c>
      <c r="O1073" s="36" t="s">
        <v>5651</v>
      </c>
      <c r="P1073" s="37">
        <v>5.8999999999999999E-3</v>
      </c>
      <c r="Q1073" s="36" t="s">
        <v>677</v>
      </c>
      <c r="R1073" s="36" t="s">
        <v>9492</v>
      </c>
      <c r="S1073" s="47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</row>
    <row r="1074" spans="2:37">
      <c r="B1074" s="36" t="s">
        <v>5936</v>
      </c>
      <c r="C1074" s="36" t="s">
        <v>5937</v>
      </c>
      <c r="D1074" s="36" t="s">
        <v>5938</v>
      </c>
      <c r="E1074" s="36" t="s">
        <v>4879</v>
      </c>
      <c r="F1074" s="36" t="s">
        <v>679</v>
      </c>
      <c r="G1074" s="36" t="s">
        <v>692</v>
      </c>
      <c r="H1074" s="36" t="s">
        <v>675</v>
      </c>
      <c r="I1074" s="37">
        <v>3.24</v>
      </c>
      <c r="J1074" s="38">
        <v>10185</v>
      </c>
      <c r="K1074" s="36" t="s">
        <v>5648</v>
      </c>
      <c r="L1074" s="39">
        <v>43062</v>
      </c>
      <c r="M1074" s="39">
        <v>43096</v>
      </c>
      <c r="N1074" s="36" t="s">
        <v>3501</v>
      </c>
      <c r="O1074" s="36" t="s">
        <v>5651</v>
      </c>
      <c r="P1074" s="37">
        <v>0.23300000000000001</v>
      </c>
      <c r="Q1074" s="36" t="s">
        <v>677</v>
      </c>
      <c r="R1074" s="36" t="s">
        <v>682</v>
      </c>
      <c r="S1074" s="47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</row>
    <row r="1075" spans="2:37">
      <c r="B1075" s="36" t="s">
        <v>10744</v>
      </c>
      <c r="C1075" s="36" t="s">
        <v>10745</v>
      </c>
      <c r="D1075" s="36" t="s">
        <v>10746</v>
      </c>
      <c r="E1075" s="36" t="s">
        <v>4879</v>
      </c>
      <c r="F1075" s="36" t="s">
        <v>679</v>
      </c>
      <c r="G1075" s="36" t="s">
        <v>674</v>
      </c>
      <c r="H1075" s="36" t="s">
        <v>675</v>
      </c>
      <c r="I1075" s="37">
        <v>3.24</v>
      </c>
      <c r="J1075" s="38">
        <v>10185</v>
      </c>
      <c r="K1075" s="36" t="s">
        <v>3538</v>
      </c>
      <c r="L1075" s="39">
        <v>43062</v>
      </c>
      <c r="M1075" s="39">
        <v>43187</v>
      </c>
      <c r="N1075" s="36" t="s">
        <v>5786</v>
      </c>
      <c r="O1075" s="36" t="s">
        <v>5787</v>
      </c>
      <c r="P1075" s="37">
        <v>4.6800000000000001E-2</v>
      </c>
      <c r="Q1075" s="36" t="s">
        <v>677</v>
      </c>
      <c r="R1075" s="36" t="s">
        <v>682</v>
      </c>
      <c r="S1075" s="47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</row>
    <row r="1076" spans="2:37">
      <c r="B1076" s="36" t="s">
        <v>5939</v>
      </c>
      <c r="C1076" s="36" t="s">
        <v>5940</v>
      </c>
      <c r="D1076" s="36" t="s">
        <v>5941</v>
      </c>
      <c r="E1076" s="36" t="s">
        <v>4879</v>
      </c>
      <c r="F1076" s="36" t="s">
        <v>679</v>
      </c>
      <c r="G1076" s="36" t="s">
        <v>692</v>
      </c>
      <c r="H1076" s="36" t="s">
        <v>675</v>
      </c>
      <c r="I1076" s="37">
        <v>3.24</v>
      </c>
      <c r="J1076" s="38">
        <v>10185</v>
      </c>
      <c r="K1076" s="36" t="s">
        <v>3538</v>
      </c>
      <c r="L1076" s="39">
        <v>43062</v>
      </c>
      <c r="M1076" s="39">
        <v>43187</v>
      </c>
      <c r="N1076" s="36" t="s">
        <v>5786</v>
      </c>
      <c r="O1076" s="36" t="s">
        <v>5787</v>
      </c>
      <c r="P1076" s="37">
        <v>0.23369999999999999</v>
      </c>
      <c r="Q1076" s="36" t="s">
        <v>677</v>
      </c>
      <c r="R1076" s="36" t="s">
        <v>682</v>
      </c>
      <c r="S1076" s="47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</row>
    <row r="1077" spans="2:37">
      <c r="B1077" s="36" t="s">
        <v>10747</v>
      </c>
      <c r="C1077" s="36" t="s">
        <v>10748</v>
      </c>
      <c r="D1077" s="36" t="s">
        <v>5942</v>
      </c>
      <c r="E1077" s="36" t="s">
        <v>4879</v>
      </c>
      <c r="F1077" s="36" t="s">
        <v>679</v>
      </c>
      <c r="G1077" s="36" t="s">
        <v>674</v>
      </c>
      <c r="H1077" s="36" t="s">
        <v>675</v>
      </c>
      <c r="I1077" s="37">
        <v>3.24</v>
      </c>
      <c r="J1077" s="38">
        <v>10185</v>
      </c>
      <c r="K1077" s="36" t="s">
        <v>3573</v>
      </c>
      <c r="L1077" s="39">
        <v>43062</v>
      </c>
      <c r="M1077" s="39">
        <v>43278</v>
      </c>
      <c r="N1077" s="36" t="s">
        <v>5871</v>
      </c>
      <c r="O1077" s="36" t="s">
        <v>5872</v>
      </c>
      <c r="P1077" s="37">
        <v>9.2200000000000004E-2</v>
      </c>
      <c r="Q1077" s="36" t="s">
        <v>677</v>
      </c>
      <c r="R1077" s="36" t="s">
        <v>682</v>
      </c>
      <c r="S1077" s="4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</row>
    <row r="1078" spans="2:37">
      <c r="B1078" s="36" t="s">
        <v>5943</v>
      </c>
      <c r="C1078" s="36" t="s">
        <v>10749</v>
      </c>
      <c r="D1078" s="36" t="s">
        <v>10750</v>
      </c>
      <c r="E1078" s="36" t="s">
        <v>4879</v>
      </c>
      <c r="F1078" s="36" t="s">
        <v>679</v>
      </c>
      <c r="G1078" s="36" t="s">
        <v>692</v>
      </c>
      <c r="H1078" s="36" t="s">
        <v>675</v>
      </c>
      <c r="I1078" s="37">
        <v>3.24</v>
      </c>
      <c r="J1078" s="38">
        <v>10185</v>
      </c>
      <c r="K1078" s="36" t="s">
        <v>3573</v>
      </c>
      <c r="L1078" s="39">
        <v>43062</v>
      </c>
      <c r="M1078" s="39">
        <v>43278</v>
      </c>
      <c r="N1078" s="36" t="s">
        <v>5871</v>
      </c>
      <c r="O1078" s="36" t="s">
        <v>5872</v>
      </c>
      <c r="P1078" s="37">
        <v>0.2394</v>
      </c>
      <c r="Q1078" s="36" t="s">
        <v>677</v>
      </c>
      <c r="R1078" s="36" t="s">
        <v>682</v>
      </c>
      <c r="S1078" s="47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</row>
    <row r="1079" spans="2:37">
      <c r="B1079" s="36" t="s">
        <v>462</v>
      </c>
      <c r="C1079" s="36" t="s">
        <v>10751</v>
      </c>
      <c r="D1079" s="36" t="s">
        <v>5944</v>
      </c>
      <c r="E1079" s="36" t="s">
        <v>4879</v>
      </c>
      <c r="F1079" s="36" t="s">
        <v>679</v>
      </c>
      <c r="G1079" s="36" t="s">
        <v>674</v>
      </c>
      <c r="H1079" s="36" t="s">
        <v>675</v>
      </c>
      <c r="I1079" s="37">
        <v>2.8959999999999999</v>
      </c>
      <c r="J1079" s="38">
        <v>10185</v>
      </c>
      <c r="K1079" s="36" t="s">
        <v>5953</v>
      </c>
      <c r="L1079" s="39">
        <v>43062</v>
      </c>
      <c r="M1079" s="39">
        <v>43124</v>
      </c>
      <c r="N1079" s="36" t="s">
        <v>5950</v>
      </c>
      <c r="O1079" s="36" t="s">
        <v>5945</v>
      </c>
      <c r="P1079" s="37">
        <v>0.1636</v>
      </c>
      <c r="Q1079" s="36" t="s">
        <v>677</v>
      </c>
      <c r="R1079" s="36" t="s">
        <v>9492</v>
      </c>
      <c r="S1079" s="47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</row>
    <row r="1080" spans="2:37">
      <c r="B1080" s="36" t="s">
        <v>5946</v>
      </c>
      <c r="C1080" s="36" t="s">
        <v>10752</v>
      </c>
      <c r="D1080" s="36" t="s">
        <v>10753</v>
      </c>
      <c r="E1080" s="36" t="s">
        <v>4879</v>
      </c>
      <c r="F1080" s="36" t="s">
        <v>679</v>
      </c>
      <c r="G1080" s="36" t="s">
        <v>674</v>
      </c>
      <c r="H1080" s="36" t="s">
        <v>675</v>
      </c>
      <c r="I1080" s="37">
        <v>2.9460000000000002</v>
      </c>
      <c r="J1080" s="38">
        <v>10185</v>
      </c>
      <c r="K1080" s="36" t="s">
        <v>5953</v>
      </c>
      <c r="L1080" s="39">
        <v>43062</v>
      </c>
      <c r="M1080" s="39">
        <v>43124</v>
      </c>
      <c r="N1080" s="36" t="s">
        <v>5950</v>
      </c>
      <c r="O1080" s="36" t="s">
        <v>5945</v>
      </c>
      <c r="P1080" s="37">
        <v>0.1235</v>
      </c>
      <c r="Q1080" s="36" t="s">
        <v>677</v>
      </c>
      <c r="R1080" s="36" t="s">
        <v>682</v>
      </c>
      <c r="S1080" s="47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</row>
    <row r="1081" spans="2:37">
      <c r="B1081" s="36" t="s">
        <v>5947</v>
      </c>
      <c r="C1081" s="36" t="s">
        <v>5948</v>
      </c>
      <c r="D1081" s="36" t="s">
        <v>5949</v>
      </c>
      <c r="E1081" s="36" t="s">
        <v>4879</v>
      </c>
      <c r="F1081" s="36" t="s">
        <v>679</v>
      </c>
      <c r="G1081" s="36" t="s">
        <v>674</v>
      </c>
      <c r="H1081" s="36" t="s">
        <v>675</v>
      </c>
      <c r="I1081" s="37">
        <v>3.044</v>
      </c>
      <c r="J1081" s="38">
        <v>10185</v>
      </c>
      <c r="K1081" s="36" t="s">
        <v>5953</v>
      </c>
      <c r="L1081" s="39">
        <v>43062</v>
      </c>
      <c r="M1081" s="39">
        <v>43124</v>
      </c>
      <c r="N1081" s="36" t="s">
        <v>5950</v>
      </c>
      <c r="O1081" s="36" t="s">
        <v>5945</v>
      </c>
      <c r="P1081" s="37">
        <v>6.83E-2</v>
      </c>
      <c r="Q1081" s="36" t="s">
        <v>677</v>
      </c>
      <c r="R1081" s="36" t="s">
        <v>682</v>
      </c>
      <c r="S1081" s="47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</row>
    <row r="1082" spans="2:37">
      <c r="B1082" s="36" t="s">
        <v>10754</v>
      </c>
      <c r="C1082" s="36" t="s">
        <v>3597</v>
      </c>
      <c r="D1082" s="36" t="s">
        <v>463</v>
      </c>
      <c r="E1082" s="36" t="s">
        <v>4879</v>
      </c>
      <c r="F1082" s="36" t="s">
        <v>9453</v>
      </c>
      <c r="G1082" s="36" t="s">
        <v>674</v>
      </c>
      <c r="H1082" s="36" t="s">
        <v>675</v>
      </c>
      <c r="I1082" s="37">
        <v>3.1419999999999999</v>
      </c>
      <c r="J1082" s="38">
        <v>10185</v>
      </c>
      <c r="K1082" s="36" t="s">
        <v>5953</v>
      </c>
      <c r="L1082" s="39">
        <v>43062</v>
      </c>
      <c r="M1082" s="39">
        <v>43124</v>
      </c>
      <c r="N1082" s="36" t="s">
        <v>5950</v>
      </c>
      <c r="O1082" s="36" t="s">
        <v>5945</v>
      </c>
      <c r="P1082" s="37">
        <v>3.8699999999999998E-2</v>
      </c>
      <c r="Q1082" s="36" t="s">
        <v>677</v>
      </c>
      <c r="R1082" s="36" t="s">
        <v>682</v>
      </c>
      <c r="S1082" s="47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</row>
    <row r="1083" spans="2:37">
      <c r="B1083" s="36" t="s">
        <v>5951</v>
      </c>
      <c r="C1083" s="36" t="s">
        <v>3598</v>
      </c>
      <c r="D1083" s="36" t="s">
        <v>5952</v>
      </c>
      <c r="E1083" s="36" t="s">
        <v>4879</v>
      </c>
      <c r="F1083" s="36" t="s">
        <v>679</v>
      </c>
      <c r="G1083" s="36" t="s">
        <v>674</v>
      </c>
      <c r="H1083" s="36" t="s">
        <v>675</v>
      </c>
      <c r="I1083" s="37">
        <v>3.24</v>
      </c>
      <c r="J1083" s="38">
        <v>10185</v>
      </c>
      <c r="K1083" s="36" t="s">
        <v>5953</v>
      </c>
      <c r="L1083" s="39">
        <v>43062</v>
      </c>
      <c r="M1083" s="39">
        <v>43124</v>
      </c>
      <c r="N1083" s="36" t="s">
        <v>5950</v>
      </c>
      <c r="O1083" s="36" t="s">
        <v>5945</v>
      </c>
      <c r="P1083" s="37">
        <v>1.78E-2</v>
      </c>
      <c r="Q1083" s="36" t="s">
        <v>677</v>
      </c>
      <c r="R1083" s="36" t="s">
        <v>682</v>
      </c>
      <c r="S1083" s="47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</row>
    <row r="1084" spans="2:37">
      <c r="B1084" s="36" t="s">
        <v>3599</v>
      </c>
      <c r="C1084" s="36" t="s">
        <v>10755</v>
      </c>
      <c r="D1084" s="36" t="s">
        <v>10756</v>
      </c>
      <c r="E1084" s="36" t="s">
        <v>4879</v>
      </c>
      <c r="F1084" s="36" t="s">
        <v>679</v>
      </c>
      <c r="G1084" s="36" t="s">
        <v>692</v>
      </c>
      <c r="H1084" s="36" t="s">
        <v>675</v>
      </c>
      <c r="I1084" s="37">
        <v>2.8959999999999999</v>
      </c>
      <c r="J1084" s="38">
        <v>10185</v>
      </c>
      <c r="K1084" s="36" t="s">
        <v>5953</v>
      </c>
      <c r="L1084" s="39">
        <v>43062</v>
      </c>
      <c r="M1084" s="39">
        <v>43124</v>
      </c>
      <c r="N1084" s="36" t="s">
        <v>5950</v>
      </c>
      <c r="O1084" s="36" t="s">
        <v>5945</v>
      </c>
      <c r="P1084" s="37">
        <v>2.6200000000000001E-2</v>
      </c>
      <c r="Q1084" s="36" t="s">
        <v>677</v>
      </c>
      <c r="R1084" s="36" t="s">
        <v>682</v>
      </c>
      <c r="S1084" s="47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</row>
    <row r="1085" spans="2:37">
      <c r="B1085" s="36" t="s">
        <v>3600</v>
      </c>
      <c r="C1085" s="36" t="s">
        <v>10757</v>
      </c>
      <c r="D1085" s="36" t="s">
        <v>5954</v>
      </c>
      <c r="E1085" s="36" t="s">
        <v>4879</v>
      </c>
      <c r="F1085" s="36" t="s">
        <v>679</v>
      </c>
      <c r="G1085" s="36" t="s">
        <v>692</v>
      </c>
      <c r="H1085" s="36" t="s">
        <v>675</v>
      </c>
      <c r="I1085" s="37">
        <v>2.9460000000000002</v>
      </c>
      <c r="J1085" s="38">
        <v>10185</v>
      </c>
      <c r="K1085" s="36" t="s">
        <v>5953</v>
      </c>
      <c r="L1085" s="39">
        <v>43062</v>
      </c>
      <c r="M1085" s="39">
        <v>43124</v>
      </c>
      <c r="N1085" s="36" t="s">
        <v>5950</v>
      </c>
      <c r="O1085" s="36" t="s">
        <v>5945</v>
      </c>
      <c r="P1085" s="37">
        <v>3.9600000000000003E-2</v>
      </c>
      <c r="Q1085" s="36" t="s">
        <v>677</v>
      </c>
      <c r="R1085" s="36" t="s">
        <v>682</v>
      </c>
      <c r="S1085" s="47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</row>
    <row r="1086" spans="2:37">
      <c r="B1086" s="36" t="s">
        <v>10758</v>
      </c>
      <c r="C1086" s="36" t="s">
        <v>5955</v>
      </c>
      <c r="D1086" s="36" t="s">
        <v>10759</v>
      </c>
      <c r="E1086" s="36" t="s">
        <v>4879</v>
      </c>
      <c r="F1086" s="36" t="s">
        <v>679</v>
      </c>
      <c r="G1086" s="36" t="s">
        <v>692</v>
      </c>
      <c r="H1086" s="36" t="s">
        <v>675</v>
      </c>
      <c r="I1086" s="37">
        <v>3.044</v>
      </c>
      <c r="J1086" s="38">
        <v>10185</v>
      </c>
      <c r="K1086" s="36" t="s">
        <v>5953</v>
      </c>
      <c r="L1086" s="39">
        <v>43062</v>
      </c>
      <c r="M1086" s="39">
        <v>43124</v>
      </c>
      <c r="N1086" s="36" t="s">
        <v>5950</v>
      </c>
      <c r="O1086" s="36" t="s">
        <v>5945</v>
      </c>
      <c r="P1086" s="37">
        <v>8.3799999999999999E-2</v>
      </c>
      <c r="Q1086" s="36" t="s">
        <v>677</v>
      </c>
      <c r="R1086" s="36" t="s">
        <v>682</v>
      </c>
      <c r="S1086" s="47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</row>
    <row r="1087" spans="2:37">
      <c r="B1087" s="36" t="s">
        <v>5956</v>
      </c>
      <c r="C1087" s="36" t="s">
        <v>10760</v>
      </c>
      <c r="D1087" s="36" t="s">
        <v>5957</v>
      </c>
      <c r="E1087" s="36" t="s">
        <v>4879</v>
      </c>
      <c r="F1087" s="36" t="s">
        <v>679</v>
      </c>
      <c r="G1087" s="36" t="s">
        <v>692</v>
      </c>
      <c r="H1087" s="36" t="s">
        <v>675</v>
      </c>
      <c r="I1087" s="37">
        <v>3.1419999999999999</v>
      </c>
      <c r="J1087" s="38">
        <v>10185</v>
      </c>
      <c r="K1087" s="36" t="s">
        <v>5953</v>
      </c>
      <c r="L1087" s="39">
        <v>43062</v>
      </c>
      <c r="M1087" s="39">
        <v>43124</v>
      </c>
      <c r="N1087" s="36" t="s">
        <v>5950</v>
      </c>
      <c r="O1087" s="36" t="s">
        <v>5945</v>
      </c>
      <c r="P1087" s="37">
        <v>0.1527</v>
      </c>
      <c r="Q1087" s="36" t="s">
        <v>677</v>
      </c>
      <c r="R1087" s="36" t="s">
        <v>682</v>
      </c>
      <c r="S1087" s="4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</row>
    <row r="1088" spans="2:37">
      <c r="B1088" s="36" t="s">
        <v>3601</v>
      </c>
      <c r="C1088" s="36" t="s">
        <v>3602</v>
      </c>
      <c r="D1088" s="36" t="s">
        <v>464</v>
      </c>
      <c r="E1088" s="36" t="s">
        <v>4879</v>
      </c>
      <c r="F1088" s="36" t="s">
        <v>9453</v>
      </c>
      <c r="G1088" s="36" t="s">
        <v>692</v>
      </c>
      <c r="H1088" s="36" t="s">
        <v>675</v>
      </c>
      <c r="I1088" s="37">
        <v>3.24</v>
      </c>
      <c r="J1088" s="38">
        <v>10185</v>
      </c>
      <c r="K1088" s="36" t="s">
        <v>5953</v>
      </c>
      <c r="L1088" s="39">
        <v>43062</v>
      </c>
      <c r="M1088" s="39">
        <v>43124</v>
      </c>
      <c r="N1088" s="36" t="s">
        <v>5950</v>
      </c>
      <c r="O1088" s="36" t="s">
        <v>5945</v>
      </c>
      <c r="P1088" s="37">
        <v>0.23300000000000001</v>
      </c>
      <c r="Q1088" s="36" t="s">
        <v>677</v>
      </c>
      <c r="R1088" s="36" t="s">
        <v>682</v>
      </c>
      <c r="S1088" s="47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</row>
    <row r="1089" spans="2:37">
      <c r="B1089" s="36" t="s">
        <v>5958</v>
      </c>
      <c r="C1089" s="36" t="s">
        <v>3603</v>
      </c>
      <c r="D1089" s="36" t="s">
        <v>10761</v>
      </c>
      <c r="E1089" s="36" t="s">
        <v>4879</v>
      </c>
      <c r="F1089" s="36" t="s">
        <v>679</v>
      </c>
      <c r="G1089" s="36" t="s">
        <v>674</v>
      </c>
      <c r="H1089" s="36" t="s">
        <v>675</v>
      </c>
      <c r="I1089" s="37">
        <v>2.847</v>
      </c>
      <c r="J1089" s="38">
        <v>10185</v>
      </c>
      <c r="K1089" s="36" t="s">
        <v>5953</v>
      </c>
      <c r="L1089" s="39">
        <v>43063</v>
      </c>
      <c r="M1089" s="39">
        <v>43124</v>
      </c>
      <c r="N1089" s="36" t="s">
        <v>5950</v>
      </c>
      <c r="O1089" s="36" t="s">
        <v>5945</v>
      </c>
      <c r="P1089" s="37">
        <v>0.13389999999999999</v>
      </c>
      <c r="Q1089" s="36" t="s">
        <v>677</v>
      </c>
      <c r="R1089" s="36" t="s">
        <v>682</v>
      </c>
      <c r="S1089" s="47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</row>
    <row r="1090" spans="2:37">
      <c r="B1090" s="36" t="s">
        <v>5959</v>
      </c>
      <c r="C1090" s="36" t="s">
        <v>5960</v>
      </c>
      <c r="D1090" s="36" t="s">
        <v>5961</v>
      </c>
      <c r="E1090" s="36" t="s">
        <v>4879</v>
      </c>
      <c r="F1090" s="36" t="s">
        <v>679</v>
      </c>
      <c r="G1090" s="36" t="s">
        <v>692</v>
      </c>
      <c r="H1090" s="36" t="s">
        <v>675</v>
      </c>
      <c r="I1090" s="37">
        <v>2.847</v>
      </c>
      <c r="J1090" s="38">
        <v>10185</v>
      </c>
      <c r="K1090" s="36" t="s">
        <v>5953</v>
      </c>
      <c r="L1090" s="39">
        <v>43063</v>
      </c>
      <c r="M1090" s="39">
        <v>43124</v>
      </c>
      <c r="N1090" s="36" t="s">
        <v>5950</v>
      </c>
      <c r="O1090" s="36" t="s">
        <v>5945</v>
      </c>
      <c r="P1090" s="37">
        <v>2.81E-2</v>
      </c>
      <c r="Q1090" s="36" t="s">
        <v>677</v>
      </c>
      <c r="R1090" s="36" t="s">
        <v>682</v>
      </c>
      <c r="S1090" s="47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</row>
    <row r="1091" spans="2:37">
      <c r="B1091" s="36" t="s">
        <v>5962</v>
      </c>
      <c r="C1091" s="36" t="s">
        <v>10762</v>
      </c>
      <c r="D1091" s="36" t="s">
        <v>5963</v>
      </c>
      <c r="E1091" s="36" t="s">
        <v>4879</v>
      </c>
      <c r="F1091" s="36" t="s">
        <v>679</v>
      </c>
      <c r="G1091" s="36" t="s">
        <v>674</v>
      </c>
      <c r="H1091" s="36" t="s">
        <v>675</v>
      </c>
      <c r="I1091" s="37">
        <v>2.8</v>
      </c>
      <c r="J1091" s="38">
        <v>10000</v>
      </c>
      <c r="K1091" s="36" t="s">
        <v>5648</v>
      </c>
      <c r="L1091" s="39">
        <v>43067</v>
      </c>
      <c r="M1091" s="39">
        <v>43096</v>
      </c>
      <c r="N1091" s="36" t="s">
        <v>3501</v>
      </c>
      <c r="O1091" s="36" t="s">
        <v>5651</v>
      </c>
      <c r="P1091" s="37">
        <v>0.1338</v>
      </c>
      <c r="Q1091" s="36" t="s">
        <v>677</v>
      </c>
      <c r="R1091" s="36" t="s">
        <v>682</v>
      </c>
      <c r="S1091" s="47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</row>
    <row r="1092" spans="2:37">
      <c r="B1092" s="36" t="s">
        <v>5964</v>
      </c>
      <c r="C1092" s="36" t="s">
        <v>10763</v>
      </c>
      <c r="D1092" s="36" t="s">
        <v>10764</v>
      </c>
      <c r="E1092" s="36" t="s">
        <v>4879</v>
      </c>
      <c r="F1092" s="36" t="s">
        <v>679</v>
      </c>
      <c r="G1092" s="36" t="s">
        <v>674</v>
      </c>
      <c r="H1092" s="36" t="s">
        <v>675</v>
      </c>
      <c r="I1092" s="37">
        <v>2.85</v>
      </c>
      <c r="J1092" s="38">
        <v>10000</v>
      </c>
      <c r="K1092" s="36" t="s">
        <v>5648</v>
      </c>
      <c r="L1092" s="39">
        <v>43067</v>
      </c>
      <c r="M1092" s="39">
        <v>43096</v>
      </c>
      <c r="N1092" s="36" t="s">
        <v>3501</v>
      </c>
      <c r="O1092" s="36" t="s">
        <v>5651</v>
      </c>
      <c r="P1092" s="37">
        <v>9.5500000000000002E-2</v>
      </c>
      <c r="Q1092" s="36" t="s">
        <v>677</v>
      </c>
      <c r="R1092" s="36" t="s">
        <v>682</v>
      </c>
      <c r="S1092" s="47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</row>
    <row r="1093" spans="2:37">
      <c r="B1093" s="36" t="s">
        <v>10765</v>
      </c>
      <c r="C1093" s="36" t="s">
        <v>3604</v>
      </c>
      <c r="D1093" s="36" t="s">
        <v>10766</v>
      </c>
      <c r="E1093" s="36" t="s">
        <v>4879</v>
      </c>
      <c r="F1093" s="36" t="s">
        <v>679</v>
      </c>
      <c r="G1093" s="36" t="s">
        <v>674</v>
      </c>
      <c r="H1093" s="36" t="s">
        <v>675</v>
      </c>
      <c r="I1093" s="37">
        <v>2.9</v>
      </c>
      <c r="J1093" s="38">
        <v>10000</v>
      </c>
      <c r="K1093" s="36" t="s">
        <v>5648</v>
      </c>
      <c r="L1093" s="39">
        <v>43067</v>
      </c>
      <c r="M1093" s="39">
        <v>43096</v>
      </c>
      <c r="N1093" s="36" t="s">
        <v>3501</v>
      </c>
      <c r="O1093" s="36" t="s">
        <v>5651</v>
      </c>
      <c r="P1093" s="37">
        <v>6.4799999999999996E-2</v>
      </c>
      <c r="Q1093" s="36" t="s">
        <v>677</v>
      </c>
      <c r="R1093" s="36" t="s">
        <v>682</v>
      </c>
      <c r="S1093" s="47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</row>
    <row r="1094" spans="2:37">
      <c r="B1094" s="36" t="s">
        <v>10767</v>
      </c>
      <c r="C1094" s="36" t="s">
        <v>10768</v>
      </c>
      <c r="D1094" s="36" t="s">
        <v>10769</v>
      </c>
      <c r="E1094" s="36" t="s">
        <v>4879</v>
      </c>
      <c r="F1094" s="36" t="s">
        <v>679</v>
      </c>
      <c r="G1094" s="36" t="s">
        <v>674</v>
      </c>
      <c r="H1094" s="36" t="s">
        <v>675</v>
      </c>
      <c r="I1094" s="37">
        <v>2.95</v>
      </c>
      <c r="J1094" s="38">
        <v>10000</v>
      </c>
      <c r="K1094" s="36" t="s">
        <v>5648</v>
      </c>
      <c r="L1094" s="39">
        <v>43067</v>
      </c>
      <c r="M1094" s="39">
        <v>43096</v>
      </c>
      <c r="N1094" s="36" t="s">
        <v>3501</v>
      </c>
      <c r="O1094" s="36" t="s">
        <v>5651</v>
      </c>
      <c r="P1094" s="37">
        <v>4.2099999999999999E-2</v>
      </c>
      <c r="Q1094" s="36" t="s">
        <v>677</v>
      </c>
      <c r="R1094" s="36" t="s">
        <v>682</v>
      </c>
      <c r="S1094" s="47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</row>
    <row r="1095" spans="2:37">
      <c r="B1095" s="36" t="s">
        <v>10770</v>
      </c>
      <c r="C1095" s="36" t="s">
        <v>5965</v>
      </c>
      <c r="D1095" s="36" t="s">
        <v>5966</v>
      </c>
      <c r="E1095" s="36" t="s">
        <v>4879</v>
      </c>
      <c r="F1095" s="36" t="s">
        <v>679</v>
      </c>
      <c r="G1095" s="36" t="s">
        <v>674</v>
      </c>
      <c r="H1095" s="36" t="s">
        <v>9446</v>
      </c>
      <c r="I1095" s="37">
        <v>3</v>
      </c>
      <c r="J1095" s="38">
        <v>10000</v>
      </c>
      <c r="K1095" s="36" t="s">
        <v>5648</v>
      </c>
      <c r="L1095" s="39">
        <v>43067</v>
      </c>
      <c r="M1095" s="39">
        <v>43096</v>
      </c>
      <c r="N1095" s="36" t="s">
        <v>3501</v>
      </c>
      <c r="O1095" s="36" t="s">
        <v>5651</v>
      </c>
      <c r="P1095" s="37">
        <v>2.5499999999999998E-2</v>
      </c>
      <c r="Q1095" s="36" t="s">
        <v>677</v>
      </c>
      <c r="R1095" s="36" t="s">
        <v>682</v>
      </c>
      <c r="S1095" s="47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</row>
    <row r="1096" spans="2:37">
      <c r="B1096" s="36" t="s">
        <v>5967</v>
      </c>
      <c r="C1096" s="36" t="s">
        <v>5968</v>
      </c>
      <c r="D1096" s="36" t="s">
        <v>10771</v>
      </c>
      <c r="E1096" s="36" t="s">
        <v>4879</v>
      </c>
      <c r="F1096" s="36" t="s">
        <v>679</v>
      </c>
      <c r="G1096" s="36" t="s">
        <v>692</v>
      </c>
      <c r="H1096" s="36" t="s">
        <v>675</v>
      </c>
      <c r="I1096" s="37">
        <v>2.8</v>
      </c>
      <c r="J1096" s="38">
        <v>10000</v>
      </c>
      <c r="K1096" s="36" t="s">
        <v>5648</v>
      </c>
      <c r="L1096" s="39">
        <v>43067</v>
      </c>
      <c r="M1096" s="39">
        <v>43096</v>
      </c>
      <c r="N1096" s="36" t="s">
        <v>3501</v>
      </c>
      <c r="O1096" s="36" t="s">
        <v>5651</v>
      </c>
      <c r="P1096" s="37">
        <v>1.2999999999999999E-2</v>
      </c>
      <c r="Q1096" s="36" t="s">
        <v>677</v>
      </c>
      <c r="R1096" s="36" t="s">
        <v>682</v>
      </c>
      <c r="S1096" s="47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</row>
    <row r="1097" spans="2:37">
      <c r="B1097" s="36" t="s">
        <v>10772</v>
      </c>
      <c r="C1097" s="36" t="s">
        <v>10773</v>
      </c>
      <c r="D1097" s="36" t="s">
        <v>5969</v>
      </c>
      <c r="E1097" s="36" t="s">
        <v>4879</v>
      </c>
      <c r="F1097" s="36" t="s">
        <v>679</v>
      </c>
      <c r="G1097" s="36" t="s">
        <v>692</v>
      </c>
      <c r="H1097" s="36" t="s">
        <v>675</v>
      </c>
      <c r="I1097" s="37">
        <v>2.85</v>
      </c>
      <c r="J1097" s="38">
        <v>10000</v>
      </c>
      <c r="K1097" s="36" t="s">
        <v>5648</v>
      </c>
      <c r="L1097" s="39">
        <v>43067</v>
      </c>
      <c r="M1097" s="39">
        <v>43096</v>
      </c>
      <c r="N1097" s="36" t="s">
        <v>3501</v>
      </c>
      <c r="O1097" s="36" t="s">
        <v>5651</v>
      </c>
      <c r="P1097" s="37">
        <v>2.4400000000000002E-2</v>
      </c>
      <c r="Q1097" s="36" t="s">
        <v>677</v>
      </c>
      <c r="R1097" s="36" t="s">
        <v>682</v>
      </c>
      <c r="S1097" s="4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</row>
    <row r="1098" spans="2:37">
      <c r="B1098" s="36" t="s">
        <v>3605</v>
      </c>
      <c r="C1098" s="36" t="s">
        <v>5970</v>
      </c>
      <c r="D1098" s="36" t="s">
        <v>3606</v>
      </c>
      <c r="E1098" s="36" t="s">
        <v>4879</v>
      </c>
      <c r="F1098" s="36" t="s">
        <v>679</v>
      </c>
      <c r="G1098" s="36" t="s">
        <v>692</v>
      </c>
      <c r="H1098" s="36" t="s">
        <v>675</v>
      </c>
      <c r="I1098" s="37">
        <v>2.9</v>
      </c>
      <c r="J1098" s="38">
        <v>10000</v>
      </c>
      <c r="K1098" s="36" t="s">
        <v>5648</v>
      </c>
      <c r="L1098" s="39">
        <v>43067</v>
      </c>
      <c r="M1098" s="39">
        <v>43096</v>
      </c>
      <c r="N1098" s="36" t="s">
        <v>3501</v>
      </c>
      <c r="O1098" s="36" t="s">
        <v>5651</v>
      </c>
      <c r="P1098" s="37">
        <v>4.4400000000000002E-2</v>
      </c>
      <c r="Q1098" s="36" t="s">
        <v>677</v>
      </c>
      <c r="R1098" s="36" t="s">
        <v>682</v>
      </c>
      <c r="S1098" s="47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</row>
    <row r="1099" spans="2:37">
      <c r="B1099" s="36" t="s">
        <v>3607</v>
      </c>
      <c r="C1099" s="36" t="s">
        <v>5971</v>
      </c>
      <c r="D1099" s="36" t="s">
        <v>5972</v>
      </c>
      <c r="E1099" s="36" t="s">
        <v>4879</v>
      </c>
      <c r="F1099" s="36" t="s">
        <v>679</v>
      </c>
      <c r="G1099" s="36" t="s">
        <v>692</v>
      </c>
      <c r="H1099" s="36" t="s">
        <v>675</v>
      </c>
      <c r="I1099" s="37">
        <v>2.95</v>
      </c>
      <c r="J1099" s="38">
        <v>10000</v>
      </c>
      <c r="K1099" s="36" t="s">
        <v>5648</v>
      </c>
      <c r="L1099" s="39">
        <v>43067</v>
      </c>
      <c r="M1099" s="39">
        <v>43096</v>
      </c>
      <c r="N1099" s="36" t="s">
        <v>3501</v>
      </c>
      <c r="O1099" s="36" t="s">
        <v>5651</v>
      </c>
      <c r="P1099" s="37">
        <v>7.0699999999999999E-2</v>
      </c>
      <c r="Q1099" s="36" t="s">
        <v>677</v>
      </c>
      <c r="R1099" s="36" t="s">
        <v>682</v>
      </c>
      <c r="S1099" s="47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</row>
    <row r="1100" spans="2:37">
      <c r="B1100" s="36" t="s">
        <v>5973</v>
      </c>
      <c r="C1100" s="36" t="s">
        <v>5974</v>
      </c>
      <c r="D1100" s="36" t="s">
        <v>5975</v>
      </c>
      <c r="E1100" s="36" t="s">
        <v>4879</v>
      </c>
      <c r="F1100" s="36" t="s">
        <v>679</v>
      </c>
      <c r="G1100" s="36" t="s">
        <v>692</v>
      </c>
      <c r="H1100" s="36" t="s">
        <v>675</v>
      </c>
      <c r="I1100" s="37">
        <v>3</v>
      </c>
      <c r="J1100" s="38">
        <v>10000</v>
      </c>
      <c r="K1100" s="36" t="s">
        <v>5648</v>
      </c>
      <c r="L1100" s="39">
        <v>43067</v>
      </c>
      <c r="M1100" s="39">
        <v>43096</v>
      </c>
      <c r="N1100" s="36" t="s">
        <v>3501</v>
      </c>
      <c r="O1100" s="36" t="s">
        <v>5651</v>
      </c>
      <c r="P1100" s="37">
        <v>0.1026</v>
      </c>
      <c r="Q1100" s="36" t="s">
        <v>677</v>
      </c>
      <c r="R1100" s="36" t="s">
        <v>682</v>
      </c>
      <c r="S1100" s="47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</row>
    <row r="1101" spans="2:37">
      <c r="B1101" s="36" t="s">
        <v>5976</v>
      </c>
      <c r="C1101" s="36" t="s">
        <v>5977</v>
      </c>
      <c r="D1101" s="36" t="s">
        <v>5978</v>
      </c>
      <c r="E1101" s="36" t="s">
        <v>4879</v>
      </c>
      <c r="F1101" s="36" t="s">
        <v>679</v>
      </c>
      <c r="G1101" s="36" t="s">
        <v>674</v>
      </c>
      <c r="H1101" s="36" t="s">
        <v>675</v>
      </c>
      <c r="I1101" s="37">
        <v>2.8</v>
      </c>
      <c r="J1101" s="38">
        <v>10000</v>
      </c>
      <c r="K1101" s="36" t="s">
        <v>10774</v>
      </c>
      <c r="L1101" s="39">
        <v>43067</v>
      </c>
      <c r="M1101" s="39">
        <v>43124</v>
      </c>
      <c r="N1101" s="36" t="s">
        <v>5950</v>
      </c>
      <c r="O1101" s="36" t="s">
        <v>5945</v>
      </c>
      <c r="P1101" s="37">
        <v>0.1527</v>
      </c>
      <c r="Q1101" s="36" t="s">
        <v>677</v>
      </c>
      <c r="R1101" s="36" t="s">
        <v>682</v>
      </c>
      <c r="S1101" s="47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</row>
    <row r="1102" spans="2:37">
      <c r="B1102" s="36" t="s">
        <v>10775</v>
      </c>
      <c r="C1102" s="36" t="s">
        <v>10776</v>
      </c>
      <c r="D1102" s="36" t="s">
        <v>10777</v>
      </c>
      <c r="E1102" s="36" t="s">
        <v>4879</v>
      </c>
      <c r="F1102" s="36" t="s">
        <v>679</v>
      </c>
      <c r="G1102" s="36" t="s">
        <v>674</v>
      </c>
      <c r="H1102" s="36" t="s">
        <v>675</v>
      </c>
      <c r="I1102" s="37">
        <v>2.85</v>
      </c>
      <c r="J1102" s="38">
        <v>10000</v>
      </c>
      <c r="K1102" s="36" t="s">
        <v>5953</v>
      </c>
      <c r="L1102" s="39">
        <v>43067</v>
      </c>
      <c r="M1102" s="39">
        <v>43124</v>
      </c>
      <c r="N1102" s="36" t="s">
        <v>5950</v>
      </c>
      <c r="O1102" s="36" t="s">
        <v>5945</v>
      </c>
      <c r="P1102" s="37">
        <v>0.1186</v>
      </c>
      <c r="Q1102" s="36" t="s">
        <v>677</v>
      </c>
      <c r="R1102" s="36" t="s">
        <v>682</v>
      </c>
      <c r="S1102" s="47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</row>
    <row r="1103" spans="2:37">
      <c r="B1103" s="36" t="s">
        <v>5979</v>
      </c>
      <c r="C1103" s="36" t="s">
        <v>5980</v>
      </c>
      <c r="D1103" s="36" t="s">
        <v>3608</v>
      </c>
      <c r="E1103" s="36" t="s">
        <v>4879</v>
      </c>
      <c r="F1103" s="36" t="s">
        <v>679</v>
      </c>
      <c r="G1103" s="36" t="s">
        <v>674</v>
      </c>
      <c r="H1103" s="36" t="s">
        <v>675</v>
      </c>
      <c r="I1103" s="37">
        <v>2.9</v>
      </c>
      <c r="J1103" s="38">
        <v>10000</v>
      </c>
      <c r="K1103" s="36" t="s">
        <v>5953</v>
      </c>
      <c r="L1103" s="39">
        <v>43067</v>
      </c>
      <c r="M1103" s="39">
        <v>43124</v>
      </c>
      <c r="N1103" s="36" t="s">
        <v>5950</v>
      </c>
      <c r="O1103" s="36" t="s">
        <v>5945</v>
      </c>
      <c r="P1103" s="37">
        <v>9.0399999999999994E-2</v>
      </c>
      <c r="Q1103" s="36" t="s">
        <v>677</v>
      </c>
      <c r="R1103" s="36" t="s">
        <v>682</v>
      </c>
      <c r="S1103" s="47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</row>
    <row r="1104" spans="2:37">
      <c r="B1104" s="36" t="s">
        <v>5981</v>
      </c>
      <c r="C1104" s="36" t="s">
        <v>5982</v>
      </c>
      <c r="D1104" s="36" t="s">
        <v>10778</v>
      </c>
      <c r="E1104" s="36" t="s">
        <v>4879</v>
      </c>
      <c r="F1104" s="36" t="s">
        <v>679</v>
      </c>
      <c r="G1104" s="36" t="s">
        <v>674</v>
      </c>
      <c r="H1104" s="36" t="s">
        <v>675</v>
      </c>
      <c r="I1104" s="37">
        <v>2.95</v>
      </c>
      <c r="J1104" s="38">
        <v>10000</v>
      </c>
      <c r="K1104" s="36" t="s">
        <v>5953</v>
      </c>
      <c r="L1104" s="39">
        <v>43067</v>
      </c>
      <c r="M1104" s="39">
        <v>43124</v>
      </c>
      <c r="N1104" s="36" t="s">
        <v>5950</v>
      </c>
      <c r="O1104" s="36" t="s">
        <v>5945</v>
      </c>
      <c r="P1104" s="37">
        <v>6.6799999999999998E-2</v>
      </c>
      <c r="Q1104" s="36" t="s">
        <v>677</v>
      </c>
      <c r="R1104" s="36" t="s">
        <v>682</v>
      </c>
      <c r="S1104" s="47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</row>
    <row r="1105" spans="2:37">
      <c r="B1105" s="36" t="s">
        <v>3609</v>
      </c>
      <c r="C1105" s="36" t="s">
        <v>10779</v>
      </c>
      <c r="D1105" s="36" t="s">
        <v>5983</v>
      </c>
      <c r="E1105" s="36" t="s">
        <v>4879</v>
      </c>
      <c r="F1105" s="36" t="s">
        <v>679</v>
      </c>
      <c r="G1105" s="36" t="s">
        <v>674</v>
      </c>
      <c r="H1105" s="36" t="s">
        <v>675</v>
      </c>
      <c r="I1105" s="37">
        <v>3</v>
      </c>
      <c r="J1105" s="38">
        <v>10000</v>
      </c>
      <c r="K1105" s="36" t="s">
        <v>5953</v>
      </c>
      <c r="L1105" s="39">
        <v>43067</v>
      </c>
      <c r="M1105" s="39">
        <v>43124</v>
      </c>
      <c r="N1105" s="36" t="s">
        <v>5950</v>
      </c>
      <c r="O1105" s="36" t="s">
        <v>5945</v>
      </c>
      <c r="P1105" s="37">
        <v>4.7199999999999999E-2</v>
      </c>
      <c r="Q1105" s="36" t="s">
        <v>677</v>
      </c>
      <c r="R1105" s="36" t="s">
        <v>682</v>
      </c>
      <c r="S1105" s="47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</row>
    <row r="1106" spans="2:37">
      <c r="B1106" s="36" t="s">
        <v>10780</v>
      </c>
      <c r="C1106" s="36" t="s">
        <v>5984</v>
      </c>
      <c r="D1106" s="36" t="s">
        <v>5985</v>
      </c>
      <c r="E1106" s="36" t="s">
        <v>4879</v>
      </c>
      <c r="F1106" s="36" t="s">
        <v>679</v>
      </c>
      <c r="G1106" s="36" t="s">
        <v>692</v>
      </c>
      <c r="H1106" s="36" t="s">
        <v>675</v>
      </c>
      <c r="I1106" s="37">
        <v>2.8</v>
      </c>
      <c r="J1106" s="38">
        <v>10000</v>
      </c>
      <c r="K1106" s="36" t="s">
        <v>5953</v>
      </c>
      <c r="L1106" s="39">
        <v>43067</v>
      </c>
      <c r="M1106" s="39">
        <v>43124</v>
      </c>
      <c r="N1106" s="36" t="s">
        <v>5950</v>
      </c>
      <c r="O1106" s="36" t="s">
        <v>5945</v>
      </c>
      <c r="P1106" s="37">
        <v>2.4199999999999999E-2</v>
      </c>
      <c r="Q1106" s="36" t="s">
        <v>677</v>
      </c>
      <c r="R1106" s="36" t="s">
        <v>682</v>
      </c>
      <c r="S1106" s="47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</row>
    <row r="1107" spans="2:37">
      <c r="B1107" s="36" t="s">
        <v>10781</v>
      </c>
      <c r="C1107" s="36" t="s">
        <v>10782</v>
      </c>
      <c r="D1107" s="36" t="s">
        <v>5986</v>
      </c>
      <c r="E1107" s="36" t="s">
        <v>4879</v>
      </c>
      <c r="F1107" s="36" t="s">
        <v>679</v>
      </c>
      <c r="G1107" s="36" t="s">
        <v>692</v>
      </c>
      <c r="H1107" s="36" t="s">
        <v>675</v>
      </c>
      <c r="I1107" s="37">
        <v>2.85</v>
      </c>
      <c r="J1107" s="38">
        <v>10000</v>
      </c>
      <c r="K1107" s="36" t="s">
        <v>5953</v>
      </c>
      <c r="L1107" s="39">
        <v>43067</v>
      </c>
      <c r="M1107" s="39">
        <v>43124</v>
      </c>
      <c r="N1107" s="36" t="s">
        <v>5950</v>
      </c>
      <c r="O1107" s="36" t="s">
        <v>5945</v>
      </c>
      <c r="P1107" s="37">
        <v>3.9199999999999999E-2</v>
      </c>
      <c r="Q1107" s="36" t="s">
        <v>677</v>
      </c>
      <c r="R1107" s="36" t="s">
        <v>682</v>
      </c>
      <c r="S1107" s="4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</row>
    <row r="1108" spans="2:37">
      <c r="B1108" s="36" t="s">
        <v>5987</v>
      </c>
      <c r="C1108" s="36" t="s">
        <v>5988</v>
      </c>
      <c r="D1108" s="36" t="s">
        <v>3610</v>
      </c>
      <c r="E1108" s="36" t="s">
        <v>4879</v>
      </c>
      <c r="F1108" s="36" t="s">
        <v>679</v>
      </c>
      <c r="G1108" s="36" t="s">
        <v>692</v>
      </c>
      <c r="H1108" s="36" t="s">
        <v>675</v>
      </c>
      <c r="I1108" s="37">
        <v>2.9</v>
      </c>
      <c r="J1108" s="38">
        <v>10000</v>
      </c>
      <c r="K1108" s="36" t="s">
        <v>5953</v>
      </c>
      <c r="L1108" s="39">
        <v>43067</v>
      </c>
      <c r="M1108" s="39">
        <v>43124</v>
      </c>
      <c r="N1108" s="36" t="s">
        <v>5950</v>
      </c>
      <c r="O1108" s="36" t="s">
        <v>5945</v>
      </c>
      <c r="P1108" s="37">
        <v>6.0199999999999997E-2</v>
      </c>
      <c r="Q1108" s="36" t="s">
        <v>677</v>
      </c>
      <c r="R1108" s="36" t="s">
        <v>682</v>
      </c>
      <c r="S1108" s="47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</row>
    <row r="1109" spans="2:37">
      <c r="B1109" s="36" t="s">
        <v>5989</v>
      </c>
      <c r="C1109" s="36" t="s">
        <v>5990</v>
      </c>
      <c r="D1109" s="36" t="s">
        <v>5991</v>
      </c>
      <c r="E1109" s="36" t="s">
        <v>4879</v>
      </c>
      <c r="F1109" s="36" t="s">
        <v>679</v>
      </c>
      <c r="G1109" s="36" t="s">
        <v>692</v>
      </c>
      <c r="H1109" s="36" t="s">
        <v>675</v>
      </c>
      <c r="I1109" s="37">
        <v>2.95</v>
      </c>
      <c r="J1109" s="38">
        <v>10000</v>
      </c>
      <c r="K1109" s="36" t="s">
        <v>5953</v>
      </c>
      <c r="L1109" s="39">
        <v>43067</v>
      </c>
      <c r="M1109" s="39">
        <v>43124</v>
      </c>
      <c r="N1109" s="36" t="s">
        <v>5950</v>
      </c>
      <c r="O1109" s="36" t="s">
        <v>5945</v>
      </c>
      <c r="P1109" s="37">
        <v>8.5400000000000004E-2</v>
      </c>
      <c r="Q1109" s="36" t="s">
        <v>677</v>
      </c>
      <c r="R1109" s="36" t="s">
        <v>682</v>
      </c>
      <c r="S1109" s="47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</row>
    <row r="1110" spans="2:37">
      <c r="B1110" s="36" t="s">
        <v>10783</v>
      </c>
      <c r="C1110" s="36" t="s">
        <v>5992</v>
      </c>
      <c r="D1110" s="36" t="s">
        <v>10784</v>
      </c>
      <c r="E1110" s="36" t="s">
        <v>4879</v>
      </c>
      <c r="F1110" s="36" t="s">
        <v>679</v>
      </c>
      <c r="G1110" s="36" t="s">
        <v>692</v>
      </c>
      <c r="H1110" s="36" t="s">
        <v>675</v>
      </c>
      <c r="I1110" s="37">
        <v>3</v>
      </c>
      <c r="J1110" s="38">
        <v>10000</v>
      </c>
      <c r="K1110" s="36" t="s">
        <v>5953</v>
      </c>
      <c r="L1110" s="39">
        <v>43067</v>
      </c>
      <c r="M1110" s="39">
        <v>43124</v>
      </c>
      <c r="N1110" s="36" t="s">
        <v>5950</v>
      </c>
      <c r="O1110" s="36" t="s">
        <v>5945</v>
      </c>
      <c r="P1110" s="37">
        <v>0.1152</v>
      </c>
      <c r="Q1110" s="36" t="s">
        <v>677</v>
      </c>
      <c r="R1110" s="36" t="s">
        <v>682</v>
      </c>
      <c r="S1110" s="47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</row>
    <row r="1111" spans="2:37">
      <c r="B1111" s="36" t="s">
        <v>3611</v>
      </c>
      <c r="C1111" s="36" t="s">
        <v>5993</v>
      </c>
      <c r="D1111" s="36" t="s">
        <v>5994</v>
      </c>
      <c r="E1111" s="36" t="s">
        <v>4879</v>
      </c>
      <c r="F1111" s="36" t="s">
        <v>679</v>
      </c>
      <c r="G1111" s="36" t="s">
        <v>674</v>
      </c>
      <c r="H1111" s="36" t="s">
        <v>675</v>
      </c>
      <c r="I1111" s="37">
        <v>2.8</v>
      </c>
      <c r="J1111" s="38">
        <v>10000</v>
      </c>
      <c r="K1111" s="36" t="s">
        <v>3538</v>
      </c>
      <c r="L1111" s="39">
        <v>43067</v>
      </c>
      <c r="M1111" s="39">
        <v>43187</v>
      </c>
      <c r="N1111" s="36" t="s">
        <v>5786</v>
      </c>
      <c r="O1111" s="36" t="s">
        <v>5787</v>
      </c>
      <c r="P1111" s="37">
        <v>0.20100000000000001</v>
      </c>
      <c r="Q1111" s="36" t="s">
        <v>677</v>
      </c>
      <c r="R1111" s="36" t="s">
        <v>682</v>
      </c>
      <c r="S1111" s="47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</row>
    <row r="1112" spans="2:37">
      <c r="B1112" s="36" t="s">
        <v>5995</v>
      </c>
      <c r="C1112" s="36" t="s">
        <v>5996</v>
      </c>
      <c r="D1112" s="36" t="s">
        <v>3612</v>
      </c>
      <c r="E1112" s="36" t="s">
        <v>4879</v>
      </c>
      <c r="F1112" s="36" t="s">
        <v>679</v>
      </c>
      <c r="G1112" s="36" t="s">
        <v>674</v>
      </c>
      <c r="H1112" s="36" t="s">
        <v>675</v>
      </c>
      <c r="I1112" s="37">
        <v>2.85</v>
      </c>
      <c r="J1112" s="38">
        <v>10000</v>
      </c>
      <c r="K1112" s="36" t="s">
        <v>3538</v>
      </c>
      <c r="L1112" s="39">
        <v>43067</v>
      </c>
      <c r="M1112" s="39">
        <v>43187</v>
      </c>
      <c r="N1112" s="36" t="s">
        <v>5786</v>
      </c>
      <c r="O1112" s="36" t="s">
        <v>5787</v>
      </c>
      <c r="P1112" s="37">
        <v>0.16800000000000001</v>
      </c>
      <c r="Q1112" s="36" t="s">
        <v>677</v>
      </c>
      <c r="R1112" s="36" t="s">
        <v>682</v>
      </c>
      <c r="S1112" s="47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</row>
    <row r="1113" spans="2:37">
      <c r="B1113" s="36" t="s">
        <v>3613</v>
      </c>
      <c r="C1113" s="36" t="s">
        <v>10785</v>
      </c>
      <c r="D1113" s="36" t="s">
        <v>3614</v>
      </c>
      <c r="E1113" s="36" t="s">
        <v>4879</v>
      </c>
      <c r="F1113" s="36" t="s">
        <v>679</v>
      </c>
      <c r="G1113" s="36" t="s">
        <v>9487</v>
      </c>
      <c r="H1113" s="36" t="s">
        <v>675</v>
      </c>
      <c r="I1113" s="37">
        <v>2.9</v>
      </c>
      <c r="J1113" s="38">
        <v>10000</v>
      </c>
      <c r="K1113" s="36" t="s">
        <v>3538</v>
      </c>
      <c r="L1113" s="39">
        <v>43067</v>
      </c>
      <c r="M1113" s="39">
        <v>43187</v>
      </c>
      <c r="N1113" s="36" t="s">
        <v>5786</v>
      </c>
      <c r="O1113" s="36" t="s">
        <v>5787</v>
      </c>
      <c r="P1113" s="37">
        <v>0.13950000000000001</v>
      </c>
      <c r="Q1113" s="36" t="s">
        <v>677</v>
      </c>
      <c r="R1113" s="36" t="s">
        <v>682</v>
      </c>
      <c r="S1113" s="47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</row>
    <row r="1114" spans="2:37">
      <c r="B1114" s="36" t="s">
        <v>10786</v>
      </c>
      <c r="C1114" s="36" t="s">
        <v>10787</v>
      </c>
      <c r="D1114" s="36" t="s">
        <v>5997</v>
      </c>
      <c r="E1114" s="36" t="s">
        <v>4879</v>
      </c>
      <c r="F1114" s="36" t="s">
        <v>679</v>
      </c>
      <c r="G1114" s="36" t="s">
        <v>674</v>
      </c>
      <c r="H1114" s="36" t="s">
        <v>675</v>
      </c>
      <c r="I1114" s="37">
        <v>2.95</v>
      </c>
      <c r="J1114" s="38">
        <v>10000</v>
      </c>
      <c r="K1114" s="36" t="s">
        <v>3538</v>
      </c>
      <c r="L1114" s="39">
        <v>43067</v>
      </c>
      <c r="M1114" s="39">
        <v>43187</v>
      </c>
      <c r="N1114" s="36" t="s">
        <v>5786</v>
      </c>
      <c r="O1114" s="36" t="s">
        <v>5787</v>
      </c>
      <c r="P1114" s="37">
        <v>0.1139</v>
      </c>
      <c r="Q1114" s="36" t="s">
        <v>677</v>
      </c>
      <c r="R1114" s="36" t="s">
        <v>682</v>
      </c>
      <c r="S1114" s="47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</row>
    <row r="1115" spans="2:37">
      <c r="B1115" s="36" t="s">
        <v>5998</v>
      </c>
      <c r="C1115" s="36" t="s">
        <v>10788</v>
      </c>
      <c r="D1115" s="36" t="s">
        <v>3615</v>
      </c>
      <c r="E1115" s="36" t="s">
        <v>4879</v>
      </c>
      <c r="F1115" s="36" t="s">
        <v>679</v>
      </c>
      <c r="G1115" s="36" t="s">
        <v>674</v>
      </c>
      <c r="H1115" s="36" t="s">
        <v>675</v>
      </c>
      <c r="I1115" s="37">
        <v>3</v>
      </c>
      <c r="J1115" s="38">
        <v>10000</v>
      </c>
      <c r="K1115" s="36" t="s">
        <v>3538</v>
      </c>
      <c r="L1115" s="39">
        <v>43067</v>
      </c>
      <c r="M1115" s="39">
        <v>43187</v>
      </c>
      <c r="N1115" s="36" t="s">
        <v>5786</v>
      </c>
      <c r="O1115" s="36" t="s">
        <v>5787</v>
      </c>
      <c r="P1115" s="37">
        <v>9.1200000000000003E-2</v>
      </c>
      <c r="Q1115" s="36" t="s">
        <v>677</v>
      </c>
      <c r="R1115" s="36" t="s">
        <v>682</v>
      </c>
      <c r="S1115" s="47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</row>
    <row r="1116" spans="2:37">
      <c r="B1116" s="36" t="s">
        <v>10789</v>
      </c>
      <c r="C1116" s="36" t="s">
        <v>5999</v>
      </c>
      <c r="D1116" s="36" t="s">
        <v>3616</v>
      </c>
      <c r="E1116" s="36" t="s">
        <v>4879</v>
      </c>
      <c r="F1116" s="36" t="s">
        <v>679</v>
      </c>
      <c r="G1116" s="36" t="s">
        <v>692</v>
      </c>
      <c r="H1116" s="36" t="s">
        <v>675</v>
      </c>
      <c r="I1116" s="37">
        <v>2.8</v>
      </c>
      <c r="J1116" s="38">
        <v>10000</v>
      </c>
      <c r="K1116" s="36" t="s">
        <v>3538</v>
      </c>
      <c r="L1116" s="39">
        <v>43067</v>
      </c>
      <c r="M1116" s="39">
        <v>43187</v>
      </c>
      <c r="N1116" s="36" t="s">
        <v>5786</v>
      </c>
      <c r="O1116" s="36" t="s">
        <v>5787</v>
      </c>
      <c r="P1116" s="37">
        <v>4.8300000000000003E-2</v>
      </c>
      <c r="Q1116" s="36" t="s">
        <v>677</v>
      </c>
      <c r="R1116" s="36" t="s">
        <v>682</v>
      </c>
      <c r="S1116" s="47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</row>
    <row r="1117" spans="2:37">
      <c r="B1117" s="36" t="s">
        <v>6000</v>
      </c>
      <c r="C1117" s="36" t="s">
        <v>6001</v>
      </c>
      <c r="D1117" s="36" t="s">
        <v>6002</v>
      </c>
      <c r="E1117" s="36" t="s">
        <v>4879</v>
      </c>
      <c r="F1117" s="36" t="s">
        <v>679</v>
      </c>
      <c r="G1117" s="36" t="s">
        <v>692</v>
      </c>
      <c r="H1117" s="36" t="s">
        <v>675</v>
      </c>
      <c r="I1117" s="37">
        <v>2.85</v>
      </c>
      <c r="J1117" s="38">
        <v>10000</v>
      </c>
      <c r="K1117" s="36" t="s">
        <v>3538</v>
      </c>
      <c r="L1117" s="39">
        <v>43067</v>
      </c>
      <c r="M1117" s="39">
        <v>43187</v>
      </c>
      <c r="N1117" s="36" t="s">
        <v>5786</v>
      </c>
      <c r="O1117" s="36" t="s">
        <v>5787</v>
      </c>
      <c r="P1117" s="37">
        <v>6.5000000000000002E-2</v>
      </c>
      <c r="Q1117" s="36" t="s">
        <v>677</v>
      </c>
      <c r="R1117" s="36" t="s">
        <v>682</v>
      </c>
      <c r="S1117" s="4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</row>
    <row r="1118" spans="2:37">
      <c r="B1118" s="36" t="s">
        <v>6003</v>
      </c>
      <c r="C1118" s="36" t="s">
        <v>6004</v>
      </c>
      <c r="D1118" s="36" t="s">
        <v>6005</v>
      </c>
      <c r="E1118" s="36" t="s">
        <v>4879</v>
      </c>
      <c r="F1118" s="36" t="s">
        <v>679</v>
      </c>
      <c r="G1118" s="36" t="s">
        <v>692</v>
      </c>
      <c r="H1118" s="36" t="s">
        <v>675</v>
      </c>
      <c r="I1118" s="37">
        <v>2.9</v>
      </c>
      <c r="J1118" s="38">
        <v>10000</v>
      </c>
      <c r="K1118" s="36" t="s">
        <v>3538</v>
      </c>
      <c r="L1118" s="39">
        <v>43067</v>
      </c>
      <c r="M1118" s="39">
        <v>43187</v>
      </c>
      <c r="N1118" s="36" t="s">
        <v>5786</v>
      </c>
      <c r="O1118" s="36" t="s">
        <v>5787</v>
      </c>
      <c r="P1118" s="37">
        <v>8.5699999999999998E-2</v>
      </c>
      <c r="Q1118" s="36" t="s">
        <v>677</v>
      </c>
      <c r="R1118" s="36" t="s">
        <v>682</v>
      </c>
      <c r="S1118" s="47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</row>
    <row r="1119" spans="2:37">
      <c r="B1119" s="36" t="s">
        <v>3617</v>
      </c>
      <c r="C1119" s="36" t="s">
        <v>6006</v>
      </c>
      <c r="D1119" s="36" t="s">
        <v>6007</v>
      </c>
      <c r="E1119" s="36" t="s">
        <v>4879</v>
      </c>
      <c r="F1119" s="36" t="s">
        <v>679</v>
      </c>
      <c r="G1119" s="36" t="s">
        <v>692</v>
      </c>
      <c r="H1119" s="36" t="s">
        <v>675</v>
      </c>
      <c r="I1119" s="37">
        <v>2.95</v>
      </c>
      <c r="J1119" s="38">
        <v>10000</v>
      </c>
      <c r="K1119" s="36" t="s">
        <v>3538</v>
      </c>
      <c r="L1119" s="39">
        <v>43067</v>
      </c>
      <c r="M1119" s="39">
        <v>43187</v>
      </c>
      <c r="N1119" s="36" t="s">
        <v>5786</v>
      </c>
      <c r="O1119" s="36" t="s">
        <v>5787</v>
      </c>
      <c r="P1119" s="37">
        <v>0.1084</v>
      </c>
      <c r="Q1119" s="36" t="s">
        <v>677</v>
      </c>
      <c r="R1119" s="36" t="s">
        <v>682</v>
      </c>
      <c r="S1119" s="47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</row>
    <row r="1120" spans="2:37">
      <c r="B1120" s="36" t="s">
        <v>3618</v>
      </c>
      <c r="C1120" s="36" t="s">
        <v>3619</v>
      </c>
      <c r="D1120" s="36" t="s">
        <v>6008</v>
      </c>
      <c r="E1120" s="36" t="s">
        <v>4879</v>
      </c>
      <c r="F1120" s="36" t="s">
        <v>679</v>
      </c>
      <c r="G1120" s="36" t="s">
        <v>692</v>
      </c>
      <c r="H1120" s="36" t="s">
        <v>675</v>
      </c>
      <c r="I1120" s="37">
        <v>3</v>
      </c>
      <c r="J1120" s="38">
        <v>10000</v>
      </c>
      <c r="K1120" s="36" t="s">
        <v>3538</v>
      </c>
      <c r="L1120" s="39">
        <v>43067</v>
      </c>
      <c r="M1120" s="39">
        <v>43187</v>
      </c>
      <c r="N1120" s="36" t="s">
        <v>5786</v>
      </c>
      <c r="O1120" s="36" t="s">
        <v>5787</v>
      </c>
      <c r="P1120" s="37">
        <v>0.13489999999999999</v>
      </c>
      <c r="Q1120" s="36" t="s">
        <v>677</v>
      </c>
      <c r="R1120" s="36" t="s">
        <v>682</v>
      </c>
      <c r="S1120" s="47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</row>
    <row r="1121" spans="2:37">
      <c r="B1121" s="36" t="s">
        <v>6009</v>
      </c>
      <c r="C1121" s="36" t="s">
        <v>6010</v>
      </c>
      <c r="D1121" s="36" t="s">
        <v>6011</v>
      </c>
      <c r="E1121" s="36" t="s">
        <v>4879</v>
      </c>
      <c r="F1121" s="36" t="s">
        <v>679</v>
      </c>
      <c r="G1121" s="36" t="s">
        <v>674</v>
      </c>
      <c r="H1121" s="36" t="s">
        <v>675</v>
      </c>
      <c r="I1121" s="37">
        <v>2.8</v>
      </c>
      <c r="J1121" s="38">
        <v>10000</v>
      </c>
      <c r="K1121" s="36" t="s">
        <v>3573</v>
      </c>
      <c r="L1121" s="39">
        <v>43067</v>
      </c>
      <c r="M1121" s="39">
        <v>43278</v>
      </c>
      <c r="N1121" s="36" t="s">
        <v>5871</v>
      </c>
      <c r="O1121" s="36" t="s">
        <v>5872</v>
      </c>
      <c r="P1121" s="37">
        <v>0.26190000000000002</v>
      </c>
      <c r="Q1121" s="36" t="s">
        <v>677</v>
      </c>
      <c r="R1121" s="36" t="s">
        <v>682</v>
      </c>
      <c r="S1121" s="47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</row>
    <row r="1122" spans="2:37">
      <c r="B1122" s="36" t="s">
        <v>6012</v>
      </c>
      <c r="C1122" s="36" t="s">
        <v>3620</v>
      </c>
      <c r="D1122" s="36" t="s">
        <v>10790</v>
      </c>
      <c r="E1122" s="36" t="s">
        <v>4879</v>
      </c>
      <c r="F1122" s="36" t="s">
        <v>679</v>
      </c>
      <c r="G1122" s="36" t="s">
        <v>674</v>
      </c>
      <c r="H1122" s="36" t="s">
        <v>675</v>
      </c>
      <c r="I1122" s="37">
        <v>2.85</v>
      </c>
      <c r="J1122" s="38">
        <v>10000</v>
      </c>
      <c r="K1122" s="36" t="s">
        <v>3573</v>
      </c>
      <c r="L1122" s="39">
        <v>43067</v>
      </c>
      <c r="M1122" s="39">
        <v>43278</v>
      </c>
      <c r="N1122" s="36" t="s">
        <v>10708</v>
      </c>
      <c r="O1122" s="36" t="s">
        <v>5872</v>
      </c>
      <c r="P1122" s="37">
        <v>0.22939999999999999</v>
      </c>
      <c r="Q1122" s="36" t="s">
        <v>677</v>
      </c>
      <c r="R1122" s="36" t="s">
        <v>682</v>
      </c>
      <c r="S1122" s="47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</row>
    <row r="1123" spans="2:37">
      <c r="B1123" s="36" t="s">
        <v>3621</v>
      </c>
      <c r="C1123" s="36" t="s">
        <v>6013</v>
      </c>
      <c r="D1123" s="36" t="s">
        <v>6014</v>
      </c>
      <c r="E1123" s="36" t="s">
        <v>4879</v>
      </c>
      <c r="F1123" s="36" t="s">
        <v>679</v>
      </c>
      <c r="G1123" s="36" t="s">
        <v>674</v>
      </c>
      <c r="H1123" s="36" t="s">
        <v>9446</v>
      </c>
      <c r="I1123" s="37">
        <v>2.9</v>
      </c>
      <c r="J1123" s="38">
        <v>10000</v>
      </c>
      <c r="K1123" s="36" t="s">
        <v>3573</v>
      </c>
      <c r="L1123" s="39">
        <v>43067</v>
      </c>
      <c r="M1123" s="39">
        <v>43278</v>
      </c>
      <c r="N1123" s="36" t="s">
        <v>5871</v>
      </c>
      <c r="O1123" s="36" t="s">
        <v>5872</v>
      </c>
      <c r="P1123" s="37">
        <v>0.20030000000000001</v>
      </c>
      <c r="Q1123" s="36" t="s">
        <v>677</v>
      </c>
      <c r="R1123" s="36" t="s">
        <v>682</v>
      </c>
      <c r="S1123" s="47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</row>
    <row r="1124" spans="2:37">
      <c r="B1124" s="36" t="s">
        <v>10791</v>
      </c>
      <c r="C1124" s="36" t="s">
        <v>6015</v>
      </c>
      <c r="D1124" s="36" t="s">
        <v>6016</v>
      </c>
      <c r="E1124" s="36" t="s">
        <v>4879</v>
      </c>
      <c r="F1124" s="36" t="s">
        <v>679</v>
      </c>
      <c r="G1124" s="36" t="s">
        <v>674</v>
      </c>
      <c r="H1124" s="36" t="s">
        <v>675</v>
      </c>
      <c r="I1124" s="37">
        <v>2.95</v>
      </c>
      <c r="J1124" s="38">
        <v>10000</v>
      </c>
      <c r="K1124" s="36" t="s">
        <v>3573</v>
      </c>
      <c r="L1124" s="39">
        <v>43067</v>
      </c>
      <c r="M1124" s="39">
        <v>43278</v>
      </c>
      <c r="N1124" s="36" t="s">
        <v>5871</v>
      </c>
      <c r="O1124" s="36" t="s">
        <v>5872</v>
      </c>
      <c r="P1124" s="37">
        <v>0.17419999999999999</v>
      </c>
      <c r="Q1124" s="36" t="s">
        <v>677</v>
      </c>
      <c r="R1124" s="36" t="s">
        <v>682</v>
      </c>
      <c r="S1124" s="47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</row>
    <row r="1125" spans="2:37">
      <c r="B1125" s="36" t="s">
        <v>6017</v>
      </c>
      <c r="C1125" s="36" t="s">
        <v>3622</v>
      </c>
      <c r="D1125" s="36" t="s">
        <v>6018</v>
      </c>
      <c r="E1125" s="36" t="s">
        <v>4879</v>
      </c>
      <c r="F1125" s="36" t="s">
        <v>679</v>
      </c>
      <c r="G1125" s="36" t="s">
        <v>674</v>
      </c>
      <c r="H1125" s="36" t="s">
        <v>675</v>
      </c>
      <c r="I1125" s="37">
        <v>3</v>
      </c>
      <c r="J1125" s="38">
        <v>10000</v>
      </c>
      <c r="K1125" s="36" t="s">
        <v>3573</v>
      </c>
      <c r="L1125" s="39">
        <v>43067</v>
      </c>
      <c r="M1125" s="39">
        <v>43278</v>
      </c>
      <c r="N1125" s="36" t="s">
        <v>5871</v>
      </c>
      <c r="O1125" s="36" t="s">
        <v>5872</v>
      </c>
      <c r="P1125" s="37">
        <v>0.15049999999999999</v>
      </c>
      <c r="Q1125" s="36" t="s">
        <v>677</v>
      </c>
      <c r="R1125" s="36" t="s">
        <v>682</v>
      </c>
      <c r="S1125" s="47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</row>
    <row r="1126" spans="2:37">
      <c r="B1126" s="36" t="s">
        <v>10792</v>
      </c>
      <c r="C1126" s="36" t="s">
        <v>10793</v>
      </c>
      <c r="D1126" s="36" t="s">
        <v>3623</v>
      </c>
      <c r="E1126" s="36" t="s">
        <v>4879</v>
      </c>
      <c r="F1126" s="36" t="s">
        <v>679</v>
      </c>
      <c r="G1126" s="36" t="s">
        <v>692</v>
      </c>
      <c r="H1126" s="36" t="s">
        <v>675</v>
      </c>
      <c r="I1126" s="37">
        <v>2.8</v>
      </c>
      <c r="J1126" s="38">
        <v>10000</v>
      </c>
      <c r="K1126" s="36" t="s">
        <v>3573</v>
      </c>
      <c r="L1126" s="39">
        <v>43067</v>
      </c>
      <c r="M1126" s="39">
        <v>43278</v>
      </c>
      <c r="N1126" s="36" t="s">
        <v>5871</v>
      </c>
      <c r="O1126" s="36" t="s">
        <v>5872</v>
      </c>
      <c r="P1126" s="37">
        <v>7.3999999999999996E-2</v>
      </c>
      <c r="Q1126" s="36" t="s">
        <v>677</v>
      </c>
      <c r="R1126" s="36" t="s">
        <v>9492</v>
      </c>
      <c r="S1126" s="47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</row>
    <row r="1127" spans="2:37">
      <c r="B1127" s="36" t="s">
        <v>3624</v>
      </c>
      <c r="C1127" s="36" t="s">
        <v>10794</v>
      </c>
      <c r="D1127" s="36" t="s">
        <v>6019</v>
      </c>
      <c r="E1127" s="36" t="s">
        <v>4879</v>
      </c>
      <c r="F1127" s="36" t="s">
        <v>679</v>
      </c>
      <c r="G1127" s="36" t="s">
        <v>692</v>
      </c>
      <c r="H1127" s="36" t="s">
        <v>675</v>
      </c>
      <c r="I1127" s="37">
        <v>2.85</v>
      </c>
      <c r="J1127" s="38">
        <v>10000</v>
      </c>
      <c r="K1127" s="36" t="s">
        <v>3573</v>
      </c>
      <c r="L1127" s="39">
        <v>43067</v>
      </c>
      <c r="M1127" s="39">
        <v>43278</v>
      </c>
      <c r="N1127" s="36" t="s">
        <v>5871</v>
      </c>
      <c r="O1127" s="36" t="s">
        <v>5872</v>
      </c>
      <c r="P1127" s="37">
        <v>9.1200000000000003E-2</v>
      </c>
      <c r="Q1127" s="36" t="s">
        <v>677</v>
      </c>
      <c r="R1127" s="36" t="s">
        <v>682</v>
      </c>
      <c r="S1127" s="4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</row>
    <row r="1128" spans="2:37">
      <c r="B1128" s="36" t="s">
        <v>6020</v>
      </c>
      <c r="C1128" s="36" t="s">
        <v>6021</v>
      </c>
      <c r="D1128" s="36" t="s">
        <v>6022</v>
      </c>
      <c r="E1128" s="36" t="s">
        <v>4879</v>
      </c>
      <c r="F1128" s="36" t="s">
        <v>679</v>
      </c>
      <c r="G1128" s="36" t="s">
        <v>692</v>
      </c>
      <c r="H1128" s="36" t="s">
        <v>675</v>
      </c>
      <c r="I1128" s="37">
        <v>2.9</v>
      </c>
      <c r="J1128" s="38">
        <v>10000</v>
      </c>
      <c r="K1128" s="36" t="s">
        <v>3573</v>
      </c>
      <c r="L1128" s="39">
        <v>43067</v>
      </c>
      <c r="M1128" s="39">
        <v>43278</v>
      </c>
      <c r="N1128" s="36" t="s">
        <v>5871</v>
      </c>
      <c r="O1128" s="36" t="s">
        <v>5872</v>
      </c>
      <c r="P1128" s="37">
        <v>0.1108</v>
      </c>
      <c r="Q1128" s="36" t="s">
        <v>677</v>
      </c>
      <c r="R1128" s="36" t="s">
        <v>682</v>
      </c>
      <c r="S1128" s="47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</row>
    <row r="1129" spans="2:37">
      <c r="B1129" s="36" t="s">
        <v>6023</v>
      </c>
      <c r="C1129" s="36" t="s">
        <v>10795</v>
      </c>
      <c r="D1129" s="36" t="s">
        <v>10796</v>
      </c>
      <c r="E1129" s="36" t="s">
        <v>4879</v>
      </c>
      <c r="F1129" s="36" t="s">
        <v>679</v>
      </c>
      <c r="G1129" s="36" t="s">
        <v>692</v>
      </c>
      <c r="H1129" s="36" t="s">
        <v>675</v>
      </c>
      <c r="I1129" s="37">
        <v>2.95</v>
      </c>
      <c r="J1129" s="38">
        <v>10000</v>
      </c>
      <c r="K1129" s="36" t="s">
        <v>3573</v>
      </c>
      <c r="L1129" s="39">
        <v>43067</v>
      </c>
      <c r="M1129" s="39">
        <v>43278</v>
      </c>
      <c r="N1129" s="36" t="s">
        <v>5871</v>
      </c>
      <c r="O1129" s="36" t="s">
        <v>5872</v>
      </c>
      <c r="P1129" s="37">
        <v>0.1353</v>
      </c>
      <c r="Q1129" s="36" t="s">
        <v>677</v>
      </c>
      <c r="R1129" s="36" t="s">
        <v>682</v>
      </c>
      <c r="S1129" s="47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</row>
    <row r="1130" spans="2:37">
      <c r="B1130" s="36" t="s">
        <v>3625</v>
      </c>
      <c r="C1130" s="36" t="s">
        <v>10797</v>
      </c>
      <c r="D1130" s="36" t="s">
        <v>10798</v>
      </c>
      <c r="E1130" s="36" t="s">
        <v>4879</v>
      </c>
      <c r="F1130" s="36" t="s">
        <v>679</v>
      </c>
      <c r="G1130" s="36" t="s">
        <v>692</v>
      </c>
      <c r="H1130" s="36" t="s">
        <v>675</v>
      </c>
      <c r="I1130" s="37">
        <v>3</v>
      </c>
      <c r="J1130" s="38">
        <v>10000</v>
      </c>
      <c r="K1130" s="36" t="s">
        <v>3573</v>
      </c>
      <c r="L1130" s="39">
        <v>43067</v>
      </c>
      <c r="M1130" s="39">
        <v>43278</v>
      </c>
      <c r="N1130" s="36" t="s">
        <v>5871</v>
      </c>
      <c r="O1130" s="36" t="s">
        <v>5872</v>
      </c>
      <c r="P1130" s="37">
        <v>0.16239999999999999</v>
      </c>
      <c r="Q1130" s="36" t="s">
        <v>677</v>
      </c>
      <c r="R1130" s="36" t="s">
        <v>682</v>
      </c>
      <c r="S1130" s="47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</row>
    <row r="1131" spans="2:37">
      <c r="B1131" s="36" t="s">
        <v>10799</v>
      </c>
      <c r="C1131" s="36" t="s">
        <v>3626</v>
      </c>
      <c r="D1131" s="36" t="s">
        <v>6024</v>
      </c>
      <c r="E1131" s="36" t="s">
        <v>4879</v>
      </c>
      <c r="F1131" s="36" t="s">
        <v>679</v>
      </c>
      <c r="G1131" s="36" t="s">
        <v>674</v>
      </c>
      <c r="H1131" s="36" t="s">
        <v>675</v>
      </c>
      <c r="I1131" s="37">
        <v>2.75</v>
      </c>
      <c r="J1131" s="38">
        <v>10000</v>
      </c>
      <c r="K1131" s="36" t="s">
        <v>5648</v>
      </c>
      <c r="L1131" s="39">
        <v>43070</v>
      </c>
      <c r="M1131" s="39">
        <v>43096</v>
      </c>
      <c r="N1131" s="36" t="s">
        <v>3501</v>
      </c>
      <c r="O1131" s="36" t="s">
        <v>5651</v>
      </c>
      <c r="P1131" s="37">
        <v>0.1331</v>
      </c>
      <c r="Q1131" s="36" t="s">
        <v>677</v>
      </c>
      <c r="R1131" s="36" t="s">
        <v>682</v>
      </c>
      <c r="S1131" s="47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</row>
    <row r="1132" spans="2:37">
      <c r="B1132" s="36" t="s">
        <v>6025</v>
      </c>
      <c r="C1132" s="36" t="s">
        <v>10800</v>
      </c>
      <c r="D1132" s="36" t="s">
        <v>10801</v>
      </c>
      <c r="E1132" s="36" t="s">
        <v>4879</v>
      </c>
      <c r="F1132" s="36" t="s">
        <v>679</v>
      </c>
      <c r="G1132" s="36" t="s">
        <v>692</v>
      </c>
      <c r="H1132" s="36" t="s">
        <v>675</v>
      </c>
      <c r="I1132" s="37">
        <v>2.75</v>
      </c>
      <c r="J1132" s="38">
        <v>10000</v>
      </c>
      <c r="K1132" s="36" t="s">
        <v>5648</v>
      </c>
      <c r="L1132" s="39">
        <v>43070</v>
      </c>
      <c r="M1132" s="39">
        <v>43096</v>
      </c>
      <c r="N1132" s="36" t="s">
        <v>3501</v>
      </c>
      <c r="O1132" s="36" t="s">
        <v>5651</v>
      </c>
      <c r="P1132" s="37">
        <v>1.6E-2</v>
      </c>
      <c r="Q1132" s="36" t="s">
        <v>677</v>
      </c>
      <c r="R1132" s="36" t="s">
        <v>682</v>
      </c>
      <c r="S1132" s="47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</row>
    <row r="1133" spans="2:37">
      <c r="B1133" s="36" t="s">
        <v>10802</v>
      </c>
      <c r="C1133" s="36" t="s">
        <v>6026</v>
      </c>
      <c r="D1133" s="36" t="s">
        <v>3627</v>
      </c>
      <c r="E1133" s="36" t="s">
        <v>4879</v>
      </c>
      <c r="F1133" s="36" t="s">
        <v>679</v>
      </c>
      <c r="G1133" s="36" t="s">
        <v>674</v>
      </c>
      <c r="H1133" s="36" t="s">
        <v>675</v>
      </c>
      <c r="I1133" s="37">
        <v>2.75</v>
      </c>
      <c r="J1133" s="38">
        <v>10000</v>
      </c>
      <c r="K1133" s="36" t="s">
        <v>5953</v>
      </c>
      <c r="L1133" s="39">
        <v>43070</v>
      </c>
      <c r="M1133" s="39">
        <v>43124</v>
      </c>
      <c r="N1133" s="36" t="s">
        <v>5950</v>
      </c>
      <c r="O1133" s="36" t="s">
        <v>5945</v>
      </c>
      <c r="P1133" s="37">
        <v>0.15559999999999999</v>
      </c>
      <c r="Q1133" s="36" t="s">
        <v>677</v>
      </c>
      <c r="R1133" s="36" t="s">
        <v>682</v>
      </c>
      <c r="S1133" s="47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</row>
    <row r="1134" spans="2:37">
      <c r="B1134" s="36" t="s">
        <v>3628</v>
      </c>
      <c r="C1134" s="36" t="s">
        <v>10803</v>
      </c>
      <c r="D1134" s="36" t="s">
        <v>10804</v>
      </c>
      <c r="E1134" s="36" t="s">
        <v>4879</v>
      </c>
      <c r="F1134" s="36" t="s">
        <v>679</v>
      </c>
      <c r="G1134" s="36" t="s">
        <v>692</v>
      </c>
      <c r="H1134" s="36" t="s">
        <v>675</v>
      </c>
      <c r="I1134" s="37">
        <v>2.75</v>
      </c>
      <c r="J1134" s="38">
        <v>10000</v>
      </c>
      <c r="K1134" s="36" t="s">
        <v>5953</v>
      </c>
      <c r="L1134" s="39">
        <v>43070</v>
      </c>
      <c r="M1134" s="39">
        <v>43124</v>
      </c>
      <c r="N1134" s="36" t="s">
        <v>5950</v>
      </c>
      <c r="O1134" s="36" t="s">
        <v>5945</v>
      </c>
      <c r="P1134" s="37">
        <v>2.7799999999999998E-2</v>
      </c>
      <c r="Q1134" s="36" t="s">
        <v>677</v>
      </c>
      <c r="R1134" s="36" t="s">
        <v>682</v>
      </c>
      <c r="S1134" s="47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</row>
    <row r="1135" spans="2:37">
      <c r="B1135" s="36" t="s">
        <v>6027</v>
      </c>
      <c r="C1135" s="36" t="s">
        <v>6028</v>
      </c>
      <c r="D1135" s="36" t="s">
        <v>6029</v>
      </c>
      <c r="E1135" s="36" t="s">
        <v>4879</v>
      </c>
      <c r="F1135" s="36" t="s">
        <v>679</v>
      </c>
      <c r="G1135" s="36" t="s">
        <v>674</v>
      </c>
      <c r="H1135" s="36" t="s">
        <v>675</v>
      </c>
      <c r="I1135" s="37">
        <v>2.75</v>
      </c>
      <c r="J1135" s="38">
        <v>10000</v>
      </c>
      <c r="K1135" s="36" t="s">
        <v>3538</v>
      </c>
      <c r="L1135" s="39">
        <v>43070</v>
      </c>
      <c r="M1135" s="39">
        <v>43187</v>
      </c>
      <c r="N1135" s="36" t="s">
        <v>5786</v>
      </c>
      <c r="O1135" s="36" t="s">
        <v>5787</v>
      </c>
      <c r="P1135" s="37">
        <v>0.19889999999999999</v>
      </c>
      <c r="Q1135" s="36" t="s">
        <v>677</v>
      </c>
      <c r="R1135" s="36" t="s">
        <v>682</v>
      </c>
      <c r="S1135" s="47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</row>
    <row r="1136" spans="2:37">
      <c r="B1136" s="36" t="s">
        <v>6030</v>
      </c>
      <c r="C1136" s="36" t="s">
        <v>3629</v>
      </c>
      <c r="D1136" s="36" t="s">
        <v>3630</v>
      </c>
      <c r="E1136" s="36" t="s">
        <v>4879</v>
      </c>
      <c r="F1136" s="36" t="s">
        <v>679</v>
      </c>
      <c r="G1136" s="36" t="s">
        <v>692</v>
      </c>
      <c r="H1136" s="36" t="s">
        <v>675</v>
      </c>
      <c r="I1136" s="37">
        <v>2.75</v>
      </c>
      <c r="J1136" s="38">
        <v>10000</v>
      </c>
      <c r="K1136" s="36" t="s">
        <v>3538</v>
      </c>
      <c r="L1136" s="39">
        <v>43070</v>
      </c>
      <c r="M1136" s="39">
        <v>43187</v>
      </c>
      <c r="N1136" s="36" t="s">
        <v>5786</v>
      </c>
      <c r="O1136" s="36" t="s">
        <v>5787</v>
      </c>
      <c r="P1136" s="37">
        <v>5.5300000000000002E-2</v>
      </c>
      <c r="Q1136" s="36" t="s">
        <v>677</v>
      </c>
      <c r="R1136" s="36" t="s">
        <v>682</v>
      </c>
      <c r="S1136" s="47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</row>
    <row r="1137" spans="2:37">
      <c r="B1137" s="36" t="s">
        <v>6031</v>
      </c>
      <c r="C1137" s="36" t="s">
        <v>6032</v>
      </c>
      <c r="D1137" s="36" t="s">
        <v>10805</v>
      </c>
      <c r="E1137" s="36" t="s">
        <v>4879</v>
      </c>
      <c r="F1137" s="36" t="s">
        <v>679</v>
      </c>
      <c r="G1137" s="36" t="s">
        <v>674</v>
      </c>
      <c r="H1137" s="36" t="s">
        <v>675</v>
      </c>
      <c r="I1137" s="37">
        <v>2.75</v>
      </c>
      <c r="J1137" s="38">
        <v>10000</v>
      </c>
      <c r="K1137" s="36" t="s">
        <v>3573</v>
      </c>
      <c r="L1137" s="39">
        <v>43070</v>
      </c>
      <c r="M1137" s="39">
        <v>43278</v>
      </c>
      <c r="N1137" s="36" t="s">
        <v>5871</v>
      </c>
      <c r="O1137" s="36" t="s">
        <v>5872</v>
      </c>
      <c r="P1137" s="37">
        <v>0.26129999999999998</v>
      </c>
      <c r="Q1137" s="36" t="s">
        <v>677</v>
      </c>
      <c r="R1137" s="36" t="s">
        <v>682</v>
      </c>
      <c r="S1137" s="4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</row>
    <row r="1138" spans="2:37">
      <c r="B1138" s="36" t="s">
        <v>10806</v>
      </c>
      <c r="C1138" s="36" t="s">
        <v>10807</v>
      </c>
      <c r="D1138" s="36" t="s">
        <v>3631</v>
      </c>
      <c r="E1138" s="36" t="s">
        <v>4879</v>
      </c>
      <c r="F1138" s="36" t="s">
        <v>679</v>
      </c>
      <c r="G1138" s="36" t="s">
        <v>692</v>
      </c>
      <c r="H1138" s="36" t="s">
        <v>675</v>
      </c>
      <c r="I1138" s="37">
        <v>2.75</v>
      </c>
      <c r="J1138" s="38">
        <v>10000</v>
      </c>
      <c r="K1138" s="36" t="s">
        <v>3573</v>
      </c>
      <c r="L1138" s="39">
        <v>43070</v>
      </c>
      <c r="M1138" s="39">
        <v>43278</v>
      </c>
      <c r="N1138" s="36" t="s">
        <v>5871</v>
      </c>
      <c r="O1138" s="36" t="s">
        <v>5872</v>
      </c>
      <c r="P1138" s="37">
        <v>8.2000000000000003E-2</v>
      </c>
      <c r="Q1138" s="36" t="s">
        <v>677</v>
      </c>
      <c r="R1138" s="36" t="s">
        <v>682</v>
      </c>
      <c r="S1138" s="47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</row>
    <row r="1139" spans="2:37">
      <c r="B1139" s="36" t="s">
        <v>10808</v>
      </c>
      <c r="C1139" s="36" t="s">
        <v>6033</v>
      </c>
      <c r="D1139" s="36" t="s">
        <v>6034</v>
      </c>
      <c r="E1139" s="36" t="s">
        <v>4879</v>
      </c>
      <c r="F1139" s="36" t="s">
        <v>679</v>
      </c>
      <c r="G1139" s="36" t="s">
        <v>674</v>
      </c>
      <c r="H1139" s="36" t="s">
        <v>675</v>
      </c>
      <c r="I1139" s="37">
        <v>2.7</v>
      </c>
      <c r="J1139" s="38">
        <v>10000</v>
      </c>
      <c r="K1139" s="36" t="s">
        <v>5648</v>
      </c>
      <c r="L1139" s="39">
        <v>43087</v>
      </c>
      <c r="M1139" s="39">
        <v>43096</v>
      </c>
      <c r="N1139" s="36" t="s">
        <v>3501</v>
      </c>
      <c r="O1139" s="36" t="s">
        <v>5651</v>
      </c>
      <c r="P1139" s="37">
        <v>0.12670000000000001</v>
      </c>
      <c r="Q1139" s="36" t="s">
        <v>677</v>
      </c>
      <c r="R1139" s="36" t="s">
        <v>682</v>
      </c>
      <c r="S1139" s="47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</row>
    <row r="1140" spans="2:37">
      <c r="B1140" s="36" t="s">
        <v>3632</v>
      </c>
      <c r="C1140" s="36" t="s">
        <v>10809</v>
      </c>
      <c r="D1140" s="36" t="s">
        <v>465</v>
      </c>
      <c r="E1140" s="36" t="s">
        <v>4879</v>
      </c>
      <c r="F1140" s="36" t="s">
        <v>679</v>
      </c>
      <c r="G1140" s="36" t="s">
        <v>692</v>
      </c>
      <c r="H1140" s="36" t="s">
        <v>675</v>
      </c>
      <c r="I1140" s="37">
        <v>2.7</v>
      </c>
      <c r="J1140" s="38">
        <v>10000</v>
      </c>
      <c r="K1140" s="36" t="s">
        <v>5648</v>
      </c>
      <c r="L1140" s="39">
        <v>43087</v>
      </c>
      <c r="M1140" s="39">
        <v>43096</v>
      </c>
      <c r="N1140" s="36" t="s">
        <v>3501</v>
      </c>
      <c r="O1140" s="36" t="s">
        <v>5651</v>
      </c>
      <c r="P1140" s="37">
        <v>1.6999999999999999E-3</v>
      </c>
      <c r="Q1140" s="36" t="s">
        <v>677</v>
      </c>
      <c r="R1140" s="36" t="s">
        <v>682</v>
      </c>
      <c r="S1140" s="47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</row>
    <row r="1141" spans="2:37">
      <c r="B1141" s="36" t="s">
        <v>3633</v>
      </c>
      <c r="C1141" s="36" t="s">
        <v>10810</v>
      </c>
      <c r="D1141" s="36" t="s">
        <v>10811</v>
      </c>
      <c r="E1141" s="36" t="s">
        <v>4879</v>
      </c>
      <c r="F1141" s="36" t="s">
        <v>679</v>
      </c>
      <c r="G1141" s="36" t="s">
        <v>674</v>
      </c>
      <c r="H1141" s="36" t="s">
        <v>675</v>
      </c>
      <c r="I1141" s="37">
        <v>2.7</v>
      </c>
      <c r="J1141" s="38">
        <v>10000</v>
      </c>
      <c r="K1141" s="36" t="s">
        <v>5953</v>
      </c>
      <c r="L1141" s="39">
        <v>43087</v>
      </c>
      <c r="M1141" s="39">
        <v>43124</v>
      </c>
      <c r="N1141" s="36" t="s">
        <v>5950</v>
      </c>
      <c r="O1141" s="36" t="s">
        <v>5945</v>
      </c>
      <c r="P1141" s="37">
        <v>0.14349999999999999</v>
      </c>
      <c r="Q1141" s="36" t="s">
        <v>677</v>
      </c>
      <c r="R1141" s="36" t="s">
        <v>682</v>
      </c>
      <c r="S1141" s="47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</row>
    <row r="1142" spans="2:37">
      <c r="B1142" s="36" t="s">
        <v>10812</v>
      </c>
      <c r="C1142" s="36" t="s">
        <v>10813</v>
      </c>
      <c r="D1142" s="36" t="s">
        <v>10814</v>
      </c>
      <c r="E1142" s="36" t="s">
        <v>4879</v>
      </c>
      <c r="F1142" s="36" t="s">
        <v>679</v>
      </c>
      <c r="G1142" s="36" t="s">
        <v>692</v>
      </c>
      <c r="H1142" s="36" t="s">
        <v>675</v>
      </c>
      <c r="I1142" s="37">
        <v>2.7</v>
      </c>
      <c r="J1142" s="38">
        <v>10000</v>
      </c>
      <c r="K1142" s="36" t="s">
        <v>5953</v>
      </c>
      <c r="L1142" s="39">
        <v>43087</v>
      </c>
      <c r="M1142" s="39">
        <v>43124</v>
      </c>
      <c r="N1142" s="36" t="s">
        <v>5950</v>
      </c>
      <c r="O1142" s="36" t="s">
        <v>10815</v>
      </c>
      <c r="P1142" s="37">
        <v>1.24E-2</v>
      </c>
      <c r="Q1142" s="36" t="s">
        <v>677</v>
      </c>
      <c r="R1142" s="36" t="s">
        <v>682</v>
      </c>
      <c r="S1142" s="47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</row>
    <row r="1143" spans="2:37">
      <c r="B1143" s="36" t="s">
        <v>10816</v>
      </c>
      <c r="C1143" s="36" t="s">
        <v>10817</v>
      </c>
      <c r="D1143" s="36" t="s">
        <v>10818</v>
      </c>
      <c r="E1143" s="36" t="s">
        <v>4879</v>
      </c>
      <c r="F1143" s="36" t="s">
        <v>679</v>
      </c>
      <c r="G1143" s="36" t="s">
        <v>674</v>
      </c>
      <c r="H1143" s="36" t="s">
        <v>675</v>
      </c>
      <c r="I1143" s="37">
        <v>2.7</v>
      </c>
      <c r="J1143" s="38">
        <v>10000</v>
      </c>
      <c r="K1143" s="36" t="s">
        <v>3538</v>
      </c>
      <c r="L1143" s="39">
        <v>43087</v>
      </c>
      <c r="M1143" s="39">
        <v>43187</v>
      </c>
      <c r="N1143" s="36" t="s">
        <v>5786</v>
      </c>
      <c r="O1143" s="36" t="s">
        <v>5787</v>
      </c>
      <c r="P1143" s="37">
        <v>0.19500000000000001</v>
      </c>
      <c r="Q1143" s="36" t="s">
        <v>9548</v>
      </c>
      <c r="R1143" s="36" t="s">
        <v>682</v>
      </c>
      <c r="S1143" s="47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</row>
    <row r="1144" spans="2:37">
      <c r="B1144" s="36" t="s">
        <v>3634</v>
      </c>
      <c r="C1144" s="36" t="s">
        <v>6035</v>
      </c>
      <c r="D1144" s="36" t="s">
        <v>3635</v>
      </c>
      <c r="E1144" s="36" t="s">
        <v>4879</v>
      </c>
      <c r="F1144" s="36" t="s">
        <v>679</v>
      </c>
      <c r="G1144" s="36" t="s">
        <v>692</v>
      </c>
      <c r="H1144" s="36" t="s">
        <v>675</v>
      </c>
      <c r="I1144" s="37">
        <v>2.7</v>
      </c>
      <c r="J1144" s="38">
        <v>10000</v>
      </c>
      <c r="K1144" s="36" t="s">
        <v>3538</v>
      </c>
      <c r="L1144" s="39">
        <v>43087</v>
      </c>
      <c r="M1144" s="39">
        <v>43187</v>
      </c>
      <c r="N1144" s="36" t="s">
        <v>5786</v>
      </c>
      <c r="O1144" s="36" t="s">
        <v>5787</v>
      </c>
      <c r="P1144" s="37">
        <v>3.9300000000000002E-2</v>
      </c>
      <c r="Q1144" s="36" t="s">
        <v>677</v>
      </c>
      <c r="R1144" s="36" t="s">
        <v>682</v>
      </c>
      <c r="S1144" s="47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</row>
    <row r="1145" spans="2:37">
      <c r="B1145" s="36" t="s">
        <v>3636</v>
      </c>
      <c r="C1145" s="36" t="s">
        <v>6036</v>
      </c>
      <c r="D1145" s="36" t="s">
        <v>6037</v>
      </c>
      <c r="E1145" s="36" t="s">
        <v>4879</v>
      </c>
      <c r="F1145" s="36" t="s">
        <v>679</v>
      </c>
      <c r="G1145" s="36" t="s">
        <v>674</v>
      </c>
      <c r="H1145" s="36" t="s">
        <v>675</v>
      </c>
      <c r="I1145" s="37">
        <v>2.7</v>
      </c>
      <c r="J1145" s="38">
        <v>10000</v>
      </c>
      <c r="K1145" s="36" t="s">
        <v>3573</v>
      </c>
      <c r="L1145" s="39">
        <v>43087</v>
      </c>
      <c r="M1145" s="39">
        <v>43278</v>
      </c>
      <c r="N1145" s="36" t="s">
        <v>5871</v>
      </c>
      <c r="O1145" s="36" t="s">
        <v>5872</v>
      </c>
      <c r="P1145" s="37">
        <v>0.25440000000000002</v>
      </c>
      <c r="Q1145" s="36" t="s">
        <v>677</v>
      </c>
      <c r="R1145" s="36" t="s">
        <v>682</v>
      </c>
      <c r="S1145" s="47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</row>
    <row r="1146" spans="2:37">
      <c r="B1146" s="36" t="s">
        <v>6038</v>
      </c>
      <c r="C1146" s="36" t="s">
        <v>6039</v>
      </c>
      <c r="D1146" s="36" t="s">
        <v>3637</v>
      </c>
      <c r="E1146" s="36" t="s">
        <v>4879</v>
      </c>
      <c r="F1146" s="36" t="s">
        <v>679</v>
      </c>
      <c r="G1146" s="36" t="s">
        <v>692</v>
      </c>
      <c r="H1146" s="36" t="s">
        <v>675</v>
      </c>
      <c r="I1146" s="37">
        <v>2.7</v>
      </c>
      <c r="J1146" s="38">
        <v>10000</v>
      </c>
      <c r="K1146" s="36" t="s">
        <v>3573</v>
      </c>
      <c r="L1146" s="39">
        <v>43087</v>
      </c>
      <c r="M1146" s="39">
        <v>43278</v>
      </c>
      <c r="N1146" s="36" t="s">
        <v>5871</v>
      </c>
      <c r="O1146" s="36" t="s">
        <v>5872</v>
      </c>
      <c r="P1146" s="37">
        <v>6.6100000000000006E-2</v>
      </c>
      <c r="Q1146" s="36" t="s">
        <v>677</v>
      </c>
      <c r="R1146" s="36" t="s">
        <v>682</v>
      </c>
      <c r="S1146" s="47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</row>
    <row r="1147" spans="2:37">
      <c r="B1147" s="36" t="s">
        <v>3638</v>
      </c>
      <c r="C1147" s="36" t="s">
        <v>6040</v>
      </c>
      <c r="D1147" s="36" t="s">
        <v>6041</v>
      </c>
      <c r="E1147" s="36" t="s">
        <v>4879</v>
      </c>
      <c r="F1147" s="36" t="s">
        <v>679</v>
      </c>
      <c r="G1147" s="36" t="s">
        <v>674</v>
      </c>
      <c r="H1147" s="36" t="s">
        <v>675</v>
      </c>
      <c r="I1147" s="37">
        <v>2.75</v>
      </c>
      <c r="J1147" s="38">
        <v>10000</v>
      </c>
      <c r="K1147" s="36" t="s">
        <v>6042</v>
      </c>
      <c r="L1147" s="39">
        <v>43097</v>
      </c>
      <c r="M1147" s="39">
        <v>43159</v>
      </c>
      <c r="N1147" s="36" t="s">
        <v>6043</v>
      </c>
      <c r="O1147" s="36" t="s">
        <v>6044</v>
      </c>
      <c r="P1147" s="37">
        <v>0.15140000000000001</v>
      </c>
      <c r="Q1147" s="36" t="s">
        <v>677</v>
      </c>
      <c r="R1147" s="36" t="s">
        <v>682</v>
      </c>
      <c r="S1147" s="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</row>
    <row r="1148" spans="2:37">
      <c r="B1148" s="36" t="s">
        <v>6045</v>
      </c>
      <c r="C1148" s="36" t="s">
        <v>10819</v>
      </c>
      <c r="D1148" s="36" t="s">
        <v>3639</v>
      </c>
      <c r="E1148" s="36" t="s">
        <v>4879</v>
      </c>
      <c r="F1148" s="36" t="s">
        <v>679</v>
      </c>
      <c r="G1148" s="36" t="s">
        <v>674</v>
      </c>
      <c r="H1148" s="36" t="s">
        <v>675</v>
      </c>
      <c r="I1148" s="37">
        <v>2.8</v>
      </c>
      <c r="J1148" s="38">
        <v>10000</v>
      </c>
      <c r="K1148" s="36" t="s">
        <v>6042</v>
      </c>
      <c r="L1148" s="39">
        <v>43097</v>
      </c>
      <c r="M1148" s="39">
        <v>43159</v>
      </c>
      <c r="N1148" s="36" t="s">
        <v>6043</v>
      </c>
      <c r="O1148" s="36" t="s">
        <v>6044</v>
      </c>
      <c r="P1148" s="37">
        <v>0.1176</v>
      </c>
      <c r="Q1148" s="36" t="s">
        <v>677</v>
      </c>
      <c r="R1148" s="36" t="s">
        <v>682</v>
      </c>
      <c r="S1148" s="47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</row>
    <row r="1149" spans="2:37">
      <c r="B1149" s="36" t="s">
        <v>10820</v>
      </c>
      <c r="C1149" s="36" t="s">
        <v>6046</v>
      </c>
      <c r="D1149" s="36" t="s">
        <v>6047</v>
      </c>
      <c r="E1149" s="36" t="s">
        <v>4879</v>
      </c>
      <c r="F1149" s="36" t="s">
        <v>679</v>
      </c>
      <c r="G1149" s="36" t="s">
        <v>674</v>
      </c>
      <c r="H1149" s="36" t="s">
        <v>675</v>
      </c>
      <c r="I1149" s="37">
        <v>2.85</v>
      </c>
      <c r="J1149" s="38">
        <v>10000</v>
      </c>
      <c r="K1149" s="36" t="s">
        <v>6042</v>
      </c>
      <c r="L1149" s="39">
        <v>43097</v>
      </c>
      <c r="M1149" s="39">
        <v>43159</v>
      </c>
      <c r="N1149" s="36" t="s">
        <v>6043</v>
      </c>
      <c r="O1149" s="36" t="s">
        <v>6044</v>
      </c>
      <c r="P1149" s="37">
        <v>0.09</v>
      </c>
      <c r="Q1149" s="36" t="s">
        <v>677</v>
      </c>
      <c r="R1149" s="36" t="s">
        <v>682</v>
      </c>
      <c r="S1149" s="47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</row>
    <row r="1150" spans="2:37">
      <c r="B1150" s="36" t="s">
        <v>6048</v>
      </c>
      <c r="C1150" s="36" t="s">
        <v>3640</v>
      </c>
      <c r="D1150" s="36" t="s">
        <v>6049</v>
      </c>
      <c r="E1150" s="36" t="s">
        <v>4879</v>
      </c>
      <c r="F1150" s="36" t="s">
        <v>679</v>
      </c>
      <c r="G1150" s="36" t="s">
        <v>674</v>
      </c>
      <c r="H1150" s="36" t="s">
        <v>675</v>
      </c>
      <c r="I1150" s="37">
        <v>2.9</v>
      </c>
      <c r="J1150" s="38">
        <v>10000</v>
      </c>
      <c r="K1150" s="36" t="s">
        <v>6042</v>
      </c>
      <c r="L1150" s="39">
        <v>43097</v>
      </c>
      <c r="M1150" s="39">
        <v>43159</v>
      </c>
      <c r="N1150" s="36" t="s">
        <v>6043</v>
      </c>
      <c r="O1150" s="36" t="s">
        <v>6044</v>
      </c>
      <c r="P1150" s="37">
        <v>7.0199999999999999E-2</v>
      </c>
      <c r="Q1150" s="36" t="s">
        <v>677</v>
      </c>
      <c r="R1150" s="36" t="s">
        <v>682</v>
      </c>
      <c r="S1150" s="47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</row>
    <row r="1151" spans="2:37">
      <c r="B1151" s="36" t="s">
        <v>6050</v>
      </c>
      <c r="C1151" s="36" t="s">
        <v>10821</v>
      </c>
      <c r="D1151" s="36" t="s">
        <v>10822</v>
      </c>
      <c r="E1151" s="36" t="s">
        <v>4879</v>
      </c>
      <c r="F1151" s="36" t="s">
        <v>679</v>
      </c>
      <c r="G1151" s="36" t="s">
        <v>674</v>
      </c>
      <c r="H1151" s="36" t="s">
        <v>675</v>
      </c>
      <c r="I1151" s="37">
        <v>2.95</v>
      </c>
      <c r="J1151" s="38">
        <v>10000</v>
      </c>
      <c r="K1151" s="36" t="s">
        <v>6042</v>
      </c>
      <c r="L1151" s="39">
        <v>43097</v>
      </c>
      <c r="M1151" s="39">
        <v>43159</v>
      </c>
      <c r="N1151" s="36" t="s">
        <v>6043</v>
      </c>
      <c r="O1151" s="36" t="s">
        <v>6044</v>
      </c>
      <c r="P1151" s="37">
        <v>5.33E-2</v>
      </c>
      <c r="Q1151" s="36" t="s">
        <v>9548</v>
      </c>
      <c r="R1151" s="36" t="s">
        <v>682</v>
      </c>
      <c r="S1151" s="47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</row>
    <row r="1152" spans="2:37">
      <c r="B1152" s="36" t="s">
        <v>10823</v>
      </c>
      <c r="C1152" s="36" t="s">
        <v>6051</v>
      </c>
      <c r="D1152" s="36" t="s">
        <v>466</v>
      </c>
      <c r="E1152" s="36" t="s">
        <v>4879</v>
      </c>
      <c r="F1152" s="36" t="s">
        <v>679</v>
      </c>
      <c r="G1152" s="36" t="s">
        <v>692</v>
      </c>
      <c r="H1152" s="36" t="s">
        <v>675</v>
      </c>
      <c r="I1152" s="37">
        <v>2.75</v>
      </c>
      <c r="J1152" s="38">
        <v>10000</v>
      </c>
      <c r="K1152" s="36" t="s">
        <v>6042</v>
      </c>
      <c r="L1152" s="39">
        <v>43097</v>
      </c>
      <c r="M1152" s="39">
        <v>43159</v>
      </c>
      <c r="N1152" s="36" t="s">
        <v>6043</v>
      </c>
      <c r="O1152" s="36" t="s">
        <v>6044</v>
      </c>
      <c r="P1152" s="37">
        <v>2.9899999999999999E-2</v>
      </c>
      <c r="Q1152" s="36" t="s">
        <v>677</v>
      </c>
      <c r="R1152" s="36" t="s">
        <v>682</v>
      </c>
      <c r="S1152" s="47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</row>
    <row r="1153" spans="2:37">
      <c r="B1153" s="36" t="s">
        <v>6052</v>
      </c>
      <c r="C1153" s="36" t="s">
        <v>6053</v>
      </c>
      <c r="D1153" s="36" t="s">
        <v>6054</v>
      </c>
      <c r="E1153" s="36" t="s">
        <v>4879</v>
      </c>
      <c r="F1153" s="36" t="s">
        <v>679</v>
      </c>
      <c r="G1153" s="36" t="s">
        <v>692</v>
      </c>
      <c r="H1153" s="36" t="s">
        <v>675</v>
      </c>
      <c r="I1153" s="37">
        <v>2.8</v>
      </c>
      <c r="J1153" s="38">
        <v>10000</v>
      </c>
      <c r="K1153" s="36" t="s">
        <v>6042</v>
      </c>
      <c r="L1153" s="39">
        <v>43097</v>
      </c>
      <c r="M1153" s="39">
        <v>43159</v>
      </c>
      <c r="N1153" s="36" t="s">
        <v>6043</v>
      </c>
      <c r="O1153" s="36" t="s">
        <v>6044</v>
      </c>
      <c r="P1153" s="37">
        <v>4.7199999999999999E-2</v>
      </c>
      <c r="Q1153" s="36" t="s">
        <v>677</v>
      </c>
      <c r="R1153" s="36" t="s">
        <v>682</v>
      </c>
      <c r="S1153" s="47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</row>
    <row r="1154" spans="2:37">
      <c r="B1154" s="36" t="s">
        <v>10824</v>
      </c>
      <c r="C1154" s="36" t="s">
        <v>3641</v>
      </c>
      <c r="D1154" s="36" t="s">
        <v>6055</v>
      </c>
      <c r="E1154" s="36" t="s">
        <v>4879</v>
      </c>
      <c r="F1154" s="36" t="s">
        <v>679</v>
      </c>
      <c r="G1154" s="36" t="s">
        <v>692</v>
      </c>
      <c r="H1154" s="36" t="s">
        <v>675</v>
      </c>
      <c r="I1154" s="37">
        <v>2.85</v>
      </c>
      <c r="J1154" s="38">
        <v>10000</v>
      </c>
      <c r="K1154" s="36" t="s">
        <v>6042</v>
      </c>
      <c r="L1154" s="39">
        <v>43097</v>
      </c>
      <c r="M1154" s="39">
        <v>43159</v>
      </c>
      <c r="N1154" s="36" t="s">
        <v>6043</v>
      </c>
      <c r="O1154" s="36" t="s">
        <v>6044</v>
      </c>
      <c r="P1154" s="37">
        <v>7.0199999999999999E-2</v>
      </c>
      <c r="Q1154" s="36" t="s">
        <v>677</v>
      </c>
      <c r="R1154" s="36" t="s">
        <v>682</v>
      </c>
      <c r="S1154" s="47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</row>
    <row r="1155" spans="2:37">
      <c r="B1155" s="36" t="s">
        <v>6056</v>
      </c>
      <c r="C1155" s="36" t="s">
        <v>6057</v>
      </c>
      <c r="D1155" s="36" t="s">
        <v>6058</v>
      </c>
      <c r="E1155" s="36" t="s">
        <v>4879</v>
      </c>
      <c r="F1155" s="36" t="s">
        <v>679</v>
      </c>
      <c r="G1155" s="36" t="s">
        <v>692</v>
      </c>
      <c r="H1155" s="36" t="s">
        <v>675</v>
      </c>
      <c r="I1155" s="37">
        <v>2.9</v>
      </c>
      <c r="J1155" s="38">
        <v>10000</v>
      </c>
      <c r="K1155" s="36" t="s">
        <v>6042</v>
      </c>
      <c r="L1155" s="39">
        <v>43097</v>
      </c>
      <c r="M1155" s="39">
        <v>43159</v>
      </c>
      <c r="N1155" s="36" t="s">
        <v>6043</v>
      </c>
      <c r="O1155" s="36" t="s">
        <v>6044</v>
      </c>
      <c r="P1155" s="37">
        <v>9.8500000000000004E-2</v>
      </c>
      <c r="Q1155" s="36" t="s">
        <v>677</v>
      </c>
      <c r="R1155" s="36" t="s">
        <v>682</v>
      </c>
      <c r="S1155" s="47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</row>
    <row r="1156" spans="2:37">
      <c r="B1156" s="36" t="s">
        <v>3642</v>
      </c>
      <c r="C1156" s="36" t="s">
        <v>6059</v>
      </c>
      <c r="D1156" s="36" t="s">
        <v>3643</v>
      </c>
      <c r="E1156" s="36" t="s">
        <v>4879</v>
      </c>
      <c r="F1156" s="36" t="s">
        <v>679</v>
      </c>
      <c r="G1156" s="36" t="s">
        <v>692</v>
      </c>
      <c r="H1156" s="36" t="s">
        <v>675</v>
      </c>
      <c r="I1156" s="37">
        <v>2.95</v>
      </c>
      <c r="J1156" s="38">
        <v>10000</v>
      </c>
      <c r="K1156" s="36" t="s">
        <v>6042</v>
      </c>
      <c r="L1156" s="39">
        <v>43097</v>
      </c>
      <c r="M1156" s="39">
        <v>43159</v>
      </c>
      <c r="N1156" s="36" t="s">
        <v>6043</v>
      </c>
      <c r="O1156" s="36" t="s">
        <v>6044</v>
      </c>
      <c r="P1156" s="37">
        <v>0.13020000000000001</v>
      </c>
      <c r="Q1156" s="36" t="s">
        <v>677</v>
      </c>
      <c r="R1156" s="36" t="s">
        <v>9492</v>
      </c>
      <c r="S1156" s="47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</row>
    <row r="1157" spans="2:37">
      <c r="B1157" s="36" t="s">
        <v>6060</v>
      </c>
      <c r="C1157" s="36" t="s">
        <v>6061</v>
      </c>
      <c r="D1157" s="36" t="s">
        <v>6062</v>
      </c>
      <c r="E1157" s="36" t="s">
        <v>4879</v>
      </c>
      <c r="F1157" s="36" t="s">
        <v>679</v>
      </c>
      <c r="G1157" s="36" t="s">
        <v>674</v>
      </c>
      <c r="H1157" s="36" t="s">
        <v>675</v>
      </c>
      <c r="I1157" s="37">
        <v>2.65</v>
      </c>
      <c r="J1157" s="38">
        <v>10000</v>
      </c>
      <c r="K1157" s="36" t="s">
        <v>5953</v>
      </c>
      <c r="L1157" s="39">
        <v>43102</v>
      </c>
      <c r="M1157" s="39">
        <v>43124</v>
      </c>
      <c r="N1157" s="36" t="s">
        <v>5950</v>
      </c>
      <c r="O1157" s="36" t="s">
        <v>5945</v>
      </c>
      <c r="P1157" s="37">
        <v>0.21820000000000001</v>
      </c>
      <c r="Q1157" s="36" t="s">
        <v>677</v>
      </c>
      <c r="R1157" s="36" t="s">
        <v>682</v>
      </c>
      <c r="S1157" s="4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</row>
    <row r="1158" spans="2:37">
      <c r="B1158" s="36" t="s">
        <v>10825</v>
      </c>
      <c r="C1158" s="36" t="s">
        <v>10826</v>
      </c>
      <c r="D1158" s="36" t="s">
        <v>3644</v>
      </c>
      <c r="E1158" s="36" t="s">
        <v>4879</v>
      </c>
      <c r="F1158" s="36" t="s">
        <v>679</v>
      </c>
      <c r="G1158" s="36" t="s">
        <v>674</v>
      </c>
      <c r="H1158" s="36" t="s">
        <v>675</v>
      </c>
      <c r="I1158" s="37">
        <v>3.1</v>
      </c>
      <c r="J1158" s="38">
        <v>10000</v>
      </c>
      <c r="K1158" s="36" t="s">
        <v>5953</v>
      </c>
      <c r="L1158" s="39">
        <v>43102</v>
      </c>
      <c r="M1158" s="39">
        <v>43124</v>
      </c>
      <c r="N1158" s="36" t="s">
        <v>5950</v>
      </c>
      <c r="O1158" s="36" t="s">
        <v>5945</v>
      </c>
      <c r="P1158" s="37">
        <v>3.2000000000000002E-3</v>
      </c>
      <c r="Q1158" s="36" t="s">
        <v>677</v>
      </c>
      <c r="R1158" s="36" t="s">
        <v>682</v>
      </c>
      <c r="S1158" s="47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</row>
    <row r="1159" spans="2:37">
      <c r="B1159" s="36" t="s">
        <v>6063</v>
      </c>
      <c r="C1159" s="36" t="s">
        <v>6064</v>
      </c>
      <c r="D1159" s="36" t="s">
        <v>6065</v>
      </c>
      <c r="E1159" s="36" t="s">
        <v>4879</v>
      </c>
      <c r="F1159" s="36" t="s">
        <v>679</v>
      </c>
      <c r="G1159" s="36" t="s">
        <v>692</v>
      </c>
      <c r="H1159" s="36" t="s">
        <v>675</v>
      </c>
      <c r="I1159" s="37">
        <v>2.65</v>
      </c>
      <c r="J1159" s="38">
        <v>10000</v>
      </c>
      <c r="K1159" s="36" t="s">
        <v>5953</v>
      </c>
      <c r="L1159" s="39">
        <v>43102</v>
      </c>
      <c r="M1159" s="39">
        <v>43124</v>
      </c>
      <c r="N1159" s="36" t="s">
        <v>5950</v>
      </c>
      <c r="O1159" s="36" t="s">
        <v>5945</v>
      </c>
      <c r="P1159" s="37">
        <v>5.0000000000000001E-4</v>
      </c>
      <c r="Q1159" s="36" t="s">
        <v>677</v>
      </c>
      <c r="R1159" s="36" t="s">
        <v>682</v>
      </c>
      <c r="S1159" s="47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</row>
    <row r="1160" spans="2:37">
      <c r="B1160" s="36" t="s">
        <v>3645</v>
      </c>
      <c r="C1160" s="36" t="s">
        <v>6066</v>
      </c>
      <c r="D1160" s="36" t="s">
        <v>3646</v>
      </c>
      <c r="E1160" s="36" t="s">
        <v>4879</v>
      </c>
      <c r="F1160" s="36" t="s">
        <v>679</v>
      </c>
      <c r="G1160" s="36" t="s">
        <v>692</v>
      </c>
      <c r="H1160" s="36" t="s">
        <v>675</v>
      </c>
      <c r="I1160" s="37">
        <v>3.1</v>
      </c>
      <c r="J1160" s="38">
        <v>10000</v>
      </c>
      <c r="K1160" s="36" t="s">
        <v>5953</v>
      </c>
      <c r="L1160" s="39">
        <v>43102</v>
      </c>
      <c r="M1160" s="39">
        <v>43124</v>
      </c>
      <c r="N1160" s="36" t="s">
        <v>5950</v>
      </c>
      <c r="O1160" s="36" t="s">
        <v>5945</v>
      </c>
      <c r="P1160" s="37">
        <v>0.24199999999999999</v>
      </c>
      <c r="Q1160" s="36" t="s">
        <v>677</v>
      </c>
      <c r="R1160" s="36" t="s">
        <v>682</v>
      </c>
      <c r="S1160" s="47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</row>
    <row r="1161" spans="2:37">
      <c r="B1161" s="36" t="s">
        <v>6067</v>
      </c>
      <c r="C1161" s="36" t="s">
        <v>10827</v>
      </c>
      <c r="D1161" s="36" t="s">
        <v>3647</v>
      </c>
      <c r="E1161" s="36" t="s">
        <v>4879</v>
      </c>
      <c r="F1161" s="36" t="s">
        <v>679</v>
      </c>
      <c r="G1161" s="36" t="s">
        <v>674</v>
      </c>
      <c r="H1161" s="36" t="s">
        <v>675</v>
      </c>
      <c r="I1161" s="37">
        <v>2.65</v>
      </c>
      <c r="J1161" s="38">
        <v>10000</v>
      </c>
      <c r="K1161" s="36" t="s">
        <v>6042</v>
      </c>
      <c r="L1161" s="39">
        <v>43102</v>
      </c>
      <c r="M1161" s="39">
        <v>43159</v>
      </c>
      <c r="N1161" s="36" t="s">
        <v>6043</v>
      </c>
      <c r="O1161" s="36" t="s">
        <v>6044</v>
      </c>
      <c r="P1161" s="37">
        <v>0.23300000000000001</v>
      </c>
      <c r="Q1161" s="36" t="s">
        <v>677</v>
      </c>
      <c r="R1161" s="36" t="s">
        <v>682</v>
      </c>
      <c r="S1161" s="47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</row>
    <row r="1162" spans="2:37">
      <c r="B1162" s="36" t="s">
        <v>10828</v>
      </c>
      <c r="C1162" s="36" t="s">
        <v>3648</v>
      </c>
      <c r="D1162" s="36" t="s">
        <v>3649</v>
      </c>
      <c r="E1162" s="36" t="s">
        <v>4879</v>
      </c>
      <c r="F1162" s="36" t="s">
        <v>679</v>
      </c>
      <c r="G1162" s="36" t="s">
        <v>9487</v>
      </c>
      <c r="H1162" s="36" t="s">
        <v>675</v>
      </c>
      <c r="I1162" s="37">
        <v>2.7</v>
      </c>
      <c r="J1162" s="38">
        <v>10000</v>
      </c>
      <c r="K1162" s="36" t="s">
        <v>6042</v>
      </c>
      <c r="L1162" s="39">
        <v>43102</v>
      </c>
      <c r="M1162" s="39">
        <v>43159</v>
      </c>
      <c r="N1162" s="36" t="s">
        <v>6043</v>
      </c>
      <c r="O1162" s="36" t="s">
        <v>6044</v>
      </c>
      <c r="P1162" s="37">
        <v>0.19139999999999999</v>
      </c>
      <c r="Q1162" s="36" t="s">
        <v>677</v>
      </c>
      <c r="R1162" s="36" t="s">
        <v>682</v>
      </c>
      <c r="S1162" s="47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</row>
    <row r="1163" spans="2:37">
      <c r="B1163" s="36" t="s">
        <v>6068</v>
      </c>
      <c r="C1163" s="36" t="s">
        <v>10829</v>
      </c>
      <c r="D1163" s="36" t="s">
        <v>10830</v>
      </c>
      <c r="E1163" s="36" t="s">
        <v>4879</v>
      </c>
      <c r="F1163" s="36" t="s">
        <v>679</v>
      </c>
      <c r="G1163" s="36" t="s">
        <v>674</v>
      </c>
      <c r="H1163" s="36" t="s">
        <v>675</v>
      </c>
      <c r="I1163" s="37">
        <v>3</v>
      </c>
      <c r="J1163" s="38">
        <v>10000</v>
      </c>
      <c r="K1163" s="36" t="s">
        <v>6042</v>
      </c>
      <c r="L1163" s="39">
        <v>43102</v>
      </c>
      <c r="M1163" s="39">
        <v>43159</v>
      </c>
      <c r="N1163" s="36" t="s">
        <v>6043</v>
      </c>
      <c r="O1163" s="36" t="s">
        <v>6044</v>
      </c>
      <c r="P1163" s="37">
        <v>3.04E-2</v>
      </c>
      <c r="Q1163" s="36" t="s">
        <v>677</v>
      </c>
      <c r="R1163" s="36" t="s">
        <v>682</v>
      </c>
      <c r="S1163" s="47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</row>
    <row r="1164" spans="2:37">
      <c r="B1164" s="36" t="s">
        <v>6069</v>
      </c>
      <c r="C1164" s="36" t="s">
        <v>3650</v>
      </c>
      <c r="D1164" s="36" t="s">
        <v>10831</v>
      </c>
      <c r="E1164" s="36" t="s">
        <v>4879</v>
      </c>
      <c r="F1164" s="36" t="s">
        <v>679</v>
      </c>
      <c r="G1164" s="36" t="s">
        <v>674</v>
      </c>
      <c r="H1164" s="36" t="s">
        <v>675</v>
      </c>
      <c r="I1164" s="37">
        <v>3.1</v>
      </c>
      <c r="J1164" s="38">
        <v>10000</v>
      </c>
      <c r="K1164" s="36" t="s">
        <v>6042</v>
      </c>
      <c r="L1164" s="39">
        <v>43102</v>
      </c>
      <c r="M1164" s="39">
        <v>43159</v>
      </c>
      <c r="N1164" s="36" t="s">
        <v>6043</v>
      </c>
      <c r="O1164" s="36" t="s">
        <v>6044</v>
      </c>
      <c r="P1164" s="37">
        <v>1.26E-2</v>
      </c>
      <c r="Q1164" s="36" t="s">
        <v>677</v>
      </c>
      <c r="R1164" s="36" t="s">
        <v>682</v>
      </c>
      <c r="S1164" s="47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</row>
    <row r="1165" spans="2:37">
      <c r="B1165" s="36" t="s">
        <v>10832</v>
      </c>
      <c r="C1165" s="36" t="s">
        <v>6070</v>
      </c>
      <c r="D1165" s="36" t="s">
        <v>6071</v>
      </c>
      <c r="E1165" s="36" t="s">
        <v>4879</v>
      </c>
      <c r="F1165" s="36" t="s">
        <v>679</v>
      </c>
      <c r="G1165" s="36" t="s">
        <v>692</v>
      </c>
      <c r="H1165" s="36" t="s">
        <v>675</v>
      </c>
      <c r="I1165" s="37">
        <v>2.65</v>
      </c>
      <c r="J1165" s="38">
        <v>10000</v>
      </c>
      <c r="K1165" s="36" t="s">
        <v>6042</v>
      </c>
      <c r="L1165" s="39">
        <v>43102</v>
      </c>
      <c r="M1165" s="39">
        <v>43159</v>
      </c>
      <c r="N1165" s="36" t="s">
        <v>6043</v>
      </c>
      <c r="O1165" s="36" t="s">
        <v>6044</v>
      </c>
      <c r="P1165" s="37">
        <v>4.7000000000000002E-3</v>
      </c>
      <c r="Q1165" s="36" t="s">
        <v>677</v>
      </c>
      <c r="R1165" s="36" t="s">
        <v>682</v>
      </c>
      <c r="S1165" s="47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</row>
    <row r="1166" spans="2:37">
      <c r="B1166" s="36" t="s">
        <v>10833</v>
      </c>
      <c r="C1166" s="36" t="s">
        <v>467</v>
      </c>
      <c r="D1166" s="36" t="s">
        <v>10834</v>
      </c>
      <c r="E1166" s="36" t="s">
        <v>4879</v>
      </c>
      <c r="F1166" s="36" t="s">
        <v>679</v>
      </c>
      <c r="G1166" s="36" t="s">
        <v>692</v>
      </c>
      <c r="H1166" s="36" t="s">
        <v>675</v>
      </c>
      <c r="I1166" s="37">
        <v>2.7</v>
      </c>
      <c r="J1166" s="38">
        <v>10000</v>
      </c>
      <c r="K1166" s="36" t="s">
        <v>6042</v>
      </c>
      <c r="L1166" s="39">
        <v>43102</v>
      </c>
      <c r="M1166" s="39">
        <v>43159</v>
      </c>
      <c r="N1166" s="36" t="s">
        <v>6043</v>
      </c>
      <c r="O1166" s="36" t="s">
        <v>6044</v>
      </c>
      <c r="P1166" s="37">
        <v>9.7999999999999997E-3</v>
      </c>
      <c r="Q1166" s="36" t="s">
        <v>677</v>
      </c>
      <c r="R1166" s="36" t="s">
        <v>682</v>
      </c>
      <c r="S1166" s="47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</row>
    <row r="1167" spans="2:37">
      <c r="B1167" s="36" t="s">
        <v>6072</v>
      </c>
      <c r="C1167" s="36" t="s">
        <v>10835</v>
      </c>
      <c r="D1167" s="36" t="s">
        <v>10836</v>
      </c>
      <c r="E1167" s="36" t="s">
        <v>4879</v>
      </c>
      <c r="F1167" s="36" t="s">
        <v>679</v>
      </c>
      <c r="G1167" s="36" t="s">
        <v>692</v>
      </c>
      <c r="H1167" s="36" t="s">
        <v>675</v>
      </c>
      <c r="I1167" s="37">
        <v>3</v>
      </c>
      <c r="J1167" s="38">
        <v>10000</v>
      </c>
      <c r="K1167" s="36" t="s">
        <v>6042</v>
      </c>
      <c r="L1167" s="39">
        <v>43102</v>
      </c>
      <c r="M1167" s="39">
        <v>43159</v>
      </c>
      <c r="N1167" s="36" t="s">
        <v>6043</v>
      </c>
      <c r="O1167" s="36" t="s">
        <v>6044</v>
      </c>
      <c r="P1167" s="37">
        <v>0.1472</v>
      </c>
      <c r="Q1167" s="36" t="s">
        <v>677</v>
      </c>
      <c r="R1167" s="36" t="s">
        <v>682</v>
      </c>
      <c r="S1167" s="4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</row>
    <row r="1168" spans="2:37">
      <c r="B1168" s="36" t="s">
        <v>6073</v>
      </c>
      <c r="C1168" s="36" t="s">
        <v>10837</v>
      </c>
      <c r="D1168" s="36" t="s">
        <v>3651</v>
      </c>
      <c r="E1168" s="36" t="s">
        <v>4879</v>
      </c>
      <c r="F1168" s="36" t="s">
        <v>679</v>
      </c>
      <c r="G1168" s="36" t="s">
        <v>692</v>
      </c>
      <c r="H1168" s="36" t="s">
        <v>675</v>
      </c>
      <c r="I1168" s="37">
        <v>3.1</v>
      </c>
      <c r="J1168" s="38">
        <v>10000</v>
      </c>
      <c r="K1168" s="36" t="s">
        <v>6042</v>
      </c>
      <c r="L1168" s="39">
        <v>43102</v>
      </c>
      <c r="M1168" s="39">
        <v>43159</v>
      </c>
      <c r="N1168" s="36" t="s">
        <v>6043</v>
      </c>
      <c r="O1168" s="36" t="s">
        <v>6044</v>
      </c>
      <c r="P1168" s="37">
        <v>0.24199999999999999</v>
      </c>
      <c r="Q1168" s="36" t="s">
        <v>677</v>
      </c>
      <c r="R1168" s="36" t="s">
        <v>682</v>
      </c>
      <c r="S1168" s="47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</row>
    <row r="1169" spans="2:37">
      <c r="B1169" s="36" t="s">
        <v>6074</v>
      </c>
      <c r="C1169" s="36" t="s">
        <v>3652</v>
      </c>
      <c r="D1169" s="36" t="s">
        <v>6075</v>
      </c>
      <c r="E1169" s="36" t="s">
        <v>4879</v>
      </c>
      <c r="F1169" s="36" t="s">
        <v>679</v>
      </c>
      <c r="G1169" s="36" t="s">
        <v>674</v>
      </c>
      <c r="H1169" s="36" t="s">
        <v>675</v>
      </c>
      <c r="I1169" s="37">
        <v>2.65</v>
      </c>
      <c r="J1169" s="38">
        <v>10000</v>
      </c>
      <c r="K1169" s="36" t="s">
        <v>3538</v>
      </c>
      <c r="L1169" s="39">
        <v>43102</v>
      </c>
      <c r="M1169" s="39">
        <v>43187</v>
      </c>
      <c r="N1169" s="36" t="s">
        <v>5786</v>
      </c>
      <c r="O1169" s="36" t="s">
        <v>5787</v>
      </c>
      <c r="P1169" s="37">
        <v>0.26479999999999998</v>
      </c>
      <c r="Q1169" s="36" t="s">
        <v>677</v>
      </c>
      <c r="R1169" s="36" t="s">
        <v>682</v>
      </c>
      <c r="S1169" s="47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</row>
    <row r="1170" spans="2:37">
      <c r="B1170" s="36" t="s">
        <v>10838</v>
      </c>
      <c r="C1170" s="36" t="s">
        <v>6076</v>
      </c>
      <c r="D1170" s="36" t="s">
        <v>10839</v>
      </c>
      <c r="E1170" s="36" t="s">
        <v>4879</v>
      </c>
      <c r="F1170" s="36" t="s">
        <v>9453</v>
      </c>
      <c r="G1170" s="36" t="s">
        <v>674</v>
      </c>
      <c r="H1170" s="36" t="s">
        <v>675</v>
      </c>
      <c r="I1170" s="37">
        <v>3.1</v>
      </c>
      <c r="J1170" s="38">
        <v>10000</v>
      </c>
      <c r="K1170" s="36" t="s">
        <v>10840</v>
      </c>
      <c r="L1170" s="39">
        <v>43102</v>
      </c>
      <c r="M1170" s="39">
        <v>43187</v>
      </c>
      <c r="N1170" s="36" t="s">
        <v>5786</v>
      </c>
      <c r="O1170" s="36" t="s">
        <v>5787</v>
      </c>
      <c r="P1170" s="37">
        <v>3.4000000000000002E-2</v>
      </c>
      <c r="Q1170" s="36" t="s">
        <v>677</v>
      </c>
      <c r="R1170" s="36" t="s">
        <v>682</v>
      </c>
      <c r="S1170" s="47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</row>
    <row r="1171" spans="2:37">
      <c r="B1171" s="36" t="s">
        <v>6077</v>
      </c>
      <c r="C1171" s="36" t="s">
        <v>3653</v>
      </c>
      <c r="D1171" s="36" t="s">
        <v>6078</v>
      </c>
      <c r="E1171" s="36" t="s">
        <v>4879</v>
      </c>
      <c r="F1171" s="36" t="s">
        <v>679</v>
      </c>
      <c r="G1171" s="36" t="s">
        <v>692</v>
      </c>
      <c r="H1171" s="36" t="s">
        <v>675</v>
      </c>
      <c r="I1171" s="37">
        <v>2.65</v>
      </c>
      <c r="J1171" s="38">
        <v>10000</v>
      </c>
      <c r="K1171" s="36" t="s">
        <v>3538</v>
      </c>
      <c r="L1171" s="39">
        <v>43102</v>
      </c>
      <c r="M1171" s="39">
        <v>43187</v>
      </c>
      <c r="N1171" s="36" t="s">
        <v>5786</v>
      </c>
      <c r="O1171" s="36" t="s">
        <v>5787</v>
      </c>
      <c r="P1171" s="37">
        <v>1.26E-2</v>
      </c>
      <c r="Q1171" s="36" t="s">
        <v>677</v>
      </c>
      <c r="R1171" s="36" t="s">
        <v>682</v>
      </c>
      <c r="S1171" s="47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</row>
    <row r="1172" spans="2:37">
      <c r="B1172" s="36" t="s">
        <v>88</v>
      </c>
      <c r="C1172" s="36" t="s">
        <v>6079</v>
      </c>
      <c r="D1172" s="36" t="s">
        <v>6080</v>
      </c>
      <c r="E1172" s="36" t="s">
        <v>4879</v>
      </c>
      <c r="F1172" s="36" t="s">
        <v>679</v>
      </c>
      <c r="G1172" s="36" t="s">
        <v>9925</v>
      </c>
      <c r="H1172" s="36" t="s">
        <v>675</v>
      </c>
      <c r="I1172" s="37">
        <v>3.1</v>
      </c>
      <c r="J1172" s="38">
        <v>10000</v>
      </c>
      <c r="K1172" s="36" t="s">
        <v>3538</v>
      </c>
      <c r="L1172" s="39">
        <v>43102</v>
      </c>
      <c r="M1172" s="39">
        <v>43187</v>
      </c>
      <c r="N1172" s="36" t="s">
        <v>5786</v>
      </c>
      <c r="O1172" s="36" t="s">
        <v>5787</v>
      </c>
      <c r="P1172" s="37">
        <v>0.24199999999999999</v>
      </c>
      <c r="Q1172" s="36" t="s">
        <v>677</v>
      </c>
      <c r="R1172" s="36" t="s">
        <v>682</v>
      </c>
      <c r="S1172" s="47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</row>
    <row r="1173" spans="2:37">
      <c r="B1173" s="36" t="s">
        <v>10841</v>
      </c>
      <c r="C1173" s="36" t="s">
        <v>6081</v>
      </c>
      <c r="D1173" s="36" t="s">
        <v>6082</v>
      </c>
      <c r="E1173" s="36" t="s">
        <v>4879</v>
      </c>
      <c r="F1173" s="36" t="s">
        <v>679</v>
      </c>
      <c r="G1173" s="36" t="s">
        <v>9487</v>
      </c>
      <c r="H1173" s="36" t="s">
        <v>675</v>
      </c>
      <c r="I1173" s="37">
        <v>2.65</v>
      </c>
      <c r="J1173" s="38">
        <v>10000</v>
      </c>
      <c r="K1173" s="36" t="s">
        <v>3573</v>
      </c>
      <c r="L1173" s="39">
        <v>43102</v>
      </c>
      <c r="M1173" s="39">
        <v>43278</v>
      </c>
      <c r="N1173" s="36" t="s">
        <v>10708</v>
      </c>
      <c r="O1173" s="36" t="s">
        <v>5872</v>
      </c>
      <c r="P1173" s="37">
        <v>0.32519999999999999</v>
      </c>
      <c r="Q1173" s="36" t="s">
        <v>677</v>
      </c>
      <c r="R1173" s="36" t="s">
        <v>682</v>
      </c>
      <c r="S1173" s="47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</row>
    <row r="1174" spans="2:37">
      <c r="B1174" s="36" t="s">
        <v>89</v>
      </c>
      <c r="C1174" s="36" t="s">
        <v>6083</v>
      </c>
      <c r="D1174" s="36" t="s">
        <v>10842</v>
      </c>
      <c r="E1174" s="36" t="s">
        <v>4879</v>
      </c>
      <c r="F1174" s="36" t="s">
        <v>679</v>
      </c>
      <c r="G1174" s="36" t="s">
        <v>674</v>
      </c>
      <c r="H1174" s="36" t="s">
        <v>675</v>
      </c>
      <c r="I1174" s="37">
        <v>3.1</v>
      </c>
      <c r="J1174" s="38">
        <v>10000</v>
      </c>
      <c r="K1174" s="36" t="s">
        <v>10843</v>
      </c>
      <c r="L1174" s="39">
        <v>43102</v>
      </c>
      <c r="M1174" s="39">
        <v>43278</v>
      </c>
      <c r="N1174" s="36" t="s">
        <v>5871</v>
      </c>
      <c r="O1174" s="36" t="s">
        <v>5872</v>
      </c>
      <c r="P1174" s="37">
        <v>8.7499999999999994E-2</v>
      </c>
      <c r="Q1174" s="36" t="s">
        <v>677</v>
      </c>
      <c r="R1174" s="36" t="s">
        <v>682</v>
      </c>
      <c r="S1174" s="47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</row>
    <row r="1175" spans="2:37">
      <c r="B1175" s="36" t="s">
        <v>10844</v>
      </c>
      <c r="C1175" s="36" t="s">
        <v>6084</v>
      </c>
      <c r="D1175" s="36" t="s">
        <v>10845</v>
      </c>
      <c r="E1175" s="36" t="s">
        <v>4879</v>
      </c>
      <c r="F1175" s="36" t="s">
        <v>679</v>
      </c>
      <c r="G1175" s="36" t="s">
        <v>692</v>
      </c>
      <c r="H1175" s="36" t="s">
        <v>9446</v>
      </c>
      <c r="I1175" s="37">
        <v>2.65</v>
      </c>
      <c r="J1175" s="38">
        <v>10000</v>
      </c>
      <c r="K1175" s="36" t="s">
        <v>3573</v>
      </c>
      <c r="L1175" s="39">
        <v>43102</v>
      </c>
      <c r="M1175" s="39">
        <v>43278</v>
      </c>
      <c r="N1175" s="36" t="s">
        <v>5871</v>
      </c>
      <c r="O1175" s="36" t="s">
        <v>5872</v>
      </c>
      <c r="P1175" s="37">
        <v>3.5900000000000001E-2</v>
      </c>
      <c r="Q1175" s="36" t="s">
        <v>677</v>
      </c>
      <c r="R1175" s="36" t="s">
        <v>682</v>
      </c>
      <c r="S1175" s="47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</row>
    <row r="1176" spans="2:37">
      <c r="B1176" s="36" t="s">
        <v>10846</v>
      </c>
      <c r="C1176" s="36" t="s">
        <v>6085</v>
      </c>
      <c r="D1176" s="36" t="s">
        <v>10847</v>
      </c>
      <c r="E1176" s="36" t="s">
        <v>4879</v>
      </c>
      <c r="F1176" s="36" t="s">
        <v>679</v>
      </c>
      <c r="G1176" s="36" t="s">
        <v>692</v>
      </c>
      <c r="H1176" s="36" t="s">
        <v>675</v>
      </c>
      <c r="I1176" s="37">
        <v>3.1</v>
      </c>
      <c r="J1176" s="38">
        <v>10000</v>
      </c>
      <c r="K1176" s="36" t="s">
        <v>3573</v>
      </c>
      <c r="L1176" s="39">
        <v>43102</v>
      </c>
      <c r="M1176" s="39">
        <v>43278</v>
      </c>
      <c r="N1176" s="36" t="s">
        <v>5871</v>
      </c>
      <c r="O1176" s="36" t="s">
        <v>5872</v>
      </c>
      <c r="P1176" s="37">
        <v>0.248</v>
      </c>
      <c r="Q1176" s="36" t="s">
        <v>677</v>
      </c>
      <c r="R1176" s="36" t="s">
        <v>682</v>
      </c>
      <c r="S1176" s="47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</row>
    <row r="1177" spans="2:37">
      <c r="B1177" s="36" t="s">
        <v>6086</v>
      </c>
      <c r="C1177" s="36" t="s">
        <v>6087</v>
      </c>
      <c r="D1177" s="36" t="s">
        <v>6088</v>
      </c>
      <c r="E1177" s="36" t="s">
        <v>4879</v>
      </c>
      <c r="F1177" s="36" t="s">
        <v>679</v>
      </c>
      <c r="G1177" s="36" t="s">
        <v>674</v>
      </c>
      <c r="H1177" s="36" t="s">
        <v>675</v>
      </c>
      <c r="I1177" s="37">
        <v>3.2</v>
      </c>
      <c r="J1177" s="38">
        <v>10000</v>
      </c>
      <c r="K1177" s="36" t="s">
        <v>5953</v>
      </c>
      <c r="L1177" s="39">
        <v>43103</v>
      </c>
      <c r="M1177" s="39">
        <v>43124</v>
      </c>
      <c r="N1177" s="36" t="s">
        <v>5950</v>
      </c>
      <c r="O1177" s="36" t="s">
        <v>5945</v>
      </c>
      <c r="P1177" s="37">
        <v>1.1000000000000001E-3</v>
      </c>
      <c r="Q1177" s="36" t="s">
        <v>677</v>
      </c>
      <c r="R1177" s="36" t="s">
        <v>682</v>
      </c>
      <c r="S1177" s="4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</row>
    <row r="1178" spans="2:37">
      <c r="B1178" s="36" t="s">
        <v>10848</v>
      </c>
      <c r="C1178" s="36" t="s">
        <v>10849</v>
      </c>
      <c r="D1178" s="36" t="s">
        <v>90</v>
      </c>
      <c r="E1178" s="36" t="s">
        <v>4879</v>
      </c>
      <c r="F1178" s="36" t="s">
        <v>679</v>
      </c>
      <c r="G1178" s="36" t="s">
        <v>692</v>
      </c>
      <c r="H1178" s="36" t="s">
        <v>675</v>
      </c>
      <c r="I1178" s="37">
        <v>3.2</v>
      </c>
      <c r="J1178" s="38">
        <v>10000</v>
      </c>
      <c r="K1178" s="36" t="s">
        <v>5953</v>
      </c>
      <c r="L1178" s="39">
        <v>43103</v>
      </c>
      <c r="M1178" s="39">
        <v>43124</v>
      </c>
      <c r="N1178" s="36" t="s">
        <v>5950</v>
      </c>
      <c r="O1178" s="36" t="s">
        <v>5945</v>
      </c>
      <c r="P1178" s="37">
        <v>0.29299999999999998</v>
      </c>
      <c r="Q1178" s="36" t="s">
        <v>677</v>
      </c>
      <c r="R1178" s="36" t="s">
        <v>682</v>
      </c>
      <c r="S1178" s="47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</row>
    <row r="1179" spans="2:37">
      <c r="B1179" s="36" t="s">
        <v>3654</v>
      </c>
      <c r="C1179" s="36" t="s">
        <v>3655</v>
      </c>
      <c r="D1179" s="36" t="s">
        <v>10850</v>
      </c>
      <c r="E1179" s="36" t="s">
        <v>4879</v>
      </c>
      <c r="F1179" s="36" t="s">
        <v>679</v>
      </c>
      <c r="G1179" s="36" t="s">
        <v>674</v>
      </c>
      <c r="H1179" s="36" t="s">
        <v>675</v>
      </c>
      <c r="I1179" s="37">
        <v>3.2</v>
      </c>
      <c r="J1179" s="38">
        <v>10000</v>
      </c>
      <c r="K1179" s="36" t="s">
        <v>6042</v>
      </c>
      <c r="L1179" s="39">
        <v>43103</v>
      </c>
      <c r="M1179" s="39">
        <v>43159</v>
      </c>
      <c r="N1179" s="36" t="s">
        <v>6043</v>
      </c>
      <c r="O1179" s="36" t="s">
        <v>6044</v>
      </c>
      <c r="P1179" s="37">
        <v>6.4999999999999997E-3</v>
      </c>
      <c r="Q1179" s="36" t="s">
        <v>677</v>
      </c>
      <c r="R1179" s="36" t="s">
        <v>682</v>
      </c>
      <c r="S1179" s="47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</row>
    <row r="1180" spans="2:37">
      <c r="B1180" s="36" t="s">
        <v>91</v>
      </c>
      <c r="C1180" s="36" t="s">
        <v>10851</v>
      </c>
      <c r="D1180" s="36" t="s">
        <v>6089</v>
      </c>
      <c r="E1180" s="36" t="s">
        <v>4879</v>
      </c>
      <c r="F1180" s="36" t="s">
        <v>679</v>
      </c>
      <c r="G1180" s="36" t="s">
        <v>692</v>
      </c>
      <c r="H1180" s="36" t="s">
        <v>675</v>
      </c>
      <c r="I1180" s="37">
        <v>3.2</v>
      </c>
      <c r="J1180" s="38">
        <v>10000</v>
      </c>
      <c r="K1180" s="36" t="s">
        <v>6042</v>
      </c>
      <c r="L1180" s="39">
        <v>43103</v>
      </c>
      <c r="M1180" s="39">
        <v>43159</v>
      </c>
      <c r="N1180" s="36" t="s">
        <v>6043</v>
      </c>
      <c r="O1180" s="36" t="s">
        <v>6044</v>
      </c>
      <c r="P1180" s="37">
        <v>0.29299999999999998</v>
      </c>
      <c r="Q1180" s="36" t="s">
        <v>677</v>
      </c>
      <c r="R1180" s="36" t="s">
        <v>682</v>
      </c>
      <c r="S1180" s="47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</row>
    <row r="1181" spans="2:37">
      <c r="B1181" s="36" t="s">
        <v>10852</v>
      </c>
      <c r="C1181" s="36" t="s">
        <v>10853</v>
      </c>
      <c r="D1181" s="36" t="s">
        <v>6090</v>
      </c>
      <c r="E1181" s="36" t="s">
        <v>4879</v>
      </c>
      <c r="F1181" s="36" t="s">
        <v>679</v>
      </c>
      <c r="G1181" s="36" t="s">
        <v>674</v>
      </c>
      <c r="H1181" s="36" t="s">
        <v>675</v>
      </c>
      <c r="I1181" s="37">
        <v>3.2</v>
      </c>
      <c r="J1181" s="38">
        <v>10000</v>
      </c>
      <c r="K1181" s="36" t="s">
        <v>3538</v>
      </c>
      <c r="L1181" s="39">
        <v>43103</v>
      </c>
      <c r="M1181" s="39">
        <v>43187</v>
      </c>
      <c r="N1181" s="36" t="s">
        <v>5786</v>
      </c>
      <c r="O1181" s="36" t="s">
        <v>5787</v>
      </c>
      <c r="P1181" s="37">
        <v>2.2800000000000001E-2</v>
      </c>
      <c r="Q1181" s="36" t="s">
        <v>677</v>
      </c>
      <c r="R1181" s="36" t="s">
        <v>682</v>
      </c>
      <c r="S1181" s="47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</row>
    <row r="1182" spans="2:37">
      <c r="B1182" s="36" t="s">
        <v>6091</v>
      </c>
      <c r="C1182" s="36" t="s">
        <v>3656</v>
      </c>
      <c r="D1182" s="36" t="s">
        <v>6092</v>
      </c>
      <c r="E1182" s="36" t="s">
        <v>4879</v>
      </c>
      <c r="F1182" s="36" t="s">
        <v>679</v>
      </c>
      <c r="G1182" s="36" t="s">
        <v>692</v>
      </c>
      <c r="H1182" s="36" t="s">
        <v>675</v>
      </c>
      <c r="I1182" s="37">
        <v>3.2</v>
      </c>
      <c r="J1182" s="38">
        <v>10000</v>
      </c>
      <c r="K1182" s="36" t="s">
        <v>3538</v>
      </c>
      <c r="L1182" s="39">
        <v>43103</v>
      </c>
      <c r="M1182" s="39">
        <v>43187</v>
      </c>
      <c r="N1182" s="36" t="s">
        <v>5786</v>
      </c>
      <c r="O1182" s="36" t="s">
        <v>5787</v>
      </c>
      <c r="P1182" s="37">
        <v>0.29299999999999998</v>
      </c>
      <c r="Q1182" s="36" t="s">
        <v>677</v>
      </c>
      <c r="R1182" s="36" t="s">
        <v>682</v>
      </c>
      <c r="S1182" s="47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</row>
    <row r="1183" spans="2:37">
      <c r="B1183" s="36" t="s">
        <v>10854</v>
      </c>
      <c r="C1183" s="36" t="s">
        <v>3657</v>
      </c>
      <c r="D1183" s="36" t="s">
        <v>3658</v>
      </c>
      <c r="E1183" s="36" t="s">
        <v>4879</v>
      </c>
      <c r="F1183" s="36" t="s">
        <v>679</v>
      </c>
      <c r="G1183" s="36" t="s">
        <v>674</v>
      </c>
      <c r="H1183" s="36" t="s">
        <v>675</v>
      </c>
      <c r="I1183" s="37">
        <v>3.2</v>
      </c>
      <c r="J1183" s="38">
        <v>10000</v>
      </c>
      <c r="K1183" s="36" t="s">
        <v>3573</v>
      </c>
      <c r="L1183" s="39">
        <v>43103</v>
      </c>
      <c r="M1183" s="39">
        <v>43278</v>
      </c>
      <c r="N1183" s="36" t="s">
        <v>5871</v>
      </c>
      <c r="O1183" s="36" t="s">
        <v>5872</v>
      </c>
      <c r="P1183" s="37">
        <v>6.93E-2</v>
      </c>
      <c r="Q1183" s="36" t="s">
        <v>677</v>
      </c>
      <c r="R1183" s="36" t="s">
        <v>682</v>
      </c>
      <c r="S1183" s="47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</row>
    <row r="1184" spans="2:37">
      <c r="B1184" s="36" t="s">
        <v>6093</v>
      </c>
      <c r="C1184" s="36" t="s">
        <v>3659</v>
      </c>
      <c r="D1184" s="36" t="s">
        <v>3660</v>
      </c>
      <c r="E1184" s="36" t="s">
        <v>4879</v>
      </c>
      <c r="F1184" s="36" t="s">
        <v>679</v>
      </c>
      <c r="G1184" s="36" t="s">
        <v>692</v>
      </c>
      <c r="H1184" s="36" t="s">
        <v>675</v>
      </c>
      <c r="I1184" s="37">
        <v>3.2</v>
      </c>
      <c r="J1184" s="38">
        <v>10000</v>
      </c>
      <c r="K1184" s="36" t="s">
        <v>3573</v>
      </c>
      <c r="L1184" s="39">
        <v>43103</v>
      </c>
      <c r="M1184" s="39">
        <v>43278</v>
      </c>
      <c r="N1184" s="36" t="s">
        <v>5871</v>
      </c>
      <c r="O1184" s="36" t="s">
        <v>5872</v>
      </c>
      <c r="P1184" s="37">
        <v>0.29299999999999998</v>
      </c>
      <c r="Q1184" s="36" t="s">
        <v>677</v>
      </c>
      <c r="R1184" s="36" t="s">
        <v>682</v>
      </c>
      <c r="S1184" s="47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</row>
    <row r="1185" spans="2:37">
      <c r="B1185" s="36" t="s">
        <v>3661</v>
      </c>
      <c r="C1185" s="36" t="s">
        <v>6094</v>
      </c>
      <c r="D1185" s="36" t="s">
        <v>6095</v>
      </c>
      <c r="E1185" s="36" t="s">
        <v>4879</v>
      </c>
      <c r="F1185" s="36" t="s">
        <v>679</v>
      </c>
      <c r="G1185" s="36" t="s">
        <v>674</v>
      </c>
      <c r="H1185" s="36" t="s">
        <v>675</v>
      </c>
      <c r="I1185" s="37">
        <v>3.3</v>
      </c>
      <c r="J1185" s="38">
        <v>10000</v>
      </c>
      <c r="K1185" s="36" t="s">
        <v>5953</v>
      </c>
      <c r="L1185" s="39">
        <v>43108</v>
      </c>
      <c r="M1185" s="39">
        <v>43124</v>
      </c>
      <c r="N1185" s="36" t="s">
        <v>5950</v>
      </c>
      <c r="O1185" s="36" t="s">
        <v>5945</v>
      </c>
      <c r="P1185" s="37">
        <v>1E-4</v>
      </c>
      <c r="Q1185" s="36" t="s">
        <v>677</v>
      </c>
      <c r="R1185" s="36" t="s">
        <v>682</v>
      </c>
      <c r="S1185" s="47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</row>
    <row r="1186" spans="2:37">
      <c r="B1186" s="36" t="s">
        <v>3662</v>
      </c>
      <c r="C1186" s="36" t="s">
        <v>6096</v>
      </c>
      <c r="D1186" s="36" t="s">
        <v>3663</v>
      </c>
      <c r="E1186" s="36" t="s">
        <v>4879</v>
      </c>
      <c r="F1186" s="36" t="s">
        <v>679</v>
      </c>
      <c r="G1186" s="36" t="s">
        <v>692</v>
      </c>
      <c r="H1186" s="36" t="s">
        <v>675</v>
      </c>
      <c r="I1186" s="37">
        <v>3.3</v>
      </c>
      <c r="J1186" s="38">
        <v>10000</v>
      </c>
      <c r="K1186" s="36" t="s">
        <v>5953</v>
      </c>
      <c r="L1186" s="39">
        <v>43108</v>
      </c>
      <c r="M1186" s="39">
        <v>43124</v>
      </c>
      <c r="N1186" s="36" t="s">
        <v>5950</v>
      </c>
      <c r="O1186" s="36" t="s">
        <v>5945</v>
      </c>
      <c r="P1186" s="37">
        <v>0.36699999999999999</v>
      </c>
      <c r="Q1186" s="36" t="s">
        <v>677</v>
      </c>
      <c r="R1186" s="36" t="s">
        <v>682</v>
      </c>
      <c r="S1186" s="47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</row>
    <row r="1187" spans="2:37">
      <c r="B1187" s="36" t="s">
        <v>10855</v>
      </c>
      <c r="C1187" s="36" t="s">
        <v>10856</v>
      </c>
      <c r="D1187" s="36" t="s">
        <v>10857</v>
      </c>
      <c r="E1187" s="36" t="s">
        <v>4879</v>
      </c>
      <c r="F1187" s="36" t="s">
        <v>679</v>
      </c>
      <c r="G1187" s="36" t="s">
        <v>674</v>
      </c>
      <c r="H1187" s="36" t="s">
        <v>9446</v>
      </c>
      <c r="I1187" s="37">
        <v>3.3</v>
      </c>
      <c r="J1187" s="38">
        <v>10000</v>
      </c>
      <c r="K1187" s="36" t="s">
        <v>6042</v>
      </c>
      <c r="L1187" s="39">
        <v>43108</v>
      </c>
      <c r="M1187" s="39">
        <v>43159</v>
      </c>
      <c r="N1187" s="36" t="s">
        <v>6043</v>
      </c>
      <c r="O1187" s="36" t="s">
        <v>6044</v>
      </c>
      <c r="P1187" s="37">
        <v>1.9E-3</v>
      </c>
      <c r="Q1187" s="36" t="s">
        <v>677</v>
      </c>
      <c r="R1187" s="36" t="s">
        <v>682</v>
      </c>
      <c r="S1187" s="4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</row>
    <row r="1188" spans="2:37">
      <c r="B1188" s="36" t="s">
        <v>10858</v>
      </c>
      <c r="C1188" s="36" t="s">
        <v>6097</v>
      </c>
      <c r="D1188" s="36" t="s">
        <v>6098</v>
      </c>
      <c r="E1188" s="36" t="s">
        <v>4879</v>
      </c>
      <c r="F1188" s="36" t="s">
        <v>679</v>
      </c>
      <c r="G1188" s="36" t="s">
        <v>692</v>
      </c>
      <c r="H1188" s="36" t="s">
        <v>675</v>
      </c>
      <c r="I1188" s="37">
        <v>3.3</v>
      </c>
      <c r="J1188" s="38">
        <v>10000</v>
      </c>
      <c r="K1188" s="36" t="s">
        <v>6042</v>
      </c>
      <c r="L1188" s="39">
        <v>43108</v>
      </c>
      <c r="M1188" s="39">
        <v>43159</v>
      </c>
      <c r="N1188" s="36" t="s">
        <v>6043</v>
      </c>
      <c r="O1188" s="36" t="s">
        <v>6044</v>
      </c>
      <c r="P1188" s="37">
        <v>0.36699999999999999</v>
      </c>
      <c r="Q1188" s="36" t="s">
        <v>677</v>
      </c>
      <c r="R1188" s="36" t="s">
        <v>682</v>
      </c>
      <c r="S1188" s="47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</row>
    <row r="1189" spans="2:37">
      <c r="B1189" s="36" t="s">
        <v>10859</v>
      </c>
      <c r="C1189" s="36" t="s">
        <v>6099</v>
      </c>
      <c r="D1189" s="36" t="s">
        <v>6100</v>
      </c>
      <c r="E1189" s="36" t="s">
        <v>4879</v>
      </c>
      <c r="F1189" s="36" t="s">
        <v>679</v>
      </c>
      <c r="G1189" s="36" t="s">
        <v>674</v>
      </c>
      <c r="H1189" s="36" t="s">
        <v>675</v>
      </c>
      <c r="I1189" s="37">
        <v>3.3</v>
      </c>
      <c r="J1189" s="38">
        <v>10000</v>
      </c>
      <c r="K1189" s="36" t="s">
        <v>3538</v>
      </c>
      <c r="L1189" s="39">
        <v>43108</v>
      </c>
      <c r="M1189" s="39">
        <v>43187</v>
      </c>
      <c r="N1189" s="36" t="s">
        <v>5786</v>
      </c>
      <c r="O1189" s="36" t="s">
        <v>5787</v>
      </c>
      <c r="P1189" s="37">
        <v>0.01</v>
      </c>
      <c r="Q1189" s="36" t="s">
        <v>677</v>
      </c>
      <c r="R1189" s="36" t="s">
        <v>682</v>
      </c>
      <c r="S1189" s="47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</row>
    <row r="1190" spans="2:37">
      <c r="B1190" s="36" t="s">
        <v>6101</v>
      </c>
      <c r="C1190" s="36" t="s">
        <v>10860</v>
      </c>
      <c r="D1190" s="36" t="s">
        <v>6102</v>
      </c>
      <c r="E1190" s="36" t="s">
        <v>4879</v>
      </c>
      <c r="F1190" s="36" t="s">
        <v>679</v>
      </c>
      <c r="G1190" s="36" t="s">
        <v>692</v>
      </c>
      <c r="H1190" s="36" t="s">
        <v>675</v>
      </c>
      <c r="I1190" s="37">
        <v>3.3</v>
      </c>
      <c r="J1190" s="38">
        <v>10000</v>
      </c>
      <c r="K1190" s="36" t="s">
        <v>3538</v>
      </c>
      <c r="L1190" s="39">
        <v>43108</v>
      </c>
      <c r="M1190" s="39">
        <v>43187</v>
      </c>
      <c r="N1190" s="36" t="s">
        <v>5786</v>
      </c>
      <c r="O1190" s="36" t="s">
        <v>5787</v>
      </c>
      <c r="P1190" s="37">
        <v>0.36699999999999999</v>
      </c>
      <c r="Q1190" s="36" t="s">
        <v>677</v>
      </c>
      <c r="R1190" s="36" t="s">
        <v>682</v>
      </c>
      <c r="S1190" s="47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</row>
    <row r="1191" spans="2:37">
      <c r="B1191" s="36" t="s">
        <v>10861</v>
      </c>
      <c r="C1191" s="36" t="s">
        <v>10862</v>
      </c>
      <c r="D1191" s="36" t="s">
        <v>6103</v>
      </c>
      <c r="E1191" s="36" t="s">
        <v>4879</v>
      </c>
      <c r="F1191" s="36" t="s">
        <v>679</v>
      </c>
      <c r="G1191" s="36" t="s">
        <v>674</v>
      </c>
      <c r="H1191" s="36" t="s">
        <v>675</v>
      </c>
      <c r="I1191" s="37">
        <v>3.3</v>
      </c>
      <c r="J1191" s="38">
        <v>10000</v>
      </c>
      <c r="K1191" s="36" t="s">
        <v>3573</v>
      </c>
      <c r="L1191" s="39">
        <v>43108</v>
      </c>
      <c r="M1191" s="39">
        <v>43278</v>
      </c>
      <c r="N1191" s="36" t="s">
        <v>5871</v>
      </c>
      <c r="O1191" s="36" t="s">
        <v>5872</v>
      </c>
      <c r="P1191" s="37">
        <v>4.2200000000000001E-2</v>
      </c>
      <c r="Q1191" s="36" t="s">
        <v>677</v>
      </c>
      <c r="R1191" s="36" t="s">
        <v>682</v>
      </c>
      <c r="S1191" s="47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</row>
    <row r="1192" spans="2:37">
      <c r="B1192" s="36" t="s">
        <v>6104</v>
      </c>
      <c r="C1192" s="36" t="s">
        <v>3664</v>
      </c>
      <c r="D1192" s="36" t="s">
        <v>3665</v>
      </c>
      <c r="E1192" s="36" t="s">
        <v>4879</v>
      </c>
      <c r="F1192" s="36" t="s">
        <v>679</v>
      </c>
      <c r="G1192" s="36" t="s">
        <v>692</v>
      </c>
      <c r="H1192" s="36" t="s">
        <v>675</v>
      </c>
      <c r="I1192" s="37">
        <v>3.3</v>
      </c>
      <c r="J1192" s="38">
        <v>10000</v>
      </c>
      <c r="K1192" s="36" t="s">
        <v>3573</v>
      </c>
      <c r="L1192" s="39">
        <v>43108</v>
      </c>
      <c r="M1192" s="39">
        <v>43278</v>
      </c>
      <c r="N1192" s="36" t="s">
        <v>5871</v>
      </c>
      <c r="O1192" s="36" t="s">
        <v>5872</v>
      </c>
      <c r="P1192" s="37">
        <v>0.36699999999999999</v>
      </c>
      <c r="Q1192" s="36" t="s">
        <v>677</v>
      </c>
      <c r="R1192" s="36" t="s">
        <v>682</v>
      </c>
      <c r="S1192" s="47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</row>
    <row r="1193" spans="2:37">
      <c r="B1193" s="36" t="s">
        <v>3666</v>
      </c>
      <c r="C1193" s="36" t="s">
        <v>6105</v>
      </c>
      <c r="D1193" s="36" t="s">
        <v>6106</v>
      </c>
      <c r="E1193" s="36" t="s">
        <v>4879</v>
      </c>
      <c r="F1193" s="36" t="s">
        <v>679</v>
      </c>
      <c r="G1193" s="36" t="s">
        <v>674</v>
      </c>
      <c r="H1193" s="36" t="s">
        <v>675</v>
      </c>
      <c r="I1193" s="37">
        <v>3.4</v>
      </c>
      <c r="J1193" s="38">
        <v>10000</v>
      </c>
      <c r="K1193" s="36" t="s">
        <v>5953</v>
      </c>
      <c r="L1193" s="39">
        <v>43111</v>
      </c>
      <c r="M1193" s="39">
        <v>43124</v>
      </c>
      <c r="N1193" s="36" t="s">
        <v>5950</v>
      </c>
      <c r="O1193" s="36" t="s">
        <v>5945</v>
      </c>
      <c r="P1193" s="37">
        <v>1E-4</v>
      </c>
      <c r="Q1193" s="36" t="s">
        <v>677</v>
      </c>
      <c r="R1193" s="36" t="s">
        <v>682</v>
      </c>
      <c r="S1193" s="47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</row>
    <row r="1194" spans="2:37">
      <c r="B1194" s="36" t="s">
        <v>6107</v>
      </c>
      <c r="C1194" s="36" t="s">
        <v>3667</v>
      </c>
      <c r="D1194" s="36" t="s">
        <v>6108</v>
      </c>
      <c r="E1194" s="36" t="s">
        <v>4879</v>
      </c>
      <c r="F1194" s="36" t="s">
        <v>679</v>
      </c>
      <c r="G1194" s="36" t="s">
        <v>692</v>
      </c>
      <c r="H1194" s="36" t="s">
        <v>675</v>
      </c>
      <c r="I1194" s="37">
        <v>3.4</v>
      </c>
      <c r="J1194" s="38">
        <v>10000</v>
      </c>
      <c r="K1194" s="36" t="s">
        <v>5953</v>
      </c>
      <c r="L1194" s="39">
        <v>43111</v>
      </c>
      <c r="M1194" s="39">
        <v>43124</v>
      </c>
      <c r="N1194" s="36" t="s">
        <v>5950</v>
      </c>
      <c r="O1194" s="36" t="s">
        <v>5945</v>
      </c>
      <c r="P1194" s="37">
        <v>0.40600000000000003</v>
      </c>
      <c r="Q1194" s="36" t="s">
        <v>677</v>
      </c>
      <c r="R1194" s="36" t="s">
        <v>682</v>
      </c>
      <c r="S1194" s="47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</row>
    <row r="1195" spans="2:37">
      <c r="B1195" s="36" t="s">
        <v>3668</v>
      </c>
      <c r="C1195" s="36" t="s">
        <v>10863</v>
      </c>
      <c r="D1195" s="36" t="s">
        <v>10864</v>
      </c>
      <c r="E1195" s="36" t="s">
        <v>4879</v>
      </c>
      <c r="F1195" s="36" t="s">
        <v>679</v>
      </c>
      <c r="G1195" s="36" t="s">
        <v>674</v>
      </c>
      <c r="H1195" s="36" t="s">
        <v>675</v>
      </c>
      <c r="I1195" s="37">
        <v>3.4</v>
      </c>
      <c r="J1195" s="38">
        <v>10000</v>
      </c>
      <c r="K1195" s="36" t="s">
        <v>6042</v>
      </c>
      <c r="L1195" s="39">
        <v>43111</v>
      </c>
      <c r="M1195" s="39">
        <v>43159</v>
      </c>
      <c r="N1195" s="36" t="s">
        <v>6043</v>
      </c>
      <c r="O1195" s="36" t="s">
        <v>6044</v>
      </c>
      <c r="P1195" s="37">
        <v>8.9999999999999998E-4</v>
      </c>
      <c r="Q1195" s="36" t="s">
        <v>677</v>
      </c>
      <c r="R1195" s="36" t="s">
        <v>682</v>
      </c>
      <c r="S1195" s="47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</row>
    <row r="1196" spans="2:37">
      <c r="B1196" s="36" t="s">
        <v>6109</v>
      </c>
      <c r="C1196" s="36" t="s">
        <v>10865</v>
      </c>
      <c r="D1196" s="36" t="s">
        <v>3669</v>
      </c>
      <c r="E1196" s="36" t="s">
        <v>9456</v>
      </c>
      <c r="F1196" s="36" t="s">
        <v>679</v>
      </c>
      <c r="G1196" s="36" t="s">
        <v>692</v>
      </c>
      <c r="H1196" s="36" t="s">
        <v>9446</v>
      </c>
      <c r="I1196" s="37">
        <v>3.4</v>
      </c>
      <c r="J1196" s="38">
        <v>10000</v>
      </c>
      <c r="K1196" s="36" t="s">
        <v>6042</v>
      </c>
      <c r="L1196" s="39">
        <v>43111</v>
      </c>
      <c r="M1196" s="39">
        <v>43159</v>
      </c>
      <c r="N1196" s="36" t="s">
        <v>6043</v>
      </c>
      <c r="O1196" s="36" t="s">
        <v>6044</v>
      </c>
      <c r="P1196" s="37">
        <v>0.40600000000000003</v>
      </c>
      <c r="Q1196" s="36" t="s">
        <v>677</v>
      </c>
      <c r="R1196" s="36" t="s">
        <v>682</v>
      </c>
      <c r="S1196" s="47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</row>
    <row r="1197" spans="2:37">
      <c r="B1197" s="36" t="s">
        <v>6110</v>
      </c>
      <c r="C1197" s="36" t="s">
        <v>3670</v>
      </c>
      <c r="D1197" s="36" t="s">
        <v>6111</v>
      </c>
      <c r="E1197" s="36" t="s">
        <v>4879</v>
      </c>
      <c r="F1197" s="36" t="s">
        <v>679</v>
      </c>
      <c r="G1197" s="36" t="s">
        <v>674</v>
      </c>
      <c r="H1197" s="36" t="s">
        <v>675</v>
      </c>
      <c r="I1197" s="37">
        <v>3.4</v>
      </c>
      <c r="J1197" s="38">
        <v>10000</v>
      </c>
      <c r="K1197" s="36" t="s">
        <v>3538</v>
      </c>
      <c r="L1197" s="39">
        <v>43111</v>
      </c>
      <c r="M1197" s="39">
        <v>43187</v>
      </c>
      <c r="N1197" s="36" t="s">
        <v>5786</v>
      </c>
      <c r="O1197" s="36" t="s">
        <v>5787</v>
      </c>
      <c r="P1197" s="37">
        <v>5.4999999999999997E-3</v>
      </c>
      <c r="Q1197" s="36" t="s">
        <v>677</v>
      </c>
      <c r="R1197" s="36" t="s">
        <v>682</v>
      </c>
      <c r="S1197" s="4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</row>
    <row r="1198" spans="2:37">
      <c r="B1198" s="36" t="s">
        <v>6112</v>
      </c>
      <c r="C1198" s="36" t="s">
        <v>92</v>
      </c>
      <c r="D1198" s="36" t="s">
        <v>6113</v>
      </c>
      <c r="E1198" s="36" t="s">
        <v>4879</v>
      </c>
      <c r="F1198" s="36" t="s">
        <v>679</v>
      </c>
      <c r="G1198" s="36" t="s">
        <v>692</v>
      </c>
      <c r="H1198" s="36" t="s">
        <v>675</v>
      </c>
      <c r="I1198" s="37">
        <v>3.4</v>
      </c>
      <c r="J1198" s="38">
        <v>10000</v>
      </c>
      <c r="K1198" s="36" t="s">
        <v>3538</v>
      </c>
      <c r="L1198" s="39">
        <v>43111</v>
      </c>
      <c r="M1198" s="39">
        <v>43187</v>
      </c>
      <c r="N1198" s="36" t="s">
        <v>5786</v>
      </c>
      <c r="O1198" s="36" t="s">
        <v>5787</v>
      </c>
      <c r="P1198" s="37">
        <v>0.40600000000000003</v>
      </c>
      <c r="Q1198" s="36" t="s">
        <v>677</v>
      </c>
      <c r="R1198" s="36" t="s">
        <v>682</v>
      </c>
      <c r="S1198" s="47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</row>
    <row r="1199" spans="2:37">
      <c r="B1199" s="36" t="s">
        <v>3671</v>
      </c>
      <c r="C1199" s="36" t="s">
        <v>3672</v>
      </c>
      <c r="D1199" s="36" t="s">
        <v>3673</v>
      </c>
      <c r="E1199" s="36" t="s">
        <v>4879</v>
      </c>
      <c r="F1199" s="36" t="s">
        <v>679</v>
      </c>
      <c r="G1199" s="36" t="s">
        <v>674</v>
      </c>
      <c r="H1199" s="36" t="s">
        <v>675</v>
      </c>
      <c r="I1199" s="37">
        <v>3.4</v>
      </c>
      <c r="J1199" s="38">
        <v>10000</v>
      </c>
      <c r="K1199" s="36" t="s">
        <v>3573</v>
      </c>
      <c r="L1199" s="39">
        <v>43111</v>
      </c>
      <c r="M1199" s="39">
        <v>43278</v>
      </c>
      <c r="N1199" s="36" t="s">
        <v>5871</v>
      </c>
      <c r="O1199" s="36" t="s">
        <v>5872</v>
      </c>
      <c r="P1199" s="37">
        <v>3.09E-2</v>
      </c>
      <c r="Q1199" s="36" t="s">
        <v>677</v>
      </c>
      <c r="R1199" s="36" t="s">
        <v>682</v>
      </c>
      <c r="S1199" s="47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</row>
    <row r="1200" spans="2:37">
      <c r="B1200" s="36" t="s">
        <v>6114</v>
      </c>
      <c r="C1200" s="36" t="s">
        <v>6115</v>
      </c>
      <c r="D1200" s="36" t="s">
        <v>6116</v>
      </c>
      <c r="E1200" s="36" t="s">
        <v>4879</v>
      </c>
      <c r="F1200" s="36" t="s">
        <v>679</v>
      </c>
      <c r="G1200" s="36" t="s">
        <v>692</v>
      </c>
      <c r="H1200" s="36" t="s">
        <v>675</v>
      </c>
      <c r="I1200" s="37">
        <v>3.4</v>
      </c>
      <c r="J1200" s="38">
        <v>10000</v>
      </c>
      <c r="K1200" s="36" t="s">
        <v>3573</v>
      </c>
      <c r="L1200" s="39">
        <v>43111</v>
      </c>
      <c r="M1200" s="39">
        <v>43278</v>
      </c>
      <c r="N1200" s="36" t="s">
        <v>5871</v>
      </c>
      <c r="O1200" s="36" t="s">
        <v>5872</v>
      </c>
      <c r="P1200" s="37">
        <v>0.40600000000000003</v>
      </c>
      <c r="Q1200" s="36" t="s">
        <v>677</v>
      </c>
      <c r="R1200" s="36" t="s">
        <v>682</v>
      </c>
      <c r="S1200" s="47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</row>
    <row r="1201" spans="2:37">
      <c r="B1201" s="36" t="s">
        <v>6117</v>
      </c>
      <c r="C1201" s="36" t="s">
        <v>6118</v>
      </c>
      <c r="D1201" s="36" t="s">
        <v>10866</v>
      </c>
      <c r="E1201" s="36" t="s">
        <v>4879</v>
      </c>
      <c r="F1201" s="36" t="s">
        <v>679</v>
      </c>
      <c r="G1201" s="36" t="s">
        <v>674</v>
      </c>
      <c r="H1201" s="36" t="s">
        <v>675</v>
      </c>
      <c r="I1201" s="37">
        <v>3.5</v>
      </c>
      <c r="J1201" s="38">
        <v>10000</v>
      </c>
      <c r="K1201" s="36" t="s">
        <v>5953</v>
      </c>
      <c r="L1201" s="39">
        <v>43117</v>
      </c>
      <c r="M1201" s="39">
        <v>43124</v>
      </c>
      <c r="N1201" s="36" t="s">
        <v>5950</v>
      </c>
      <c r="O1201" s="36" t="s">
        <v>10815</v>
      </c>
      <c r="P1201" s="37">
        <v>1E-4</v>
      </c>
      <c r="Q1201" s="36" t="s">
        <v>677</v>
      </c>
      <c r="R1201" s="36" t="s">
        <v>682</v>
      </c>
      <c r="S1201" s="47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</row>
    <row r="1202" spans="2:37">
      <c r="B1202" s="36" t="s">
        <v>6119</v>
      </c>
      <c r="C1202" s="36" t="s">
        <v>3674</v>
      </c>
      <c r="D1202" s="36" t="s">
        <v>6120</v>
      </c>
      <c r="E1202" s="36" t="s">
        <v>4879</v>
      </c>
      <c r="F1202" s="36" t="s">
        <v>679</v>
      </c>
      <c r="G1202" s="36" t="s">
        <v>692</v>
      </c>
      <c r="H1202" s="36" t="s">
        <v>675</v>
      </c>
      <c r="I1202" s="37">
        <v>3.5</v>
      </c>
      <c r="J1202" s="38">
        <v>10000</v>
      </c>
      <c r="K1202" s="36" t="s">
        <v>5953</v>
      </c>
      <c r="L1202" s="39">
        <v>43117</v>
      </c>
      <c r="M1202" s="39">
        <v>43124</v>
      </c>
      <c r="N1202" s="36" t="s">
        <v>5950</v>
      </c>
      <c r="O1202" s="36" t="s">
        <v>10815</v>
      </c>
      <c r="P1202" s="37">
        <v>0.436</v>
      </c>
      <c r="Q1202" s="36" t="s">
        <v>677</v>
      </c>
      <c r="R1202" s="36" t="s">
        <v>682</v>
      </c>
      <c r="S1202" s="47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</row>
    <row r="1203" spans="2:37">
      <c r="B1203" s="36" t="s">
        <v>10867</v>
      </c>
      <c r="C1203" s="36" t="s">
        <v>3675</v>
      </c>
      <c r="D1203" s="36" t="s">
        <v>10868</v>
      </c>
      <c r="E1203" s="36" t="s">
        <v>4879</v>
      </c>
      <c r="F1203" s="36" t="s">
        <v>679</v>
      </c>
      <c r="G1203" s="36" t="s">
        <v>674</v>
      </c>
      <c r="H1203" s="36" t="s">
        <v>675</v>
      </c>
      <c r="I1203" s="37">
        <v>3.5</v>
      </c>
      <c r="J1203" s="38">
        <v>10000</v>
      </c>
      <c r="K1203" s="36" t="s">
        <v>6042</v>
      </c>
      <c r="L1203" s="39">
        <v>43117</v>
      </c>
      <c r="M1203" s="39">
        <v>43159</v>
      </c>
      <c r="N1203" s="36" t="s">
        <v>6043</v>
      </c>
      <c r="O1203" s="36" t="s">
        <v>6044</v>
      </c>
      <c r="P1203" s="37">
        <v>1.6999999999999999E-3</v>
      </c>
      <c r="Q1203" s="36" t="s">
        <v>677</v>
      </c>
      <c r="R1203" s="36" t="s">
        <v>682</v>
      </c>
      <c r="S1203" s="47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</row>
    <row r="1204" spans="2:37">
      <c r="B1204" s="36" t="s">
        <v>6121</v>
      </c>
      <c r="C1204" s="36" t="s">
        <v>3676</v>
      </c>
      <c r="D1204" s="36" t="s">
        <v>10869</v>
      </c>
      <c r="E1204" s="36" t="s">
        <v>4879</v>
      </c>
      <c r="F1204" s="36" t="s">
        <v>679</v>
      </c>
      <c r="G1204" s="36" t="s">
        <v>692</v>
      </c>
      <c r="H1204" s="36" t="s">
        <v>675</v>
      </c>
      <c r="I1204" s="37">
        <v>3.5</v>
      </c>
      <c r="J1204" s="38">
        <v>10000</v>
      </c>
      <c r="K1204" s="36" t="s">
        <v>6042</v>
      </c>
      <c r="L1204" s="39">
        <v>43117</v>
      </c>
      <c r="M1204" s="39">
        <v>43159</v>
      </c>
      <c r="N1204" s="36" t="s">
        <v>6043</v>
      </c>
      <c r="O1204" s="36" t="s">
        <v>6044</v>
      </c>
      <c r="P1204" s="37">
        <v>0.436</v>
      </c>
      <c r="Q1204" s="36" t="s">
        <v>9548</v>
      </c>
      <c r="R1204" s="36" t="s">
        <v>682</v>
      </c>
      <c r="S1204" s="47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</row>
    <row r="1205" spans="2:37">
      <c r="B1205" s="36" t="s">
        <v>6122</v>
      </c>
      <c r="C1205" s="36" t="s">
        <v>6123</v>
      </c>
      <c r="D1205" s="36" t="s">
        <v>3677</v>
      </c>
      <c r="E1205" s="36" t="s">
        <v>4879</v>
      </c>
      <c r="F1205" s="36" t="s">
        <v>9453</v>
      </c>
      <c r="G1205" s="36" t="s">
        <v>674</v>
      </c>
      <c r="H1205" s="36" t="s">
        <v>675</v>
      </c>
      <c r="I1205" s="37">
        <v>3.5</v>
      </c>
      <c r="J1205" s="38">
        <v>10000</v>
      </c>
      <c r="K1205" s="36" t="s">
        <v>3538</v>
      </c>
      <c r="L1205" s="39">
        <v>43117</v>
      </c>
      <c r="M1205" s="39">
        <v>43187</v>
      </c>
      <c r="N1205" s="36" t="s">
        <v>5786</v>
      </c>
      <c r="O1205" s="36" t="s">
        <v>5787</v>
      </c>
      <c r="P1205" s="37">
        <v>6.4000000000000003E-3</v>
      </c>
      <c r="Q1205" s="36" t="s">
        <v>677</v>
      </c>
      <c r="R1205" s="36" t="s">
        <v>682</v>
      </c>
      <c r="S1205" s="47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</row>
    <row r="1206" spans="2:37">
      <c r="B1206" s="36" t="s">
        <v>6124</v>
      </c>
      <c r="C1206" s="36" t="s">
        <v>6125</v>
      </c>
      <c r="D1206" s="36" t="s">
        <v>6126</v>
      </c>
      <c r="E1206" s="36" t="s">
        <v>4879</v>
      </c>
      <c r="F1206" s="36" t="s">
        <v>679</v>
      </c>
      <c r="G1206" s="36" t="s">
        <v>692</v>
      </c>
      <c r="H1206" s="36" t="s">
        <v>675</v>
      </c>
      <c r="I1206" s="37">
        <v>3.5</v>
      </c>
      <c r="J1206" s="38">
        <v>10000</v>
      </c>
      <c r="K1206" s="36" t="s">
        <v>3538</v>
      </c>
      <c r="L1206" s="39">
        <v>43117</v>
      </c>
      <c r="M1206" s="39">
        <v>43187</v>
      </c>
      <c r="N1206" s="36" t="s">
        <v>5786</v>
      </c>
      <c r="O1206" s="36" t="s">
        <v>5787</v>
      </c>
      <c r="P1206" s="37">
        <v>0.436</v>
      </c>
      <c r="Q1206" s="36" t="s">
        <v>677</v>
      </c>
      <c r="R1206" s="36" t="s">
        <v>682</v>
      </c>
      <c r="S1206" s="47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</row>
    <row r="1207" spans="2:37">
      <c r="B1207" s="36" t="s">
        <v>6127</v>
      </c>
      <c r="C1207" s="36" t="s">
        <v>6128</v>
      </c>
      <c r="D1207" s="36" t="s">
        <v>3678</v>
      </c>
      <c r="E1207" s="36" t="s">
        <v>4879</v>
      </c>
      <c r="F1207" s="36" t="s">
        <v>679</v>
      </c>
      <c r="G1207" s="36" t="s">
        <v>674</v>
      </c>
      <c r="H1207" s="36" t="s">
        <v>675</v>
      </c>
      <c r="I1207" s="37">
        <v>3.5</v>
      </c>
      <c r="J1207" s="38">
        <v>10000</v>
      </c>
      <c r="K1207" s="36" t="s">
        <v>3573</v>
      </c>
      <c r="L1207" s="39">
        <v>43117</v>
      </c>
      <c r="M1207" s="39">
        <v>43278</v>
      </c>
      <c r="N1207" s="36" t="s">
        <v>5871</v>
      </c>
      <c r="O1207" s="36" t="s">
        <v>5872</v>
      </c>
      <c r="P1207" s="37">
        <v>3.3000000000000002E-2</v>
      </c>
      <c r="Q1207" s="36" t="s">
        <v>677</v>
      </c>
      <c r="R1207" s="36" t="s">
        <v>682</v>
      </c>
      <c r="S1207" s="4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</row>
    <row r="1208" spans="2:37">
      <c r="B1208" s="36" t="s">
        <v>6129</v>
      </c>
      <c r="C1208" s="36" t="s">
        <v>10870</v>
      </c>
      <c r="D1208" s="36" t="s">
        <v>3679</v>
      </c>
      <c r="E1208" s="36" t="s">
        <v>4879</v>
      </c>
      <c r="F1208" s="36" t="s">
        <v>679</v>
      </c>
      <c r="G1208" s="36" t="s">
        <v>692</v>
      </c>
      <c r="H1208" s="36" t="s">
        <v>675</v>
      </c>
      <c r="I1208" s="37">
        <v>3.5</v>
      </c>
      <c r="J1208" s="38">
        <v>10000</v>
      </c>
      <c r="K1208" s="36" t="s">
        <v>3573</v>
      </c>
      <c r="L1208" s="39">
        <v>43117</v>
      </c>
      <c r="M1208" s="39">
        <v>43278</v>
      </c>
      <c r="N1208" s="36" t="s">
        <v>5871</v>
      </c>
      <c r="O1208" s="36" t="s">
        <v>5872</v>
      </c>
      <c r="P1208" s="37">
        <v>0.436</v>
      </c>
      <c r="Q1208" s="36" t="s">
        <v>677</v>
      </c>
      <c r="R1208" s="36" t="s">
        <v>682</v>
      </c>
      <c r="S1208" s="47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</row>
    <row r="1209" spans="2:37">
      <c r="B1209" s="36" t="s">
        <v>10871</v>
      </c>
      <c r="C1209" s="36" t="s">
        <v>3680</v>
      </c>
      <c r="D1209" s="36" t="s">
        <v>3681</v>
      </c>
      <c r="E1209" s="36" t="s">
        <v>4879</v>
      </c>
      <c r="F1209" s="36" t="s">
        <v>679</v>
      </c>
      <c r="G1209" s="36" t="s">
        <v>674</v>
      </c>
      <c r="H1209" s="36" t="s">
        <v>675</v>
      </c>
      <c r="I1209" s="37">
        <v>3.6</v>
      </c>
      <c r="J1209" s="38">
        <v>10000</v>
      </c>
      <c r="K1209" s="36" t="s">
        <v>5953</v>
      </c>
      <c r="L1209" s="39">
        <v>43124</v>
      </c>
      <c r="M1209" s="39">
        <v>43124</v>
      </c>
      <c r="N1209" s="36" t="s">
        <v>5950</v>
      </c>
      <c r="O1209" s="36" t="s">
        <v>5945</v>
      </c>
      <c r="P1209" s="37">
        <v>1E-4</v>
      </c>
      <c r="Q1209" s="36" t="s">
        <v>677</v>
      </c>
      <c r="R1209" s="36" t="s">
        <v>682</v>
      </c>
      <c r="S1209" s="47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</row>
    <row r="1210" spans="2:37">
      <c r="B1210" s="36" t="s">
        <v>6130</v>
      </c>
      <c r="C1210" s="36" t="s">
        <v>3682</v>
      </c>
      <c r="D1210" s="36" t="s">
        <v>10872</v>
      </c>
      <c r="E1210" s="36" t="s">
        <v>4879</v>
      </c>
      <c r="F1210" s="36" t="s">
        <v>679</v>
      </c>
      <c r="G1210" s="36" t="s">
        <v>692</v>
      </c>
      <c r="H1210" s="36" t="s">
        <v>675</v>
      </c>
      <c r="I1210" s="37">
        <v>3.6</v>
      </c>
      <c r="J1210" s="38">
        <v>10000</v>
      </c>
      <c r="K1210" s="36" t="s">
        <v>5953</v>
      </c>
      <c r="L1210" s="39">
        <v>43124</v>
      </c>
      <c r="M1210" s="39">
        <v>43124</v>
      </c>
      <c r="N1210" s="36" t="s">
        <v>5950</v>
      </c>
      <c r="O1210" s="36" t="s">
        <v>5945</v>
      </c>
      <c r="P1210" s="37">
        <v>0.4274</v>
      </c>
      <c r="Q1210" s="36" t="s">
        <v>677</v>
      </c>
      <c r="R1210" s="36" t="s">
        <v>682</v>
      </c>
      <c r="S1210" s="47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</row>
    <row r="1211" spans="2:37">
      <c r="B1211" s="36" t="s">
        <v>10873</v>
      </c>
      <c r="C1211" s="36" t="s">
        <v>6131</v>
      </c>
      <c r="D1211" s="36" t="s">
        <v>6132</v>
      </c>
      <c r="E1211" s="36" t="s">
        <v>4879</v>
      </c>
      <c r="F1211" s="36" t="s">
        <v>679</v>
      </c>
      <c r="G1211" s="36" t="s">
        <v>674</v>
      </c>
      <c r="H1211" s="36" t="s">
        <v>675</v>
      </c>
      <c r="I1211" s="37">
        <v>3.6</v>
      </c>
      <c r="J1211" s="38">
        <v>10000</v>
      </c>
      <c r="K1211" s="36" t="s">
        <v>6042</v>
      </c>
      <c r="L1211" s="39">
        <v>43124</v>
      </c>
      <c r="M1211" s="39">
        <v>43159</v>
      </c>
      <c r="N1211" s="36" t="s">
        <v>6043</v>
      </c>
      <c r="O1211" s="36" t="s">
        <v>6044</v>
      </c>
      <c r="P1211" s="37">
        <v>2.7000000000000001E-3</v>
      </c>
      <c r="Q1211" s="36" t="s">
        <v>677</v>
      </c>
      <c r="R1211" s="36" t="s">
        <v>682</v>
      </c>
      <c r="S1211" s="47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</row>
    <row r="1212" spans="2:37">
      <c r="B1212" s="36" t="s">
        <v>6133</v>
      </c>
      <c r="C1212" s="36" t="s">
        <v>6134</v>
      </c>
      <c r="D1212" s="36" t="s">
        <v>6135</v>
      </c>
      <c r="E1212" s="36" t="s">
        <v>4879</v>
      </c>
      <c r="F1212" s="36" t="s">
        <v>679</v>
      </c>
      <c r="G1212" s="36" t="s">
        <v>692</v>
      </c>
      <c r="H1212" s="36" t="s">
        <v>675</v>
      </c>
      <c r="I1212" s="37">
        <v>3.6</v>
      </c>
      <c r="J1212" s="38">
        <v>10000</v>
      </c>
      <c r="K1212" s="36" t="s">
        <v>6042</v>
      </c>
      <c r="L1212" s="39">
        <v>43124</v>
      </c>
      <c r="M1212" s="39">
        <v>43159</v>
      </c>
      <c r="N1212" s="36" t="s">
        <v>6043</v>
      </c>
      <c r="O1212" s="36" t="s">
        <v>6044</v>
      </c>
      <c r="P1212" s="37">
        <v>0.4274</v>
      </c>
      <c r="Q1212" s="36" t="s">
        <v>677</v>
      </c>
      <c r="R1212" s="36" t="s">
        <v>682</v>
      </c>
      <c r="S1212" s="47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</row>
    <row r="1213" spans="2:37">
      <c r="B1213" s="36" t="s">
        <v>3683</v>
      </c>
      <c r="C1213" s="36" t="s">
        <v>10874</v>
      </c>
      <c r="D1213" s="36" t="s">
        <v>6136</v>
      </c>
      <c r="E1213" s="36" t="s">
        <v>4879</v>
      </c>
      <c r="F1213" s="36" t="s">
        <v>679</v>
      </c>
      <c r="G1213" s="36" t="s">
        <v>674</v>
      </c>
      <c r="H1213" s="36" t="s">
        <v>675</v>
      </c>
      <c r="I1213" s="37">
        <v>3.6</v>
      </c>
      <c r="J1213" s="38">
        <v>10000</v>
      </c>
      <c r="K1213" s="36" t="s">
        <v>3538</v>
      </c>
      <c r="L1213" s="39">
        <v>43124</v>
      </c>
      <c r="M1213" s="39">
        <v>43187</v>
      </c>
      <c r="N1213" s="36" t="s">
        <v>5786</v>
      </c>
      <c r="O1213" s="36" t="s">
        <v>5787</v>
      </c>
      <c r="P1213" s="37">
        <v>1.0500000000000001E-2</v>
      </c>
      <c r="Q1213" s="36" t="s">
        <v>677</v>
      </c>
      <c r="R1213" s="36" t="s">
        <v>682</v>
      </c>
      <c r="S1213" s="47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</row>
    <row r="1214" spans="2:37">
      <c r="B1214" s="36" t="s">
        <v>6137</v>
      </c>
      <c r="C1214" s="36" t="s">
        <v>6138</v>
      </c>
      <c r="D1214" s="36" t="s">
        <v>468</v>
      </c>
      <c r="E1214" s="36" t="s">
        <v>4879</v>
      </c>
      <c r="F1214" s="36" t="s">
        <v>679</v>
      </c>
      <c r="G1214" s="36" t="s">
        <v>692</v>
      </c>
      <c r="H1214" s="36" t="s">
        <v>9446</v>
      </c>
      <c r="I1214" s="37">
        <v>3.6</v>
      </c>
      <c r="J1214" s="38">
        <v>10000</v>
      </c>
      <c r="K1214" s="36" t="s">
        <v>3538</v>
      </c>
      <c r="L1214" s="39">
        <v>43124</v>
      </c>
      <c r="M1214" s="39">
        <v>43187</v>
      </c>
      <c r="N1214" s="36" t="s">
        <v>5786</v>
      </c>
      <c r="O1214" s="36" t="s">
        <v>5787</v>
      </c>
      <c r="P1214" s="37">
        <v>0.4274</v>
      </c>
      <c r="Q1214" s="36" t="s">
        <v>677</v>
      </c>
      <c r="R1214" s="36" t="s">
        <v>682</v>
      </c>
      <c r="S1214" s="47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</row>
    <row r="1215" spans="2:37">
      <c r="B1215" s="36" t="s">
        <v>6139</v>
      </c>
      <c r="C1215" s="36" t="s">
        <v>6140</v>
      </c>
      <c r="D1215" s="36" t="s">
        <v>93</v>
      </c>
      <c r="E1215" s="36" t="s">
        <v>4879</v>
      </c>
      <c r="F1215" s="36" t="s">
        <v>679</v>
      </c>
      <c r="G1215" s="36" t="s">
        <v>674</v>
      </c>
      <c r="H1215" s="36" t="s">
        <v>9446</v>
      </c>
      <c r="I1215" s="37">
        <v>3.6</v>
      </c>
      <c r="J1215" s="38">
        <v>10000</v>
      </c>
      <c r="K1215" s="36" t="s">
        <v>3573</v>
      </c>
      <c r="L1215" s="39">
        <v>43124</v>
      </c>
      <c r="M1215" s="39">
        <v>43278</v>
      </c>
      <c r="N1215" s="36" t="s">
        <v>5871</v>
      </c>
      <c r="O1215" s="36" t="s">
        <v>10706</v>
      </c>
      <c r="P1215" s="37">
        <v>4.7600000000000003E-2</v>
      </c>
      <c r="Q1215" s="36" t="s">
        <v>677</v>
      </c>
      <c r="R1215" s="36" t="s">
        <v>682</v>
      </c>
      <c r="S1215" s="47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</row>
    <row r="1216" spans="2:37">
      <c r="B1216" s="36" t="s">
        <v>3684</v>
      </c>
      <c r="C1216" s="36" t="s">
        <v>6141</v>
      </c>
      <c r="D1216" s="36" t="s">
        <v>10875</v>
      </c>
      <c r="E1216" s="36" t="s">
        <v>4879</v>
      </c>
      <c r="F1216" s="36" t="s">
        <v>679</v>
      </c>
      <c r="G1216" s="36" t="s">
        <v>692</v>
      </c>
      <c r="H1216" s="36" t="s">
        <v>675</v>
      </c>
      <c r="I1216" s="37">
        <v>3.6</v>
      </c>
      <c r="J1216" s="38">
        <v>10000</v>
      </c>
      <c r="K1216" s="36" t="s">
        <v>3573</v>
      </c>
      <c r="L1216" s="39">
        <v>43124</v>
      </c>
      <c r="M1216" s="39">
        <v>43278</v>
      </c>
      <c r="N1216" s="36" t="s">
        <v>10708</v>
      </c>
      <c r="O1216" s="36" t="s">
        <v>5872</v>
      </c>
      <c r="P1216" s="37">
        <v>0.4274</v>
      </c>
      <c r="Q1216" s="36" t="s">
        <v>677</v>
      </c>
      <c r="R1216" s="36" t="s">
        <v>682</v>
      </c>
      <c r="S1216" s="47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</row>
    <row r="1217" spans="2:37">
      <c r="B1217" s="36" t="s">
        <v>10876</v>
      </c>
      <c r="C1217" s="36" t="s">
        <v>10877</v>
      </c>
      <c r="D1217" s="36" t="s">
        <v>6142</v>
      </c>
      <c r="E1217" s="36" t="s">
        <v>4879</v>
      </c>
      <c r="F1217" s="36" t="s">
        <v>679</v>
      </c>
      <c r="G1217" s="36" t="s">
        <v>674</v>
      </c>
      <c r="H1217" s="36" t="s">
        <v>675</v>
      </c>
      <c r="I1217" s="37">
        <v>2.9</v>
      </c>
      <c r="J1217" s="38">
        <v>10000</v>
      </c>
      <c r="K1217" s="36" t="s">
        <v>3685</v>
      </c>
      <c r="L1217" s="39">
        <v>43125</v>
      </c>
      <c r="M1217" s="39">
        <v>43369</v>
      </c>
      <c r="N1217" s="36" t="s">
        <v>3686</v>
      </c>
      <c r="O1217" s="36" t="s">
        <v>94</v>
      </c>
      <c r="P1217" s="37">
        <v>0.43580000000000002</v>
      </c>
      <c r="Q1217" s="36" t="s">
        <v>677</v>
      </c>
      <c r="R1217" s="36" t="s">
        <v>682</v>
      </c>
      <c r="S1217" s="4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</row>
    <row r="1218" spans="2:37">
      <c r="B1218" s="36" t="s">
        <v>3687</v>
      </c>
      <c r="C1218" s="36" t="s">
        <v>3688</v>
      </c>
      <c r="D1218" s="36" t="s">
        <v>3689</v>
      </c>
      <c r="E1218" s="36" t="s">
        <v>4879</v>
      </c>
      <c r="F1218" s="36" t="s">
        <v>679</v>
      </c>
      <c r="G1218" s="36" t="s">
        <v>674</v>
      </c>
      <c r="H1218" s="36" t="s">
        <v>675</v>
      </c>
      <c r="I1218" s="37">
        <v>2.95</v>
      </c>
      <c r="J1218" s="38">
        <v>10000</v>
      </c>
      <c r="K1218" s="36" t="s">
        <v>3685</v>
      </c>
      <c r="L1218" s="39">
        <v>43125</v>
      </c>
      <c r="M1218" s="39">
        <v>43369</v>
      </c>
      <c r="N1218" s="36" t="s">
        <v>3686</v>
      </c>
      <c r="O1218" s="36" t="s">
        <v>94</v>
      </c>
      <c r="P1218" s="37">
        <v>0.39750000000000002</v>
      </c>
      <c r="Q1218" s="36" t="s">
        <v>677</v>
      </c>
      <c r="R1218" s="36" t="s">
        <v>682</v>
      </c>
      <c r="S1218" s="47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</row>
    <row r="1219" spans="2:37">
      <c r="B1219" s="36" t="s">
        <v>6143</v>
      </c>
      <c r="C1219" s="36" t="s">
        <v>95</v>
      </c>
      <c r="D1219" s="36" t="s">
        <v>3690</v>
      </c>
      <c r="E1219" s="36" t="s">
        <v>4879</v>
      </c>
      <c r="F1219" s="36" t="s">
        <v>679</v>
      </c>
      <c r="G1219" s="36" t="s">
        <v>674</v>
      </c>
      <c r="H1219" s="36" t="s">
        <v>675</v>
      </c>
      <c r="I1219" s="37">
        <v>3</v>
      </c>
      <c r="J1219" s="38">
        <v>10000</v>
      </c>
      <c r="K1219" s="36" t="s">
        <v>3685</v>
      </c>
      <c r="L1219" s="39">
        <v>43125</v>
      </c>
      <c r="M1219" s="39">
        <v>43369</v>
      </c>
      <c r="N1219" s="36" t="s">
        <v>3686</v>
      </c>
      <c r="O1219" s="36" t="s">
        <v>94</v>
      </c>
      <c r="P1219" s="37">
        <v>0.36120000000000002</v>
      </c>
      <c r="Q1219" s="36" t="s">
        <v>677</v>
      </c>
      <c r="R1219" s="36" t="s">
        <v>682</v>
      </c>
      <c r="S1219" s="47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</row>
    <row r="1220" spans="2:37">
      <c r="B1220" s="36" t="s">
        <v>3691</v>
      </c>
      <c r="C1220" s="36" t="s">
        <v>6144</v>
      </c>
      <c r="D1220" s="36" t="s">
        <v>3692</v>
      </c>
      <c r="E1220" s="36" t="s">
        <v>4879</v>
      </c>
      <c r="F1220" s="36" t="s">
        <v>679</v>
      </c>
      <c r="G1220" s="36" t="s">
        <v>674</v>
      </c>
      <c r="H1220" s="36" t="s">
        <v>675</v>
      </c>
      <c r="I1220" s="37">
        <v>3.1</v>
      </c>
      <c r="J1220" s="38">
        <v>10000</v>
      </c>
      <c r="K1220" s="36" t="s">
        <v>3685</v>
      </c>
      <c r="L1220" s="39">
        <v>43125</v>
      </c>
      <c r="M1220" s="39">
        <v>43369</v>
      </c>
      <c r="N1220" s="36" t="s">
        <v>3686</v>
      </c>
      <c r="O1220" s="36" t="s">
        <v>94</v>
      </c>
      <c r="P1220" s="37">
        <v>0.29830000000000001</v>
      </c>
      <c r="Q1220" s="36" t="s">
        <v>677</v>
      </c>
      <c r="R1220" s="36" t="s">
        <v>682</v>
      </c>
      <c r="S1220" s="47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</row>
    <row r="1221" spans="2:37">
      <c r="B1221" s="36" t="s">
        <v>6145</v>
      </c>
      <c r="C1221" s="36" t="s">
        <v>10878</v>
      </c>
      <c r="D1221" s="36" t="s">
        <v>10879</v>
      </c>
      <c r="E1221" s="36" t="s">
        <v>4879</v>
      </c>
      <c r="F1221" s="36" t="s">
        <v>679</v>
      </c>
      <c r="G1221" s="36" t="s">
        <v>674</v>
      </c>
      <c r="H1221" s="36" t="s">
        <v>675</v>
      </c>
      <c r="I1221" s="37">
        <v>3.2</v>
      </c>
      <c r="J1221" s="38">
        <v>10000</v>
      </c>
      <c r="K1221" s="36" t="s">
        <v>3685</v>
      </c>
      <c r="L1221" s="39">
        <v>43125</v>
      </c>
      <c r="M1221" s="39">
        <v>43369</v>
      </c>
      <c r="N1221" s="36" t="s">
        <v>3686</v>
      </c>
      <c r="O1221" s="36" t="s">
        <v>94</v>
      </c>
      <c r="P1221" s="37">
        <v>0.24110000000000001</v>
      </c>
      <c r="Q1221" s="36" t="s">
        <v>677</v>
      </c>
      <c r="R1221" s="36" t="s">
        <v>682</v>
      </c>
      <c r="S1221" s="47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</row>
    <row r="1222" spans="2:37">
      <c r="B1222" s="36" t="s">
        <v>6146</v>
      </c>
      <c r="C1222" s="36" t="s">
        <v>6147</v>
      </c>
      <c r="D1222" s="36" t="s">
        <v>6148</v>
      </c>
      <c r="E1222" s="36" t="s">
        <v>4879</v>
      </c>
      <c r="F1222" s="36" t="s">
        <v>679</v>
      </c>
      <c r="G1222" s="36" t="s">
        <v>674</v>
      </c>
      <c r="H1222" s="36" t="s">
        <v>675</v>
      </c>
      <c r="I1222" s="37">
        <v>3.3</v>
      </c>
      <c r="J1222" s="38">
        <v>10000</v>
      </c>
      <c r="K1222" s="36" t="s">
        <v>3685</v>
      </c>
      <c r="L1222" s="39">
        <v>43125</v>
      </c>
      <c r="M1222" s="39">
        <v>43369</v>
      </c>
      <c r="N1222" s="36" t="s">
        <v>3686</v>
      </c>
      <c r="O1222" s="36" t="s">
        <v>94</v>
      </c>
      <c r="P1222" s="37">
        <v>0.19650000000000001</v>
      </c>
      <c r="Q1222" s="36" t="s">
        <v>677</v>
      </c>
      <c r="R1222" s="36" t="s">
        <v>682</v>
      </c>
      <c r="S1222" s="47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</row>
    <row r="1223" spans="2:37">
      <c r="B1223" s="36" t="s">
        <v>6149</v>
      </c>
      <c r="C1223" s="36" t="s">
        <v>6150</v>
      </c>
      <c r="D1223" s="36" t="s">
        <v>6151</v>
      </c>
      <c r="E1223" s="36" t="s">
        <v>4879</v>
      </c>
      <c r="F1223" s="36" t="s">
        <v>679</v>
      </c>
      <c r="G1223" s="36" t="s">
        <v>674</v>
      </c>
      <c r="H1223" s="36" t="s">
        <v>675</v>
      </c>
      <c r="I1223" s="37">
        <v>3.4</v>
      </c>
      <c r="J1223" s="38">
        <v>10000</v>
      </c>
      <c r="K1223" s="36" t="s">
        <v>10880</v>
      </c>
      <c r="L1223" s="39">
        <v>43125</v>
      </c>
      <c r="M1223" s="39">
        <v>43369</v>
      </c>
      <c r="N1223" s="36" t="s">
        <v>3686</v>
      </c>
      <c r="O1223" s="36" t="s">
        <v>94</v>
      </c>
      <c r="P1223" s="37">
        <v>0.15790000000000001</v>
      </c>
      <c r="Q1223" s="36" t="s">
        <v>677</v>
      </c>
      <c r="R1223" s="36" t="s">
        <v>682</v>
      </c>
      <c r="S1223" s="47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</row>
    <row r="1224" spans="2:37">
      <c r="B1224" s="36" t="s">
        <v>10881</v>
      </c>
      <c r="C1224" s="36" t="s">
        <v>3693</v>
      </c>
      <c r="D1224" s="36" t="s">
        <v>6152</v>
      </c>
      <c r="E1224" s="36" t="s">
        <v>4879</v>
      </c>
      <c r="F1224" s="36" t="s">
        <v>679</v>
      </c>
      <c r="G1224" s="36" t="s">
        <v>674</v>
      </c>
      <c r="H1224" s="36" t="s">
        <v>675</v>
      </c>
      <c r="I1224" s="37">
        <v>3.5</v>
      </c>
      <c r="J1224" s="38">
        <v>10000</v>
      </c>
      <c r="K1224" s="36" t="s">
        <v>3685</v>
      </c>
      <c r="L1224" s="39">
        <v>43125</v>
      </c>
      <c r="M1224" s="39">
        <v>43369</v>
      </c>
      <c r="N1224" s="36" t="s">
        <v>3686</v>
      </c>
      <c r="O1224" s="36" t="s">
        <v>94</v>
      </c>
      <c r="P1224" s="37">
        <v>0.1278</v>
      </c>
      <c r="Q1224" s="36" t="s">
        <v>677</v>
      </c>
      <c r="R1224" s="36" t="s">
        <v>682</v>
      </c>
      <c r="S1224" s="47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</row>
    <row r="1225" spans="2:37">
      <c r="B1225" s="36" t="s">
        <v>3694</v>
      </c>
      <c r="C1225" s="36" t="s">
        <v>6153</v>
      </c>
      <c r="D1225" s="36" t="s">
        <v>3695</v>
      </c>
      <c r="E1225" s="36" t="s">
        <v>4879</v>
      </c>
      <c r="F1225" s="36" t="s">
        <v>679</v>
      </c>
      <c r="G1225" s="36" t="s">
        <v>674</v>
      </c>
      <c r="H1225" s="36" t="s">
        <v>675</v>
      </c>
      <c r="I1225" s="37">
        <v>3.6</v>
      </c>
      <c r="J1225" s="38">
        <v>10000</v>
      </c>
      <c r="K1225" s="36" t="s">
        <v>3685</v>
      </c>
      <c r="L1225" s="39">
        <v>43125</v>
      </c>
      <c r="M1225" s="39">
        <v>43369</v>
      </c>
      <c r="N1225" s="36" t="s">
        <v>3686</v>
      </c>
      <c r="O1225" s="36" t="s">
        <v>94</v>
      </c>
      <c r="P1225" s="37">
        <v>0.1045</v>
      </c>
      <c r="Q1225" s="36" t="s">
        <v>677</v>
      </c>
      <c r="R1225" s="36" t="s">
        <v>682</v>
      </c>
      <c r="S1225" s="47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</row>
    <row r="1226" spans="2:37">
      <c r="B1226" s="36" t="s">
        <v>3696</v>
      </c>
      <c r="C1226" s="36" t="s">
        <v>6154</v>
      </c>
      <c r="D1226" s="36" t="s">
        <v>6155</v>
      </c>
      <c r="E1226" s="36" t="s">
        <v>4879</v>
      </c>
      <c r="F1226" s="36" t="s">
        <v>679</v>
      </c>
      <c r="G1226" s="36" t="s">
        <v>692</v>
      </c>
      <c r="H1226" s="36" t="s">
        <v>675</v>
      </c>
      <c r="I1226" s="37">
        <v>2.9</v>
      </c>
      <c r="J1226" s="38">
        <v>10000</v>
      </c>
      <c r="K1226" s="36" t="s">
        <v>3685</v>
      </c>
      <c r="L1226" s="39">
        <v>43125</v>
      </c>
      <c r="M1226" s="39">
        <v>43369</v>
      </c>
      <c r="N1226" s="36" t="s">
        <v>3686</v>
      </c>
      <c r="O1226" s="36" t="s">
        <v>94</v>
      </c>
      <c r="P1226" s="37">
        <v>6.4500000000000002E-2</v>
      </c>
      <c r="Q1226" s="36" t="s">
        <v>677</v>
      </c>
      <c r="R1226" s="36" t="s">
        <v>682</v>
      </c>
      <c r="S1226" s="47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</row>
    <row r="1227" spans="2:37">
      <c r="B1227" s="36" t="s">
        <v>10882</v>
      </c>
      <c r="C1227" s="36" t="s">
        <v>6156</v>
      </c>
      <c r="D1227" s="36" t="s">
        <v>6157</v>
      </c>
      <c r="E1227" s="36" t="s">
        <v>4879</v>
      </c>
      <c r="F1227" s="36" t="s">
        <v>679</v>
      </c>
      <c r="G1227" s="36" t="s">
        <v>692</v>
      </c>
      <c r="H1227" s="36" t="s">
        <v>675</v>
      </c>
      <c r="I1227" s="37">
        <v>2.95</v>
      </c>
      <c r="J1227" s="38">
        <v>10000</v>
      </c>
      <c r="K1227" s="36" t="s">
        <v>3685</v>
      </c>
      <c r="L1227" s="39">
        <v>43125</v>
      </c>
      <c r="M1227" s="39">
        <v>43369</v>
      </c>
      <c r="N1227" s="36" t="s">
        <v>3686</v>
      </c>
      <c r="O1227" s="36" t="s">
        <v>94</v>
      </c>
      <c r="P1227" s="37">
        <v>7.7299999999999994E-2</v>
      </c>
      <c r="Q1227" s="36" t="s">
        <v>677</v>
      </c>
      <c r="R1227" s="36" t="s">
        <v>682</v>
      </c>
      <c r="S1227" s="4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</row>
    <row r="1228" spans="2:37">
      <c r="B1228" s="36" t="s">
        <v>3697</v>
      </c>
      <c r="C1228" s="36" t="s">
        <v>6158</v>
      </c>
      <c r="D1228" s="36" t="s">
        <v>6159</v>
      </c>
      <c r="E1228" s="36" t="s">
        <v>4879</v>
      </c>
      <c r="F1228" s="36" t="s">
        <v>679</v>
      </c>
      <c r="G1228" s="36" t="s">
        <v>692</v>
      </c>
      <c r="H1228" s="36" t="s">
        <v>675</v>
      </c>
      <c r="I1228" s="37">
        <v>3</v>
      </c>
      <c r="J1228" s="38">
        <v>10000</v>
      </c>
      <c r="K1228" s="36" t="s">
        <v>3685</v>
      </c>
      <c r="L1228" s="39">
        <v>43125</v>
      </c>
      <c r="M1228" s="39">
        <v>43369</v>
      </c>
      <c r="N1228" s="36" t="s">
        <v>3686</v>
      </c>
      <c r="O1228" s="36" t="s">
        <v>94</v>
      </c>
      <c r="P1228" s="37">
        <v>9.0300000000000005E-2</v>
      </c>
      <c r="Q1228" s="36" t="s">
        <v>677</v>
      </c>
      <c r="R1228" s="36" t="s">
        <v>682</v>
      </c>
      <c r="S1228" s="47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</row>
    <row r="1229" spans="2:37">
      <c r="B1229" s="36" t="s">
        <v>10883</v>
      </c>
      <c r="C1229" s="36" t="s">
        <v>6160</v>
      </c>
      <c r="D1229" s="36" t="s">
        <v>6161</v>
      </c>
      <c r="E1229" s="36" t="s">
        <v>4879</v>
      </c>
      <c r="F1229" s="36" t="s">
        <v>679</v>
      </c>
      <c r="G1229" s="36" t="s">
        <v>692</v>
      </c>
      <c r="H1229" s="36" t="s">
        <v>675</v>
      </c>
      <c r="I1229" s="37">
        <v>3.1</v>
      </c>
      <c r="J1229" s="38">
        <v>10000</v>
      </c>
      <c r="K1229" s="36" t="s">
        <v>3685</v>
      </c>
      <c r="L1229" s="39">
        <v>43125</v>
      </c>
      <c r="M1229" s="39">
        <v>43369</v>
      </c>
      <c r="N1229" s="36" t="s">
        <v>3686</v>
      </c>
      <c r="O1229" s="36" t="s">
        <v>94</v>
      </c>
      <c r="P1229" s="37">
        <v>0.12479999999999999</v>
      </c>
      <c r="Q1229" s="36" t="s">
        <v>677</v>
      </c>
      <c r="R1229" s="36" t="s">
        <v>682</v>
      </c>
      <c r="S1229" s="47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</row>
    <row r="1230" spans="2:37">
      <c r="B1230" s="36" t="s">
        <v>10884</v>
      </c>
      <c r="C1230" s="36" t="s">
        <v>3698</v>
      </c>
      <c r="D1230" s="36" t="s">
        <v>6162</v>
      </c>
      <c r="E1230" s="36" t="s">
        <v>4879</v>
      </c>
      <c r="F1230" s="36" t="s">
        <v>679</v>
      </c>
      <c r="G1230" s="36" t="s">
        <v>692</v>
      </c>
      <c r="H1230" s="36" t="s">
        <v>675</v>
      </c>
      <c r="I1230" s="37">
        <v>3.2</v>
      </c>
      <c r="J1230" s="38">
        <v>10000</v>
      </c>
      <c r="K1230" s="36" t="s">
        <v>3685</v>
      </c>
      <c r="L1230" s="39">
        <v>43125</v>
      </c>
      <c r="M1230" s="39">
        <v>43369</v>
      </c>
      <c r="N1230" s="36" t="s">
        <v>3686</v>
      </c>
      <c r="O1230" s="36" t="s">
        <v>94</v>
      </c>
      <c r="P1230" s="37">
        <v>0.1668</v>
      </c>
      <c r="Q1230" s="36" t="s">
        <v>677</v>
      </c>
      <c r="R1230" s="36" t="s">
        <v>682</v>
      </c>
      <c r="S1230" s="47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</row>
    <row r="1231" spans="2:37">
      <c r="B1231" s="36" t="s">
        <v>10885</v>
      </c>
      <c r="C1231" s="36" t="s">
        <v>10886</v>
      </c>
      <c r="D1231" s="36" t="s">
        <v>10887</v>
      </c>
      <c r="E1231" s="36" t="s">
        <v>4879</v>
      </c>
      <c r="F1231" s="36" t="s">
        <v>679</v>
      </c>
      <c r="G1231" s="36" t="s">
        <v>692</v>
      </c>
      <c r="H1231" s="36" t="s">
        <v>675</v>
      </c>
      <c r="I1231" s="37">
        <v>3.3</v>
      </c>
      <c r="J1231" s="38">
        <v>10000</v>
      </c>
      <c r="K1231" s="36" t="s">
        <v>3685</v>
      </c>
      <c r="L1231" s="39">
        <v>43125</v>
      </c>
      <c r="M1231" s="39">
        <v>43369</v>
      </c>
      <c r="N1231" s="36" t="s">
        <v>3686</v>
      </c>
      <c r="O1231" s="36" t="s">
        <v>94</v>
      </c>
      <c r="P1231" s="37">
        <v>0.21859999999999999</v>
      </c>
      <c r="Q1231" s="36" t="s">
        <v>677</v>
      </c>
      <c r="R1231" s="36" t="s">
        <v>682</v>
      </c>
      <c r="S1231" s="47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</row>
    <row r="1232" spans="2:37">
      <c r="B1232" s="36" t="s">
        <v>3699</v>
      </c>
      <c r="C1232" s="36" t="s">
        <v>10888</v>
      </c>
      <c r="D1232" s="36" t="s">
        <v>6163</v>
      </c>
      <c r="E1232" s="36" t="s">
        <v>4879</v>
      </c>
      <c r="F1232" s="36" t="s">
        <v>679</v>
      </c>
      <c r="G1232" s="36" t="s">
        <v>692</v>
      </c>
      <c r="H1232" s="36" t="s">
        <v>675</v>
      </c>
      <c r="I1232" s="37">
        <v>3.4</v>
      </c>
      <c r="J1232" s="38">
        <v>10000</v>
      </c>
      <c r="K1232" s="36" t="s">
        <v>3685</v>
      </c>
      <c r="L1232" s="39">
        <v>43125</v>
      </c>
      <c r="M1232" s="39">
        <v>43369</v>
      </c>
      <c r="N1232" s="36" t="s">
        <v>3686</v>
      </c>
      <c r="O1232" s="36" t="s">
        <v>94</v>
      </c>
      <c r="P1232" s="37">
        <v>0.27760000000000001</v>
      </c>
      <c r="Q1232" s="36" t="s">
        <v>677</v>
      </c>
      <c r="R1232" s="36" t="s">
        <v>682</v>
      </c>
      <c r="S1232" s="47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</row>
    <row r="1233" spans="2:37">
      <c r="B1233" s="36" t="s">
        <v>3700</v>
      </c>
      <c r="C1233" s="36" t="s">
        <v>10889</v>
      </c>
      <c r="D1233" s="36" t="s">
        <v>10890</v>
      </c>
      <c r="E1233" s="36" t="s">
        <v>4879</v>
      </c>
      <c r="F1233" s="36" t="s">
        <v>679</v>
      </c>
      <c r="G1233" s="36" t="s">
        <v>692</v>
      </c>
      <c r="H1233" s="36" t="s">
        <v>675</v>
      </c>
      <c r="I1233" s="37">
        <v>3.5</v>
      </c>
      <c r="J1233" s="38">
        <v>10000</v>
      </c>
      <c r="K1233" s="36" t="s">
        <v>3685</v>
      </c>
      <c r="L1233" s="39">
        <v>43125</v>
      </c>
      <c r="M1233" s="39">
        <v>43369</v>
      </c>
      <c r="N1233" s="36" t="s">
        <v>3686</v>
      </c>
      <c r="O1233" s="36" t="s">
        <v>94</v>
      </c>
      <c r="P1233" s="37">
        <v>0.34310000000000002</v>
      </c>
      <c r="Q1233" s="36" t="s">
        <v>677</v>
      </c>
      <c r="R1233" s="36" t="s">
        <v>682</v>
      </c>
      <c r="S1233" s="47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</row>
    <row r="1234" spans="2:37">
      <c r="B1234" s="36" t="s">
        <v>10891</v>
      </c>
      <c r="C1234" s="36" t="s">
        <v>10892</v>
      </c>
      <c r="D1234" s="36" t="s">
        <v>10893</v>
      </c>
      <c r="E1234" s="36" t="s">
        <v>4879</v>
      </c>
      <c r="F1234" s="36" t="s">
        <v>679</v>
      </c>
      <c r="G1234" s="36" t="s">
        <v>692</v>
      </c>
      <c r="H1234" s="36" t="s">
        <v>675</v>
      </c>
      <c r="I1234" s="37">
        <v>3.6</v>
      </c>
      <c r="J1234" s="38">
        <v>10000</v>
      </c>
      <c r="K1234" s="36" t="s">
        <v>3685</v>
      </c>
      <c r="L1234" s="39">
        <v>43125</v>
      </c>
      <c r="M1234" s="39">
        <v>43369</v>
      </c>
      <c r="N1234" s="36" t="s">
        <v>3686</v>
      </c>
      <c r="O1234" s="36" t="s">
        <v>94</v>
      </c>
      <c r="P1234" s="37">
        <v>0.44080000000000003</v>
      </c>
      <c r="Q1234" s="36" t="s">
        <v>677</v>
      </c>
      <c r="R1234" s="36" t="s">
        <v>682</v>
      </c>
      <c r="S1234" s="47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</row>
    <row r="1235" spans="2:37">
      <c r="B1235" s="36" t="s">
        <v>3701</v>
      </c>
      <c r="C1235" s="36" t="s">
        <v>10894</v>
      </c>
      <c r="D1235" s="36" t="s">
        <v>6164</v>
      </c>
      <c r="E1235" s="36" t="s">
        <v>4879</v>
      </c>
      <c r="F1235" s="36" t="s">
        <v>679</v>
      </c>
      <c r="G1235" s="36" t="s">
        <v>674</v>
      </c>
      <c r="H1235" s="36" t="s">
        <v>675</v>
      </c>
      <c r="I1235" s="37">
        <v>2.85</v>
      </c>
      <c r="J1235" s="38">
        <v>10000</v>
      </c>
      <c r="K1235" s="36" t="s">
        <v>3685</v>
      </c>
      <c r="L1235" s="39">
        <v>43130</v>
      </c>
      <c r="M1235" s="39">
        <v>43369</v>
      </c>
      <c r="N1235" s="36" t="s">
        <v>3686</v>
      </c>
      <c r="O1235" s="36" t="s">
        <v>94</v>
      </c>
      <c r="P1235" s="37">
        <v>0.41010000000000002</v>
      </c>
      <c r="Q1235" s="36" t="s">
        <v>677</v>
      </c>
      <c r="R1235" s="36" t="s">
        <v>682</v>
      </c>
      <c r="S1235" s="47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</row>
    <row r="1236" spans="2:37">
      <c r="B1236" s="36" t="s">
        <v>10895</v>
      </c>
      <c r="C1236" s="36" t="s">
        <v>10896</v>
      </c>
      <c r="D1236" s="36" t="s">
        <v>10897</v>
      </c>
      <c r="E1236" s="36" t="s">
        <v>4879</v>
      </c>
      <c r="F1236" s="36" t="s">
        <v>679</v>
      </c>
      <c r="G1236" s="36" t="s">
        <v>692</v>
      </c>
      <c r="H1236" s="36" t="s">
        <v>675</v>
      </c>
      <c r="I1236" s="37">
        <v>2.85</v>
      </c>
      <c r="J1236" s="38">
        <v>10000</v>
      </c>
      <c r="K1236" s="36" t="s">
        <v>3685</v>
      </c>
      <c r="L1236" s="39">
        <v>43130</v>
      </c>
      <c r="M1236" s="39">
        <v>43369</v>
      </c>
      <c r="N1236" s="36" t="s">
        <v>3686</v>
      </c>
      <c r="O1236" s="36" t="s">
        <v>94</v>
      </c>
      <c r="P1236" s="37">
        <v>4.5999999999999999E-2</v>
      </c>
      <c r="Q1236" s="36" t="s">
        <v>677</v>
      </c>
      <c r="R1236" s="36" t="s">
        <v>682</v>
      </c>
      <c r="S1236" s="47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</row>
    <row r="1237" spans="2:37">
      <c r="B1237" s="36" t="s">
        <v>6165</v>
      </c>
      <c r="C1237" s="36" t="s">
        <v>6166</v>
      </c>
      <c r="D1237" s="36" t="s">
        <v>3702</v>
      </c>
      <c r="E1237" s="36" t="s">
        <v>4879</v>
      </c>
      <c r="F1237" s="36" t="s">
        <v>679</v>
      </c>
      <c r="G1237" s="36" t="s">
        <v>674</v>
      </c>
      <c r="H1237" s="36" t="s">
        <v>675</v>
      </c>
      <c r="I1237" s="37">
        <v>2.8</v>
      </c>
      <c r="J1237" s="38">
        <v>10000</v>
      </c>
      <c r="K1237" s="36" t="s">
        <v>3685</v>
      </c>
      <c r="L1237" s="39">
        <v>43139</v>
      </c>
      <c r="M1237" s="39">
        <v>43369</v>
      </c>
      <c r="N1237" s="36" t="s">
        <v>3686</v>
      </c>
      <c r="O1237" s="36" t="s">
        <v>94</v>
      </c>
      <c r="P1237" s="37">
        <v>0.38769999999999999</v>
      </c>
      <c r="Q1237" s="36" t="s">
        <v>677</v>
      </c>
      <c r="R1237" s="36" t="s">
        <v>682</v>
      </c>
      <c r="S1237" s="4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</row>
    <row r="1238" spans="2:37">
      <c r="B1238" s="36" t="s">
        <v>10898</v>
      </c>
      <c r="C1238" s="36" t="s">
        <v>10899</v>
      </c>
      <c r="D1238" s="36" t="s">
        <v>6167</v>
      </c>
      <c r="E1238" s="36" t="s">
        <v>4879</v>
      </c>
      <c r="F1238" s="36" t="s">
        <v>9453</v>
      </c>
      <c r="G1238" s="36" t="s">
        <v>692</v>
      </c>
      <c r="H1238" s="36" t="s">
        <v>675</v>
      </c>
      <c r="I1238" s="37">
        <v>2.8</v>
      </c>
      <c r="J1238" s="38">
        <v>10000</v>
      </c>
      <c r="K1238" s="36" t="s">
        <v>3685</v>
      </c>
      <c r="L1238" s="39">
        <v>43139</v>
      </c>
      <c r="M1238" s="39">
        <v>43369</v>
      </c>
      <c r="N1238" s="36" t="s">
        <v>3686</v>
      </c>
      <c r="O1238" s="36" t="s">
        <v>94</v>
      </c>
      <c r="P1238" s="37">
        <v>7.9600000000000004E-2</v>
      </c>
      <c r="Q1238" s="36" t="s">
        <v>677</v>
      </c>
      <c r="R1238" s="36" t="s">
        <v>682</v>
      </c>
      <c r="S1238" s="47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</row>
    <row r="1239" spans="2:37">
      <c r="B1239" s="36" t="s">
        <v>6168</v>
      </c>
      <c r="C1239" s="36" t="s">
        <v>10900</v>
      </c>
      <c r="D1239" s="36" t="s">
        <v>6169</v>
      </c>
      <c r="E1239" s="36" t="s">
        <v>4879</v>
      </c>
      <c r="F1239" s="36" t="s">
        <v>9453</v>
      </c>
      <c r="G1239" s="36" t="s">
        <v>674</v>
      </c>
      <c r="H1239" s="36" t="s">
        <v>675</v>
      </c>
      <c r="I1239" s="37">
        <v>2.75</v>
      </c>
      <c r="J1239" s="38">
        <v>10000</v>
      </c>
      <c r="K1239" s="36" t="s">
        <v>3685</v>
      </c>
      <c r="L1239" s="39">
        <v>43140</v>
      </c>
      <c r="M1239" s="39">
        <v>43369</v>
      </c>
      <c r="N1239" s="36" t="s">
        <v>3686</v>
      </c>
      <c r="O1239" s="36" t="s">
        <v>94</v>
      </c>
      <c r="P1239" s="37">
        <v>0.36020000000000002</v>
      </c>
      <c r="Q1239" s="36" t="s">
        <v>677</v>
      </c>
      <c r="R1239" s="36" t="s">
        <v>682</v>
      </c>
      <c r="S1239" s="47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</row>
    <row r="1240" spans="2:37">
      <c r="B1240" s="36" t="s">
        <v>10901</v>
      </c>
      <c r="C1240" s="36" t="s">
        <v>96</v>
      </c>
      <c r="D1240" s="36" t="s">
        <v>6170</v>
      </c>
      <c r="E1240" s="36" t="s">
        <v>4879</v>
      </c>
      <c r="F1240" s="36" t="s">
        <v>679</v>
      </c>
      <c r="G1240" s="36" t="s">
        <v>692</v>
      </c>
      <c r="H1240" s="36" t="s">
        <v>675</v>
      </c>
      <c r="I1240" s="37">
        <v>2.75</v>
      </c>
      <c r="J1240" s="38">
        <v>10000</v>
      </c>
      <c r="K1240" s="36" t="s">
        <v>3685</v>
      </c>
      <c r="L1240" s="39">
        <v>43140</v>
      </c>
      <c r="M1240" s="39">
        <v>43369</v>
      </c>
      <c r="N1240" s="36" t="s">
        <v>3686</v>
      </c>
      <c r="O1240" s="36" t="s">
        <v>94</v>
      </c>
      <c r="P1240" s="37">
        <v>8.2199999999999995E-2</v>
      </c>
      <c r="Q1240" s="36" t="s">
        <v>677</v>
      </c>
      <c r="R1240" s="36" t="s">
        <v>682</v>
      </c>
      <c r="S1240" s="47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</row>
    <row r="1241" spans="2:37">
      <c r="B1241" s="36" t="s">
        <v>6171</v>
      </c>
      <c r="C1241" s="36" t="s">
        <v>6172</v>
      </c>
      <c r="D1241" s="36" t="s">
        <v>6173</v>
      </c>
      <c r="E1241" s="36" t="s">
        <v>4879</v>
      </c>
      <c r="F1241" s="36" t="s">
        <v>679</v>
      </c>
      <c r="G1241" s="36" t="s">
        <v>674</v>
      </c>
      <c r="H1241" s="36" t="s">
        <v>675</v>
      </c>
      <c r="I1241" s="37">
        <v>2.6</v>
      </c>
      <c r="J1241" s="38">
        <v>10000</v>
      </c>
      <c r="K1241" s="36" t="s">
        <v>6042</v>
      </c>
      <c r="L1241" s="39">
        <v>43143</v>
      </c>
      <c r="M1241" s="39">
        <v>43159</v>
      </c>
      <c r="N1241" s="36" t="s">
        <v>6043</v>
      </c>
      <c r="O1241" s="36" t="s">
        <v>6044</v>
      </c>
      <c r="P1241" s="37">
        <v>0.21920000000000001</v>
      </c>
      <c r="Q1241" s="36" t="s">
        <v>677</v>
      </c>
      <c r="R1241" s="36" t="s">
        <v>682</v>
      </c>
      <c r="S1241" s="47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</row>
    <row r="1242" spans="2:37">
      <c r="B1242" s="36" t="s">
        <v>10902</v>
      </c>
      <c r="C1242" s="36" t="s">
        <v>6174</v>
      </c>
      <c r="D1242" s="36" t="s">
        <v>6175</v>
      </c>
      <c r="E1242" s="36" t="s">
        <v>4879</v>
      </c>
      <c r="F1242" s="36" t="s">
        <v>679</v>
      </c>
      <c r="G1242" s="36" t="s">
        <v>692</v>
      </c>
      <c r="H1242" s="36" t="s">
        <v>675</v>
      </c>
      <c r="I1242" s="37">
        <v>2.6</v>
      </c>
      <c r="J1242" s="38">
        <v>10000</v>
      </c>
      <c r="K1242" s="36" t="s">
        <v>6042</v>
      </c>
      <c r="L1242" s="39">
        <v>43143</v>
      </c>
      <c r="M1242" s="39">
        <v>43159</v>
      </c>
      <c r="N1242" s="36" t="s">
        <v>6043</v>
      </c>
      <c r="O1242" s="36" t="s">
        <v>6044</v>
      </c>
      <c r="P1242" s="37">
        <v>3.9E-2</v>
      </c>
      <c r="Q1242" s="36" t="s">
        <v>677</v>
      </c>
      <c r="R1242" s="36" t="s">
        <v>682</v>
      </c>
      <c r="S1242" s="47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</row>
    <row r="1243" spans="2:37">
      <c r="B1243" s="36" t="s">
        <v>6176</v>
      </c>
      <c r="C1243" s="36" t="s">
        <v>3703</v>
      </c>
      <c r="D1243" s="36" t="s">
        <v>6177</v>
      </c>
      <c r="E1243" s="36" t="s">
        <v>4879</v>
      </c>
      <c r="F1243" s="36" t="s">
        <v>679</v>
      </c>
      <c r="G1243" s="36" t="s">
        <v>674</v>
      </c>
      <c r="H1243" s="36" t="s">
        <v>675</v>
      </c>
      <c r="I1243" s="37">
        <v>2.6</v>
      </c>
      <c r="J1243" s="38">
        <v>10000</v>
      </c>
      <c r="K1243" s="36" t="s">
        <v>3538</v>
      </c>
      <c r="L1243" s="39">
        <v>43143</v>
      </c>
      <c r="M1243" s="39">
        <v>43187</v>
      </c>
      <c r="N1243" s="36" t="s">
        <v>5786</v>
      </c>
      <c r="O1243" s="36" t="s">
        <v>5787</v>
      </c>
      <c r="P1243" s="37">
        <v>0.25540000000000002</v>
      </c>
      <c r="Q1243" s="36" t="s">
        <v>677</v>
      </c>
      <c r="R1243" s="36" t="s">
        <v>682</v>
      </c>
      <c r="S1243" s="47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</row>
    <row r="1244" spans="2:37">
      <c r="B1244" s="36" t="s">
        <v>3704</v>
      </c>
      <c r="C1244" s="36" t="s">
        <v>97</v>
      </c>
      <c r="D1244" s="36" t="s">
        <v>98</v>
      </c>
      <c r="E1244" s="36" t="s">
        <v>4879</v>
      </c>
      <c r="F1244" s="36" t="s">
        <v>679</v>
      </c>
      <c r="G1244" s="36" t="s">
        <v>692</v>
      </c>
      <c r="H1244" s="36" t="s">
        <v>675</v>
      </c>
      <c r="I1244" s="37">
        <v>2.6</v>
      </c>
      <c r="J1244" s="38">
        <v>10000</v>
      </c>
      <c r="K1244" s="36" t="s">
        <v>3538</v>
      </c>
      <c r="L1244" s="39">
        <v>43143</v>
      </c>
      <c r="M1244" s="39">
        <v>43187</v>
      </c>
      <c r="N1244" s="36" t="s">
        <v>5786</v>
      </c>
      <c r="O1244" s="36" t="s">
        <v>5787</v>
      </c>
      <c r="P1244" s="37">
        <v>6.1199999999999997E-2</v>
      </c>
      <c r="Q1244" s="36" t="s">
        <v>677</v>
      </c>
      <c r="R1244" s="36" t="s">
        <v>682</v>
      </c>
      <c r="S1244" s="47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</row>
    <row r="1245" spans="2:37">
      <c r="B1245" s="36" t="s">
        <v>6178</v>
      </c>
      <c r="C1245" s="36" t="s">
        <v>6179</v>
      </c>
      <c r="D1245" s="36" t="s">
        <v>3705</v>
      </c>
      <c r="E1245" s="36" t="s">
        <v>4879</v>
      </c>
      <c r="F1245" s="36" t="s">
        <v>679</v>
      </c>
      <c r="G1245" s="36" t="s">
        <v>674</v>
      </c>
      <c r="H1245" s="36" t="s">
        <v>675</v>
      </c>
      <c r="I1245" s="37">
        <v>2.6</v>
      </c>
      <c r="J1245" s="38">
        <v>10000</v>
      </c>
      <c r="K1245" s="36" t="s">
        <v>10843</v>
      </c>
      <c r="L1245" s="39">
        <v>43143</v>
      </c>
      <c r="M1245" s="39">
        <v>43278</v>
      </c>
      <c r="N1245" s="36" t="s">
        <v>5871</v>
      </c>
      <c r="O1245" s="36" t="s">
        <v>5872</v>
      </c>
      <c r="P1245" s="37">
        <v>0.33</v>
      </c>
      <c r="Q1245" s="36" t="s">
        <v>677</v>
      </c>
      <c r="R1245" s="36" t="s">
        <v>682</v>
      </c>
      <c r="S1245" s="47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</row>
    <row r="1246" spans="2:37">
      <c r="B1246" s="36" t="s">
        <v>3706</v>
      </c>
      <c r="C1246" s="36" t="s">
        <v>6180</v>
      </c>
      <c r="D1246" s="36" t="s">
        <v>99</v>
      </c>
      <c r="E1246" s="36" t="s">
        <v>4879</v>
      </c>
      <c r="F1246" s="36" t="s">
        <v>679</v>
      </c>
      <c r="G1246" s="36" t="s">
        <v>9925</v>
      </c>
      <c r="H1246" s="36" t="s">
        <v>675</v>
      </c>
      <c r="I1246" s="37">
        <v>2.6</v>
      </c>
      <c r="J1246" s="38">
        <v>10000</v>
      </c>
      <c r="K1246" s="36" t="s">
        <v>3573</v>
      </c>
      <c r="L1246" s="39">
        <v>43143</v>
      </c>
      <c r="M1246" s="39">
        <v>43278</v>
      </c>
      <c r="N1246" s="36" t="s">
        <v>5871</v>
      </c>
      <c r="O1246" s="36" t="s">
        <v>5872</v>
      </c>
      <c r="P1246" s="37">
        <v>0.1236</v>
      </c>
      <c r="Q1246" s="36" t="s">
        <v>677</v>
      </c>
      <c r="R1246" s="36" t="s">
        <v>682</v>
      </c>
      <c r="S1246" s="47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</row>
    <row r="1247" spans="2:37">
      <c r="B1247" s="36" t="s">
        <v>10903</v>
      </c>
      <c r="C1247" s="36" t="s">
        <v>10904</v>
      </c>
      <c r="D1247" s="36" t="s">
        <v>10905</v>
      </c>
      <c r="E1247" s="36" t="s">
        <v>4879</v>
      </c>
      <c r="F1247" s="36" t="s">
        <v>679</v>
      </c>
      <c r="G1247" s="36" t="s">
        <v>674</v>
      </c>
      <c r="H1247" s="36" t="s">
        <v>675</v>
      </c>
      <c r="I1247" s="37">
        <v>2.6</v>
      </c>
      <c r="J1247" s="38">
        <v>10000</v>
      </c>
      <c r="K1247" s="36" t="s">
        <v>3685</v>
      </c>
      <c r="L1247" s="39">
        <v>43143</v>
      </c>
      <c r="M1247" s="39">
        <v>43369</v>
      </c>
      <c r="N1247" s="36" t="s">
        <v>3686</v>
      </c>
      <c r="O1247" s="36" t="s">
        <v>94</v>
      </c>
      <c r="P1247" s="37">
        <v>0.3967</v>
      </c>
      <c r="Q1247" s="36" t="s">
        <v>677</v>
      </c>
      <c r="R1247" s="36" t="s">
        <v>682</v>
      </c>
      <c r="S1247" s="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</row>
    <row r="1248" spans="2:37">
      <c r="B1248" s="36" t="s">
        <v>10906</v>
      </c>
      <c r="C1248" s="36" t="s">
        <v>6181</v>
      </c>
      <c r="D1248" s="36" t="s">
        <v>10907</v>
      </c>
      <c r="E1248" s="36" t="s">
        <v>4879</v>
      </c>
      <c r="F1248" s="36" t="s">
        <v>679</v>
      </c>
      <c r="G1248" s="36" t="s">
        <v>674</v>
      </c>
      <c r="H1248" s="36" t="s">
        <v>675</v>
      </c>
      <c r="I1248" s="37">
        <v>2.65</v>
      </c>
      <c r="J1248" s="38">
        <v>10000</v>
      </c>
      <c r="K1248" s="36" t="s">
        <v>3685</v>
      </c>
      <c r="L1248" s="39">
        <v>43143</v>
      </c>
      <c r="M1248" s="39">
        <v>43369</v>
      </c>
      <c r="N1248" s="36" t="s">
        <v>3686</v>
      </c>
      <c r="O1248" s="36" t="s">
        <v>94</v>
      </c>
      <c r="P1248" s="37">
        <v>0.36749999999999999</v>
      </c>
      <c r="Q1248" s="36" t="s">
        <v>677</v>
      </c>
      <c r="R1248" s="36" t="s">
        <v>682</v>
      </c>
      <c r="S1248" s="47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</row>
    <row r="1249" spans="2:37">
      <c r="B1249" s="36" t="s">
        <v>6182</v>
      </c>
      <c r="C1249" s="36" t="s">
        <v>6183</v>
      </c>
      <c r="D1249" s="36" t="s">
        <v>3707</v>
      </c>
      <c r="E1249" s="36" t="s">
        <v>4879</v>
      </c>
      <c r="F1249" s="36" t="s">
        <v>679</v>
      </c>
      <c r="G1249" s="36" t="s">
        <v>674</v>
      </c>
      <c r="H1249" s="36" t="s">
        <v>675</v>
      </c>
      <c r="I1249" s="37">
        <v>2.7</v>
      </c>
      <c r="J1249" s="38">
        <v>10000</v>
      </c>
      <c r="K1249" s="36" t="s">
        <v>3685</v>
      </c>
      <c r="L1249" s="39">
        <v>43143</v>
      </c>
      <c r="M1249" s="39">
        <v>43369</v>
      </c>
      <c r="N1249" s="36" t="s">
        <v>3686</v>
      </c>
      <c r="O1249" s="36" t="s">
        <v>94</v>
      </c>
      <c r="P1249" s="37">
        <v>0.33989999999999998</v>
      </c>
      <c r="Q1249" s="36" t="s">
        <v>677</v>
      </c>
      <c r="R1249" s="36" t="s">
        <v>682</v>
      </c>
      <c r="S1249" s="47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</row>
    <row r="1250" spans="2:37">
      <c r="B1250" s="36" t="s">
        <v>6184</v>
      </c>
      <c r="C1250" s="36" t="s">
        <v>3708</v>
      </c>
      <c r="D1250" s="36" t="s">
        <v>10908</v>
      </c>
      <c r="E1250" s="36" t="s">
        <v>4879</v>
      </c>
      <c r="F1250" s="36" t="s">
        <v>679</v>
      </c>
      <c r="G1250" s="36" t="s">
        <v>692</v>
      </c>
      <c r="H1250" s="36" t="s">
        <v>675</v>
      </c>
      <c r="I1250" s="37">
        <v>2.6</v>
      </c>
      <c r="J1250" s="38">
        <v>10000</v>
      </c>
      <c r="K1250" s="36" t="s">
        <v>3685</v>
      </c>
      <c r="L1250" s="39">
        <v>43143</v>
      </c>
      <c r="M1250" s="39">
        <v>43369</v>
      </c>
      <c r="N1250" s="36" t="s">
        <v>3686</v>
      </c>
      <c r="O1250" s="36" t="s">
        <v>94</v>
      </c>
      <c r="P1250" s="37">
        <v>0.1565</v>
      </c>
      <c r="Q1250" s="36" t="s">
        <v>677</v>
      </c>
      <c r="R1250" s="36" t="s">
        <v>682</v>
      </c>
      <c r="S1250" s="47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</row>
    <row r="1251" spans="2:37">
      <c r="B1251" s="36" t="s">
        <v>3709</v>
      </c>
      <c r="C1251" s="36" t="s">
        <v>10909</v>
      </c>
      <c r="D1251" s="36" t="s">
        <v>100</v>
      </c>
      <c r="E1251" s="36" t="s">
        <v>4879</v>
      </c>
      <c r="F1251" s="36" t="s">
        <v>679</v>
      </c>
      <c r="G1251" s="36" t="s">
        <v>692</v>
      </c>
      <c r="H1251" s="36" t="s">
        <v>675</v>
      </c>
      <c r="I1251" s="37">
        <v>2.65</v>
      </c>
      <c r="J1251" s="38">
        <v>10000</v>
      </c>
      <c r="K1251" s="36" t="s">
        <v>3685</v>
      </c>
      <c r="L1251" s="39">
        <v>43143</v>
      </c>
      <c r="M1251" s="39">
        <v>43369</v>
      </c>
      <c r="N1251" s="36" t="s">
        <v>3686</v>
      </c>
      <c r="O1251" s="36" t="s">
        <v>94</v>
      </c>
      <c r="P1251" s="37">
        <v>0.1769</v>
      </c>
      <c r="Q1251" s="36" t="s">
        <v>677</v>
      </c>
      <c r="R1251" s="36" t="s">
        <v>682</v>
      </c>
      <c r="S1251" s="47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</row>
    <row r="1252" spans="2:37">
      <c r="B1252" s="36" t="s">
        <v>6185</v>
      </c>
      <c r="C1252" s="36" t="s">
        <v>6186</v>
      </c>
      <c r="D1252" s="36" t="s">
        <v>6187</v>
      </c>
      <c r="E1252" s="36" t="s">
        <v>4879</v>
      </c>
      <c r="F1252" s="36" t="s">
        <v>679</v>
      </c>
      <c r="G1252" s="36" t="s">
        <v>692</v>
      </c>
      <c r="H1252" s="36" t="s">
        <v>675</v>
      </c>
      <c r="I1252" s="37">
        <v>2.7</v>
      </c>
      <c r="J1252" s="38">
        <v>10000</v>
      </c>
      <c r="K1252" s="36" t="s">
        <v>3685</v>
      </c>
      <c r="L1252" s="39">
        <v>43143</v>
      </c>
      <c r="M1252" s="39">
        <v>43369</v>
      </c>
      <c r="N1252" s="36" t="s">
        <v>10910</v>
      </c>
      <c r="O1252" s="36" t="s">
        <v>94</v>
      </c>
      <c r="P1252" s="37">
        <v>0.1986</v>
      </c>
      <c r="Q1252" s="36" t="s">
        <v>677</v>
      </c>
      <c r="R1252" s="36" t="s">
        <v>682</v>
      </c>
      <c r="S1252" s="47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</row>
    <row r="1253" spans="2:37">
      <c r="B1253" s="36" t="s">
        <v>3710</v>
      </c>
      <c r="C1253" s="36" t="s">
        <v>6188</v>
      </c>
      <c r="D1253" s="36" t="s">
        <v>6189</v>
      </c>
      <c r="E1253" s="36" t="s">
        <v>4879</v>
      </c>
      <c r="F1253" s="36" t="s">
        <v>679</v>
      </c>
      <c r="G1253" s="36" t="s">
        <v>674</v>
      </c>
      <c r="H1253" s="36" t="s">
        <v>675</v>
      </c>
      <c r="I1253" s="37">
        <v>2.65</v>
      </c>
      <c r="J1253" s="38">
        <v>10000</v>
      </c>
      <c r="K1253" s="36" t="s">
        <v>6192</v>
      </c>
      <c r="L1253" s="39">
        <v>43160</v>
      </c>
      <c r="M1253" s="39">
        <v>43215</v>
      </c>
      <c r="N1253" s="36" t="s">
        <v>6190</v>
      </c>
      <c r="O1253" s="36" t="s">
        <v>6219</v>
      </c>
      <c r="P1253" s="37">
        <v>0.26250000000000001</v>
      </c>
      <c r="Q1253" s="36" t="s">
        <v>9548</v>
      </c>
      <c r="R1253" s="36" t="s">
        <v>682</v>
      </c>
      <c r="S1253" s="47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</row>
    <row r="1254" spans="2:37">
      <c r="B1254" s="36" t="s">
        <v>10911</v>
      </c>
      <c r="C1254" s="36" t="s">
        <v>10912</v>
      </c>
      <c r="D1254" s="36" t="s">
        <v>6191</v>
      </c>
      <c r="E1254" s="36" t="s">
        <v>4879</v>
      </c>
      <c r="F1254" s="36" t="s">
        <v>679</v>
      </c>
      <c r="G1254" s="36" t="s">
        <v>674</v>
      </c>
      <c r="H1254" s="36" t="s">
        <v>675</v>
      </c>
      <c r="I1254" s="37">
        <v>2.7</v>
      </c>
      <c r="J1254" s="38">
        <v>10000</v>
      </c>
      <c r="K1254" s="36" t="s">
        <v>6192</v>
      </c>
      <c r="L1254" s="39">
        <v>43160</v>
      </c>
      <c r="M1254" s="39">
        <v>43215</v>
      </c>
      <c r="N1254" s="36" t="s">
        <v>6190</v>
      </c>
      <c r="O1254" s="36" t="s">
        <v>6219</v>
      </c>
      <c r="P1254" s="37">
        <v>0.222</v>
      </c>
      <c r="Q1254" s="36" t="s">
        <v>677</v>
      </c>
      <c r="R1254" s="36" t="s">
        <v>682</v>
      </c>
      <c r="S1254" s="47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</row>
    <row r="1255" spans="2:37">
      <c r="B1255" s="36" t="s">
        <v>10913</v>
      </c>
      <c r="C1255" s="36" t="s">
        <v>6193</v>
      </c>
      <c r="D1255" s="36" t="s">
        <v>10914</v>
      </c>
      <c r="E1255" s="36" t="s">
        <v>4879</v>
      </c>
      <c r="F1255" s="36" t="s">
        <v>679</v>
      </c>
      <c r="G1255" s="36" t="s">
        <v>674</v>
      </c>
      <c r="H1255" s="36" t="s">
        <v>675</v>
      </c>
      <c r="I1255" s="37">
        <v>2.75</v>
      </c>
      <c r="J1255" s="38">
        <v>10000</v>
      </c>
      <c r="K1255" s="36" t="s">
        <v>6192</v>
      </c>
      <c r="L1255" s="39">
        <v>43160</v>
      </c>
      <c r="M1255" s="39">
        <v>43215</v>
      </c>
      <c r="N1255" s="36" t="s">
        <v>6190</v>
      </c>
      <c r="O1255" s="36" t="s">
        <v>6219</v>
      </c>
      <c r="P1255" s="37">
        <v>0.18479999999999999</v>
      </c>
      <c r="Q1255" s="36" t="s">
        <v>677</v>
      </c>
      <c r="R1255" s="36" t="s">
        <v>682</v>
      </c>
      <c r="S1255" s="47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</row>
    <row r="1256" spans="2:37">
      <c r="B1256" s="36" t="s">
        <v>6194</v>
      </c>
      <c r="C1256" s="36" t="s">
        <v>10915</v>
      </c>
      <c r="D1256" s="36" t="s">
        <v>3711</v>
      </c>
      <c r="E1256" s="36" t="s">
        <v>4879</v>
      </c>
      <c r="F1256" s="36" t="s">
        <v>679</v>
      </c>
      <c r="G1256" s="36" t="s">
        <v>674</v>
      </c>
      <c r="H1256" s="36" t="s">
        <v>675</v>
      </c>
      <c r="I1256" s="37">
        <v>2.8</v>
      </c>
      <c r="J1256" s="38">
        <v>10000</v>
      </c>
      <c r="K1256" s="36" t="s">
        <v>6192</v>
      </c>
      <c r="L1256" s="39">
        <v>43160</v>
      </c>
      <c r="M1256" s="39">
        <v>43215</v>
      </c>
      <c r="N1256" s="36" t="s">
        <v>6190</v>
      </c>
      <c r="O1256" s="36" t="s">
        <v>6219</v>
      </c>
      <c r="P1256" s="37">
        <v>0.15210000000000001</v>
      </c>
      <c r="Q1256" s="36" t="s">
        <v>677</v>
      </c>
      <c r="R1256" s="36" t="s">
        <v>682</v>
      </c>
      <c r="S1256" s="47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</row>
    <row r="1257" spans="2:37">
      <c r="B1257" s="36" t="s">
        <v>10916</v>
      </c>
      <c r="C1257" s="36" t="s">
        <v>3712</v>
      </c>
      <c r="D1257" s="36" t="s">
        <v>6195</v>
      </c>
      <c r="E1257" s="36" t="s">
        <v>4879</v>
      </c>
      <c r="F1257" s="36" t="s">
        <v>679</v>
      </c>
      <c r="G1257" s="36" t="s">
        <v>674</v>
      </c>
      <c r="H1257" s="36" t="s">
        <v>675</v>
      </c>
      <c r="I1257" s="37">
        <v>2.85</v>
      </c>
      <c r="J1257" s="38">
        <v>10000</v>
      </c>
      <c r="K1257" s="36" t="s">
        <v>6192</v>
      </c>
      <c r="L1257" s="39">
        <v>43160</v>
      </c>
      <c r="M1257" s="39">
        <v>43215</v>
      </c>
      <c r="N1257" s="36" t="s">
        <v>6190</v>
      </c>
      <c r="O1257" s="36" t="s">
        <v>6219</v>
      </c>
      <c r="P1257" s="37">
        <v>0.1222</v>
      </c>
      <c r="Q1257" s="36" t="s">
        <v>677</v>
      </c>
      <c r="R1257" s="36" t="s">
        <v>682</v>
      </c>
      <c r="S1257" s="4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</row>
    <row r="1258" spans="2:37">
      <c r="B1258" s="36" t="s">
        <v>10917</v>
      </c>
      <c r="C1258" s="36" t="s">
        <v>6196</v>
      </c>
      <c r="D1258" s="36" t="s">
        <v>6197</v>
      </c>
      <c r="E1258" s="36" t="s">
        <v>4879</v>
      </c>
      <c r="F1258" s="36" t="s">
        <v>679</v>
      </c>
      <c r="G1258" s="36" t="s">
        <v>674</v>
      </c>
      <c r="H1258" s="36" t="s">
        <v>675</v>
      </c>
      <c r="I1258" s="37">
        <v>2.9</v>
      </c>
      <c r="J1258" s="38">
        <v>10000</v>
      </c>
      <c r="K1258" s="36" t="s">
        <v>6192</v>
      </c>
      <c r="L1258" s="39">
        <v>43160</v>
      </c>
      <c r="M1258" s="39">
        <v>43215</v>
      </c>
      <c r="N1258" s="36" t="s">
        <v>6190</v>
      </c>
      <c r="O1258" s="36" t="s">
        <v>6219</v>
      </c>
      <c r="P1258" s="37">
        <v>9.7699999999999995E-2</v>
      </c>
      <c r="Q1258" s="36" t="s">
        <v>677</v>
      </c>
      <c r="R1258" s="36" t="s">
        <v>682</v>
      </c>
      <c r="S1258" s="47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</row>
    <row r="1259" spans="2:37">
      <c r="B1259" s="36" t="s">
        <v>10918</v>
      </c>
      <c r="C1259" s="36" t="s">
        <v>3713</v>
      </c>
      <c r="D1259" s="36" t="s">
        <v>10919</v>
      </c>
      <c r="E1259" s="36" t="s">
        <v>4879</v>
      </c>
      <c r="F1259" s="36" t="s">
        <v>679</v>
      </c>
      <c r="G1259" s="36" t="s">
        <v>674</v>
      </c>
      <c r="H1259" s="36" t="s">
        <v>675</v>
      </c>
      <c r="I1259" s="37">
        <v>2.95</v>
      </c>
      <c r="J1259" s="38">
        <v>10000</v>
      </c>
      <c r="K1259" s="36" t="s">
        <v>6192</v>
      </c>
      <c r="L1259" s="39">
        <v>43160</v>
      </c>
      <c r="M1259" s="39">
        <v>43215</v>
      </c>
      <c r="N1259" s="36" t="s">
        <v>6190</v>
      </c>
      <c r="O1259" s="36" t="s">
        <v>6219</v>
      </c>
      <c r="P1259" s="37">
        <v>7.7600000000000002E-2</v>
      </c>
      <c r="Q1259" s="36" t="s">
        <v>677</v>
      </c>
      <c r="R1259" s="36" t="s">
        <v>682</v>
      </c>
      <c r="S1259" s="47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</row>
    <row r="1260" spans="2:37">
      <c r="B1260" s="36" t="s">
        <v>3714</v>
      </c>
      <c r="C1260" s="36" t="s">
        <v>10920</v>
      </c>
      <c r="D1260" s="36" t="s">
        <v>3715</v>
      </c>
      <c r="E1260" s="36" t="s">
        <v>4879</v>
      </c>
      <c r="F1260" s="36" t="s">
        <v>679</v>
      </c>
      <c r="G1260" s="36" t="s">
        <v>674</v>
      </c>
      <c r="H1260" s="36" t="s">
        <v>675</v>
      </c>
      <c r="I1260" s="37">
        <v>3</v>
      </c>
      <c r="J1260" s="38">
        <v>10000</v>
      </c>
      <c r="K1260" s="36" t="s">
        <v>6192</v>
      </c>
      <c r="L1260" s="39">
        <v>43160</v>
      </c>
      <c r="M1260" s="39">
        <v>43215</v>
      </c>
      <c r="N1260" s="36" t="s">
        <v>6190</v>
      </c>
      <c r="O1260" s="36" t="s">
        <v>6219</v>
      </c>
      <c r="P1260" s="37">
        <v>6.0499999999999998E-2</v>
      </c>
      <c r="Q1260" s="36" t="s">
        <v>677</v>
      </c>
      <c r="R1260" s="36" t="s">
        <v>682</v>
      </c>
      <c r="S1260" s="47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</row>
    <row r="1261" spans="2:37">
      <c r="B1261" s="36" t="s">
        <v>10921</v>
      </c>
      <c r="C1261" s="36" t="s">
        <v>6198</v>
      </c>
      <c r="D1261" s="36" t="s">
        <v>10922</v>
      </c>
      <c r="E1261" s="36" t="s">
        <v>4879</v>
      </c>
      <c r="F1261" s="36" t="s">
        <v>679</v>
      </c>
      <c r="G1261" s="36" t="s">
        <v>674</v>
      </c>
      <c r="H1261" s="36" t="s">
        <v>9446</v>
      </c>
      <c r="I1261" s="37">
        <v>3.1</v>
      </c>
      <c r="J1261" s="38">
        <v>10000</v>
      </c>
      <c r="K1261" s="36" t="s">
        <v>6192</v>
      </c>
      <c r="L1261" s="39">
        <v>43160</v>
      </c>
      <c r="M1261" s="39">
        <v>43215</v>
      </c>
      <c r="N1261" s="36" t="s">
        <v>6190</v>
      </c>
      <c r="O1261" s="36" t="s">
        <v>6219</v>
      </c>
      <c r="P1261" s="37">
        <v>3.8800000000000001E-2</v>
      </c>
      <c r="Q1261" s="36" t="s">
        <v>677</v>
      </c>
      <c r="R1261" s="36" t="s">
        <v>682</v>
      </c>
      <c r="S1261" s="47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</row>
    <row r="1262" spans="2:37">
      <c r="B1262" s="36" t="s">
        <v>6199</v>
      </c>
      <c r="C1262" s="36" t="s">
        <v>6200</v>
      </c>
      <c r="D1262" s="36" t="s">
        <v>3716</v>
      </c>
      <c r="E1262" s="36" t="s">
        <v>4879</v>
      </c>
      <c r="F1262" s="36" t="s">
        <v>679</v>
      </c>
      <c r="G1262" s="36" t="s">
        <v>692</v>
      </c>
      <c r="H1262" s="36" t="s">
        <v>675</v>
      </c>
      <c r="I1262" s="37">
        <v>2.65</v>
      </c>
      <c r="J1262" s="38">
        <v>10000</v>
      </c>
      <c r="K1262" s="36" t="s">
        <v>6192</v>
      </c>
      <c r="L1262" s="39">
        <v>43160</v>
      </c>
      <c r="M1262" s="39">
        <v>43215</v>
      </c>
      <c r="N1262" s="36" t="s">
        <v>6190</v>
      </c>
      <c r="O1262" s="36" t="s">
        <v>6219</v>
      </c>
      <c r="P1262" s="37">
        <v>3.2599999999999997E-2</v>
      </c>
      <c r="Q1262" s="36" t="s">
        <v>677</v>
      </c>
      <c r="R1262" s="36" t="s">
        <v>682</v>
      </c>
      <c r="S1262" s="47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</row>
    <row r="1263" spans="2:37">
      <c r="B1263" s="36" t="s">
        <v>6201</v>
      </c>
      <c r="C1263" s="36" t="s">
        <v>10923</v>
      </c>
      <c r="D1263" s="36" t="s">
        <v>3717</v>
      </c>
      <c r="E1263" s="36" t="s">
        <v>4879</v>
      </c>
      <c r="F1263" s="36" t="s">
        <v>679</v>
      </c>
      <c r="G1263" s="36" t="s">
        <v>692</v>
      </c>
      <c r="H1263" s="36" t="s">
        <v>675</v>
      </c>
      <c r="I1263" s="37">
        <v>2.7</v>
      </c>
      <c r="J1263" s="38">
        <v>10000</v>
      </c>
      <c r="K1263" s="36" t="s">
        <v>6192</v>
      </c>
      <c r="L1263" s="39">
        <v>43160</v>
      </c>
      <c r="M1263" s="39">
        <v>43215</v>
      </c>
      <c r="N1263" s="36" t="s">
        <v>6190</v>
      </c>
      <c r="O1263" s="36" t="s">
        <v>6219</v>
      </c>
      <c r="P1263" s="37">
        <v>4.2999999999999997E-2</v>
      </c>
      <c r="Q1263" s="36" t="s">
        <v>677</v>
      </c>
      <c r="R1263" s="36" t="s">
        <v>682</v>
      </c>
      <c r="S1263" s="47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</row>
    <row r="1264" spans="2:37">
      <c r="B1264" s="36" t="s">
        <v>3718</v>
      </c>
      <c r="C1264" s="36" t="s">
        <v>6202</v>
      </c>
      <c r="D1264" s="36" t="s">
        <v>10924</v>
      </c>
      <c r="E1264" s="36" t="s">
        <v>4879</v>
      </c>
      <c r="F1264" s="36" t="s">
        <v>679</v>
      </c>
      <c r="G1264" s="36" t="s">
        <v>692</v>
      </c>
      <c r="H1264" s="36" t="s">
        <v>675</v>
      </c>
      <c r="I1264" s="37">
        <v>2.75</v>
      </c>
      <c r="J1264" s="38">
        <v>10000</v>
      </c>
      <c r="K1264" s="36" t="s">
        <v>6192</v>
      </c>
      <c r="L1264" s="39">
        <v>43160</v>
      </c>
      <c r="M1264" s="39">
        <v>43215</v>
      </c>
      <c r="N1264" s="36" t="s">
        <v>6190</v>
      </c>
      <c r="O1264" s="36" t="s">
        <v>6219</v>
      </c>
      <c r="P1264" s="37">
        <v>5.5100000000000003E-2</v>
      </c>
      <c r="Q1264" s="36" t="s">
        <v>677</v>
      </c>
      <c r="R1264" s="36" t="s">
        <v>682</v>
      </c>
      <c r="S1264" s="47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</row>
    <row r="1265" spans="2:37">
      <c r="B1265" s="36" t="s">
        <v>10925</v>
      </c>
      <c r="C1265" s="36" t="s">
        <v>10926</v>
      </c>
      <c r="D1265" s="36" t="s">
        <v>6203</v>
      </c>
      <c r="E1265" s="36" t="s">
        <v>4879</v>
      </c>
      <c r="F1265" s="36" t="s">
        <v>679</v>
      </c>
      <c r="G1265" s="36" t="s">
        <v>692</v>
      </c>
      <c r="H1265" s="36" t="s">
        <v>675</v>
      </c>
      <c r="I1265" s="37">
        <v>2.8</v>
      </c>
      <c r="J1265" s="38">
        <v>10000</v>
      </c>
      <c r="K1265" s="36" t="s">
        <v>6192</v>
      </c>
      <c r="L1265" s="39">
        <v>43160</v>
      </c>
      <c r="M1265" s="39">
        <v>43215</v>
      </c>
      <c r="N1265" s="36" t="s">
        <v>6190</v>
      </c>
      <c r="O1265" s="36" t="s">
        <v>6219</v>
      </c>
      <c r="P1265" s="37">
        <v>7.2099999999999997E-2</v>
      </c>
      <c r="Q1265" s="36" t="s">
        <v>677</v>
      </c>
      <c r="R1265" s="36" t="s">
        <v>682</v>
      </c>
      <c r="S1265" s="47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</row>
    <row r="1266" spans="2:37">
      <c r="B1266" s="36" t="s">
        <v>6204</v>
      </c>
      <c r="C1266" s="36" t="s">
        <v>6205</v>
      </c>
      <c r="D1266" s="36" t="s">
        <v>6206</v>
      </c>
      <c r="E1266" s="36" t="s">
        <v>4879</v>
      </c>
      <c r="F1266" s="36" t="s">
        <v>679</v>
      </c>
      <c r="G1266" s="36" t="s">
        <v>692</v>
      </c>
      <c r="H1266" s="36" t="s">
        <v>675</v>
      </c>
      <c r="I1266" s="37">
        <v>2.85</v>
      </c>
      <c r="J1266" s="38">
        <v>10000</v>
      </c>
      <c r="K1266" s="36" t="s">
        <v>6192</v>
      </c>
      <c r="L1266" s="39">
        <v>43160</v>
      </c>
      <c r="M1266" s="39">
        <v>43215</v>
      </c>
      <c r="N1266" s="36" t="s">
        <v>6190</v>
      </c>
      <c r="O1266" s="36" t="s">
        <v>6219</v>
      </c>
      <c r="P1266" s="37">
        <v>9.1899999999999996E-2</v>
      </c>
      <c r="Q1266" s="36" t="s">
        <v>677</v>
      </c>
      <c r="R1266" s="36" t="s">
        <v>682</v>
      </c>
      <c r="S1266" s="47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</row>
    <row r="1267" spans="2:37">
      <c r="B1267" s="36" t="s">
        <v>10927</v>
      </c>
      <c r="C1267" s="36" t="s">
        <v>6207</v>
      </c>
      <c r="D1267" s="36" t="s">
        <v>10928</v>
      </c>
      <c r="E1267" s="36" t="s">
        <v>4879</v>
      </c>
      <c r="F1267" s="36" t="s">
        <v>679</v>
      </c>
      <c r="G1267" s="36" t="s">
        <v>692</v>
      </c>
      <c r="H1267" s="36" t="s">
        <v>675</v>
      </c>
      <c r="I1267" s="37">
        <v>2.9</v>
      </c>
      <c r="J1267" s="38">
        <v>10000</v>
      </c>
      <c r="K1267" s="36" t="s">
        <v>6192</v>
      </c>
      <c r="L1267" s="39">
        <v>43160</v>
      </c>
      <c r="M1267" s="39">
        <v>43215</v>
      </c>
      <c r="N1267" s="36" t="s">
        <v>6190</v>
      </c>
      <c r="O1267" s="36" t="s">
        <v>6219</v>
      </c>
      <c r="P1267" s="37">
        <v>0.1159</v>
      </c>
      <c r="Q1267" s="36" t="s">
        <v>677</v>
      </c>
      <c r="R1267" s="36" t="s">
        <v>682</v>
      </c>
      <c r="S1267" s="4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</row>
    <row r="1268" spans="2:37">
      <c r="B1268" s="36" t="s">
        <v>10929</v>
      </c>
      <c r="C1268" s="36" t="s">
        <v>10930</v>
      </c>
      <c r="D1268" s="36" t="s">
        <v>10931</v>
      </c>
      <c r="E1268" s="36" t="s">
        <v>4879</v>
      </c>
      <c r="F1268" s="36" t="s">
        <v>679</v>
      </c>
      <c r="G1268" s="36" t="s">
        <v>692</v>
      </c>
      <c r="H1268" s="36" t="s">
        <v>675</v>
      </c>
      <c r="I1268" s="37">
        <v>2.95</v>
      </c>
      <c r="J1268" s="38">
        <v>10000</v>
      </c>
      <c r="K1268" s="36" t="s">
        <v>6192</v>
      </c>
      <c r="L1268" s="39">
        <v>43160</v>
      </c>
      <c r="M1268" s="39">
        <v>43215</v>
      </c>
      <c r="N1268" s="36" t="s">
        <v>6190</v>
      </c>
      <c r="O1268" s="36" t="s">
        <v>6219</v>
      </c>
      <c r="P1268" s="37">
        <v>0.1462</v>
      </c>
      <c r="Q1268" s="36" t="s">
        <v>677</v>
      </c>
      <c r="R1268" s="36" t="s">
        <v>682</v>
      </c>
      <c r="S1268" s="47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</row>
    <row r="1269" spans="2:37">
      <c r="B1269" s="36" t="s">
        <v>6208</v>
      </c>
      <c r="C1269" s="36" t="s">
        <v>6209</v>
      </c>
      <c r="D1269" s="36" t="s">
        <v>6210</v>
      </c>
      <c r="E1269" s="36" t="s">
        <v>4879</v>
      </c>
      <c r="F1269" s="36" t="s">
        <v>679</v>
      </c>
      <c r="G1269" s="36" t="s">
        <v>692</v>
      </c>
      <c r="H1269" s="36" t="s">
        <v>675</v>
      </c>
      <c r="I1269" s="37">
        <v>3</v>
      </c>
      <c r="J1269" s="38">
        <v>10000</v>
      </c>
      <c r="K1269" s="36" t="s">
        <v>10932</v>
      </c>
      <c r="L1269" s="39">
        <v>43160</v>
      </c>
      <c r="M1269" s="39">
        <v>43215</v>
      </c>
      <c r="N1269" s="36" t="s">
        <v>6190</v>
      </c>
      <c r="O1269" s="36" t="s">
        <v>6219</v>
      </c>
      <c r="P1269" s="37">
        <v>0.18129999999999999</v>
      </c>
      <c r="Q1269" s="36" t="s">
        <v>677</v>
      </c>
      <c r="R1269" s="36" t="s">
        <v>682</v>
      </c>
      <c r="S1269" s="47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</row>
    <row r="1270" spans="2:37">
      <c r="B1270" s="36" t="s">
        <v>10933</v>
      </c>
      <c r="C1270" s="36" t="s">
        <v>6211</v>
      </c>
      <c r="D1270" s="36" t="s">
        <v>10934</v>
      </c>
      <c r="E1270" s="36" t="s">
        <v>4879</v>
      </c>
      <c r="F1270" s="36" t="s">
        <v>679</v>
      </c>
      <c r="G1270" s="36" t="s">
        <v>692</v>
      </c>
      <c r="H1270" s="36" t="s">
        <v>675</v>
      </c>
      <c r="I1270" s="37">
        <v>3.1</v>
      </c>
      <c r="J1270" s="38">
        <v>10000</v>
      </c>
      <c r="K1270" s="36" t="s">
        <v>6192</v>
      </c>
      <c r="L1270" s="39">
        <v>43160</v>
      </c>
      <c r="M1270" s="39">
        <v>43215</v>
      </c>
      <c r="N1270" s="36" t="s">
        <v>6190</v>
      </c>
      <c r="O1270" s="36" t="s">
        <v>6219</v>
      </c>
      <c r="P1270" s="37">
        <v>0.25850000000000001</v>
      </c>
      <c r="Q1270" s="36" t="s">
        <v>677</v>
      </c>
      <c r="R1270" s="36" t="s">
        <v>682</v>
      </c>
      <c r="S1270" s="47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</row>
    <row r="1271" spans="2:37">
      <c r="B1271" s="36" t="s">
        <v>6212</v>
      </c>
      <c r="C1271" s="36" t="s">
        <v>359</v>
      </c>
      <c r="D1271" s="36" t="s">
        <v>6213</v>
      </c>
      <c r="E1271" s="36" t="s">
        <v>4879</v>
      </c>
      <c r="F1271" s="36" t="s">
        <v>679</v>
      </c>
      <c r="G1271" s="36" t="s">
        <v>674</v>
      </c>
      <c r="H1271" s="36" t="s">
        <v>675</v>
      </c>
      <c r="I1271" s="37">
        <v>3.2</v>
      </c>
      <c r="J1271" s="38">
        <v>10000</v>
      </c>
      <c r="K1271" s="36" t="s">
        <v>6192</v>
      </c>
      <c r="L1271" s="39">
        <v>43161</v>
      </c>
      <c r="M1271" s="39">
        <v>43215</v>
      </c>
      <c r="N1271" s="36" t="s">
        <v>6190</v>
      </c>
      <c r="O1271" s="36" t="s">
        <v>6219</v>
      </c>
      <c r="P1271" s="37">
        <v>1.78E-2</v>
      </c>
      <c r="Q1271" s="36" t="s">
        <v>677</v>
      </c>
      <c r="R1271" s="36" t="s">
        <v>682</v>
      </c>
      <c r="S1271" s="47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</row>
    <row r="1272" spans="2:37">
      <c r="B1272" s="36" t="s">
        <v>10935</v>
      </c>
      <c r="C1272" s="36" t="s">
        <v>6214</v>
      </c>
      <c r="D1272" s="36" t="s">
        <v>6215</v>
      </c>
      <c r="E1272" s="36" t="s">
        <v>4879</v>
      </c>
      <c r="F1272" s="36" t="s">
        <v>679</v>
      </c>
      <c r="G1272" s="36" t="s">
        <v>692</v>
      </c>
      <c r="H1272" s="36" t="s">
        <v>675</v>
      </c>
      <c r="I1272" s="37">
        <v>3.2</v>
      </c>
      <c r="J1272" s="38">
        <v>10000</v>
      </c>
      <c r="K1272" s="36" t="s">
        <v>10932</v>
      </c>
      <c r="L1272" s="39">
        <v>43161</v>
      </c>
      <c r="M1272" s="39">
        <v>43215</v>
      </c>
      <c r="N1272" s="36" t="s">
        <v>6190</v>
      </c>
      <c r="O1272" s="36" t="s">
        <v>6219</v>
      </c>
      <c r="P1272" s="37">
        <v>0.32119999999999999</v>
      </c>
      <c r="Q1272" s="36" t="s">
        <v>677</v>
      </c>
      <c r="R1272" s="36" t="s">
        <v>682</v>
      </c>
      <c r="S1272" s="47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</row>
    <row r="1273" spans="2:37">
      <c r="B1273" s="36" t="s">
        <v>6216</v>
      </c>
      <c r="C1273" s="36" t="s">
        <v>6217</v>
      </c>
      <c r="D1273" s="36" t="s">
        <v>6218</v>
      </c>
      <c r="E1273" s="36" t="s">
        <v>4879</v>
      </c>
      <c r="F1273" s="36" t="s">
        <v>679</v>
      </c>
      <c r="G1273" s="36" t="s">
        <v>674</v>
      </c>
      <c r="H1273" s="36" t="s">
        <v>675</v>
      </c>
      <c r="I1273" s="37">
        <v>2.6</v>
      </c>
      <c r="J1273" s="38">
        <v>10000</v>
      </c>
      <c r="K1273" s="36" t="s">
        <v>6192</v>
      </c>
      <c r="L1273" s="39">
        <v>43185</v>
      </c>
      <c r="M1273" s="39">
        <v>43215</v>
      </c>
      <c r="N1273" s="36" t="s">
        <v>6190</v>
      </c>
      <c r="O1273" s="36" t="s">
        <v>6219</v>
      </c>
      <c r="P1273" s="37">
        <v>0.1938</v>
      </c>
      <c r="Q1273" s="36" t="s">
        <v>677</v>
      </c>
      <c r="R1273" s="36" t="s">
        <v>682</v>
      </c>
      <c r="S1273" s="47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</row>
    <row r="1274" spans="2:37">
      <c r="B1274" s="36" t="s">
        <v>6220</v>
      </c>
      <c r="C1274" s="36" t="s">
        <v>10936</v>
      </c>
      <c r="D1274" s="36" t="s">
        <v>3719</v>
      </c>
      <c r="E1274" s="36" t="s">
        <v>4879</v>
      </c>
      <c r="F1274" s="36" t="s">
        <v>679</v>
      </c>
      <c r="G1274" s="36" t="s">
        <v>692</v>
      </c>
      <c r="H1274" s="36" t="s">
        <v>675</v>
      </c>
      <c r="I1274" s="37">
        <v>2.6</v>
      </c>
      <c r="J1274" s="38">
        <v>10000</v>
      </c>
      <c r="K1274" s="36" t="s">
        <v>6192</v>
      </c>
      <c r="L1274" s="39">
        <v>43185</v>
      </c>
      <c r="M1274" s="39">
        <v>43215</v>
      </c>
      <c r="N1274" s="36" t="s">
        <v>6190</v>
      </c>
      <c r="O1274" s="36" t="s">
        <v>6219</v>
      </c>
      <c r="P1274" s="37">
        <v>4.9200000000000001E-2</v>
      </c>
      <c r="Q1274" s="36" t="s">
        <v>677</v>
      </c>
      <c r="R1274" s="36" t="s">
        <v>682</v>
      </c>
      <c r="S1274" s="47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</row>
    <row r="1275" spans="2:37">
      <c r="B1275" s="36" t="s">
        <v>6221</v>
      </c>
      <c r="C1275" s="36" t="s">
        <v>10937</v>
      </c>
      <c r="D1275" s="36" t="s">
        <v>10938</v>
      </c>
      <c r="E1275" s="36" t="s">
        <v>4879</v>
      </c>
      <c r="F1275" s="36" t="s">
        <v>679</v>
      </c>
      <c r="G1275" s="36" t="s">
        <v>674</v>
      </c>
      <c r="H1275" s="36" t="s">
        <v>675</v>
      </c>
      <c r="I1275" s="37">
        <v>2.5499999999999998</v>
      </c>
      <c r="J1275" s="38">
        <v>10000</v>
      </c>
      <c r="K1275" s="36" t="s">
        <v>3538</v>
      </c>
      <c r="L1275" s="39">
        <v>43186</v>
      </c>
      <c r="M1275" s="39">
        <v>43187</v>
      </c>
      <c r="N1275" s="36" t="s">
        <v>5786</v>
      </c>
      <c r="O1275" s="36" t="s">
        <v>5787</v>
      </c>
      <c r="P1275" s="37">
        <v>0.18440000000000001</v>
      </c>
      <c r="Q1275" s="36" t="s">
        <v>677</v>
      </c>
      <c r="R1275" s="36" t="s">
        <v>682</v>
      </c>
      <c r="S1275" s="47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</row>
    <row r="1276" spans="2:37">
      <c r="B1276" s="36" t="s">
        <v>6222</v>
      </c>
      <c r="C1276" s="36" t="s">
        <v>3720</v>
      </c>
      <c r="D1276" s="36" t="s">
        <v>6223</v>
      </c>
      <c r="E1276" s="36" t="s">
        <v>4879</v>
      </c>
      <c r="F1276" s="36" t="s">
        <v>679</v>
      </c>
      <c r="G1276" s="36" t="s">
        <v>692</v>
      </c>
      <c r="H1276" s="36" t="s">
        <v>675</v>
      </c>
      <c r="I1276" s="37">
        <v>2.5499999999999998</v>
      </c>
      <c r="J1276" s="38">
        <v>10000</v>
      </c>
      <c r="K1276" s="36" t="s">
        <v>3538</v>
      </c>
      <c r="L1276" s="39">
        <v>43186</v>
      </c>
      <c r="M1276" s="39">
        <v>43187</v>
      </c>
      <c r="N1276" s="36" t="s">
        <v>5786</v>
      </c>
      <c r="O1276" s="36" t="s">
        <v>5787</v>
      </c>
      <c r="P1276" s="37">
        <v>6.9999999999999999E-4</v>
      </c>
      <c r="Q1276" s="36" t="s">
        <v>677</v>
      </c>
      <c r="R1276" s="36" t="s">
        <v>682</v>
      </c>
      <c r="S1276" s="47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</row>
    <row r="1277" spans="2:37">
      <c r="B1277" s="36" t="s">
        <v>6224</v>
      </c>
      <c r="C1277" s="36" t="s">
        <v>3721</v>
      </c>
      <c r="D1277" s="36" t="s">
        <v>6225</v>
      </c>
      <c r="E1277" s="36" t="s">
        <v>4879</v>
      </c>
      <c r="F1277" s="36" t="s">
        <v>679</v>
      </c>
      <c r="G1277" s="36" t="s">
        <v>674</v>
      </c>
      <c r="H1277" s="36" t="s">
        <v>675</v>
      </c>
      <c r="I1277" s="37">
        <v>2.5499999999999998</v>
      </c>
      <c r="J1277" s="38">
        <v>10000</v>
      </c>
      <c r="K1277" s="36" t="s">
        <v>6192</v>
      </c>
      <c r="L1277" s="39">
        <v>43186</v>
      </c>
      <c r="M1277" s="39">
        <v>43215</v>
      </c>
      <c r="N1277" s="36" t="s">
        <v>6190</v>
      </c>
      <c r="O1277" s="36" t="s">
        <v>6219</v>
      </c>
      <c r="P1277" s="37">
        <v>0.20519999999999999</v>
      </c>
      <c r="Q1277" s="36" t="s">
        <v>677</v>
      </c>
      <c r="R1277" s="36" t="s">
        <v>682</v>
      </c>
      <c r="S1277" s="4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</row>
    <row r="1278" spans="2:37">
      <c r="B1278" s="36" t="s">
        <v>10939</v>
      </c>
      <c r="C1278" s="36" t="s">
        <v>3722</v>
      </c>
      <c r="D1278" s="36" t="s">
        <v>10940</v>
      </c>
      <c r="E1278" s="36" t="s">
        <v>4879</v>
      </c>
      <c r="F1278" s="36" t="s">
        <v>679</v>
      </c>
      <c r="G1278" s="36" t="s">
        <v>692</v>
      </c>
      <c r="H1278" s="36" t="s">
        <v>675</v>
      </c>
      <c r="I1278" s="37">
        <v>2.5499999999999998</v>
      </c>
      <c r="J1278" s="38">
        <v>10000</v>
      </c>
      <c r="K1278" s="36" t="s">
        <v>6192</v>
      </c>
      <c r="L1278" s="39">
        <v>43186</v>
      </c>
      <c r="M1278" s="39">
        <v>43215</v>
      </c>
      <c r="N1278" s="36" t="s">
        <v>6190</v>
      </c>
      <c r="O1278" s="36" t="s">
        <v>6219</v>
      </c>
      <c r="P1278" s="37">
        <v>2.1999999999999999E-2</v>
      </c>
      <c r="Q1278" s="36" t="s">
        <v>677</v>
      </c>
      <c r="R1278" s="36" t="s">
        <v>682</v>
      </c>
      <c r="S1278" s="47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</row>
    <row r="1279" spans="2:37">
      <c r="B1279" s="36" t="s">
        <v>6226</v>
      </c>
      <c r="C1279" s="36" t="s">
        <v>3723</v>
      </c>
      <c r="D1279" s="36" t="s">
        <v>6227</v>
      </c>
      <c r="E1279" s="36" t="s">
        <v>4879</v>
      </c>
      <c r="F1279" s="36" t="s">
        <v>9453</v>
      </c>
      <c r="G1279" s="36" t="s">
        <v>674</v>
      </c>
      <c r="H1279" s="36" t="s">
        <v>675</v>
      </c>
      <c r="I1279" s="37">
        <v>2.5499999999999998</v>
      </c>
      <c r="J1279" s="38">
        <v>10000</v>
      </c>
      <c r="K1279" s="36" t="s">
        <v>3573</v>
      </c>
      <c r="L1279" s="39">
        <v>43186</v>
      </c>
      <c r="M1279" s="39">
        <v>43278</v>
      </c>
      <c r="N1279" s="36" t="s">
        <v>5871</v>
      </c>
      <c r="O1279" s="36" t="s">
        <v>5872</v>
      </c>
      <c r="P1279" s="37">
        <v>0.24879999999999999</v>
      </c>
      <c r="Q1279" s="36" t="s">
        <v>677</v>
      </c>
      <c r="R1279" s="36" t="s">
        <v>682</v>
      </c>
      <c r="S1279" s="47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</row>
    <row r="1280" spans="2:37">
      <c r="B1280" s="36" t="s">
        <v>6228</v>
      </c>
      <c r="C1280" s="36" t="s">
        <v>3724</v>
      </c>
      <c r="D1280" s="36" t="s">
        <v>10941</v>
      </c>
      <c r="E1280" s="36" t="s">
        <v>9456</v>
      </c>
      <c r="F1280" s="36" t="s">
        <v>679</v>
      </c>
      <c r="G1280" s="36" t="s">
        <v>692</v>
      </c>
      <c r="H1280" s="36" t="s">
        <v>675</v>
      </c>
      <c r="I1280" s="37">
        <v>2.5499999999999998</v>
      </c>
      <c r="J1280" s="38">
        <v>10000</v>
      </c>
      <c r="K1280" s="36" t="s">
        <v>3573</v>
      </c>
      <c r="L1280" s="39">
        <v>43186</v>
      </c>
      <c r="M1280" s="39">
        <v>43278</v>
      </c>
      <c r="N1280" s="36" t="s">
        <v>5871</v>
      </c>
      <c r="O1280" s="36" t="s">
        <v>5872</v>
      </c>
      <c r="P1280" s="37">
        <v>5.79E-2</v>
      </c>
      <c r="Q1280" s="36" t="s">
        <v>677</v>
      </c>
      <c r="R1280" s="36" t="s">
        <v>682</v>
      </c>
      <c r="S1280" s="47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</row>
    <row r="1281" spans="2:37">
      <c r="B1281" s="36" t="s">
        <v>6229</v>
      </c>
      <c r="C1281" s="36" t="s">
        <v>3725</v>
      </c>
      <c r="D1281" s="36" t="s">
        <v>10942</v>
      </c>
      <c r="E1281" s="36" t="s">
        <v>4879</v>
      </c>
      <c r="F1281" s="36" t="s">
        <v>679</v>
      </c>
      <c r="G1281" s="36" t="s">
        <v>674</v>
      </c>
      <c r="H1281" s="36" t="s">
        <v>675</v>
      </c>
      <c r="I1281" s="37">
        <v>2.5499999999999998</v>
      </c>
      <c r="J1281" s="38">
        <v>10000</v>
      </c>
      <c r="K1281" s="36" t="s">
        <v>3685</v>
      </c>
      <c r="L1281" s="39">
        <v>43186</v>
      </c>
      <c r="M1281" s="39">
        <v>43369</v>
      </c>
      <c r="N1281" s="36" t="s">
        <v>3686</v>
      </c>
      <c r="O1281" s="36" t="s">
        <v>94</v>
      </c>
      <c r="P1281" s="37">
        <v>0.30120000000000002</v>
      </c>
      <c r="Q1281" s="36" t="s">
        <v>677</v>
      </c>
      <c r="R1281" s="36" t="s">
        <v>682</v>
      </c>
      <c r="S1281" s="47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</row>
    <row r="1282" spans="2:37">
      <c r="B1282" s="36" t="s">
        <v>6230</v>
      </c>
      <c r="C1282" s="36" t="s">
        <v>10943</v>
      </c>
      <c r="D1282" s="36" t="s">
        <v>10944</v>
      </c>
      <c r="E1282" s="36" t="s">
        <v>4879</v>
      </c>
      <c r="F1282" s="36" t="s">
        <v>679</v>
      </c>
      <c r="G1282" s="36" t="s">
        <v>692</v>
      </c>
      <c r="H1282" s="36" t="s">
        <v>675</v>
      </c>
      <c r="I1282" s="37">
        <v>2.5499999999999998</v>
      </c>
      <c r="J1282" s="38">
        <v>10000</v>
      </c>
      <c r="K1282" s="36" t="s">
        <v>3685</v>
      </c>
      <c r="L1282" s="39">
        <v>43186</v>
      </c>
      <c r="M1282" s="39">
        <v>43369</v>
      </c>
      <c r="N1282" s="36" t="s">
        <v>3686</v>
      </c>
      <c r="O1282" s="36" t="s">
        <v>94</v>
      </c>
      <c r="P1282" s="37">
        <v>9.8299999999999998E-2</v>
      </c>
      <c r="Q1282" s="36" t="s">
        <v>677</v>
      </c>
      <c r="R1282" s="36" t="s">
        <v>682</v>
      </c>
      <c r="S1282" s="47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</row>
    <row r="1283" spans="2:37">
      <c r="B1283" s="36" t="s">
        <v>6231</v>
      </c>
      <c r="C1283" s="36" t="s">
        <v>3726</v>
      </c>
      <c r="D1283" s="36" t="s">
        <v>6232</v>
      </c>
      <c r="E1283" s="36" t="s">
        <v>4879</v>
      </c>
      <c r="F1283" s="36" t="s">
        <v>679</v>
      </c>
      <c r="G1283" s="36" t="s">
        <v>674</v>
      </c>
      <c r="H1283" s="36" t="s">
        <v>675</v>
      </c>
      <c r="I1283" s="37">
        <v>2.5</v>
      </c>
      <c r="J1283" s="38">
        <v>10000</v>
      </c>
      <c r="K1283" s="36" t="s">
        <v>6192</v>
      </c>
      <c r="L1283" s="39">
        <v>43188</v>
      </c>
      <c r="M1283" s="39">
        <v>43215</v>
      </c>
      <c r="N1283" s="36" t="s">
        <v>6190</v>
      </c>
      <c r="O1283" s="36" t="s">
        <v>6219</v>
      </c>
      <c r="P1283" s="37">
        <v>0.1978</v>
      </c>
      <c r="Q1283" s="36" t="s">
        <v>677</v>
      </c>
      <c r="R1283" s="36" t="s">
        <v>682</v>
      </c>
      <c r="S1283" s="47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</row>
    <row r="1284" spans="2:37">
      <c r="B1284" s="36" t="s">
        <v>6233</v>
      </c>
      <c r="C1284" s="36" t="s">
        <v>6234</v>
      </c>
      <c r="D1284" s="36" t="s">
        <v>6235</v>
      </c>
      <c r="E1284" s="36" t="s">
        <v>4879</v>
      </c>
      <c r="F1284" s="36" t="s">
        <v>679</v>
      </c>
      <c r="G1284" s="36" t="s">
        <v>692</v>
      </c>
      <c r="H1284" s="36" t="s">
        <v>675</v>
      </c>
      <c r="I1284" s="37">
        <v>2.5</v>
      </c>
      <c r="J1284" s="38">
        <v>10000</v>
      </c>
      <c r="K1284" s="36" t="s">
        <v>6192</v>
      </c>
      <c r="L1284" s="39">
        <v>43188</v>
      </c>
      <c r="M1284" s="39">
        <v>43215</v>
      </c>
      <c r="N1284" s="36" t="s">
        <v>6190</v>
      </c>
      <c r="O1284" s="36" t="s">
        <v>10945</v>
      </c>
      <c r="P1284" s="37">
        <v>2.18E-2</v>
      </c>
      <c r="Q1284" s="36" t="s">
        <v>677</v>
      </c>
      <c r="R1284" s="36" t="s">
        <v>682</v>
      </c>
      <c r="S1284" s="47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</row>
    <row r="1285" spans="2:37">
      <c r="B1285" s="36" t="s">
        <v>10946</v>
      </c>
      <c r="C1285" s="36" t="s">
        <v>6236</v>
      </c>
      <c r="D1285" s="36" t="s">
        <v>6237</v>
      </c>
      <c r="E1285" s="36" t="s">
        <v>4879</v>
      </c>
      <c r="F1285" s="36" t="s">
        <v>679</v>
      </c>
      <c r="G1285" s="36" t="s">
        <v>674</v>
      </c>
      <c r="H1285" s="36" t="s">
        <v>675</v>
      </c>
      <c r="I1285" s="37">
        <v>2.5</v>
      </c>
      <c r="J1285" s="38">
        <v>10000</v>
      </c>
      <c r="K1285" s="36" t="s">
        <v>3573</v>
      </c>
      <c r="L1285" s="39">
        <v>43188</v>
      </c>
      <c r="M1285" s="39">
        <v>43278</v>
      </c>
      <c r="N1285" s="36" t="s">
        <v>5871</v>
      </c>
      <c r="O1285" s="36" t="s">
        <v>5872</v>
      </c>
      <c r="P1285" s="37">
        <v>0.2394</v>
      </c>
      <c r="Q1285" s="36" t="s">
        <v>677</v>
      </c>
      <c r="R1285" s="36" t="s">
        <v>682</v>
      </c>
      <c r="S1285" s="47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</row>
    <row r="1286" spans="2:37">
      <c r="B1286" s="36" t="s">
        <v>101</v>
      </c>
      <c r="C1286" s="36" t="s">
        <v>3727</v>
      </c>
      <c r="D1286" s="36" t="s">
        <v>6238</v>
      </c>
      <c r="E1286" s="36" t="s">
        <v>4879</v>
      </c>
      <c r="F1286" s="36" t="s">
        <v>679</v>
      </c>
      <c r="G1286" s="36" t="s">
        <v>692</v>
      </c>
      <c r="H1286" s="36" t="s">
        <v>675</v>
      </c>
      <c r="I1286" s="37">
        <v>2.5</v>
      </c>
      <c r="J1286" s="38">
        <v>10000</v>
      </c>
      <c r="K1286" s="36" t="s">
        <v>3573</v>
      </c>
      <c r="L1286" s="39">
        <v>43188</v>
      </c>
      <c r="M1286" s="39">
        <v>43278</v>
      </c>
      <c r="N1286" s="36" t="s">
        <v>5871</v>
      </c>
      <c r="O1286" s="36" t="s">
        <v>5872</v>
      </c>
      <c r="P1286" s="37">
        <v>5.4199999999999998E-2</v>
      </c>
      <c r="Q1286" s="36" t="s">
        <v>677</v>
      </c>
      <c r="R1286" s="36" t="s">
        <v>9492</v>
      </c>
      <c r="S1286" s="47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</row>
    <row r="1287" spans="2:37">
      <c r="B1287" s="36" t="s">
        <v>469</v>
      </c>
      <c r="C1287" s="36" t="s">
        <v>6239</v>
      </c>
      <c r="D1287" s="36" t="s">
        <v>6240</v>
      </c>
      <c r="E1287" s="36" t="s">
        <v>4879</v>
      </c>
      <c r="F1287" s="36" t="s">
        <v>9453</v>
      </c>
      <c r="G1287" s="36" t="s">
        <v>674</v>
      </c>
      <c r="H1287" s="36" t="s">
        <v>675</v>
      </c>
      <c r="I1287" s="37">
        <v>2.5</v>
      </c>
      <c r="J1287" s="38">
        <v>10000</v>
      </c>
      <c r="K1287" s="36" t="s">
        <v>3685</v>
      </c>
      <c r="L1287" s="39">
        <v>43188</v>
      </c>
      <c r="M1287" s="39">
        <v>43369</v>
      </c>
      <c r="N1287" s="36" t="s">
        <v>3686</v>
      </c>
      <c r="O1287" s="36" t="s">
        <v>94</v>
      </c>
      <c r="P1287" s="37">
        <v>0.29470000000000002</v>
      </c>
      <c r="Q1287" s="36" t="s">
        <v>677</v>
      </c>
      <c r="R1287" s="36" t="s">
        <v>682</v>
      </c>
      <c r="S1287" s="4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</row>
    <row r="1288" spans="2:37">
      <c r="B1288" s="36" t="s">
        <v>6241</v>
      </c>
      <c r="C1288" s="36" t="s">
        <v>6242</v>
      </c>
      <c r="D1288" s="36" t="s">
        <v>6243</v>
      </c>
      <c r="E1288" s="36" t="s">
        <v>4879</v>
      </c>
      <c r="F1288" s="36" t="s">
        <v>679</v>
      </c>
      <c r="G1288" s="36" t="s">
        <v>692</v>
      </c>
      <c r="H1288" s="36" t="s">
        <v>675</v>
      </c>
      <c r="I1288" s="37">
        <v>2.5</v>
      </c>
      <c r="J1288" s="38">
        <v>10000</v>
      </c>
      <c r="K1288" s="36" t="s">
        <v>3685</v>
      </c>
      <c r="L1288" s="39">
        <v>43188</v>
      </c>
      <c r="M1288" s="39">
        <v>43369</v>
      </c>
      <c r="N1288" s="36" t="s">
        <v>3686</v>
      </c>
      <c r="O1288" s="36" t="s">
        <v>94</v>
      </c>
      <c r="P1288" s="37">
        <v>9.3600000000000003E-2</v>
      </c>
      <c r="Q1288" s="36" t="s">
        <v>677</v>
      </c>
      <c r="R1288" s="36" t="s">
        <v>682</v>
      </c>
      <c r="S1288" s="47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</row>
    <row r="1289" spans="2:37">
      <c r="B1289" s="36" t="s">
        <v>10947</v>
      </c>
      <c r="C1289" s="36" t="s">
        <v>6244</v>
      </c>
      <c r="D1289" s="36" t="s">
        <v>6245</v>
      </c>
      <c r="E1289" s="36" t="s">
        <v>4879</v>
      </c>
      <c r="F1289" s="36" t="s">
        <v>679</v>
      </c>
      <c r="G1289" s="36" t="s">
        <v>674</v>
      </c>
      <c r="H1289" s="36" t="s">
        <v>675</v>
      </c>
      <c r="I1289" s="37">
        <v>2.5</v>
      </c>
      <c r="J1289" s="38">
        <v>10000</v>
      </c>
      <c r="K1289" s="36" t="s">
        <v>6250</v>
      </c>
      <c r="L1289" s="39">
        <v>43188</v>
      </c>
      <c r="M1289" s="39">
        <v>43243</v>
      </c>
      <c r="N1289" s="36" t="s">
        <v>6246</v>
      </c>
      <c r="O1289" s="36" t="s">
        <v>6260</v>
      </c>
      <c r="P1289" s="37">
        <v>0.21540000000000001</v>
      </c>
      <c r="Q1289" s="36" t="s">
        <v>677</v>
      </c>
      <c r="R1289" s="36" t="s">
        <v>682</v>
      </c>
      <c r="S1289" s="47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</row>
    <row r="1290" spans="2:37">
      <c r="B1290" s="36" t="s">
        <v>6247</v>
      </c>
      <c r="C1290" s="36" t="s">
        <v>3728</v>
      </c>
      <c r="D1290" s="36" t="s">
        <v>10948</v>
      </c>
      <c r="E1290" s="36" t="s">
        <v>4879</v>
      </c>
      <c r="F1290" s="36" t="s">
        <v>679</v>
      </c>
      <c r="G1290" s="36" t="s">
        <v>674</v>
      </c>
      <c r="H1290" s="36" t="s">
        <v>675</v>
      </c>
      <c r="I1290" s="37">
        <v>2.5499999999999998</v>
      </c>
      <c r="J1290" s="38">
        <v>10000</v>
      </c>
      <c r="K1290" s="36" t="s">
        <v>6250</v>
      </c>
      <c r="L1290" s="39">
        <v>43188</v>
      </c>
      <c r="M1290" s="39">
        <v>43243</v>
      </c>
      <c r="N1290" s="36" t="s">
        <v>6246</v>
      </c>
      <c r="O1290" s="36" t="s">
        <v>6260</v>
      </c>
      <c r="P1290" s="37">
        <v>0.17549999999999999</v>
      </c>
      <c r="Q1290" s="36" t="s">
        <v>677</v>
      </c>
      <c r="R1290" s="36" t="s">
        <v>682</v>
      </c>
      <c r="S1290" s="47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</row>
    <row r="1291" spans="2:37">
      <c r="B1291" s="36" t="s">
        <v>6248</v>
      </c>
      <c r="C1291" s="36" t="s">
        <v>3729</v>
      </c>
      <c r="D1291" s="36" t="s">
        <v>6249</v>
      </c>
      <c r="E1291" s="36" t="s">
        <v>4879</v>
      </c>
      <c r="F1291" s="36" t="s">
        <v>679</v>
      </c>
      <c r="G1291" s="36" t="s">
        <v>674</v>
      </c>
      <c r="H1291" s="36" t="s">
        <v>675</v>
      </c>
      <c r="I1291" s="37">
        <v>2.6</v>
      </c>
      <c r="J1291" s="38">
        <v>10000</v>
      </c>
      <c r="K1291" s="36" t="s">
        <v>6250</v>
      </c>
      <c r="L1291" s="39">
        <v>43188</v>
      </c>
      <c r="M1291" s="39">
        <v>43243</v>
      </c>
      <c r="N1291" s="36" t="s">
        <v>6246</v>
      </c>
      <c r="O1291" s="36" t="s">
        <v>6260</v>
      </c>
      <c r="P1291" s="37">
        <v>0.14499999999999999</v>
      </c>
      <c r="Q1291" s="36" t="s">
        <v>677</v>
      </c>
      <c r="R1291" s="36" t="s">
        <v>682</v>
      </c>
      <c r="S1291" s="47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</row>
    <row r="1292" spans="2:37">
      <c r="B1292" s="36" t="s">
        <v>6251</v>
      </c>
      <c r="C1292" s="36" t="s">
        <v>10949</v>
      </c>
      <c r="D1292" s="36" t="s">
        <v>6252</v>
      </c>
      <c r="E1292" s="36" t="s">
        <v>4879</v>
      </c>
      <c r="F1292" s="36" t="s">
        <v>679</v>
      </c>
      <c r="G1292" s="36" t="s">
        <v>674</v>
      </c>
      <c r="H1292" s="36" t="s">
        <v>675</v>
      </c>
      <c r="I1292" s="37">
        <v>2.65</v>
      </c>
      <c r="J1292" s="38">
        <v>10000</v>
      </c>
      <c r="K1292" s="36" t="s">
        <v>6250</v>
      </c>
      <c r="L1292" s="39">
        <v>43188</v>
      </c>
      <c r="M1292" s="39">
        <v>43243</v>
      </c>
      <c r="N1292" s="36" t="s">
        <v>6246</v>
      </c>
      <c r="O1292" s="36" t="s">
        <v>6260</v>
      </c>
      <c r="P1292" s="37">
        <v>0.1166</v>
      </c>
      <c r="Q1292" s="36" t="s">
        <v>677</v>
      </c>
      <c r="R1292" s="36" t="s">
        <v>682</v>
      </c>
      <c r="S1292" s="47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</row>
    <row r="1293" spans="2:37">
      <c r="B1293" s="36" t="s">
        <v>6253</v>
      </c>
      <c r="C1293" s="36" t="s">
        <v>3730</v>
      </c>
      <c r="D1293" s="36" t="s">
        <v>6254</v>
      </c>
      <c r="E1293" s="36" t="s">
        <v>4879</v>
      </c>
      <c r="F1293" s="36" t="s">
        <v>679</v>
      </c>
      <c r="G1293" s="36" t="s">
        <v>674</v>
      </c>
      <c r="H1293" s="36" t="s">
        <v>675</v>
      </c>
      <c r="I1293" s="37">
        <v>2.7</v>
      </c>
      <c r="J1293" s="38">
        <v>10000</v>
      </c>
      <c r="K1293" s="36" t="s">
        <v>6250</v>
      </c>
      <c r="L1293" s="39">
        <v>43188</v>
      </c>
      <c r="M1293" s="39">
        <v>43243</v>
      </c>
      <c r="N1293" s="36" t="s">
        <v>6246</v>
      </c>
      <c r="O1293" s="36" t="s">
        <v>6260</v>
      </c>
      <c r="P1293" s="37">
        <v>9.1999999999999998E-2</v>
      </c>
      <c r="Q1293" s="36" t="s">
        <v>677</v>
      </c>
      <c r="R1293" s="36" t="s">
        <v>682</v>
      </c>
      <c r="S1293" s="47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</row>
    <row r="1294" spans="2:37">
      <c r="B1294" s="36" t="s">
        <v>6255</v>
      </c>
      <c r="C1294" s="36" t="s">
        <v>6256</v>
      </c>
      <c r="D1294" s="36" t="s">
        <v>6257</v>
      </c>
      <c r="E1294" s="36" t="s">
        <v>4879</v>
      </c>
      <c r="F1294" s="36" t="s">
        <v>679</v>
      </c>
      <c r="G1294" s="36" t="s">
        <v>674</v>
      </c>
      <c r="H1294" s="36" t="s">
        <v>675</v>
      </c>
      <c r="I1294" s="37">
        <v>2.75</v>
      </c>
      <c r="J1294" s="38">
        <v>10000</v>
      </c>
      <c r="K1294" s="36" t="s">
        <v>6250</v>
      </c>
      <c r="L1294" s="39">
        <v>43188</v>
      </c>
      <c r="M1294" s="39">
        <v>43243</v>
      </c>
      <c r="N1294" s="36" t="s">
        <v>6246</v>
      </c>
      <c r="O1294" s="36" t="s">
        <v>6260</v>
      </c>
      <c r="P1294" s="37">
        <v>7.17E-2</v>
      </c>
      <c r="Q1294" s="36" t="s">
        <v>677</v>
      </c>
      <c r="R1294" s="36" t="s">
        <v>682</v>
      </c>
      <c r="S1294" s="47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</row>
    <row r="1295" spans="2:37">
      <c r="B1295" s="36" t="s">
        <v>10950</v>
      </c>
      <c r="C1295" s="36" t="s">
        <v>3731</v>
      </c>
      <c r="D1295" s="36" t="s">
        <v>10951</v>
      </c>
      <c r="E1295" s="36" t="s">
        <v>4879</v>
      </c>
      <c r="F1295" s="36" t="s">
        <v>679</v>
      </c>
      <c r="G1295" s="36" t="s">
        <v>674</v>
      </c>
      <c r="H1295" s="36" t="s">
        <v>675</v>
      </c>
      <c r="I1295" s="37">
        <v>2.8</v>
      </c>
      <c r="J1295" s="38">
        <v>10000</v>
      </c>
      <c r="K1295" s="36" t="s">
        <v>6250</v>
      </c>
      <c r="L1295" s="39">
        <v>43188</v>
      </c>
      <c r="M1295" s="39">
        <v>43243</v>
      </c>
      <c r="N1295" s="36" t="s">
        <v>6246</v>
      </c>
      <c r="O1295" s="36" t="s">
        <v>6260</v>
      </c>
      <c r="P1295" s="37">
        <v>5.6500000000000002E-2</v>
      </c>
      <c r="Q1295" s="36" t="s">
        <v>677</v>
      </c>
      <c r="R1295" s="36" t="s">
        <v>682</v>
      </c>
      <c r="S1295" s="47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</row>
    <row r="1296" spans="2:37">
      <c r="B1296" s="36" t="s">
        <v>6258</v>
      </c>
      <c r="C1296" s="36" t="s">
        <v>6259</v>
      </c>
      <c r="D1296" s="36" t="s">
        <v>10952</v>
      </c>
      <c r="E1296" s="36" t="s">
        <v>9456</v>
      </c>
      <c r="F1296" s="36" t="s">
        <v>679</v>
      </c>
      <c r="G1296" s="36" t="s">
        <v>674</v>
      </c>
      <c r="H1296" s="36" t="s">
        <v>675</v>
      </c>
      <c r="I1296" s="37">
        <v>2.85</v>
      </c>
      <c r="J1296" s="38">
        <v>10000</v>
      </c>
      <c r="K1296" s="36" t="s">
        <v>6250</v>
      </c>
      <c r="L1296" s="39">
        <v>43188</v>
      </c>
      <c r="M1296" s="39">
        <v>43243</v>
      </c>
      <c r="N1296" s="36" t="s">
        <v>6246</v>
      </c>
      <c r="O1296" s="36" t="s">
        <v>6260</v>
      </c>
      <c r="P1296" s="37">
        <v>4.4200000000000003E-2</v>
      </c>
      <c r="Q1296" s="36" t="s">
        <v>677</v>
      </c>
      <c r="R1296" s="36" t="s">
        <v>682</v>
      </c>
      <c r="S1296" s="47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</row>
    <row r="1297" spans="2:37">
      <c r="B1297" s="36" t="s">
        <v>6261</v>
      </c>
      <c r="C1297" s="36" t="s">
        <v>6262</v>
      </c>
      <c r="D1297" s="36" t="s">
        <v>6263</v>
      </c>
      <c r="E1297" s="36" t="s">
        <v>4879</v>
      </c>
      <c r="F1297" s="36" t="s">
        <v>679</v>
      </c>
      <c r="G1297" s="36" t="s">
        <v>674</v>
      </c>
      <c r="H1297" s="36" t="s">
        <v>675</v>
      </c>
      <c r="I1297" s="37">
        <v>2.9</v>
      </c>
      <c r="J1297" s="38">
        <v>10000</v>
      </c>
      <c r="K1297" s="36" t="s">
        <v>6250</v>
      </c>
      <c r="L1297" s="39">
        <v>43188</v>
      </c>
      <c r="M1297" s="39">
        <v>43243</v>
      </c>
      <c r="N1297" s="36" t="s">
        <v>6246</v>
      </c>
      <c r="O1297" s="36" t="s">
        <v>6260</v>
      </c>
      <c r="P1297" s="37">
        <v>3.4599999999999999E-2</v>
      </c>
      <c r="Q1297" s="36" t="s">
        <v>677</v>
      </c>
      <c r="R1297" s="36" t="s">
        <v>682</v>
      </c>
      <c r="S1297" s="4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</row>
    <row r="1298" spans="2:37">
      <c r="B1298" s="36" t="s">
        <v>6264</v>
      </c>
      <c r="C1298" s="36" t="s">
        <v>6265</v>
      </c>
      <c r="D1298" s="36" t="s">
        <v>3732</v>
      </c>
      <c r="E1298" s="36" t="s">
        <v>4879</v>
      </c>
      <c r="F1298" s="36" t="s">
        <v>679</v>
      </c>
      <c r="G1298" s="36" t="s">
        <v>692</v>
      </c>
      <c r="H1298" s="36" t="s">
        <v>675</v>
      </c>
      <c r="I1298" s="37">
        <v>2.5</v>
      </c>
      <c r="J1298" s="38">
        <v>10000</v>
      </c>
      <c r="K1298" s="36" t="s">
        <v>6250</v>
      </c>
      <c r="L1298" s="39">
        <v>43188</v>
      </c>
      <c r="M1298" s="39">
        <v>43243</v>
      </c>
      <c r="N1298" s="36" t="s">
        <v>6246</v>
      </c>
      <c r="O1298" s="36" t="s">
        <v>6260</v>
      </c>
      <c r="P1298" s="37">
        <v>4.02E-2</v>
      </c>
      <c r="Q1298" s="36" t="s">
        <v>677</v>
      </c>
      <c r="R1298" s="36" t="s">
        <v>682</v>
      </c>
      <c r="S1298" s="47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</row>
    <row r="1299" spans="2:37">
      <c r="B1299" s="36" t="s">
        <v>6266</v>
      </c>
      <c r="C1299" s="36" t="s">
        <v>10953</v>
      </c>
      <c r="D1299" s="36" t="s">
        <v>10954</v>
      </c>
      <c r="E1299" s="36" t="s">
        <v>4879</v>
      </c>
      <c r="F1299" s="36" t="s">
        <v>679</v>
      </c>
      <c r="G1299" s="36" t="s">
        <v>692</v>
      </c>
      <c r="H1299" s="36" t="s">
        <v>675</v>
      </c>
      <c r="I1299" s="37">
        <v>2.5499999999999998</v>
      </c>
      <c r="J1299" s="38">
        <v>10000</v>
      </c>
      <c r="K1299" s="36" t="s">
        <v>6250</v>
      </c>
      <c r="L1299" s="39">
        <v>43188</v>
      </c>
      <c r="M1299" s="39">
        <v>43243</v>
      </c>
      <c r="N1299" s="36" t="s">
        <v>6246</v>
      </c>
      <c r="O1299" s="36" t="s">
        <v>6260</v>
      </c>
      <c r="P1299" s="37">
        <v>5.45E-2</v>
      </c>
      <c r="Q1299" s="36" t="s">
        <v>677</v>
      </c>
      <c r="R1299" s="36" t="s">
        <v>9492</v>
      </c>
      <c r="S1299" s="47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</row>
    <row r="1300" spans="2:37">
      <c r="B1300" s="36" t="s">
        <v>3733</v>
      </c>
      <c r="C1300" s="36" t="s">
        <v>10955</v>
      </c>
      <c r="D1300" s="36" t="s">
        <v>6267</v>
      </c>
      <c r="E1300" s="36" t="s">
        <v>4879</v>
      </c>
      <c r="F1300" s="36" t="s">
        <v>679</v>
      </c>
      <c r="G1300" s="36" t="s">
        <v>692</v>
      </c>
      <c r="H1300" s="36" t="s">
        <v>675</v>
      </c>
      <c r="I1300" s="37">
        <v>2.6</v>
      </c>
      <c r="J1300" s="38">
        <v>10000</v>
      </c>
      <c r="K1300" s="36" t="s">
        <v>6250</v>
      </c>
      <c r="L1300" s="39">
        <v>43188</v>
      </c>
      <c r="M1300" s="39">
        <v>43243</v>
      </c>
      <c r="N1300" s="36" t="s">
        <v>6246</v>
      </c>
      <c r="O1300" s="36" t="s">
        <v>10956</v>
      </c>
      <c r="P1300" s="37">
        <v>7.1800000000000003E-2</v>
      </c>
      <c r="Q1300" s="36" t="s">
        <v>677</v>
      </c>
      <c r="R1300" s="36" t="s">
        <v>682</v>
      </c>
      <c r="S1300" s="47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</row>
    <row r="1301" spans="2:37">
      <c r="B1301" s="36" t="s">
        <v>10957</v>
      </c>
      <c r="C1301" s="36" t="s">
        <v>10958</v>
      </c>
      <c r="D1301" s="36" t="s">
        <v>10959</v>
      </c>
      <c r="E1301" s="36" t="s">
        <v>4879</v>
      </c>
      <c r="F1301" s="36" t="s">
        <v>679</v>
      </c>
      <c r="G1301" s="36" t="s">
        <v>692</v>
      </c>
      <c r="H1301" s="36" t="s">
        <v>675</v>
      </c>
      <c r="I1301" s="37">
        <v>2.65</v>
      </c>
      <c r="J1301" s="38">
        <v>10000</v>
      </c>
      <c r="K1301" s="36" t="s">
        <v>6250</v>
      </c>
      <c r="L1301" s="39">
        <v>43188</v>
      </c>
      <c r="M1301" s="39">
        <v>43243</v>
      </c>
      <c r="N1301" s="36" t="s">
        <v>6246</v>
      </c>
      <c r="O1301" s="36" t="s">
        <v>6260</v>
      </c>
      <c r="P1301" s="37">
        <v>9.5200000000000007E-2</v>
      </c>
      <c r="Q1301" s="36" t="s">
        <v>677</v>
      </c>
      <c r="R1301" s="36" t="s">
        <v>682</v>
      </c>
      <c r="S1301" s="47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</row>
    <row r="1302" spans="2:37">
      <c r="B1302" s="36" t="s">
        <v>6268</v>
      </c>
      <c r="C1302" s="36" t="s">
        <v>10960</v>
      </c>
      <c r="D1302" s="36" t="s">
        <v>3734</v>
      </c>
      <c r="E1302" s="36" t="s">
        <v>4879</v>
      </c>
      <c r="F1302" s="36" t="s">
        <v>679</v>
      </c>
      <c r="G1302" s="36" t="s">
        <v>692</v>
      </c>
      <c r="H1302" s="36" t="s">
        <v>675</v>
      </c>
      <c r="I1302" s="37">
        <v>2.7</v>
      </c>
      <c r="J1302" s="38">
        <v>10000</v>
      </c>
      <c r="K1302" s="36" t="s">
        <v>6250</v>
      </c>
      <c r="L1302" s="39">
        <v>43188</v>
      </c>
      <c r="M1302" s="39">
        <v>43243</v>
      </c>
      <c r="N1302" s="36" t="s">
        <v>6246</v>
      </c>
      <c r="O1302" s="36" t="s">
        <v>6260</v>
      </c>
      <c r="P1302" s="37">
        <v>0.1153</v>
      </c>
      <c r="Q1302" s="36" t="s">
        <v>677</v>
      </c>
      <c r="R1302" s="36" t="s">
        <v>682</v>
      </c>
      <c r="S1302" s="47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</row>
    <row r="1303" spans="2:37">
      <c r="B1303" s="36" t="s">
        <v>6269</v>
      </c>
      <c r="C1303" s="36" t="s">
        <v>6270</v>
      </c>
      <c r="D1303" s="36" t="s">
        <v>6271</v>
      </c>
      <c r="E1303" s="36" t="s">
        <v>4879</v>
      </c>
      <c r="F1303" s="36" t="s">
        <v>679</v>
      </c>
      <c r="G1303" s="36" t="s">
        <v>692</v>
      </c>
      <c r="H1303" s="36" t="s">
        <v>675</v>
      </c>
      <c r="I1303" s="37">
        <v>2.75</v>
      </c>
      <c r="J1303" s="38">
        <v>10000</v>
      </c>
      <c r="K1303" s="36" t="s">
        <v>6250</v>
      </c>
      <c r="L1303" s="39">
        <v>43188</v>
      </c>
      <c r="M1303" s="39">
        <v>43243</v>
      </c>
      <c r="N1303" s="36" t="s">
        <v>6246</v>
      </c>
      <c r="O1303" s="36" t="s">
        <v>6260</v>
      </c>
      <c r="P1303" s="37">
        <v>0.1479</v>
      </c>
      <c r="Q1303" s="36" t="s">
        <v>677</v>
      </c>
      <c r="R1303" s="36" t="s">
        <v>682</v>
      </c>
      <c r="S1303" s="47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</row>
    <row r="1304" spans="2:37">
      <c r="B1304" s="36" t="s">
        <v>6272</v>
      </c>
      <c r="C1304" s="36" t="s">
        <v>3735</v>
      </c>
      <c r="D1304" s="36" t="s">
        <v>3736</v>
      </c>
      <c r="E1304" s="36" t="s">
        <v>4879</v>
      </c>
      <c r="F1304" s="36" t="s">
        <v>679</v>
      </c>
      <c r="G1304" s="36" t="s">
        <v>692</v>
      </c>
      <c r="H1304" s="36" t="s">
        <v>675</v>
      </c>
      <c r="I1304" s="37">
        <v>2.8</v>
      </c>
      <c r="J1304" s="38">
        <v>10000</v>
      </c>
      <c r="K1304" s="36" t="s">
        <v>6250</v>
      </c>
      <c r="L1304" s="39">
        <v>43188</v>
      </c>
      <c r="M1304" s="39">
        <v>43243</v>
      </c>
      <c r="N1304" s="36" t="s">
        <v>6246</v>
      </c>
      <c r="O1304" s="36" t="s">
        <v>6260</v>
      </c>
      <c r="P1304" s="37">
        <v>0.18099999999999999</v>
      </c>
      <c r="Q1304" s="36" t="s">
        <v>677</v>
      </c>
      <c r="R1304" s="36" t="s">
        <v>682</v>
      </c>
      <c r="S1304" s="47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</row>
    <row r="1305" spans="2:37">
      <c r="B1305" s="36" t="s">
        <v>6273</v>
      </c>
      <c r="C1305" s="36" t="s">
        <v>3737</v>
      </c>
      <c r="D1305" s="36" t="s">
        <v>10961</v>
      </c>
      <c r="E1305" s="36" t="s">
        <v>4879</v>
      </c>
      <c r="F1305" s="36" t="s">
        <v>679</v>
      </c>
      <c r="G1305" s="36" t="s">
        <v>692</v>
      </c>
      <c r="H1305" s="36" t="s">
        <v>675</v>
      </c>
      <c r="I1305" s="37">
        <v>2.85</v>
      </c>
      <c r="J1305" s="38">
        <v>10000</v>
      </c>
      <c r="K1305" s="36" t="s">
        <v>6250</v>
      </c>
      <c r="L1305" s="39">
        <v>43188</v>
      </c>
      <c r="M1305" s="39">
        <v>43243</v>
      </c>
      <c r="N1305" s="36" t="s">
        <v>6246</v>
      </c>
      <c r="O1305" s="36" t="s">
        <v>6260</v>
      </c>
      <c r="P1305" s="37">
        <v>0.22109999999999999</v>
      </c>
      <c r="Q1305" s="36" t="s">
        <v>677</v>
      </c>
      <c r="R1305" s="36" t="s">
        <v>682</v>
      </c>
      <c r="S1305" s="47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</row>
    <row r="1306" spans="2:37">
      <c r="B1306" s="36" t="s">
        <v>10962</v>
      </c>
      <c r="C1306" s="36" t="s">
        <v>3738</v>
      </c>
      <c r="D1306" s="36" t="s">
        <v>10963</v>
      </c>
      <c r="E1306" s="36" t="s">
        <v>4879</v>
      </c>
      <c r="F1306" s="36" t="s">
        <v>679</v>
      </c>
      <c r="G1306" s="36" t="s">
        <v>692</v>
      </c>
      <c r="H1306" s="36" t="s">
        <v>675</v>
      </c>
      <c r="I1306" s="37">
        <v>2.9</v>
      </c>
      <c r="J1306" s="38">
        <v>10000</v>
      </c>
      <c r="K1306" s="36" t="s">
        <v>6250</v>
      </c>
      <c r="L1306" s="39">
        <v>43188</v>
      </c>
      <c r="M1306" s="39">
        <v>43243</v>
      </c>
      <c r="N1306" s="36" t="s">
        <v>6246</v>
      </c>
      <c r="O1306" s="36" t="s">
        <v>6260</v>
      </c>
      <c r="P1306" s="37">
        <v>0.2611</v>
      </c>
      <c r="Q1306" s="36" t="s">
        <v>677</v>
      </c>
      <c r="R1306" s="36" t="s">
        <v>682</v>
      </c>
      <c r="S1306" s="47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</row>
    <row r="1307" spans="2:37">
      <c r="B1307" s="36" t="s">
        <v>102</v>
      </c>
      <c r="C1307" s="36" t="s">
        <v>6274</v>
      </c>
      <c r="D1307" s="36" t="s">
        <v>10964</v>
      </c>
      <c r="E1307" s="36" t="s">
        <v>4879</v>
      </c>
      <c r="F1307" s="36" t="s">
        <v>679</v>
      </c>
      <c r="G1307" s="36" t="s">
        <v>674</v>
      </c>
      <c r="H1307" s="36" t="s">
        <v>675</v>
      </c>
      <c r="I1307" s="37">
        <v>2.95</v>
      </c>
      <c r="J1307" s="38">
        <v>10000</v>
      </c>
      <c r="K1307" s="36" t="s">
        <v>6250</v>
      </c>
      <c r="L1307" s="39">
        <v>43189</v>
      </c>
      <c r="M1307" s="39">
        <v>43243</v>
      </c>
      <c r="N1307" s="36" t="s">
        <v>6246</v>
      </c>
      <c r="O1307" s="36" t="s">
        <v>6260</v>
      </c>
      <c r="P1307" s="37">
        <v>3.0200000000000001E-2</v>
      </c>
      <c r="Q1307" s="36" t="s">
        <v>677</v>
      </c>
      <c r="R1307" s="36" t="s">
        <v>682</v>
      </c>
      <c r="S1307" s="4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</row>
    <row r="1308" spans="2:37">
      <c r="B1308" s="36" t="s">
        <v>10965</v>
      </c>
      <c r="C1308" s="36" t="s">
        <v>6275</v>
      </c>
      <c r="D1308" s="36" t="s">
        <v>6276</v>
      </c>
      <c r="E1308" s="36" t="s">
        <v>4879</v>
      </c>
      <c r="F1308" s="36" t="s">
        <v>679</v>
      </c>
      <c r="G1308" s="36" t="s">
        <v>692</v>
      </c>
      <c r="H1308" s="36" t="s">
        <v>675</v>
      </c>
      <c r="I1308" s="37">
        <v>2.95</v>
      </c>
      <c r="J1308" s="38">
        <v>10000</v>
      </c>
      <c r="K1308" s="36" t="s">
        <v>6250</v>
      </c>
      <c r="L1308" s="39">
        <v>43189</v>
      </c>
      <c r="M1308" s="39">
        <v>43243</v>
      </c>
      <c r="N1308" s="36" t="s">
        <v>6246</v>
      </c>
      <c r="O1308" s="36" t="s">
        <v>6260</v>
      </c>
      <c r="P1308" s="37">
        <v>0.24779999999999999</v>
      </c>
      <c r="Q1308" s="36" t="s">
        <v>677</v>
      </c>
      <c r="R1308" s="36" t="s">
        <v>682</v>
      </c>
      <c r="S1308" s="47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</row>
    <row r="1309" spans="2:37">
      <c r="B1309" s="36" t="s">
        <v>103</v>
      </c>
      <c r="C1309" s="36" t="s">
        <v>6277</v>
      </c>
      <c r="D1309" s="36" t="s">
        <v>6278</v>
      </c>
      <c r="E1309" s="36" t="s">
        <v>4879</v>
      </c>
      <c r="F1309" s="36" t="s">
        <v>679</v>
      </c>
      <c r="G1309" s="36" t="s">
        <v>674</v>
      </c>
      <c r="H1309" s="36" t="s">
        <v>675</v>
      </c>
      <c r="I1309" s="37">
        <v>3</v>
      </c>
      <c r="J1309" s="38">
        <v>10000</v>
      </c>
      <c r="K1309" s="36" t="s">
        <v>6250</v>
      </c>
      <c r="L1309" s="39">
        <v>43201</v>
      </c>
      <c r="M1309" s="39">
        <v>43243</v>
      </c>
      <c r="N1309" s="36" t="s">
        <v>6246</v>
      </c>
      <c r="O1309" s="36" t="s">
        <v>6260</v>
      </c>
      <c r="P1309" s="37">
        <v>2.0799999999999999E-2</v>
      </c>
      <c r="Q1309" s="36" t="s">
        <v>677</v>
      </c>
      <c r="R1309" s="36" t="s">
        <v>682</v>
      </c>
      <c r="S1309" s="47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</row>
    <row r="1310" spans="2:37">
      <c r="B1310" s="36" t="s">
        <v>360</v>
      </c>
      <c r="C1310" s="36" t="s">
        <v>6279</v>
      </c>
      <c r="D1310" s="36" t="s">
        <v>3739</v>
      </c>
      <c r="E1310" s="36" t="s">
        <v>4879</v>
      </c>
      <c r="F1310" s="36" t="s">
        <v>679</v>
      </c>
      <c r="G1310" s="36" t="s">
        <v>692</v>
      </c>
      <c r="H1310" s="36" t="s">
        <v>675</v>
      </c>
      <c r="I1310" s="37">
        <v>3</v>
      </c>
      <c r="J1310" s="38">
        <v>10000</v>
      </c>
      <c r="K1310" s="36" t="s">
        <v>6250</v>
      </c>
      <c r="L1310" s="39">
        <v>43201</v>
      </c>
      <c r="M1310" s="39">
        <v>43243</v>
      </c>
      <c r="N1310" s="36" t="s">
        <v>6246</v>
      </c>
      <c r="O1310" s="36" t="s">
        <v>6260</v>
      </c>
      <c r="P1310" s="37">
        <v>0.2397</v>
      </c>
      <c r="Q1310" s="36" t="s">
        <v>677</v>
      </c>
      <c r="R1310" s="36" t="s">
        <v>682</v>
      </c>
      <c r="S1310" s="47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</row>
    <row r="1311" spans="2:37">
      <c r="B1311" s="36" t="s">
        <v>6280</v>
      </c>
      <c r="C1311" s="36" t="s">
        <v>3740</v>
      </c>
      <c r="D1311" s="36" t="s">
        <v>10966</v>
      </c>
      <c r="E1311" s="36" t="s">
        <v>4879</v>
      </c>
      <c r="F1311" s="36" t="s">
        <v>679</v>
      </c>
      <c r="G1311" s="36" t="s">
        <v>674</v>
      </c>
      <c r="H1311" s="36" t="s">
        <v>675</v>
      </c>
      <c r="I1311" s="37">
        <v>2.4500000000000002</v>
      </c>
      <c r="J1311" s="38">
        <v>10000</v>
      </c>
      <c r="K1311" s="36" t="s">
        <v>6192</v>
      </c>
      <c r="L1311" s="39">
        <v>43207</v>
      </c>
      <c r="M1311" s="39">
        <v>43215</v>
      </c>
      <c r="N1311" s="36" t="s">
        <v>6190</v>
      </c>
      <c r="O1311" s="36" t="s">
        <v>6219</v>
      </c>
      <c r="P1311" s="37">
        <v>0.2107</v>
      </c>
      <c r="Q1311" s="36" t="s">
        <v>677</v>
      </c>
      <c r="R1311" s="36" t="s">
        <v>682</v>
      </c>
      <c r="S1311" s="47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</row>
    <row r="1312" spans="2:37">
      <c r="B1312" s="36" t="s">
        <v>361</v>
      </c>
      <c r="C1312" s="36" t="s">
        <v>6281</v>
      </c>
      <c r="D1312" s="36" t="s">
        <v>10967</v>
      </c>
      <c r="E1312" s="36" t="s">
        <v>4879</v>
      </c>
      <c r="F1312" s="36" t="s">
        <v>679</v>
      </c>
      <c r="G1312" s="36" t="s">
        <v>692</v>
      </c>
      <c r="H1312" s="36" t="s">
        <v>675</v>
      </c>
      <c r="I1312" s="37">
        <v>2.4500000000000002</v>
      </c>
      <c r="J1312" s="38">
        <v>10000</v>
      </c>
      <c r="K1312" s="36" t="s">
        <v>6192</v>
      </c>
      <c r="L1312" s="39">
        <v>43207</v>
      </c>
      <c r="M1312" s="39">
        <v>43215</v>
      </c>
      <c r="N1312" s="36" t="s">
        <v>6190</v>
      </c>
      <c r="O1312" s="36" t="s">
        <v>6219</v>
      </c>
      <c r="P1312" s="37">
        <v>3.5000000000000001E-3</v>
      </c>
      <c r="Q1312" s="36" t="s">
        <v>677</v>
      </c>
      <c r="R1312" s="36" t="s">
        <v>682</v>
      </c>
      <c r="S1312" s="47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</row>
    <row r="1313" spans="2:37">
      <c r="B1313" s="36" t="s">
        <v>3741</v>
      </c>
      <c r="C1313" s="36" t="s">
        <v>6282</v>
      </c>
      <c r="D1313" s="36" t="s">
        <v>6283</v>
      </c>
      <c r="E1313" s="36" t="s">
        <v>4879</v>
      </c>
      <c r="F1313" s="36" t="s">
        <v>679</v>
      </c>
      <c r="G1313" s="36" t="s">
        <v>674</v>
      </c>
      <c r="H1313" s="36" t="s">
        <v>675</v>
      </c>
      <c r="I1313" s="37">
        <v>2.4500000000000002</v>
      </c>
      <c r="J1313" s="38">
        <v>10000</v>
      </c>
      <c r="K1313" s="36" t="s">
        <v>6250</v>
      </c>
      <c r="L1313" s="39">
        <v>43207</v>
      </c>
      <c r="M1313" s="39">
        <v>43243</v>
      </c>
      <c r="N1313" s="36" t="s">
        <v>6246</v>
      </c>
      <c r="O1313" s="36" t="s">
        <v>6260</v>
      </c>
      <c r="P1313" s="37">
        <v>0.23549999999999999</v>
      </c>
      <c r="Q1313" s="36" t="s">
        <v>677</v>
      </c>
      <c r="R1313" s="36" t="s">
        <v>682</v>
      </c>
      <c r="S1313" s="47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</row>
    <row r="1314" spans="2:37">
      <c r="B1314" s="36" t="s">
        <v>6284</v>
      </c>
      <c r="C1314" s="36" t="s">
        <v>10968</v>
      </c>
      <c r="D1314" s="36" t="s">
        <v>6285</v>
      </c>
      <c r="E1314" s="36" t="s">
        <v>4879</v>
      </c>
      <c r="F1314" s="36" t="s">
        <v>679</v>
      </c>
      <c r="G1314" s="36" t="s">
        <v>692</v>
      </c>
      <c r="H1314" s="36" t="s">
        <v>675</v>
      </c>
      <c r="I1314" s="37">
        <v>2.4500000000000002</v>
      </c>
      <c r="J1314" s="38">
        <v>10000</v>
      </c>
      <c r="K1314" s="36" t="s">
        <v>6250</v>
      </c>
      <c r="L1314" s="39">
        <v>43207</v>
      </c>
      <c r="M1314" s="39">
        <v>43243</v>
      </c>
      <c r="N1314" s="36" t="s">
        <v>6246</v>
      </c>
      <c r="O1314" s="36" t="s">
        <v>6260</v>
      </c>
      <c r="P1314" s="37">
        <v>2.24E-2</v>
      </c>
      <c r="Q1314" s="36" t="s">
        <v>677</v>
      </c>
      <c r="R1314" s="36" t="s">
        <v>682</v>
      </c>
      <c r="S1314" s="47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</row>
    <row r="1315" spans="2:37">
      <c r="B1315" s="36" t="s">
        <v>10969</v>
      </c>
      <c r="C1315" s="36" t="s">
        <v>10970</v>
      </c>
      <c r="D1315" s="36" t="s">
        <v>10971</v>
      </c>
      <c r="E1315" s="36" t="s">
        <v>4879</v>
      </c>
      <c r="F1315" s="36" t="s">
        <v>679</v>
      </c>
      <c r="G1315" s="36" t="s">
        <v>674</v>
      </c>
      <c r="H1315" s="36" t="s">
        <v>675</v>
      </c>
      <c r="I1315" s="37">
        <v>2.4500000000000002</v>
      </c>
      <c r="J1315" s="38">
        <v>10000</v>
      </c>
      <c r="K1315" s="36" t="s">
        <v>3573</v>
      </c>
      <c r="L1315" s="39">
        <v>43207</v>
      </c>
      <c r="M1315" s="39">
        <v>43278</v>
      </c>
      <c r="N1315" s="36" t="s">
        <v>5871</v>
      </c>
      <c r="O1315" s="36" t="s">
        <v>5872</v>
      </c>
      <c r="P1315" s="37">
        <v>0.26190000000000002</v>
      </c>
      <c r="Q1315" s="36" t="s">
        <v>677</v>
      </c>
      <c r="R1315" s="36" t="s">
        <v>682</v>
      </c>
      <c r="S1315" s="47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</row>
    <row r="1316" spans="2:37">
      <c r="B1316" s="36" t="s">
        <v>10972</v>
      </c>
      <c r="C1316" s="36" t="s">
        <v>10973</v>
      </c>
      <c r="D1316" s="36" t="s">
        <v>10974</v>
      </c>
      <c r="E1316" s="36" t="s">
        <v>4879</v>
      </c>
      <c r="F1316" s="36" t="s">
        <v>679</v>
      </c>
      <c r="G1316" s="36" t="s">
        <v>692</v>
      </c>
      <c r="H1316" s="36" t="s">
        <v>675</v>
      </c>
      <c r="I1316" s="37">
        <v>2.4500000000000002</v>
      </c>
      <c r="J1316" s="38">
        <v>10000</v>
      </c>
      <c r="K1316" s="36" t="s">
        <v>3573</v>
      </c>
      <c r="L1316" s="39">
        <v>43207</v>
      </c>
      <c r="M1316" s="39">
        <v>43278</v>
      </c>
      <c r="N1316" s="36" t="s">
        <v>5871</v>
      </c>
      <c r="O1316" s="36" t="s">
        <v>5872</v>
      </c>
      <c r="P1316" s="37">
        <v>4.1300000000000003E-2</v>
      </c>
      <c r="Q1316" s="36" t="s">
        <v>677</v>
      </c>
      <c r="R1316" s="36" t="s">
        <v>682</v>
      </c>
      <c r="S1316" s="47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</row>
    <row r="1317" spans="2:37">
      <c r="B1317" s="36" t="s">
        <v>3742</v>
      </c>
      <c r="C1317" s="36" t="s">
        <v>3743</v>
      </c>
      <c r="D1317" s="36" t="s">
        <v>6286</v>
      </c>
      <c r="E1317" s="36" t="s">
        <v>4879</v>
      </c>
      <c r="F1317" s="36" t="s">
        <v>679</v>
      </c>
      <c r="G1317" s="36" t="s">
        <v>9487</v>
      </c>
      <c r="H1317" s="36" t="s">
        <v>675</v>
      </c>
      <c r="I1317" s="37">
        <v>2.4500000000000002</v>
      </c>
      <c r="J1317" s="38">
        <v>10000</v>
      </c>
      <c r="K1317" s="36" t="s">
        <v>3685</v>
      </c>
      <c r="L1317" s="39">
        <v>43207</v>
      </c>
      <c r="M1317" s="39">
        <v>43369</v>
      </c>
      <c r="N1317" s="36" t="s">
        <v>3686</v>
      </c>
      <c r="O1317" s="36" t="s">
        <v>94</v>
      </c>
      <c r="P1317" s="37">
        <v>0.32069999999999999</v>
      </c>
      <c r="Q1317" s="36" t="s">
        <v>677</v>
      </c>
      <c r="R1317" s="36" t="s">
        <v>682</v>
      </c>
      <c r="S1317" s="4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</row>
    <row r="1318" spans="2:37">
      <c r="B1318" s="36" t="s">
        <v>10975</v>
      </c>
      <c r="C1318" s="36" t="s">
        <v>10976</v>
      </c>
      <c r="D1318" s="36" t="s">
        <v>10977</v>
      </c>
      <c r="E1318" s="36" t="s">
        <v>4879</v>
      </c>
      <c r="F1318" s="36" t="s">
        <v>679</v>
      </c>
      <c r="G1318" s="36" t="s">
        <v>692</v>
      </c>
      <c r="H1318" s="36" t="s">
        <v>675</v>
      </c>
      <c r="I1318" s="37">
        <v>2.4500000000000002</v>
      </c>
      <c r="J1318" s="38">
        <v>10000</v>
      </c>
      <c r="K1318" s="36" t="s">
        <v>3685</v>
      </c>
      <c r="L1318" s="39">
        <v>43207</v>
      </c>
      <c r="M1318" s="39">
        <v>43369</v>
      </c>
      <c r="N1318" s="36" t="s">
        <v>3686</v>
      </c>
      <c r="O1318" s="36" t="s">
        <v>94</v>
      </c>
      <c r="P1318" s="37">
        <v>7.5999999999999998E-2</v>
      </c>
      <c r="Q1318" s="36" t="s">
        <v>677</v>
      </c>
      <c r="R1318" s="36" t="s">
        <v>682</v>
      </c>
      <c r="S1318" s="47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</row>
    <row r="1319" spans="2:37">
      <c r="B1319" s="36" t="s">
        <v>3744</v>
      </c>
      <c r="C1319" s="36" t="s">
        <v>10978</v>
      </c>
      <c r="D1319" s="36" t="s">
        <v>6287</v>
      </c>
      <c r="E1319" s="36" t="s">
        <v>4879</v>
      </c>
      <c r="F1319" s="36" t="s">
        <v>679</v>
      </c>
      <c r="G1319" s="36" t="s">
        <v>674</v>
      </c>
      <c r="H1319" s="36" t="s">
        <v>675</v>
      </c>
      <c r="I1319" s="37">
        <v>2.4500000000000002</v>
      </c>
      <c r="J1319" s="38">
        <v>10202</v>
      </c>
      <c r="K1319" s="36" t="s">
        <v>6290</v>
      </c>
      <c r="L1319" s="39">
        <v>43216</v>
      </c>
      <c r="M1319" s="39">
        <v>43460</v>
      </c>
      <c r="N1319" s="36" t="s">
        <v>6293</v>
      </c>
      <c r="O1319" s="36" t="s">
        <v>3745</v>
      </c>
      <c r="P1319" s="37">
        <v>0.3523</v>
      </c>
      <c r="Q1319" s="36" t="s">
        <v>677</v>
      </c>
      <c r="R1319" s="36" t="s">
        <v>682</v>
      </c>
      <c r="S1319" s="47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</row>
    <row r="1320" spans="2:37">
      <c r="B1320" s="36" t="s">
        <v>470</v>
      </c>
      <c r="C1320" s="36" t="s">
        <v>6288</v>
      </c>
      <c r="D1320" s="36" t="s">
        <v>6289</v>
      </c>
      <c r="E1320" s="36" t="s">
        <v>4879</v>
      </c>
      <c r="F1320" s="36" t="s">
        <v>679</v>
      </c>
      <c r="G1320" s="36" t="s">
        <v>674</v>
      </c>
      <c r="H1320" s="36" t="s">
        <v>675</v>
      </c>
      <c r="I1320" s="37">
        <v>2.5</v>
      </c>
      <c r="J1320" s="38">
        <v>10202</v>
      </c>
      <c r="K1320" s="36" t="s">
        <v>6290</v>
      </c>
      <c r="L1320" s="39">
        <v>43216</v>
      </c>
      <c r="M1320" s="39">
        <v>43460</v>
      </c>
      <c r="N1320" s="36" t="s">
        <v>6293</v>
      </c>
      <c r="O1320" s="36" t="s">
        <v>3745</v>
      </c>
      <c r="P1320" s="37">
        <v>0.31859999999999999</v>
      </c>
      <c r="Q1320" s="36" t="s">
        <v>677</v>
      </c>
      <c r="R1320" s="36" t="s">
        <v>682</v>
      </c>
      <c r="S1320" s="47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</row>
    <row r="1321" spans="2:37">
      <c r="B1321" s="36" t="s">
        <v>6291</v>
      </c>
      <c r="C1321" s="36" t="s">
        <v>10979</v>
      </c>
      <c r="D1321" s="36" t="s">
        <v>6292</v>
      </c>
      <c r="E1321" s="36" t="s">
        <v>4879</v>
      </c>
      <c r="F1321" s="36" t="s">
        <v>679</v>
      </c>
      <c r="G1321" s="36" t="s">
        <v>674</v>
      </c>
      <c r="H1321" s="36" t="s">
        <v>675</v>
      </c>
      <c r="I1321" s="37">
        <v>2.5489999999999999</v>
      </c>
      <c r="J1321" s="38">
        <v>10202</v>
      </c>
      <c r="K1321" s="36" t="s">
        <v>6290</v>
      </c>
      <c r="L1321" s="39">
        <v>43216</v>
      </c>
      <c r="M1321" s="39">
        <v>43460</v>
      </c>
      <c r="N1321" s="36" t="s">
        <v>6293</v>
      </c>
      <c r="O1321" s="36" t="s">
        <v>3745</v>
      </c>
      <c r="P1321" s="37">
        <v>0.28720000000000001</v>
      </c>
      <c r="Q1321" s="36" t="s">
        <v>677</v>
      </c>
      <c r="R1321" s="36" t="s">
        <v>682</v>
      </c>
      <c r="S1321" s="47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</row>
    <row r="1322" spans="2:37">
      <c r="B1322" s="36" t="s">
        <v>6294</v>
      </c>
      <c r="C1322" s="36" t="s">
        <v>6295</v>
      </c>
      <c r="D1322" s="36" t="s">
        <v>10980</v>
      </c>
      <c r="E1322" s="36" t="s">
        <v>4879</v>
      </c>
      <c r="F1322" s="36" t="s">
        <v>679</v>
      </c>
      <c r="G1322" s="36" t="s">
        <v>674</v>
      </c>
      <c r="H1322" s="36" t="s">
        <v>675</v>
      </c>
      <c r="I1322" s="37">
        <v>2.5979999999999999</v>
      </c>
      <c r="J1322" s="38">
        <v>10202</v>
      </c>
      <c r="K1322" s="36" t="s">
        <v>6290</v>
      </c>
      <c r="L1322" s="39">
        <v>43216</v>
      </c>
      <c r="M1322" s="39">
        <v>43460</v>
      </c>
      <c r="N1322" s="36" t="s">
        <v>6293</v>
      </c>
      <c r="O1322" s="36" t="s">
        <v>3745</v>
      </c>
      <c r="P1322" s="37">
        <v>0.25929999999999997</v>
      </c>
      <c r="Q1322" s="36" t="s">
        <v>677</v>
      </c>
      <c r="R1322" s="36" t="s">
        <v>682</v>
      </c>
      <c r="S1322" s="47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</row>
    <row r="1323" spans="2:37">
      <c r="B1323" s="36" t="s">
        <v>3746</v>
      </c>
      <c r="C1323" s="36" t="s">
        <v>10981</v>
      </c>
      <c r="D1323" s="36" t="s">
        <v>10982</v>
      </c>
      <c r="E1323" s="36" t="s">
        <v>4879</v>
      </c>
      <c r="F1323" s="36" t="s">
        <v>679</v>
      </c>
      <c r="G1323" s="36" t="s">
        <v>674</v>
      </c>
      <c r="H1323" s="36" t="s">
        <v>675</v>
      </c>
      <c r="I1323" s="37">
        <v>2.6469999999999998</v>
      </c>
      <c r="J1323" s="38">
        <v>10202</v>
      </c>
      <c r="K1323" s="36" t="s">
        <v>6290</v>
      </c>
      <c r="L1323" s="39">
        <v>43216</v>
      </c>
      <c r="M1323" s="39">
        <v>43460</v>
      </c>
      <c r="N1323" s="36" t="s">
        <v>6293</v>
      </c>
      <c r="O1323" s="36" t="s">
        <v>3745</v>
      </c>
      <c r="P1323" s="37">
        <v>0.23219999999999999</v>
      </c>
      <c r="Q1323" s="36" t="s">
        <v>677</v>
      </c>
      <c r="R1323" s="36" t="s">
        <v>682</v>
      </c>
      <c r="S1323" s="47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</row>
    <row r="1324" spans="2:37">
      <c r="B1324" s="36" t="s">
        <v>6296</v>
      </c>
      <c r="C1324" s="36" t="s">
        <v>3747</v>
      </c>
      <c r="D1324" s="36" t="s">
        <v>6297</v>
      </c>
      <c r="E1324" s="36" t="s">
        <v>4879</v>
      </c>
      <c r="F1324" s="36" t="s">
        <v>679</v>
      </c>
      <c r="G1324" s="36" t="s">
        <v>674</v>
      </c>
      <c r="H1324" s="36" t="s">
        <v>675</v>
      </c>
      <c r="I1324" s="37">
        <v>2.6960000000000002</v>
      </c>
      <c r="J1324" s="38">
        <v>10202</v>
      </c>
      <c r="K1324" s="36" t="s">
        <v>6290</v>
      </c>
      <c r="L1324" s="39">
        <v>43216</v>
      </c>
      <c r="M1324" s="39">
        <v>43460</v>
      </c>
      <c r="N1324" s="36" t="s">
        <v>6293</v>
      </c>
      <c r="O1324" s="36" t="s">
        <v>3745</v>
      </c>
      <c r="P1324" s="37">
        <v>0.2084</v>
      </c>
      <c r="Q1324" s="36" t="s">
        <v>677</v>
      </c>
      <c r="R1324" s="36" t="s">
        <v>682</v>
      </c>
      <c r="S1324" s="47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</row>
    <row r="1325" spans="2:37">
      <c r="B1325" s="36" t="s">
        <v>6298</v>
      </c>
      <c r="C1325" s="36" t="s">
        <v>10983</v>
      </c>
      <c r="D1325" s="36" t="s">
        <v>10984</v>
      </c>
      <c r="E1325" s="36" t="s">
        <v>4879</v>
      </c>
      <c r="F1325" s="36" t="s">
        <v>679</v>
      </c>
      <c r="G1325" s="36" t="s">
        <v>674</v>
      </c>
      <c r="H1325" s="36" t="s">
        <v>675</v>
      </c>
      <c r="I1325" s="37">
        <v>2.7450000000000001</v>
      </c>
      <c r="J1325" s="38">
        <v>10202</v>
      </c>
      <c r="K1325" s="36" t="s">
        <v>6290</v>
      </c>
      <c r="L1325" s="39">
        <v>43216</v>
      </c>
      <c r="M1325" s="39">
        <v>43460</v>
      </c>
      <c r="N1325" s="36" t="s">
        <v>10985</v>
      </c>
      <c r="O1325" s="36" t="s">
        <v>3745</v>
      </c>
      <c r="P1325" s="37">
        <v>0.18590000000000001</v>
      </c>
      <c r="Q1325" s="36" t="s">
        <v>677</v>
      </c>
      <c r="R1325" s="36" t="s">
        <v>682</v>
      </c>
      <c r="S1325" s="47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</row>
    <row r="1326" spans="2:37">
      <c r="B1326" s="36" t="s">
        <v>6299</v>
      </c>
      <c r="C1326" s="36" t="s">
        <v>10986</v>
      </c>
      <c r="D1326" s="36" t="s">
        <v>10987</v>
      </c>
      <c r="E1326" s="36" t="s">
        <v>4879</v>
      </c>
      <c r="F1326" s="36" t="s">
        <v>679</v>
      </c>
      <c r="G1326" s="36" t="s">
        <v>674</v>
      </c>
      <c r="H1326" s="36" t="s">
        <v>675</v>
      </c>
      <c r="I1326" s="37">
        <v>2.794</v>
      </c>
      <c r="J1326" s="38">
        <v>10202</v>
      </c>
      <c r="K1326" s="36" t="s">
        <v>6290</v>
      </c>
      <c r="L1326" s="39">
        <v>43216</v>
      </c>
      <c r="M1326" s="39">
        <v>43460</v>
      </c>
      <c r="N1326" s="36" t="s">
        <v>6293</v>
      </c>
      <c r="O1326" s="36" t="s">
        <v>3745</v>
      </c>
      <c r="P1326" s="37">
        <v>0.1676</v>
      </c>
      <c r="Q1326" s="36" t="s">
        <v>677</v>
      </c>
      <c r="R1326" s="36" t="s">
        <v>682</v>
      </c>
      <c r="S1326" s="47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</row>
    <row r="1327" spans="2:37">
      <c r="B1327" s="36" t="s">
        <v>10988</v>
      </c>
      <c r="C1327" s="36" t="s">
        <v>6300</v>
      </c>
      <c r="D1327" s="36" t="s">
        <v>3748</v>
      </c>
      <c r="E1327" s="36" t="s">
        <v>4879</v>
      </c>
      <c r="F1327" s="36" t="s">
        <v>679</v>
      </c>
      <c r="G1327" s="36" t="s">
        <v>674</v>
      </c>
      <c r="H1327" s="36" t="s">
        <v>675</v>
      </c>
      <c r="I1327" s="37">
        <v>2.843</v>
      </c>
      <c r="J1327" s="38">
        <v>10202</v>
      </c>
      <c r="K1327" s="36" t="s">
        <v>6290</v>
      </c>
      <c r="L1327" s="39">
        <v>43216</v>
      </c>
      <c r="M1327" s="39">
        <v>43460</v>
      </c>
      <c r="N1327" s="36" t="s">
        <v>6293</v>
      </c>
      <c r="O1327" s="36" t="s">
        <v>3745</v>
      </c>
      <c r="P1327" s="37">
        <v>0.1517</v>
      </c>
      <c r="Q1327" s="36" t="s">
        <v>677</v>
      </c>
      <c r="R1327" s="36" t="s">
        <v>682</v>
      </c>
      <c r="S1327" s="4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</row>
    <row r="1328" spans="2:37">
      <c r="B1328" s="36" t="s">
        <v>6301</v>
      </c>
      <c r="C1328" s="36" t="s">
        <v>6302</v>
      </c>
      <c r="D1328" s="36" t="s">
        <v>10989</v>
      </c>
      <c r="E1328" s="36" t="s">
        <v>4879</v>
      </c>
      <c r="F1328" s="36" t="s">
        <v>679</v>
      </c>
      <c r="G1328" s="36" t="s">
        <v>9925</v>
      </c>
      <c r="H1328" s="36" t="s">
        <v>675</v>
      </c>
      <c r="I1328" s="37">
        <v>2.4500000000000002</v>
      </c>
      <c r="J1328" s="38">
        <v>10202</v>
      </c>
      <c r="K1328" s="36" t="s">
        <v>6290</v>
      </c>
      <c r="L1328" s="39">
        <v>43216</v>
      </c>
      <c r="M1328" s="39">
        <v>43460</v>
      </c>
      <c r="N1328" s="36" t="s">
        <v>6293</v>
      </c>
      <c r="O1328" s="36" t="s">
        <v>3745</v>
      </c>
      <c r="P1328" s="37">
        <v>9.9199999999999997E-2</v>
      </c>
      <c r="Q1328" s="36" t="s">
        <v>677</v>
      </c>
      <c r="R1328" s="36" t="s">
        <v>682</v>
      </c>
      <c r="S1328" s="47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</row>
    <row r="1329" spans="2:37">
      <c r="B1329" s="36" t="s">
        <v>6303</v>
      </c>
      <c r="C1329" s="36" t="s">
        <v>6304</v>
      </c>
      <c r="D1329" s="36" t="s">
        <v>3749</v>
      </c>
      <c r="E1329" s="36" t="s">
        <v>4879</v>
      </c>
      <c r="F1329" s="36" t="s">
        <v>679</v>
      </c>
      <c r="G1329" s="36" t="s">
        <v>692</v>
      </c>
      <c r="H1329" s="36" t="s">
        <v>675</v>
      </c>
      <c r="I1329" s="37">
        <v>2.5</v>
      </c>
      <c r="J1329" s="38">
        <v>10202</v>
      </c>
      <c r="K1329" s="36" t="s">
        <v>6290</v>
      </c>
      <c r="L1329" s="39">
        <v>43216</v>
      </c>
      <c r="M1329" s="39">
        <v>43460</v>
      </c>
      <c r="N1329" s="36" t="s">
        <v>6293</v>
      </c>
      <c r="O1329" s="36" t="s">
        <v>3745</v>
      </c>
      <c r="P1329" s="37">
        <v>0.11650000000000001</v>
      </c>
      <c r="Q1329" s="36" t="s">
        <v>677</v>
      </c>
      <c r="R1329" s="36" t="s">
        <v>682</v>
      </c>
      <c r="S1329" s="47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</row>
    <row r="1330" spans="2:37">
      <c r="B1330" s="36" t="s">
        <v>6305</v>
      </c>
      <c r="C1330" s="36" t="s">
        <v>10990</v>
      </c>
      <c r="D1330" s="36" t="s">
        <v>3750</v>
      </c>
      <c r="E1330" s="36" t="s">
        <v>4879</v>
      </c>
      <c r="F1330" s="36" t="s">
        <v>679</v>
      </c>
      <c r="G1330" s="36" t="s">
        <v>692</v>
      </c>
      <c r="H1330" s="36" t="s">
        <v>675</v>
      </c>
      <c r="I1330" s="37">
        <v>2.5489999999999999</v>
      </c>
      <c r="J1330" s="38">
        <v>10202</v>
      </c>
      <c r="K1330" s="36" t="s">
        <v>6290</v>
      </c>
      <c r="L1330" s="39">
        <v>43216</v>
      </c>
      <c r="M1330" s="39">
        <v>43460</v>
      </c>
      <c r="N1330" s="36" t="s">
        <v>6293</v>
      </c>
      <c r="O1330" s="36" t="s">
        <v>3745</v>
      </c>
      <c r="P1330" s="37">
        <v>0.13400000000000001</v>
      </c>
      <c r="Q1330" s="36" t="s">
        <v>677</v>
      </c>
      <c r="R1330" s="36" t="s">
        <v>682</v>
      </c>
      <c r="S1330" s="47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</row>
    <row r="1331" spans="2:37">
      <c r="B1331" s="36" t="s">
        <v>6306</v>
      </c>
      <c r="C1331" s="36" t="s">
        <v>10991</v>
      </c>
      <c r="D1331" s="36" t="s">
        <v>6307</v>
      </c>
      <c r="E1331" s="36" t="s">
        <v>4879</v>
      </c>
      <c r="F1331" s="36" t="s">
        <v>679</v>
      </c>
      <c r="G1331" s="36" t="s">
        <v>692</v>
      </c>
      <c r="H1331" s="36" t="s">
        <v>675</v>
      </c>
      <c r="I1331" s="37">
        <v>2.5979999999999999</v>
      </c>
      <c r="J1331" s="38">
        <v>10202</v>
      </c>
      <c r="K1331" s="36" t="s">
        <v>6290</v>
      </c>
      <c r="L1331" s="39">
        <v>43216</v>
      </c>
      <c r="M1331" s="39">
        <v>43460</v>
      </c>
      <c r="N1331" s="36" t="s">
        <v>6293</v>
      </c>
      <c r="O1331" s="36" t="s">
        <v>3745</v>
      </c>
      <c r="P1331" s="37">
        <v>0.154</v>
      </c>
      <c r="Q1331" s="36" t="s">
        <v>677</v>
      </c>
      <c r="R1331" s="36" t="s">
        <v>682</v>
      </c>
      <c r="S1331" s="47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</row>
    <row r="1332" spans="2:37">
      <c r="B1332" s="36" t="s">
        <v>10992</v>
      </c>
      <c r="C1332" s="36" t="s">
        <v>6308</v>
      </c>
      <c r="D1332" s="36" t="s">
        <v>3751</v>
      </c>
      <c r="E1332" s="36" t="s">
        <v>4879</v>
      </c>
      <c r="F1332" s="36" t="s">
        <v>679</v>
      </c>
      <c r="G1332" s="36" t="s">
        <v>692</v>
      </c>
      <c r="H1332" s="36" t="s">
        <v>675</v>
      </c>
      <c r="I1332" s="37">
        <v>2.6469999999999998</v>
      </c>
      <c r="J1332" s="38">
        <v>10202</v>
      </c>
      <c r="K1332" s="36" t="s">
        <v>6290</v>
      </c>
      <c r="L1332" s="39">
        <v>43216</v>
      </c>
      <c r="M1332" s="39">
        <v>43460</v>
      </c>
      <c r="N1332" s="36" t="s">
        <v>6293</v>
      </c>
      <c r="O1332" s="36" t="s">
        <v>3745</v>
      </c>
      <c r="P1332" s="37">
        <v>0.17610000000000001</v>
      </c>
      <c r="Q1332" s="36" t="s">
        <v>677</v>
      </c>
      <c r="R1332" s="36" t="s">
        <v>682</v>
      </c>
      <c r="S1332" s="47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</row>
    <row r="1333" spans="2:37">
      <c r="B1333" s="36" t="s">
        <v>3752</v>
      </c>
      <c r="C1333" s="36" t="s">
        <v>3753</v>
      </c>
      <c r="D1333" s="36" t="s">
        <v>6309</v>
      </c>
      <c r="E1333" s="36" t="s">
        <v>4879</v>
      </c>
      <c r="F1333" s="36" t="s">
        <v>679</v>
      </c>
      <c r="G1333" s="36" t="s">
        <v>692</v>
      </c>
      <c r="H1333" s="36" t="s">
        <v>675</v>
      </c>
      <c r="I1333" s="37">
        <v>2.6960000000000002</v>
      </c>
      <c r="J1333" s="38">
        <v>10202</v>
      </c>
      <c r="K1333" s="36" t="s">
        <v>6290</v>
      </c>
      <c r="L1333" s="39">
        <v>43216</v>
      </c>
      <c r="M1333" s="39">
        <v>43460</v>
      </c>
      <c r="N1333" s="36" t="s">
        <v>6293</v>
      </c>
      <c r="O1333" s="36" t="s">
        <v>3745</v>
      </c>
      <c r="P1333" s="37">
        <v>0.20200000000000001</v>
      </c>
      <c r="Q1333" s="36" t="s">
        <v>677</v>
      </c>
      <c r="R1333" s="36" t="s">
        <v>682</v>
      </c>
      <c r="S1333" s="47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</row>
    <row r="1334" spans="2:37">
      <c r="B1334" s="36" t="s">
        <v>10993</v>
      </c>
      <c r="C1334" s="36" t="s">
        <v>6310</v>
      </c>
      <c r="D1334" s="36" t="s">
        <v>6311</v>
      </c>
      <c r="E1334" s="36" t="s">
        <v>4879</v>
      </c>
      <c r="F1334" s="36" t="s">
        <v>679</v>
      </c>
      <c r="G1334" s="36" t="s">
        <v>692</v>
      </c>
      <c r="H1334" s="36" t="s">
        <v>675</v>
      </c>
      <c r="I1334" s="37">
        <v>2.7450000000000001</v>
      </c>
      <c r="J1334" s="38">
        <v>10202</v>
      </c>
      <c r="K1334" s="36" t="s">
        <v>6290</v>
      </c>
      <c r="L1334" s="39">
        <v>43216</v>
      </c>
      <c r="M1334" s="39">
        <v>43460</v>
      </c>
      <c r="N1334" s="36" t="s">
        <v>6293</v>
      </c>
      <c r="O1334" s="36" t="s">
        <v>3745</v>
      </c>
      <c r="P1334" s="37">
        <v>0.22900000000000001</v>
      </c>
      <c r="Q1334" s="36" t="s">
        <v>677</v>
      </c>
      <c r="R1334" s="36" t="s">
        <v>682</v>
      </c>
      <c r="S1334" s="47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</row>
    <row r="1335" spans="2:37">
      <c r="B1335" s="36" t="s">
        <v>3754</v>
      </c>
      <c r="C1335" s="36" t="s">
        <v>10994</v>
      </c>
      <c r="D1335" s="36" t="s">
        <v>6312</v>
      </c>
      <c r="E1335" s="36" t="s">
        <v>4879</v>
      </c>
      <c r="F1335" s="36" t="s">
        <v>679</v>
      </c>
      <c r="G1335" s="36" t="s">
        <v>9925</v>
      </c>
      <c r="H1335" s="36" t="s">
        <v>675</v>
      </c>
      <c r="I1335" s="37">
        <v>2.794</v>
      </c>
      <c r="J1335" s="38">
        <v>10202</v>
      </c>
      <c r="K1335" s="36" t="s">
        <v>6290</v>
      </c>
      <c r="L1335" s="39">
        <v>43216</v>
      </c>
      <c r="M1335" s="39">
        <v>43460</v>
      </c>
      <c r="N1335" s="36" t="s">
        <v>10985</v>
      </c>
      <c r="O1335" s="36" t="s">
        <v>3745</v>
      </c>
      <c r="P1335" s="37">
        <v>0.25819999999999999</v>
      </c>
      <c r="Q1335" s="36" t="s">
        <v>677</v>
      </c>
      <c r="R1335" s="36" t="s">
        <v>682</v>
      </c>
      <c r="S1335" s="47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</row>
    <row r="1336" spans="2:37">
      <c r="B1336" s="36" t="s">
        <v>3755</v>
      </c>
      <c r="C1336" s="36" t="s">
        <v>3756</v>
      </c>
      <c r="D1336" s="36" t="s">
        <v>6313</v>
      </c>
      <c r="E1336" s="36" t="s">
        <v>4879</v>
      </c>
      <c r="F1336" s="36" t="s">
        <v>679</v>
      </c>
      <c r="G1336" s="36" t="s">
        <v>692</v>
      </c>
      <c r="H1336" s="36" t="s">
        <v>675</v>
      </c>
      <c r="I1336" s="37">
        <v>2.843</v>
      </c>
      <c r="J1336" s="38">
        <v>10202</v>
      </c>
      <c r="K1336" s="36" t="s">
        <v>6290</v>
      </c>
      <c r="L1336" s="39">
        <v>43216</v>
      </c>
      <c r="M1336" s="39">
        <v>43460</v>
      </c>
      <c r="N1336" s="36" t="s">
        <v>6293</v>
      </c>
      <c r="O1336" s="36" t="s">
        <v>3745</v>
      </c>
      <c r="P1336" s="37">
        <v>0.28789999999999999</v>
      </c>
      <c r="Q1336" s="36" t="s">
        <v>677</v>
      </c>
      <c r="R1336" s="36" t="s">
        <v>682</v>
      </c>
      <c r="S1336" s="47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</row>
    <row r="1337" spans="2:37">
      <c r="B1337" s="36" t="s">
        <v>10995</v>
      </c>
      <c r="C1337" s="36" t="s">
        <v>3757</v>
      </c>
      <c r="D1337" s="36" t="s">
        <v>3758</v>
      </c>
      <c r="E1337" s="36" t="s">
        <v>4879</v>
      </c>
      <c r="F1337" s="36" t="s">
        <v>679</v>
      </c>
      <c r="G1337" s="36" t="s">
        <v>674</v>
      </c>
      <c r="H1337" s="36" t="s">
        <v>675</v>
      </c>
      <c r="I1337" s="37">
        <v>2.4009999999999998</v>
      </c>
      <c r="J1337" s="38">
        <v>10202</v>
      </c>
      <c r="K1337" s="36" t="s">
        <v>6290</v>
      </c>
      <c r="L1337" s="39">
        <v>43217</v>
      </c>
      <c r="M1337" s="39">
        <v>43460</v>
      </c>
      <c r="N1337" s="36" t="s">
        <v>6293</v>
      </c>
      <c r="O1337" s="36" t="s">
        <v>3745</v>
      </c>
      <c r="P1337" s="37">
        <v>0.35020000000000001</v>
      </c>
      <c r="Q1337" s="36" t="s">
        <v>677</v>
      </c>
      <c r="R1337" s="36" t="s">
        <v>682</v>
      </c>
      <c r="S1337" s="4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</row>
    <row r="1338" spans="2:37">
      <c r="B1338" s="36" t="s">
        <v>6314</v>
      </c>
      <c r="C1338" s="36" t="s">
        <v>10996</v>
      </c>
      <c r="D1338" s="36" t="s">
        <v>6315</v>
      </c>
      <c r="E1338" s="36" t="s">
        <v>4879</v>
      </c>
      <c r="F1338" s="36" t="s">
        <v>679</v>
      </c>
      <c r="G1338" s="36" t="s">
        <v>692</v>
      </c>
      <c r="H1338" s="36" t="s">
        <v>675</v>
      </c>
      <c r="I1338" s="37">
        <v>2.4009999999999998</v>
      </c>
      <c r="J1338" s="38">
        <v>10202</v>
      </c>
      <c r="K1338" s="36" t="s">
        <v>6290</v>
      </c>
      <c r="L1338" s="39">
        <v>43217</v>
      </c>
      <c r="M1338" s="39">
        <v>43460</v>
      </c>
      <c r="N1338" s="36" t="s">
        <v>6293</v>
      </c>
      <c r="O1338" s="36" t="s">
        <v>3745</v>
      </c>
      <c r="P1338" s="37">
        <v>8.48E-2</v>
      </c>
      <c r="Q1338" s="36" t="s">
        <v>677</v>
      </c>
      <c r="R1338" s="36" t="s">
        <v>682</v>
      </c>
      <c r="S1338" s="47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</row>
    <row r="1339" spans="2:37">
      <c r="B1339" s="36" t="s">
        <v>10997</v>
      </c>
      <c r="C1339" s="36" t="s">
        <v>10998</v>
      </c>
      <c r="D1339" s="36" t="s">
        <v>10999</v>
      </c>
      <c r="E1339" s="36" t="s">
        <v>4879</v>
      </c>
      <c r="F1339" s="36" t="s">
        <v>679</v>
      </c>
      <c r="G1339" s="36" t="s">
        <v>674</v>
      </c>
      <c r="H1339" s="36" t="s">
        <v>675</v>
      </c>
      <c r="I1339" s="37">
        <v>2.8919999999999999</v>
      </c>
      <c r="J1339" s="38">
        <v>10202</v>
      </c>
      <c r="K1339" s="36" t="s">
        <v>6290</v>
      </c>
      <c r="L1339" s="39">
        <v>43235</v>
      </c>
      <c r="M1339" s="39">
        <v>43460</v>
      </c>
      <c r="N1339" s="36" t="s">
        <v>6293</v>
      </c>
      <c r="O1339" s="36" t="s">
        <v>3745</v>
      </c>
      <c r="P1339" s="37">
        <v>0.1172</v>
      </c>
      <c r="Q1339" s="36" t="s">
        <v>677</v>
      </c>
      <c r="R1339" s="36" t="s">
        <v>682</v>
      </c>
      <c r="S1339" s="47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</row>
    <row r="1340" spans="2:37">
      <c r="B1340" s="36" t="s">
        <v>3759</v>
      </c>
      <c r="C1340" s="36" t="s">
        <v>6316</v>
      </c>
      <c r="D1340" s="36" t="s">
        <v>11000</v>
      </c>
      <c r="E1340" s="36" t="s">
        <v>4879</v>
      </c>
      <c r="F1340" s="36" t="s">
        <v>9453</v>
      </c>
      <c r="G1340" s="36" t="s">
        <v>692</v>
      </c>
      <c r="H1340" s="36" t="s">
        <v>675</v>
      </c>
      <c r="I1340" s="37">
        <v>2.8919999999999999</v>
      </c>
      <c r="J1340" s="38">
        <v>10202</v>
      </c>
      <c r="K1340" s="36" t="s">
        <v>6290</v>
      </c>
      <c r="L1340" s="39">
        <v>43235</v>
      </c>
      <c r="M1340" s="39">
        <v>43460</v>
      </c>
      <c r="N1340" s="36" t="s">
        <v>6293</v>
      </c>
      <c r="O1340" s="36" t="s">
        <v>3745</v>
      </c>
      <c r="P1340" s="37">
        <v>0.25419999999999998</v>
      </c>
      <c r="Q1340" s="36" t="s">
        <v>677</v>
      </c>
      <c r="R1340" s="36" t="s">
        <v>682</v>
      </c>
      <c r="S1340" s="47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</row>
    <row r="1341" spans="2:37">
      <c r="B1341" s="36" t="s">
        <v>6317</v>
      </c>
      <c r="C1341" s="36" t="s">
        <v>6318</v>
      </c>
      <c r="D1341" s="36" t="s">
        <v>11001</v>
      </c>
      <c r="E1341" s="36" t="s">
        <v>4879</v>
      </c>
      <c r="F1341" s="36" t="s">
        <v>679</v>
      </c>
      <c r="G1341" s="36" t="s">
        <v>674</v>
      </c>
      <c r="H1341" s="36" t="s">
        <v>675</v>
      </c>
      <c r="I1341" s="37">
        <v>2.4500000000000002</v>
      </c>
      <c r="J1341" s="38">
        <v>10000</v>
      </c>
      <c r="K1341" s="36" t="s">
        <v>104</v>
      </c>
      <c r="L1341" s="39">
        <v>43244</v>
      </c>
      <c r="M1341" s="39">
        <v>43306</v>
      </c>
      <c r="N1341" s="36" t="s">
        <v>6324</v>
      </c>
      <c r="O1341" s="36" t="s">
        <v>3760</v>
      </c>
      <c r="P1341" s="37">
        <v>0.25469999999999998</v>
      </c>
      <c r="Q1341" s="36" t="s">
        <v>677</v>
      </c>
      <c r="R1341" s="36" t="s">
        <v>682</v>
      </c>
      <c r="S1341" s="47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</row>
    <row r="1342" spans="2:37">
      <c r="B1342" s="36" t="s">
        <v>3761</v>
      </c>
      <c r="C1342" s="36" t="s">
        <v>3762</v>
      </c>
      <c r="D1342" s="36" t="s">
        <v>6319</v>
      </c>
      <c r="E1342" s="36" t="s">
        <v>4879</v>
      </c>
      <c r="F1342" s="36" t="s">
        <v>679</v>
      </c>
      <c r="G1342" s="36" t="s">
        <v>674</v>
      </c>
      <c r="H1342" s="36" t="s">
        <v>675</v>
      </c>
      <c r="I1342" s="37">
        <v>2.5</v>
      </c>
      <c r="J1342" s="38">
        <v>10000</v>
      </c>
      <c r="K1342" s="36" t="s">
        <v>104</v>
      </c>
      <c r="L1342" s="39">
        <v>43244</v>
      </c>
      <c r="M1342" s="39">
        <v>43306</v>
      </c>
      <c r="N1342" s="36" t="s">
        <v>6324</v>
      </c>
      <c r="O1342" s="36" t="s">
        <v>3760</v>
      </c>
      <c r="P1342" s="37">
        <v>0.21160000000000001</v>
      </c>
      <c r="Q1342" s="36" t="s">
        <v>677</v>
      </c>
      <c r="R1342" s="36" t="s">
        <v>682</v>
      </c>
      <c r="S1342" s="47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</row>
    <row r="1343" spans="2:37">
      <c r="B1343" s="36" t="s">
        <v>6320</v>
      </c>
      <c r="C1343" s="36" t="s">
        <v>6321</v>
      </c>
      <c r="D1343" s="36" t="s">
        <v>11002</v>
      </c>
      <c r="E1343" s="36" t="s">
        <v>4879</v>
      </c>
      <c r="F1343" s="36" t="s">
        <v>679</v>
      </c>
      <c r="G1343" s="36" t="s">
        <v>674</v>
      </c>
      <c r="H1343" s="36" t="s">
        <v>675</v>
      </c>
      <c r="I1343" s="37">
        <v>2.5499999999999998</v>
      </c>
      <c r="J1343" s="38">
        <v>10000</v>
      </c>
      <c r="K1343" s="36" t="s">
        <v>104</v>
      </c>
      <c r="L1343" s="39">
        <v>43244</v>
      </c>
      <c r="M1343" s="39">
        <v>43306</v>
      </c>
      <c r="N1343" s="36" t="s">
        <v>6324</v>
      </c>
      <c r="O1343" s="36" t="s">
        <v>3760</v>
      </c>
      <c r="P1343" s="37">
        <v>0.1699</v>
      </c>
      <c r="Q1343" s="36" t="s">
        <v>677</v>
      </c>
      <c r="R1343" s="36" t="s">
        <v>682</v>
      </c>
      <c r="S1343" s="47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</row>
    <row r="1344" spans="2:37">
      <c r="B1344" s="36" t="s">
        <v>3763</v>
      </c>
      <c r="C1344" s="36" t="s">
        <v>6322</v>
      </c>
      <c r="D1344" s="36" t="s">
        <v>3764</v>
      </c>
      <c r="E1344" s="36" t="s">
        <v>4879</v>
      </c>
      <c r="F1344" s="36" t="s">
        <v>679</v>
      </c>
      <c r="G1344" s="36" t="s">
        <v>674</v>
      </c>
      <c r="H1344" s="36" t="s">
        <v>675</v>
      </c>
      <c r="I1344" s="37">
        <v>2.6</v>
      </c>
      <c r="J1344" s="38">
        <v>10000</v>
      </c>
      <c r="K1344" s="36" t="s">
        <v>104</v>
      </c>
      <c r="L1344" s="39">
        <v>43244</v>
      </c>
      <c r="M1344" s="39">
        <v>43306</v>
      </c>
      <c r="N1344" s="36" t="s">
        <v>6324</v>
      </c>
      <c r="O1344" s="36" t="s">
        <v>3760</v>
      </c>
      <c r="P1344" s="37">
        <v>0.13350000000000001</v>
      </c>
      <c r="Q1344" s="36" t="s">
        <v>677</v>
      </c>
      <c r="R1344" s="36" t="s">
        <v>682</v>
      </c>
      <c r="S1344" s="47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</row>
    <row r="1345" spans="2:37">
      <c r="B1345" s="36" t="s">
        <v>11003</v>
      </c>
      <c r="C1345" s="36" t="s">
        <v>11004</v>
      </c>
      <c r="D1345" s="36" t="s">
        <v>11005</v>
      </c>
      <c r="E1345" s="36" t="s">
        <v>4879</v>
      </c>
      <c r="F1345" s="36" t="s">
        <v>679</v>
      </c>
      <c r="G1345" s="36" t="s">
        <v>674</v>
      </c>
      <c r="H1345" s="36" t="s">
        <v>675</v>
      </c>
      <c r="I1345" s="37">
        <v>2.65</v>
      </c>
      <c r="J1345" s="38">
        <v>10000</v>
      </c>
      <c r="K1345" s="36" t="s">
        <v>104</v>
      </c>
      <c r="L1345" s="39">
        <v>43244</v>
      </c>
      <c r="M1345" s="39">
        <v>43306</v>
      </c>
      <c r="N1345" s="36" t="s">
        <v>6324</v>
      </c>
      <c r="O1345" s="36" t="s">
        <v>3760</v>
      </c>
      <c r="P1345" s="37">
        <v>0.1018</v>
      </c>
      <c r="Q1345" s="36" t="s">
        <v>677</v>
      </c>
      <c r="R1345" s="36" t="s">
        <v>682</v>
      </c>
      <c r="S1345" s="47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</row>
    <row r="1346" spans="2:37">
      <c r="B1346" s="36" t="s">
        <v>6323</v>
      </c>
      <c r="C1346" s="36" t="s">
        <v>11006</v>
      </c>
      <c r="D1346" s="36" t="s">
        <v>11007</v>
      </c>
      <c r="E1346" s="36" t="s">
        <v>4879</v>
      </c>
      <c r="F1346" s="36" t="s">
        <v>679</v>
      </c>
      <c r="G1346" s="36" t="s">
        <v>674</v>
      </c>
      <c r="H1346" s="36" t="s">
        <v>675</v>
      </c>
      <c r="I1346" s="37">
        <v>2.7</v>
      </c>
      <c r="J1346" s="38">
        <v>10000</v>
      </c>
      <c r="K1346" s="36" t="s">
        <v>104</v>
      </c>
      <c r="L1346" s="39">
        <v>43244</v>
      </c>
      <c r="M1346" s="39">
        <v>43306</v>
      </c>
      <c r="N1346" s="36" t="s">
        <v>6324</v>
      </c>
      <c r="O1346" s="36" t="s">
        <v>3760</v>
      </c>
      <c r="P1346" s="37">
        <v>7.5200000000000003E-2</v>
      </c>
      <c r="Q1346" s="36" t="s">
        <v>677</v>
      </c>
      <c r="R1346" s="36" t="s">
        <v>682</v>
      </c>
      <c r="S1346" s="47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</row>
    <row r="1347" spans="2:37">
      <c r="B1347" s="36" t="s">
        <v>6325</v>
      </c>
      <c r="C1347" s="36" t="s">
        <v>6326</v>
      </c>
      <c r="D1347" s="36" t="s">
        <v>11008</v>
      </c>
      <c r="E1347" s="36" t="s">
        <v>4879</v>
      </c>
      <c r="F1347" s="36" t="s">
        <v>9453</v>
      </c>
      <c r="G1347" s="36" t="s">
        <v>674</v>
      </c>
      <c r="H1347" s="36" t="s">
        <v>675</v>
      </c>
      <c r="I1347" s="37">
        <v>2.75</v>
      </c>
      <c r="J1347" s="38">
        <v>10000</v>
      </c>
      <c r="K1347" s="36" t="s">
        <v>104</v>
      </c>
      <c r="L1347" s="39">
        <v>43244</v>
      </c>
      <c r="M1347" s="39">
        <v>43306</v>
      </c>
      <c r="N1347" s="36" t="s">
        <v>6324</v>
      </c>
      <c r="O1347" s="36" t="s">
        <v>3760</v>
      </c>
      <c r="P1347" s="37">
        <v>5.4800000000000001E-2</v>
      </c>
      <c r="Q1347" s="36" t="s">
        <v>677</v>
      </c>
      <c r="R1347" s="36" t="s">
        <v>9492</v>
      </c>
      <c r="S1347" s="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</row>
    <row r="1348" spans="2:37">
      <c r="B1348" s="36" t="s">
        <v>6327</v>
      </c>
      <c r="C1348" s="36" t="s">
        <v>6328</v>
      </c>
      <c r="D1348" s="36" t="s">
        <v>11009</v>
      </c>
      <c r="E1348" s="36" t="s">
        <v>4879</v>
      </c>
      <c r="F1348" s="36" t="s">
        <v>679</v>
      </c>
      <c r="G1348" s="36" t="s">
        <v>674</v>
      </c>
      <c r="H1348" s="36" t="s">
        <v>675</v>
      </c>
      <c r="I1348" s="37">
        <v>2.8</v>
      </c>
      <c r="J1348" s="38">
        <v>10000</v>
      </c>
      <c r="K1348" s="36" t="s">
        <v>104</v>
      </c>
      <c r="L1348" s="39">
        <v>43244</v>
      </c>
      <c r="M1348" s="39">
        <v>43306</v>
      </c>
      <c r="N1348" s="36" t="s">
        <v>6324</v>
      </c>
      <c r="O1348" s="36" t="s">
        <v>3760</v>
      </c>
      <c r="P1348" s="37">
        <v>3.95E-2</v>
      </c>
      <c r="Q1348" s="36" t="s">
        <v>677</v>
      </c>
      <c r="R1348" s="36" t="s">
        <v>682</v>
      </c>
      <c r="S1348" s="47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</row>
    <row r="1349" spans="2:37">
      <c r="B1349" s="36" t="s">
        <v>3765</v>
      </c>
      <c r="C1349" s="36" t="s">
        <v>6329</v>
      </c>
      <c r="D1349" s="36" t="s">
        <v>6330</v>
      </c>
      <c r="E1349" s="36" t="s">
        <v>4879</v>
      </c>
      <c r="F1349" s="36" t="s">
        <v>679</v>
      </c>
      <c r="G1349" s="36" t="s">
        <v>674</v>
      </c>
      <c r="H1349" s="36" t="s">
        <v>675</v>
      </c>
      <c r="I1349" s="37">
        <v>2.85</v>
      </c>
      <c r="J1349" s="38">
        <v>10000</v>
      </c>
      <c r="K1349" s="36" t="s">
        <v>104</v>
      </c>
      <c r="L1349" s="39">
        <v>43244</v>
      </c>
      <c r="M1349" s="39">
        <v>43306</v>
      </c>
      <c r="N1349" s="36" t="s">
        <v>6324</v>
      </c>
      <c r="O1349" s="36" t="s">
        <v>3760</v>
      </c>
      <c r="P1349" s="37">
        <v>2.7400000000000001E-2</v>
      </c>
      <c r="Q1349" s="36" t="s">
        <v>677</v>
      </c>
      <c r="R1349" s="36" t="s">
        <v>682</v>
      </c>
      <c r="S1349" s="47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</row>
    <row r="1350" spans="2:37">
      <c r="B1350" s="36" t="s">
        <v>6331</v>
      </c>
      <c r="C1350" s="36" t="s">
        <v>6332</v>
      </c>
      <c r="D1350" s="36" t="s">
        <v>11010</v>
      </c>
      <c r="E1350" s="36" t="s">
        <v>4879</v>
      </c>
      <c r="F1350" s="36" t="s">
        <v>679</v>
      </c>
      <c r="G1350" s="36" t="s">
        <v>692</v>
      </c>
      <c r="H1350" s="36" t="s">
        <v>675</v>
      </c>
      <c r="I1350" s="37">
        <v>2.4500000000000002</v>
      </c>
      <c r="J1350" s="38">
        <v>10000</v>
      </c>
      <c r="K1350" s="36" t="s">
        <v>104</v>
      </c>
      <c r="L1350" s="39">
        <v>43244</v>
      </c>
      <c r="M1350" s="39">
        <v>43306</v>
      </c>
      <c r="N1350" s="36" t="s">
        <v>6324</v>
      </c>
      <c r="O1350" s="36" t="s">
        <v>3760</v>
      </c>
      <c r="P1350" s="37">
        <v>1.24E-2</v>
      </c>
      <c r="Q1350" s="36" t="s">
        <v>677</v>
      </c>
      <c r="R1350" s="36" t="s">
        <v>682</v>
      </c>
      <c r="S1350" s="47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</row>
    <row r="1351" spans="2:37">
      <c r="B1351" s="36" t="s">
        <v>6333</v>
      </c>
      <c r="C1351" s="36" t="s">
        <v>6334</v>
      </c>
      <c r="D1351" s="36" t="s">
        <v>6335</v>
      </c>
      <c r="E1351" s="36" t="s">
        <v>4879</v>
      </c>
      <c r="F1351" s="36" t="s">
        <v>679</v>
      </c>
      <c r="G1351" s="36" t="s">
        <v>692</v>
      </c>
      <c r="H1351" s="36" t="s">
        <v>675</v>
      </c>
      <c r="I1351" s="37">
        <v>2.5</v>
      </c>
      <c r="J1351" s="38">
        <v>10000</v>
      </c>
      <c r="K1351" s="36" t="s">
        <v>104</v>
      </c>
      <c r="L1351" s="39">
        <v>43244</v>
      </c>
      <c r="M1351" s="39">
        <v>43306</v>
      </c>
      <c r="N1351" s="36" t="s">
        <v>6324</v>
      </c>
      <c r="O1351" s="36" t="s">
        <v>3760</v>
      </c>
      <c r="P1351" s="37">
        <v>1.9E-2</v>
      </c>
      <c r="Q1351" s="36" t="s">
        <v>677</v>
      </c>
      <c r="R1351" s="36" t="s">
        <v>682</v>
      </c>
      <c r="S1351" s="47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</row>
    <row r="1352" spans="2:37">
      <c r="B1352" s="36" t="s">
        <v>105</v>
      </c>
      <c r="C1352" s="36" t="s">
        <v>11011</v>
      </c>
      <c r="D1352" s="36" t="s">
        <v>11012</v>
      </c>
      <c r="E1352" s="36" t="s">
        <v>4879</v>
      </c>
      <c r="F1352" s="36" t="s">
        <v>679</v>
      </c>
      <c r="G1352" s="36" t="s">
        <v>692</v>
      </c>
      <c r="H1352" s="36" t="s">
        <v>675</v>
      </c>
      <c r="I1352" s="37">
        <v>2.5499999999999998</v>
      </c>
      <c r="J1352" s="38">
        <v>10000</v>
      </c>
      <c r="K1352" s="36" t="s">
        <v>104</v>
      </c>
      <c r="L1352" s="39">
        <v>43244</v>
      </c>
      <c r="M1352" s="39">
        <v>43306</v>
      </c>
      <c r="N1352" s="36" t="s">
        <v>6324</v>
      </c>
      <c r="O1352" s="36" t="s">
        <v>3760</v>
      </c>
      <c r="P1352" s="37">
        <v>2.75E-2</v>
      </c>
      <c r="Q1352" s="36" t="s">
        <v>677</v>
      </c>
      <c r="R1352" s="36" t="s">
        <v>682</v>
      </c>
      <c r="S1352" s="47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</row>
    <row r="1353" spans="2:37">
      <c r="B1353" s="36" t="s">
        <v>6336</v>
      </c>
      <c r="C1353" s="36" t="s">
        <v>6337</v>
      </c>
      <c r="D1353" s="36" t="s">
        <v>6338</v>
      </c>
      <c r="E1353" s="36" t="s">
        <v>4879</v>
      </c>
      <c r="F1353" s="36" t="s">
        <v>679</v>
      </c>
      <c r="G1353" s="36" t="s">
        <v>692</v>
      </c>
      <c r="H1353" s="36" t="s">
        <v>9446</v>
      </c>
      <c r="I1353" s="37">
        <v>2.6</v>
      </c>
      <c r="J1353" s="38">
        <v>10000</v>
      </c>
      <c r="K1353" s="36" t="s">
        <v>104</v>
      </c>
      <c r="L1353" s="39">
        <v>43244</v>
      </c>
      <c r="M1353" s="39">
        <v>43306</v>
      </c>
      <c r="N1353" s="36" t="s">
        <v>6324</v>
      </c>
      <c r="O1353" s="36" t="s">
        <v>3760</v>
      </c>
      <c r="P1353" s="37">
        <v>4.1099999999999998E-2</v>
      </c>
      <c r="Q1353" s="36" t="s">
        <v>677</v>
      </c>
      <c r="R1353" s="36" t="s">
        <v>682</v>
      </c>
      <c r="S1353" s="47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</row>
    <row r="1354" spans="2:37">
      <c r="B1354" s="36" t="s">
        <v>6339</v>
      </c>
      <c r="C1354" s="36" t="s">
        <v>6340</v>
      </c>
      <c r="D1354" s="36" t="s">
        <v>6341</v>
      </c>
      <c r="E1354" s="36" t="s">
        <v>4879</v>
      </c>
      <c r="F1354" s="36" t="s">
        <v>679</v>
      </c>
      <c r="G1354" s="36" t="s">
        <v>692</v>
      </c>
      <c r="H1354" s="36" t="s">
        <v>9446</v>
      </c>
      <c r="I1354" s="37">
        <v>2.65</v>
      </c>
      <c r="J1354" s="38">
        <v>10000</v>
      </c>
      <c r="K1354" s="36" t="s">
        <v>104</v>
      </c>
      <c r="L1354" s="39">
        <v>43244</v>
      </c>
      <c r="M1354" s="39">
        <v>43306</v>
      </c>
      <c r="N1354" s="36" t="s">
        <v>6324</v>
      </c>
      <c r="O1354" s="36" t="s">
        <v>3760</v>
      </c>
      <c r="P1354" s="37">
        <v>5.8900000000000001E-2</v>
      </c>
      <c r="Q1354" s="36" t="s">
        <v>677</v>
      </c>
      <c r="R1354" s="36" t="s">
        <v>682</v>
      </c>
      <c r="S1354" s="47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</row>
    <row r="1355" spans="2:37">
      <c r="B1355" s="36" t="s">
        <v>11013</v>
      </c>
      <c r="C1355" s="36" t="s">
        <v>6342</v>
      </c>
      <c r="D1355" s="36" t="s">
        <v>6343</v>
      </c>
      <c r="E1355" s="36" t="s">
        <v>4879</v>
      </c>
      <c r="F1355" s="36" t="s">
        <v>679</v>
      </c>
      <c r="G1355" s="36" t="s">
        <v>692</v>
      </c>
      <c r="H1355" s="36" t="s">
        <v>675</v>
      </c>
      <c r="I1355" s="37">
        <v>2.7</v>
      </c>
      <c r="J1355" s="38">
        <v>10000</v>
      </c>
      <c r="K1355" s="36" t="s">
        <v>104</v>
      </c>
      <c r="L1355" s="39">
        <v>43244</v>
      </c>
      <c r="M1355" s="39">
        <v>43306</v>
      </c>
      <c r="N1355" s="36" t="s">
        <v>6324</v>
      </c>
      <c r="O1355" s="36" t="s">
        <v>3760</v>
      </c>
      <c r="P1355" s="37">
        <v>8.2400000000000001E-2</v>
      </c>
      <c r="Q1355" s="36" t="s">
        <v>677</v>
      </c>
      <c r="R1355" s="36" t="s">
        <v>682</v>
      </c>
      <c r="S1355" s="47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</row>
    <row r="1356" spans="2:37">
      <c r="B1356" s="36" t="s">
        <v>11014</v>
      </c>
      <c r="C1356" s="36" t="s">
        <v>6344</v>
      </c>
      <c r="D1356" s="36" t="s">
        <v>6345</v>
      </c>
      <c r="E1356" s="36" t="s">
        <v>4879</v>
      </c>
      <c r="F1356" s="36" t="s">
        <v>679</v>
      </c>
      <c r="G1356" s="36" t="s">
        <v>692</v>
      </c>
      <c r="H1356" s="36" t="s">
        <v>675</v>
      </c>
      <c r="I1356" s="37">
        <v>2.75</v>
      </c>
      <c r="J1356" s="38">
        <v>10000</v>
      </c>
      <c r="K1356" s="36" t="s">
        <v>104</v>
      </c>
      <c r="L1356" s="39">
        <v>43244</v>
      </c>
      <c r="M1356" s="39">
        <v>43306</v>
      </c>
      <c r="N1356" s="36" t="s">
        <v>6324</v>
      </c>
      <c r="O1356" s="36" t="s">
        <v>3760</v>
      </c>
      <c r="P1356" s="37">
        <v>0.1106</v>
      </c>
      <c r="Q1356" s="36" t="s">
        <v>677</v>
      </c>
      <c r="R1356" s="36" t="s">
        <v>682</v>
      </c>
      <c r="S1356" s="47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</row>
    <row r="1357" spans="2:37">
      <c r="B1357" s="36" t="s">
        <v>11015</v>
      </c>
      <c r="C1357" s="36" t="s">
        <v>6346</v>
      </c>
      <c r="D1357" s="36" t="s">
        <v>11016</v>
      </c>
      <c r="E1357" s="36" t="s">
        <v>4879</v>
      </c>
      <c r="F1357" s="36" t="s">
        <v>679</v>
      </c>
      <c r="G1357" s="36" t="s">
        <v>692</v>
      </c>
      <c r="H1357" s="36" t="s">
        <v>675</v>
      </c>
      <c r="I1357" s="37">
        <v>2.8</v>
      </c>
      <c r="J1357" s="38">
        <v>10000</v>
      </c>
      <c r="K1357" s="36" t="s">
        <v>104</v>
      </c>
      <c r="L1357" s="39">
        <v>43244</v>
      </c>
      <c r="M1357" s="39">
        <v>43306</v>
      </c>
      <c r="N1357" s="36" t="s">
        <v>6324</v>
      </c>
      <c r="O1357" s="36" t="s">
        <v>3760</v>
      </c>
      <c r="P1357" s="37">
        <v>0.1464</v>
      </c>
      <c r="Q1357" s="36" t="s">
        <v>677</v>
      </c>
      <c r="R1357" s="36" t="s">
        <v>682</v>
      </c>
      <c r="S1357" s="4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</row>
    <row r="1358" spans="2:37">
      <c r="B1358" s="36" t="s">
        <v>11017</v>
      </c>
      <c r="C1358" s="36" t="s">
        <v>3766</v>
      </c>
      <c r="D1358" s="36" t="s">
        <v>6347</v>
      </c>
      <c r="E1358" s="36" t="s">
        <v>4879</v>
      </c>
      <c r="F1358" s="36" t="s">
        <v>679</v>
      </c>
      <c r="G1358" s="36" t="s">
        <v>692</v>
      </c>
      <c r="H1358" s="36" t="s">
        <v>675</v>
      </c>
      <c r="I1358" s="37">
        <v>2.85</v>
      </c>
      <c r="J1358" s="38">
        <v>10000</v>
      </c>
      <c r="K1358" s="36" t="s">
        <v>104</v>
      </c>
      <c r="L1358" s="39">
        <v>43244</v>
      </c>
      <c r="M1358" s="39">
        <v>43306</v>
      </c>
      <c r="N1358" s="36" t="s">
        <v>6324</v>
      </c>
      <c r="O1358" s="36" t="s">
        <v>3760</v>
      </c>
      <c r="P1358" s="37">
        <v>0.18379999999999999</v>
      </c>
      <c r="Q1358" s="36" t="s">
        <v>677</v>
      </c>
      <c r="R1358" s="36" t="s">
        <v>682</v>
      </c>
      <c r="S1358" s="47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</row>
    <row r="1359" spans="2:37">
      <c r="B1359" s="36" t="s">
        <v>11018</v>
      </c>
      <c r="C1359" s="36" t="s">
        <v>106</v>
      </c>
      <c r="D1359" s="36" t="s">
        <v>3767</v>
      </c>
      <c r="E1359" s="36" t="s">
        <v>4879</v>
      </c>
      <c r="F1359" s="36" t="s">
        <v>679</v>
      </c>
      <c r="G1359" s="36" t="s">
        <v>674</v>
      </c>
      <c r="H1359" s="36" t="s">
        <v>675</v>
      </c>
      <c r="I1359" s="37">
        <v>2.4</v>
      </c>
      <c r="J1359" s="38">
        <v>10000</v>
      </c>
      <c r="K1359" s="36" t="s">
        <v>3573</v>
      </c>
      <c r="L1359" s="39">
        <v>43251</v>
      </c>
      <c r="M1359" s="39">
        <v>43278</v>
      </c>
      <c r="N1359" s="36" t="s">
        <v>5871</v>
      </c>
      <c r="O1359" s="36" t="s">
        <v>5872</v>
      </c>
      <c r="P1359" s="37">
        <v>0.21659999999999999</v>
      </c>
      <c r="Q1359" s="36" t="s">
        <v>677</v>
      </c>
      <c r="R1359" s="36" t="s">
        <v>682</v>
      </c>
      <c r="S1359" s="47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</row>
    <row r="1360" spans="2:37">
      <c r="B1360" s="36" t="s">
        <v>6348</v>
      </c>
      <c r="C1360" s="36" t="s">
        <v>6349</v>
      </c>
      <c r="D1360" s="36" t="s">
        <v>6350</v>
      </c>
      <c r="E1360" s="36" t="s">
        <v>4879</v>
      </c>
      <c r="F1360" s="36" t="s">
        <v>679</v>
      </c>
      <c r="G1360" s="36" t="s">
        <v>692</v>
      </c>
      <c r="H1360" s="36" t="s">
        <v>675</v>
      </c>
      <c r="I1360" s="37">
        <v>2.4</v>
      </c>
      <c r="J1360" s="38">
        <v>10000</v>
      </c>
      <c r="K1360" s="36" t="s">
        <v>3573</v>
      </c>
      <c r="L1360" s="39">
        <v>43251</v>
      </c>
      <c r="M1360" s="39">
        <v>43278</v>
      </c>
      <c r="N1360" s="36" t="s">
        <v>5871</v>
      </c>
      <c r="O1360" s="36" t="s">
        <v>5872</v>
      </c>
      <c r="P1360" s="37">
        <v>6.6E-3</v>
      </c>
      <c r="Q1360" s="36" t="s">
        <v>677</v>
      </c>
      <c r="R1360" s="36" t="s">
        <v>682</v>
      </c>
      <c r="S1360" s="47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</row>
    <row r="1361" spans="2:37">
      <c r="B1361" s="36" t="s">
        <v>6351</v>
      </c>
      <c r="C1361" s="36" t="s">
        <v>107</v>
      </c>
      <c r="D1361" s="36" t="s">
        <v>11019</v>
      </c>
      <c r="E1361" s="36" t="s">
        <v>4879</v>
      </c>
      <c r="F1361" s="36" t="s">
        <v>679</v>
      </c>
      <c r="G1361" s="36" t="s">
        <v>674</v>
      </c>
      <c r="H1361" s="36" t="s">
        <v>675</v>
      </c>
      <c r="I1361" s="37">
        <v>2.4</v>
      </c>
      <c r="J1361" s="38">
        <v>10000</v>
      </c>
      <c r="K1361" s="36" t="s">
        <v>104</v>
      </c>
      <c r="L1361" s="39">
        <v>43251</v>
      </c>
      <c r="M1361" s="39">
        <v>43306</v>
      </c>
      <c r="N1361" s="36" t="s">
        <v>6324</v>
      </c>
      <c r="O1361" s="36" t="s">
        <v>3760</v>
      </c>
      <c r="P1361" s="37">
        <v>0.23100000000000001</v>
      </c>
      <c r="Q1361" s="36" t="s">
        <v>677</v>
      </c>
      <c r="R1361" s="36" t="s">
        <v>682</v>
      </c>
      <c r="S1361" s="47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</row>
    <row r="1362" spans="2:37">
      <c r="B1362" s="36" t="s">
        <v>6352</v>
      </c>
      <c r="C1362" s="36" t="s">
        <v>6353</v>
      </c>
      <c r="D1362" s="36" t="s">
        <v>11020</v>
      </c>
      <c r="E1362" s="36" t="s">
        <v>4879</v>
      </c>
      <c r="F1362" s="36" t="s">
        <v>679</v>
      </c>
      <c r="G1362" s="36" t="s">
        <v>692</v>
      </c>
      <c r="H1362" s="36" t="s">
        <v>675</v>
      </c>
      <c r="I1362" s="37">
        <v>2.4</v>
      </c>
      <c r="J1362" s="38">
        <v>10000</v>
      </c>
      <c r="K1362" s="36" t="s">
        <v>104</v>
      </c>
      <c r="L1362" s="39">
        <v>43251</v>
      </c>
      <c r="M1362" s="39">
        <v>43306</v>
      </c>
      <c r="N1362" s="36" t="s">
        <v>6324</v>
      </c>
      <c r="O1362" s="36" t="s">
        <v>3760</v>
      </c>
      <c r="P1362" s="37">
        <v>1.5100000000000001E-2</v>
      </c>
      <c r="Q1362" s="36" t="s">
        <v>677</v>
      </c>
      <c r="R1362" s="36" t="s">
        <v>682</v>
      </c>
      <c r="S1362" s="47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</row>
    <row r="1363" spans="2:37">
      <c r="B1363" s="36" t="s">
        <v>3768</v>
      </c>
      <c r="C1363" s="36" t="s">
        <v>6354</v>
      </c>
      <c r="D1363" s="36" t="s">
        <v>6355</v>
      </c>
      <c r="E1363" s="36" t="s">
        <v>4879</v>
      </c>
      <c r="F1363" s="36" t="s">
        <v>679</v>
      </c>
      <c r="G1363" s="36" t="s">
        <v>674</v>
      </c>
      <c r="H1363" s="36" t="s">
        <v>675</v>
      </c>
      <c r="I1363" s="37">
        <v>2.4</v>
      </c>
      <c r="J1363" s="38">
        <v>10000</v>
      </c>
      <c r="K1363" s="36" t="s">
        <v>3685</v>
      </c>
      <c r="L1363" s="39">
        <v>43251</v>
      </c>
      <c r="M1363" s="39">
        <v>43369</v>
      </c>
      <c r="N1363" s="36" t="s">
        <v>3686</v>
      </c>
      <c r="O1363" s="36" t="s">
        <v>94</v>
      </c>
      <c r="P1363" s="37">
        <v>0.26669999999999999</v>
      </c>
      <c r="Q1363" s="36" t="s">
        <v>677</v>
      </c>
      <c r="R1363" s="36" t="s">
        <v>682</v>
      </c>
      <c r="S1363" s="47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</row>
    <row r="1364" spans="2:37">
      <c r="B1364" s="36" t="s">
        <v>6356</v>
      </c>
      <c r="C1364" s="36" t="s">
        <v>3769</v>
      </c>
      <c r="D1364" s="36" t="s">
        <v>3770</v>
      </c>
      <c r="E1364" s="36" t="s">
        <v>4879</v>
      </c>
      <c r="F1364" s="36" t="s">
        <v>679</v>
      </c>
      <c r="G1364" s="36" t="s">
        <v>692</v>
      </c>
      <c r="H1364" s="36" t="s">
        <v>675</v>
      </c>
      <c r="I1364" s="37">
        <v>2.4</v>
      </c>
      <c r="J1364" s="38">
        <v>10000</v>
      </c>
      <c r="K1364" s="36" t="s">
        <v>3685</v>
      </c>
      <c r="L1364" s="39">
        <v>43251</v>
      </c>
      <c r="M1364" s="39">
        <v>43369</v>
      </c>
      <c r="N1364" s="36" t="s">
        <v>3686</v>
      </c>
      <c r="O1364" s="36" t="s">
        <v>94</v>
      </c>
      <c r="P1364" s="37">
        <v>3.3099999999999997E-2</v>
      </c>
      <c r="Q1364" s="36" t="s">
        <v>677</v>
      </c>
      <c r="R1364" s="36" t="s">
        <v>682</v>
      </c>
      <c r="S1364" s="47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</row>
    <row r="1365" spans="2:37">
      <c r="B1365" s="36" t="s">
        <v>108</v>
      </c>
      <c r="C1365" s="36" t="s">
        <v>11021</v>
      </c>
      <c r="D1365" s="36" t="s">
        <v>3771</v>
      </c>
      <c r="E1365" s="36" t="s">
        <v>4879</v>
      </c>
      <c r="F1365" s="36" t="s">
        <v>679</v>
      </c>
      <c r="G1365" s="36" t="s">
        <v>674</v>
      </c>
      <c r="H1365" s="36" t="s">
        <v>675</v>
      </c>
      <c r="I1365" s="37">
        <v>2.3519999999999999</v>
      </c>
      <c r="J1365" s="38">
        <v>10202</v>
      </c>
      <c r="K1365" s="36" t="s">
        <v>6290</v>
      </c>
      <c r="L1365" s="39">
        <v>43251</v>
      </c>
      <c r="M1365" s="39">
        <v>43460</v>
      </c>
      <c r="N1365" s="36" t="s">
        <v>6293</v>
      </c>
      <c r="O1365" s="36" t="s">
        <v>3745</v>
      </c>
      <c r="P1365" s="37">
        <v>0.30669999999999997</v>
      </c>
      <c r="Q1365" s="36" t="s">
        <v>677</v>
      </c>
      <c r="R1365" s="36" t="s">
        <v>682</v>
      </c>
      <c r="S1365" s="47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</row>
    <row r="1366" spans="2:37">
      <c r="B1366" s="36" t="s">
        <v>6357</v>
      </c>
      <c r="C1366" s="36" t="s">
        <v>6358</v>
      </c>
      <c r="D1366" s="36" t="s">
        <v>6359</v>
      </c>
      <c r="E1366" s="36" t="s">
        <v>4879</v>
      </c>
      <c r="F1366" s="36" t="s">
        <v>679</v>
      </c>
      <c r="G1366" s="36" t="s">
        <v>692</v>
      </c>
      <c r="H1366" s="36" t="s">
        <v>675</v>
      </c>
      <c r="I1366" s="37">
        <v>2.3519999999999999</v>
      </c>
      <c r="J1366" s="38">
        <v>10202</v>
      </c>
      <c r="K1366" s="36" t="s">
        <v>6290</v>
      </c>
      <c r="L1366" s="39">
        <v>43251</v>
      </c>
      <c r="M1366" s="39">
        <v>43460</v>
      </c>
      <c r="N1366" s="36" t="s">
        <v>6293</v>
      </c>
      <c r="O1366" s="36" t="s">
        <v>3745</v>
      </c>
      <c r="P1366" s="37">
        <v>5.3400000000000003E-2</v>
      </c>
      <c r="Q1366" s="36" t="s">
        <v>677</v>
      </c>
      <c r="R1366" s="36" t="s">
        <v>682</v>
      </c>
      <c r="S1366" s="47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</row>
    <row r="1367" spans="2:37">
      <c r="B1367" s="36" t="s">
        <v>11022</v>
      </c>
      <c r="C1367" s="36" t="s">
        <v>11023</v>
      </c>
      <c r="D1367" s="36" t="s">
        <v>11024</v>
      </c>
      <c r="E1367" s="36" t="s">
        <v>4879</v>
      </c>
      <c r="F1367" s="36" t="s">
        <v>679</v>
      </c>
      <c r="G1367" s="36" t="s">
        <v>674</v>
      </c>
      <c r="H1367" s="36" t="s">
        <v>675</v>
      </c>
      <c r="I1367" s="37">
        <v>2.9</v>
      </c>
      <c r="J1367" s="38">
        <v>10000</v>
      </c>
      <c r="K1367" s="36" t="s">
        <v>104</v>
      </c>
      <c r="L1367" s="39">
        <v>43256</v>
      </c>
      <c r="M1367" s="39">
        <v>43306</v>
      </c>
      <c r="N1367" s="36" t="s">
        <v>6324</v>
      </c>
      <c r="O1367" s="36" t="s">
        <v>3760</v>
      </c>
      <c r="P1367" s="37">
        <v>1.3899999999999999E-2</v>
      </c>
      <c r="Q1367" s="36" t="s">
        <v>677</v>
      </c>
      <c r="R1367" s="36" t="s">
        <v>682</v>
      </c>
      <c r="S1367" s="4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</row>
    <row r="1368" spans="2:37">
      <c r="B1368" s="36" t="s">
        <v>11025</v>
      </c>
      <c r="C1368" s="36" t="s">
        <v>11026</v>
      </c>
      <c r="D1368" s="36" t="s">
        <v>11027</v>
      </c>
      <c r="E1368" s="36" t="s">
        <v>4879</v>
      </c>
      <c r="F1368" s="36" t="s">
        <v>679</v>
      </c>
      <c r="G1368" s="36" t="s">
        <v>692</v>
      </c>
      <c r="H1368" s="36" t="s">
        <v>675</v>
      </c>
      <c r="I1368" s="37">
        <v>2.9</v>
      </c>
      <c r="J1368" s="38">
        <v>10000</v>
      </c>
      <c r="K1368" s="36" t="s">
        <v>104</v>
      </c>
      <c r="L1368" s="39">
        <v>43256</v>
      </c>
      <c r="M1368" s="39">
        <v>43306</v>
      </c>
      <c r="N1368" s="36" t="s">
        <v>6324</v>
      </c>
      <c r="O1368" s="36" t="s">
        <v>3760</v>
      </c>
      <c r="P1368" s="37">
        <v>0.2167</v>
      </c>
      <c r="Q1368" s="36" t="s">
        <v>677</v>
      </c>
      <c r="R1368" s="36" t="s">
        <v>682</v>
      </c>
      <c r="S1368" s="47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</row>
    <row r="1369" spans="2:37">
      <c r="B1369" s="36" t="s">
        <v>3772</v>
      </c>
      <c r="C1369" s="36" t="s">
        <v>11028</v>
      </c>
      <c r="D1369" s="36" t="s">
        <v>6360</v>
      </c>
      <c r="E1369" s="36" t="s">
        <v>4879</v>
      </c>
      <c r="F1369" s="36" t="s">
        <v>679</v>
      </c>
      <c r="G1369" s="36" t="s">
        <v>674</v>
      </c>
      <c r="H1369" s="36" t="s">
        <v>675</v>
      </c>
      <c r="I1369" s="37">
        <v>2.35</v>
      </c>
      <c r="J1369" s="38">
        <v>10000</v>
      </c>
      <c r="K1369" s="36" t="s">
        <v>3573</v>
      </c>
      <c r="L1369" s="39">
        <v>43277</v>
      </c>
      <c r="M1369" s="39">
        <v>43278</v>
      </c>
      <c r="N1369" s="36" t="s">
        <v>5871</v>
      </c>
      <c r="O1369" s="36" t="s">
        <v>5872</v>
      </c>
      <c r="P1369" s="37">
        <v>0.19839999999999999</v>
      </c>
      <c r="Q1369" s="36" t="s">
        <v>677</v>
      </c>
      <c r="R1369" s="36" t="s">
        <v>682</v>
      </c>
      <c r="S1369" s="47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</row>
    <row r="1370" spans="2:37">
      <c r="B1370" s="36" t="s">
        <v>11029</v>
      </c>
      <c r="C1370" s="36" t="s">
        <v>6361</v>
      </c>
      <c r="D1370" s="36" t="s">
        <v>6362</v>
      </c>
      <c r="E1370" s="36" t="s">
        <v>4879</v>
      </c>
      <c r="F1370" s="36" t="s">
        <v>679</v>
      </c>
      <c r="G1370" s="36" t="s">
        <v>692</v>
      </c>
      <c r="H1370" s="36" t="s">
        <v>675</v>
      </c>
      <c r="I1370" s="37">
        <v>2.35</v>
      </c>
      <c r="J1370" s="38">
        <v>10000</v>
      </c>
      <c r="K1370" s="36" t="s">
        <v>3573</v>
      </c>
      <c r="L1370" s="39">
        <v>43277</v>
      </c>
      <c r="M1370" s="39">
        <v>43278</v>
      </c>
      <c r="N1370" s="36" t="s">
        <v>5871</v>
      </c>
      <c r="O1370" s="36" t="s">
        <v>5872</v>
      </c>
      <c r="P1370" s="37">
        <v>1E-4</v>
      </c>
      <c r="Q1370" s="36" t="s">
        <v>677</v>
      </c>
      <c r="R1370" s="36" t="s">
        <v>682</v>
      </c>
      <c r="S1370" s="47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</row>
    <row r="1371" spans="2:37">
      <c r="B1371" s="36" t="s">
        <v>11030</v>
      </c>
      <c r="C1371" s="36" t="s">
        <v>3773</v>
      </c>
      <c r="D1371" s="36" t="s">
        <v>6363</v>
      </c>
      <c r="E1371" s="36" t="s">
        <v>4879</v>
      </c>
      <c r="F1371" s="36" t="s">
        <v>679</v>
      </c>
      <c r="G1371" s="36" t="s">
        <v>9487</v>
      </c>
      <c r="H1371" s="36" t="s">
        <v>675</v>
      </c>
      <c r="I1371" s="37">
        <v>2.35</v>
      </c>
      <c r="J1371" s="38">
        <v>10000</v>
      </c>
      <c r="K1371" s="36" t="s">
        <v>104</v>
      </c>
      <c r="L1371" s="39">
        <v>43277</v>
      </c>
      <c r="M1371" s="39">
        <v>43306</v>
      </c>
      <c r="N1371" s="36" t="s">
        <v>11031</v>
      </c>
      <c r="O1371" s="36" t="s">
        <v>3760</v>
      </c>
      <c r="P1371" s="37">
        <v>0.2099</v>
      </c>
      <c r="Q1371" s="36" t="s">
        <v>677</v>
      </c>
      <c r="R1371" s="36" t="s">
        <v>682</v>
      </c>
      <c r="S1371" s="47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</row>
    <row r="1372" spans="2:37">
      <c r="B1372" s="36" t="s">
        <v>6364</v>
      </c>
      <c r="C1372" s="36" t="s">
        <v>11032</v>
      </c>
      <c r="D1372" s="36" t="s">
        <v>3774</v>
      </c>
      <c r="E1372" s="36" t="s">
        <v>4879</v>
      </c>
      <c r="F1372" s="36" t="s">
        <v>679</v>
      </c>
      <c r="G1372" s="36" t="s">
        <v>692</v>
      </c>
      <c r="H1372" s="36" t="s">
        <v>675</v>
      </c>
      <c r="I1372" s="37">
        <v>2.35</v>
      </c>
      <c r="J1372" s="38">
        <v>10000</v>
      </c>
      <c r="K1372" s="36" t="s">
        <v>104</v>
      </c>
      <c r="L1372" s="39">
        <v>43277</v>
      </c>
      <c r="M1372" s="39">
        <v>43306</v>
      </c>
      <c r="N1372" s="36" t="s">
        <v>6324</v>
      </c>
      <c r="O1372" s="36" t="s">
        <v>3760</v>
      </c>
      <c r="P1372" s="37">
        <v>6.4000000000000003E-3</v>
      </c>
      <c r="Q1372" s="36" t="s">
        <v>677</v>
      </c>
      <c r="R1372" s="36" t="s">
        <v>682</v>
      </c>
      <c r="S1372" s="47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</row>
    <row r="1373" spans="2:37">
      <c r="B1373" s="36" t="s">
        <v>11033</v>
      </c>
      <c r="C1373" s="36" t="s">
        <v>11034</v>
      </c>
      <c r="D1373" s="36" t="s">
        <v>6365</v>
      </c>
      <c r="E1373" s="36" t="s">
        <v>4879</v>
      </c>
      <c r="F1373" s="36" t="s">
        <v>679</v>
      </c>
      <c r="G1373" s="36" t="s">
        <v>674</v>
      </c>
      <c r="H1373" s="36" t="s">
        <v>675</v>
      </c>
      <c r="I1373" s="37">
        <v>2.35</v>
      </c>
      <c r="J1373" s="38">
        <v>10000</v>
      </c>
      <c r="K1373" s="36" t="s">
        <v>3685</v>
      </c>
      <c r="L1373" s="39">
        <v>43277</v>
      </c>
      <c r="M1373" s="39">
        <v>43369</v>
      </c>
      <c r="N1373" s="36" t="s">
        <v>3686</v>
      </c>
      <c r="O1373" s="36" t="s">
        <v>94</v>
      </c>
      <c r="P1373" s="37">
        <v>0.24110000000000001</v>
      </c>
      <c r="Q1373" s="36" t="s">
        <v>677</v>
      </c>
      <c r="R1373" s="36" t="s">
        <v>682</v>
      </c>
      <c r="S1373" s="47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</row>
    <row r="1374" spans="2:37">
      <c r="B1374" s="36" t="s">
        <v>11035</v>
      </c>
      <c r="C1374" s="36" t="s">
        <v>11036</v>
      </c>
      <c r="D1374" s="36" t="s">
        <v>11037</v>
      </c>
      <c r="E1374" s="36" t="s">
        <v>4879</v>
      </c>
      <c r="F1374" s="36" t="s">
        <v>679</v>
      </c>
      <c r="G1374" s="36" t="s">
        <v>692</v>
      </c>
      <c r="H1374" s="36" t="s">
        <v>675</v>
      </c>
      <c r="I1374" s="37">
        <v>2.35</v>
      </c>
      <c r="J1374" s="38">
        <v>10000</v>
      </c>
      <c r="K1374" s="36" t="s">
        <v>3685</v>
      </c>
      <c r="L1374" s="39">
        <v>43277</v>
      </c>
      <c r="M1374" s="39">
        <v>43369</v>
      </c>
      <c r="N1374" s="36" t="s">
        <v>3686</v>
      </c>
      <c r="O1374" s="36" t="s">
        <v>94</v>
      </c>
      <c r="P1374" s="37">
        <v>3.04E-2</v>
      </c>
      <c r="Q1374" s="36" t="s">
        <v>677</v>
      </c>
      <c r="R1374" s="36" t="s">
        <v>682</v>
      </c>
      <c r="S1374" s="47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</row>
    <row r="1375" spans="2:37">
      <c r="B1375" s="36" t="s">
        <v>6366</v>
      </c>
      <c r="C1375" s="36" t="s">
        <v>6367</v>
      </c>
      <c r="D1375" s="36" t="s">
        <v>3775</v>
      </c>
      <c r="E1375" s="36" t="s">
        <v>4879</v>
      </c>
      <c r="F1375" s="36" t="s">
        <v>679</v>
      </c>
      <c r="G1375" s="36" t="s">
        <v>674</v>
      </c>
      <c r="H1375" s="36" t="s">
        <v>675</v>
      </c>
      <c r="I1375" s="37">
        <v>2.3029999999999999</v>
      </c>
      <c r="J1375" s="38">
        <v>10202</v>
      </c>
      <c r="K1375" s="36" t="s">
        <v>6290</v>
      </c>
      <c r="L1375" s="39">
        <v>43277</v>
      </c>
      <c r="M1375" s="39">
        <v>43460</v>
      </c>
      <c r="N1375" s="36" t="s">
        <v>6293</v>
      </c>
      <c r="O1375" s="36" t="s">
        <v>3745</v>
      </c>
      <c r="P1375" s="37">
        <v>0.27860000000000001</v>
      </c>
      <c r="Q1375" s="36" t="s">
        <v>677</v>
      </c>
      <c r="R1375" s="36" t="s">
        <v>682</v>
      </c>
      <c r="S1375" s="47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</row>
    <row r="1376" spans="2:37">
      <c r="B1376" s="36" t="s">
        <v>11038</v>
      </c>
      <c r="C1376" s="36" t="s">
        <v>11039</v>
      </c>
      <c r="D1376" s="36" t="s">
        <v>6368</v>
      </c>
      <c r="E1376" s="36" t="s">
        <v>4879</v>
      </c>
      <c r="F1376" s="36" t="s">
        <v>679</v>
      </c>
      <c r="G1376" s="36" t="s">
        <v>692</v>
      </c>
      <c r="H1376" s="36" t="s">
        <v>675</v>
      </c>
      <c r="I1376" s="37">
        <v>2.3029999999999999</v>
      </c>
      <c r="J1376" s="38">
        <v>10202</v>
      </c>
      <c r="K1376" s="36" t="s">
        <v>6290</v>
      </c>
      <c r="L1376" s="39">
        <v>43277</v>
      </c>
      <c r="M1376" s="39">
        <v>43460</v>
      </c>
      <c r="N1376" s="36" t="s">
        <v>6293</v>
      </c>
      <c r="O1376" s="36" t="s">
        <v>3745</v>
      </c>
      <c r="P1376" s="37">
        <v>5.6399999999999999E-2</v>
      </c>
      <c r="Q1376" s="36" t="s">
        <v>677</v>
      </c>
      <c r="R1376" s="36" t="s">
        <v>682</v>
      </c>
      <c r="S1376" s="47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</row>
    <row r="1377" spans="2:37">
      <c r="B1377" s="36" t="s">
        <v>6369</v>
      </c>
      <c r="C1377" s="36" t="s">
        <v>6370</v>
      </c>
      <c r="D1377" s="36" t="s">
        <v>11040</v>
      </c>
      <c r="E1377" s="36" t="s">
        <v>4879</v>
      </c>
      <c r="F1377" s="36" t="s">
        <v>679</v>
      </c>
      <c r="G1377" s="36" t="s">
        <v>674</v>
      </c>
      <c r="H1377" s="36" t="s">
        <v>675</v>
      </c>
      <c r="I1377" s="37">
        <v>2.2999999999999998</v>
      </c>
      <c r="J1377" s="38">
        <v>10000</v>
      </c>
      <c r="K1377" s="36" t="s">
        <v>3573</v>
      </c>
      <c r="L1377" s="39">
        <v>43278</v>
      </c>
      <c r="M1377" s="39">
        <v>43278</v>
      </c>
      <c r="N1377" s="36" t="s">
        <v>5871</v>
      </c>
      <c r="O1377" s="36" t="s">
        <v>5872</v>
      </c>
      <c r="P1377" s="37">
        <v>0.22020000000000001</v>
      </c>
      <c r="Q1377" s="36" t="s">
        <v>677</v>
      </c>
      <c r="R1377" s="36" t="s">
        <v>682</v>
      </c>
      <c r="S1377" s="4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</row>
    <row r="1378" spans="2:37">
      <c r="B1378" s="36" t="s">
        <v>3776</v>
      </c>
      <c r="C1378" s="36" t="s">
        <v>3777</v>
      </c>
      <c r="D1378" s="36" t="s">
        <v>3778</v>
      </c>
      <c r="E1378" s="36" t="s">
        <v>4879</v>
      </c>
      <c r="F1378" s="36" t="s">
        <v>679</v>
      </c>
      <c r="G1378" s="36" t="s">
        <v>692</v>
      </c>
      <c r="H1378" s="36" t="s">
        <v>675</v>
      </c>
      <c r="I1378" s="37">
        <v>2.2999999999999998</v>
      </c>
      <c r="J1378" s="38">
        <v>10000</v>
      </c>
      <c r="K1378" s="36" t="s">
        <v>3573</v>
      </c>
      <c r="L1378" s="39">
        <v>43278</v>
      </c>
      <c r="M1378" s="39">
        <v>43278</v>
      </c>
      <c r="N1378" s="36" t="s">
        <v>5871</v>
      </c>
      <c r="O1378" s="36" t="s">
        <v>5872</v>
      </c>
      <c r="P1378" s="37">
        <v>1E-4</v>
      </c>
      <c r="Q1378" s="36" t="s">
        <v>677</v>
      </c>
      <c r="R1378" s="36" t="s">
        <v>682</v>
      </c>
      <c r="S1378" s="47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</row>
    <row r="1379" spans="2:37">
      <c r="B1379" s="36" t="s">
        <v>6371</v>
      </c>
      <c r="C1379" s="36" t="s">
        <v>3779</v>
      </c>
      <c r="D1379" s="36" t="s">
        <v>6372</v>
      </c>
      <c r="E1379" s="36" t="s">
        <v>4879</v>
      </c>
      <c r="F1379" s="36" t="s">
        <v>679</v>
      </c>
      <c r="G1379" s="36" t="s">
        <v>674</v>
      </c>
      <c r="H1379" s="36" t="s">
        <v>675</v>
      </c>
      <c r="I1379" s="37">
        <v>2.2999999999999998</v>
      </c>
      <c r="J1379" s="38">
        <v>10000</v>
      </c>
      <c r="K1379" s="36" t="s">
        <v>104</v>
      </c>
      <c r="L1379" s="39">
        <v>43278</v>
      </c>
      <c r="M1379" s="39">
        <v>43306</v>
      </c>
      <c r="N1379" s="36" t="s">
        <v>6324</v>
      </c>
      <c r="O1379" s="36" t="s">
        <v>3760</v>
      </c>
      <c r="P1379" s="37">
        <v>0.23100000000000001</v>
      </c>
      <c r="Q1379" s="36" t="s">
        <v>677</v>
      </c>
      <c r="R1379" s="36" t="s">
        <v>682</v>
      </c>
      <c r="S1379" s="47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</row>
    <row r="1380" spans="2:37">
      <c r="B1380" s="36" t="s">
        <v>6373</v>
      </c>
      <c r="C1380" s="36" t="s">
        <v>6374</v>
      </c>
      <c r="D1380" s="36" t="s">
        <v>11041</v>
      </c>
      <c r="E1380" s="36" t="s">
        <v>4879</v>
      </c>
      <c r="F1380" s="36" t="s">
        <v>679</v>
      </c>
      <c r="G1380" s="36" t="s">
        <v>692</v>
      </c>
      <c r="H1380" s="36" t="s">
        <v>675</v>
      </c>
      <c r="I1380" s="37">
        <v>2.2999999999999998</v>
      </c>
      <c r="J1380" s="38">
        <v>10000</v>
      </c>
      <c r="K1380" s="36" t="s">
        <v>104</v>
      </c>
      <c r="L1380" s="39">
        <v>43278</v>
      </c>
      <c r="M1380" s="39">
        <v>43306</v>
      </c>
      <c r="N1380" s="36" t="s">
        <v>6324</v>
      </c>
      <c r="O1380" s="36" t="s">
        <v>3760</v>
      </c>
      <c r="P1380" s="37">
        <v>3.5000000000000001E-3</v>
      </c>
      <c r="Q1380" s="36" t="s">
        <v>677</v>
      </c>
      <c r="R1380" s="36" t="s">
        <v>682</v>
      </c>
      <c r="S1380" s="47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</row>
    <row r="1381" spans="2:37">
      <c r="B1381" s="36" t="s">
        <v>11042</v>
      </c>
      <c r="C1381" s="36" t="s">
        <v>6375</v>
      </c>
      <c r="D1381" s="36" t="s">
        <v>11043</v>
      </c>
      <c r="E1381" s="36" t="s">
        <v>4879</v>
      </c>
      <c r="F1381" s="36" t="s">
        <v>679</v>
      </c>
      <c r="G1381" s="36" t="s">
        <v>674</v>
      </c>
      <c r="H1381" s="36" t="s">
        <v>675</v>
      </c>
      <c r="I1381" s="37">
        <v>2.2999999999999998</v>
      </c>
      <c r="J1381" s="38">
        <v>10000</v>
      </c>
      <c r="K1381" s="36" t="s">
        <v>3685</v>
      </c>
      <c r="L1381" s="39">
        <v>43278</v>
      </c>
      <c r="M1381" s="39">
        <v>43369</v>
      </c>
      <c r="N1381" s="36" t="s">
        <v>3686</v>
      </c>
      <c r="O1381" s="36" t="s">
        <v>94</v>
      </c>
      <c r="P1381" s="37">
        <v>0.2576</v>
      </c>
      <c r="Q1381" s="36" t="s">
        <v>677</v>
      </c>
      <c r="R1381" s="36" t="s">
        <v>682</v>
      </c>
      <c r="S1381" s="47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</row>
    <row r="1382" spans="2:37">
      <c r="B1382" s="36" t="s">
        <v>6376</v>
      </c>
      <c r="C1382" s="36" t="s">
        <v>6377</v>
      </c>
      <c r="D1382" s="36" t="s">
        <v>3780</v>
      </c>
      <c r="E1382" s="36" t="s">
        <v>4879</v>
      </c>
      <c r="F1382" s="36" t="s">
        <v>679</v>
      </c>
      <c r="G1382" s="36" t="s">
        <v>692</v>
      </c>
      <c r="H1382" s="36" t="s">
        <v>675</v>
      </c>
      <c r="I1382" s="37">
        <v>2.2999999999999998</v>
      </c>
      <c r="J1382" s="38">
        <v>10000</v>
      </c>
      <c r="K1382" s="36" t="s">
        <v>3685</v>
      </c>
      <c r="L1382" s="39">
        <v>43278</v>
      </c>
      <c r="M1382" s="39">
        <v>43369</v>
      </c>
      <c r="N1382" s="36" t="s">
        <v>3686</v>
      </c>
      <c r="O1382" s="36" t="s">
        <v>94</v>
      </c>
      <c r="P1382" s="37">
        <v>2.6800000000000001E-2</v>
      </c>
      <c r="Q1382" s="36" t="s">
        <v>677</v>
      </c>
      <c r="R1382" s="36" t="s">
        <v>682</v>
      </c>
      <c r="S1382" s="47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</row>
    <row r="1383" spans="2:37">
      <c r="B1383" s="36" t="s">
        <v>6378</v>
      </c>
      <c r="C1383" s="36" t="s">
        <v>11044</v>
      </c>
      <c r="D1383" s="36" t="s">
        <v>3781</v>
      </c>
      <c r="E1383" s="36" t="s">
        <v>4879</v>
      </c>
      <c r="F1383" s="36" t="s">
        <v>679</v>
      </c>
      <c r="G1383" s="36" t="s">
        <v>674</v>
      </c>
      <c r="H1383" s="36" t="s">
        <v>675</v>
      </c>
      <c r="I1383" s="37">
        <v>2.254</v>
      </c>
      <c r="J1383" s="38">
        <v>10202</v>
      </c>
      <c r="K1383" s="36" t="s">
        <v>6290</v>
      </c>
      <c r="L1383" s="39">
        <v>43278</v>
      </c>
      <c r="M1383" s="39">
        <v>43460</v>
      </c>
      <c r="N1383" s="36" t="s">
        <v>6293</v>
      </c>
      <c r="O1383" s="36" t="s">
        <v>3745</v>
      </c>
      <c r="P1383" s="37">
        <v>0.2999</v>
      </c>
      <c r="Q1383" s="36" t="s">
        <v>677</v>
      </c>
      <c r="R1383" s="36" t="s">
        <v>682</v>
      </c>
      <c r="S1383" s="47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</row>
    <row r="1384" spans="2:37">
      <c r="B1384" s="36" t="s">
        <v>11045</v>
      </c>
      <c r="C1384" s="36" t="s">
        <v>11046</v>
      </c>
      <c r="D1384" s="36" t="s">
        <v>11047</v>
      </c>
      <c r="E1384" s="36" t="s">
        <v>4879</v>
      </c>
      <c r="F1384" s="36" t="s">
        <v>679</v>
      </c>
      <c r="G1384" s="36" t="s">
        <v>692</v>
      </c>
      <c r="H1384" s="36" t="s">
        <v>675</v>
      </c>
      <c r="I1384" s="37">
        <v>2.254</v>
      </c>
      <c r="J1384" s="38">
        <v>10202</v>
      </c>
      <c r="K1384" s="36" t="s">
        <v>6290</v>
      </c>
      <c r="L1384" s="39">
        <v>43278</v>
      </c>
      <c r="M1384" s="39">
        <v>43460</v>
      </c>
      <c r="N1384" s="36" t="s">
        <v>6293</v>
      </c>
      <c r="O1384" s="36" t="s">
        <v>11048</v>
      </c>
      <c r="P1384" s="37">
        <v>5.5100000000000003E-2</v>
      </c>
      <c r="Q1384" s="36" t="s">
        <v>677</v>
      </c>
      <c r="R1384" s="36" t="s">
        <v>682</v>
      </c>
      <c r="S1384" s="47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</row>
    <row r="1385" spans="2:37">
      <c r="B1385" s="36" t="s">
        <v>6379</v>
      </c>
      <c r="C1385" s="36" t="s">
        <v>3782</v>
      </c>
      <c r="D1385" s="36" t="s">
        <v>6380</v>
      </c>
      <c r="E1385" s="36" t="s">
        <v>4879</v>
      </c>
      <c r="F1385" s="36" t="s">
        <v>679</v>
      </c>
      <c r="G1385" s="36" t="s">
        <v>674</v>
      </c>
      <c r="H1385" s="36" t="s">
        <v>675</v>
      </c>
      <c r="I1385" s="37">
        <v>2.25</v>
      </c>
      <c r="J1385" s="38">
        <v>10000</v>
      </c>
      <c r="K1385" s="36" t="s">
        <v>104</v>
      </c>
      <c r="L1385" s="39">
        <v>43279</v>
      </c>
      <c r="M1385" s="39">
        <v>43306</v>
      </c>
      <c r="N1385" s="36" t="s">
        <v>11031</v>
      </c>
      <c r="O1385" s="36" t="s">
        <v>3760</v>
      </c>
      <c r="P1385" s="37">
        <v>0.22539999999999999</v>
      </c>
      <c r="Q1385" s="36" t="s">
        <v>677</v>
      </c>
      <c r="R1385" s="36" t="s">
        <v>9492</v>
      </c>
      <c r="S1385" s="47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</row>
    <row r="1386" spans="2:37">
      <c r="B1386" s="36" t="s">
        <v>11049</v>
      </c>
      <c r="C1386" s="36" t="s">
        <v>11050</v>
      </c>
      <c r="D1386" s="36" t="s">
        <v>3783</v>
      </c>
      <c r="E1386" s="36" t="s">
        <v>4879</v>
      </c>
      <c r="F1386" s="36" t="s">
        <v>679</v>
      </c>
      <c r="G1386" s="36" t="s">
        <v>692</v>
      </c>
      <c r="H1386" s="36" t="s">
        <v>675</v>
      </c>
      <c r="I1386" s="37">
        <v>2.25</v>
      </c>
      <c r="J1386" s="38">
        <v>10000</v>
      </c>
      <c r="K1386" s="36" t="s">
        <v>104</v>
      </c>
      <c r="L1386" s="39">
        <v>43279</v>
      </c>
      <c r="M1386" s="39">
        <v>43306</v>
      </c>
      <c r="N1386" s="36" t="s">
        <v>6324</v>
      </c>
      <c r="O1386" s="36" t="s">
        <v>11051</v>
      </c>
      <c r="P1386" s="37">
        <v>5.7000000000000002E-3</v>
      </c>
      <c r="Q1386" s="36" t="s">
        <v>677</v>
      </c>
      <c r="R1386" s="36" t="s">
        <v>682</v>
      </c>
      <c r="S1386" s="47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</row>
    <row r="1387" spans="2:37">
      <c r="B1387" s="36" t="s">
        <v>11052</v>
      </c>
      <c r="C1387" s="36" t="s">
        <v>6381</v>
      </c>
      <c r="D1387" s="36" t="s">
        <v>3784</v>
      </c>
      <c r="E1387" s="36" t="s">
        <v>4879</v>
      </c>
      <c r="F1387" s="36" t="s">
        <v>679</v>
      </c>
      <c r="G1387" s="36" t="s">
        <v>674</v>
      </c>
      <c r="H1387" s="36" t="s">
        <v>675</v>
      </c>
      <c r="I1387" s="37">
        <v>2.25</v>
      </c>
      <c r="J1387" s="38">
        <v>10000</v>
      </c>
      <c r="K1387" s="36" t="s">
        <v>3685</v>
      </c>
      <c r="L1387" s="39">
        <v>43279</v>
      </c>
      <c r="M1387" s="39">
        <v>43369</v>
      </c>
      <c r="N1387" s="36" t="s">
        <v>10910</v>
      </c>
      <c r="O1387" s="36" t="s">
        <v>94</v>
      </c>
      <c r="P1387" s="37">
        <v>0.2525</v>
      </c>
      <c r="Q1387" s="36" t="s">
        <v>677</v>
      </c>
      <c r="R1387" s="36" t="s">
        <v>682</v>
      </c>
      <c r="S1387" s="4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</row>
    <row r="1388" spans="2:37">
      <c r="B1388" s="36" t="s">
        <v>6382</v>
      </c>
      <c r="C1388" s="36" t="s">
        <v>11053</v>
      </c>
      <c r="D1388" s="36" t="s">
        <v>6383</v>
      </c>
      <c r="E1388" s="36" t="s">
        <v>4879</v>
      </c>
      <c r="F1388" s="36" t="s">
        <v>679</v>
      </c>
      <c r="G1388" s="36" t="s">
        <v>692</v>
      </c>
      <c r="H1388" s="36" t="s">
        <v>675</v>
      </c>
      <c r="I1388" s="37">
        <v>2.25</v>
      </c>
      <c r="J1388" s="38">
        <v>10000</v>
      </c>
      <c r="K1388" s="36" t="s">
        <v>3685</v>
      </c>
      <c r="L1388" s="39">
        <v>43279</v>
      </c>
      <c r="M1388" s="39">
        <v>43369</v>
      </c>
      <c r="N1388" s="36" t="s">
        <v>3686</v>
      </c>
      <c r="O1388" s="36" t="s">
        <v>94</v>
      </c>
      <c r="P1388" s="37">
        <v>2.87E-2</v>
      </c>
      <c r="Q1388" s="36" t="s">
        <v>677</v>
      </c>
      <c r="R1388" s="36" t="s">
        <v>682</v>
      </c>
      <c r="S1388" s="47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</row>
    <row r="1389" spans="2:37">
      <c r="B1389" s="36" t="s">
        <v>3785</v>
      </c>
      <c r="C1389" s="36" t="s">
        <v>6384</v>
      </c>
      <c r="D1389" s="36" t="s">
        <v>3786</v>
      </c>
      <c r="E1389" s="36" t="s">
        <v>4879</v>
      </c>
      <c r="F1389" s="36" t="s">
        <v>679</v>
      </c>
      <c r="G1389" s="36" t="s">
        <v>674</v>
      </c>
      <c r="H1389" s="36" t="s">
        <v>675</v>
      </c>
      <c r="I1389" s="37">
        <v>2.2050000000000001</v>
      </c>
      <c r="J1389" s="38">
        <v>10202</v>
      </c>
      <c r="K1389" s="36" t="s">
        <v>6290</v>
      </c>
      <c r="L1389" s="39">
        <v>43279</v>
      </c>
      <c r="M1389" s="39">
        <v>43460</v>
      </c>
      <c r="N1389" s="36" t="s">
        <v>6293</v>
      </c>
      <c r="O1389" s="36" t="s">
        <v>3745</v>
      </c>
      <c r="P1389" s="37">
        <v>0.29649999999999999</v>
      </c>
      <c r="Q1389" s="36" t="s">
        <v>677</v>
      </c>
      <c r="R1389" s="36" t="s">
        <v>682</v>
      </c>
      <c r="S1389" s="47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</row>
    <row r="1390" spans="2:37">
      <c r="B1390" s="36" t="s">
        <v>11054</v>
      </c>
      <c r="C1390" s="36" t="s">
        <v>6385</v>
      </c>
      <c r="D1390" s="36" t="s">
        <v>3787</v>
      </c>
      <c r="E1390" s="36" t="s">
        <v>4879</v>
      </c>
      <c r="F1390" s="36" t="s">
        <v>679</v>
      </c>
      <c r="G1390" s="36" t="s">
        <v>692</v>
      </c>
      <c r="H1390" s="36" t="s">
        <v>675</v>
      </c>
      <c r="I1390" s="37">
        <v>2.2050000000000001</v>
      </c>
      <c r="J1390" s="38">
        <v>10202</v>
      </c>
      <c r="K1390" s="36" t="s">
        <v>6290</v>
      </c>
      <c r="L1390" s="39">
        <v>43279</v>
      </c>
      <c r="M1390" s="39">
        <v>43460</v>
      </c>
      <c r="N1390" s="36" t="s">
        <v>6293</v>
      </c>
      <c r="O1390" s="36" t="s">
        <v>3745</v>
      </c>
      <c r="P1390" s="37">
        <v>5.7099999999999998E-2</v>
      </c>
      <c r="Q1390" s="36" t="s">
        <v>677</v>
      </c>
      <c r="R1390" s="36" t="s">
        <v>682</v>
      </c>
      <c r="S1390" s="47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</row>
    <row r="1391" spans="2:37">
      <c r="B1391" s="36" t="s">
        <v>6386</v>
      </c>
      <c r="C1391" s="36" t="s">
        <v>3788</v>
      </c>
      <c r="D1391" s="36" t="s">
        <v>6387</v>
      </c>
      <c r="E1391" s="36" t="s">
        <v>4879</v>
      </c>
      <c r="F1391" s="36" t="s">
        <v>679</v>
      </c>
      <c r="G1391" s="36" t="s">
        <v>674</v>
      </c>
      <c r="H1391" s="36" t="s">
        <v>675</v>
      </c>
      <c r="I1391" s="37">
        <v>2.25</v>
      </c>
      <c r="J1391" s="38">
        <v>10000</v>
      </c>
      <c r="K1391" s="36" t="s">
        <v>110</v>
      </c>
      <c r="L1391" s="39">
        <v>43279</v>
      </c>
      <c r="M1391" s="39">
        <v>43334</v>
      </c>
      <c r="N1391" s="36" t="s">
        <v>109</v>
      </c>
      <c r="O1391" s="36" t="s">
        <v>6390</v>
      </c>
      <c r="P1391" s="37">
        <v>0.2387</v>
      </c>
      <c r="Q1391" s="36" t="s">
        <v>677</v>
      </c>
      <c r="R1391" s="36" t="s">
        <v>682</v>
      </c>
      <c r="S1391" s="47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</row>
    <row r="1392" spans="2:37">
      <c r="B1392" s="36" t="s">
        <v>6388</v>
      </c>
      <c r="C1392" s="36" t="s">
        <v>11055</v>
      </c>
      <c r="D1392" s="36" t="s">
        <v>6389</v>
      </c>
      <c r="E1392" s="36" t="s">
        <v>4879</v>
      </c>
      <c r="F1392" s="36" t="s">
        <v>679</v>
      </c>
      <c r="G1392" s="36" t="s">
        <v>674</v>
      </c>
      <c r="H1392" s="36" t="s">
        <v>675</v>
      </c>
      <c r="I1392" s="37">
        <v>2.2999999999999998</v>
      </c>
      <c r="J1392" s="38">
        <v>10000</v>
      </c>
      <c r="K1392" s="36" t="s">
        <v>110</v>
      </c>
      <c r="L1392" s="39">
        <v>43279</v>
      </c>
      <c r="M1392" s="39">
        <v>43334</v>
      </c>
      <c r="N1392" s="36" t="s">
        <v>109</v>
      </c>
      <c r="O1392" s="36" t="s">
        <v>6390</v>
      </c>
      <c r="P1392" s="37">
        <v>0.1976</v>
      </c>
      <c r="Q1392" s="36" t="s">
        <v>677</v>
      </c>
      <c r="R1392" s="36" t="s">
        <v>682</v>
      </c>
      <c r="S1392" s="47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</row>
    <row r="1393" spans="2:37">
      <c r="B1393" s="36" t="s">
        <v>3789</v>
      </c>
      <c r="C1393" s="36" t="s">
        <v>11056</v>
      </c>
      <c r="D1393" s="36" t="s">
        <v>11057</v>
      </c>
      <c r="E1393" s="36" t="s">
        <v>4879</v>
      </c>
      <c r="F1393" s="36" t="s">
        <v>679</v>
      </c>
      <c r="G1393" s="36" t="s">
        <v>674</v>
      </c>
      <c r="H1393" s="36" t="s">
        <v>675</v>
      </c>
      <c r="I1393" s="37">
        <v>2.35</v>
      </c>
      <c r="J1393" s="38">
        <v>10000</v>
      </c>
      <c r="K1393" s="36" t="s">
        <v>110</v>
      </c>
      <c r="L1393" s="39">
        <v>43279</v>
      </c>
      <c r="M1393" s="39">
        <v>43334</v>
      </c>
      <c r="N1393" s="36" t="s">
        <v>109</v>
      </c>
      <c r="O1393" s="36" t="s">
        <v>6390</v>
      </c>
      <c r="P1393" s="37">
        <v>0.15459999999999999</v>
      </c>
      <c r="Q1393" s="36" t="s">
        <v>677</v>
      </c>
      <c r="R1393" s="36" t="s">
        <v>682</v>
      </c>
      <c r="S1393" s="47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</row>
    <row r="1394" spans="2:37">
      <c r="B1394" s="36" t="s">
        <v>3790</v>
      </c>
      <c r="C1394" s="36" t="s">
        <v>11058</v>
      </c>
      <c r="D1394" s="36" t="s">
        <v>3791</v>
      </c>
      <c r="E1394" s="36" t="s">
        <v>4879</v>
      </c>
      <c r="F1394" s="36" t="s">
        <v>679</v>
      </c>
      <c r="G1394" s="36" t="s">
        <v>674</v>
      </c>
      <c r="H1394" s="36" t="s">
        <v>675</v>
      </c>
      <c r="I1394" s="37">
        <v>2.4</v>
      </c>
      <c r="J1394" s="38">
        <v>10000</v>
      </c>
      <c r="K1394" s="36" t="s">
        <v>110</v>
      </c>
      <c r="L1394" s="39">
        <v>43279</v>
      </c>
      <c r="M1394" s="39">
        <v>43334</v>
      </c>
      <c r="N1394" s="36" t="s">
        <v>109</v>
      </c>
      <c r="O1394" s="36" t="s">
        <v>6390</v>
      </c>
      <c r="P1394" s="37">
        <v>0.12540000000000001</v>
      </c>
      <c r="Q1394" s="36" t="s">
        <v>677</v>
      </c>
      <c r="R1394" s="36" t="s">
        <v>682</v>
      </c>
      <c r="S1394" s="47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</row>
    <row r="1395" spans="2:37">
      <c r="B1395" s="36" t="s">
        <v>6391</v>
      </c>
      <c r="C1395" s="36" t="s">
        <v>11059</v>
      </c>
      <c r="D1395" s="36" t="s">
        <v>3792</v>
      </c>
      <c r="E1395" s="36" t="s">
        <v>4879</v>
      </c>
      <c r="F1395" s="36" t="s">
        <v>679</v>
      </c>
      <c r="G1395" s="36" t="s">
        <v>674</v>
      </c>
      <c r="H1395" s="36" t="s">
        <v>675</v>
      </c>
      <c r="I1395" s="37">
        <v>2.4500000000000002</v>
      </c>
      <c r="J1395" s="38">
        <v>10000</v>
      </c>
      <c r="K1395" s="36" t="s">
        <v>110</v>
      </c>
      <c r="L1395" s="39">
        <v>43279</v>
      </c>
      <c r="M1395" s="39">
        <v>43334</v>
      </c>
      <c r="N1395" s="36" t="s">
        <v>109</v>
      </c>
      <c r="O1395" s="36" t="s">
        <v>11060</v>
      </c>
      <c r="P1395" s="37">
        <v>9.5899999999999999E-2</v>
      </c>
      <c r="Q1395" s="36" t="s">
        <v>677</v>
      </c>
      <c r="R1395" s="36" t="s">
        <v>682</v>
      </c>
      <c r="S1395" s="47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</row>
    <row r="1396" spans="2:37">
      <c r="B1396" s="36" t="s">
        <v>6392</v>
      </c>
      <c r="C1396" s="36" t="s">
        <v>3793</v>
      </c>
      <c r="D1396" s="36" t="s">
        <v>3794</v>
      </c>
      <c r="E1396" s="36" t="s">
        <v>4879</v>
      </c>
      <c r="F1396" s="36" t="s">
        <v>679</v>
      </c>
      <c r="G1396" s="36" t="s">
        <v>674</v>
      </c>
      <c r="H1396" s="36" t="s">
        <v>675</v>
      </c>
      <c r="I1396" s="37">
        <v>2.5</v>
      </c>
      <c r="J1396" s="38">
        <v>10000</v>
      </c>
      <c r="K1396" s="36" t="s">
        <v>11061</v>
      </c>
      <c r="L1396" s="39">
        <v>43279</v>
      </c>
      <c r="M1396" s="39">
        <v>43334</v>
      </c>
      <c r="N1396" s="36" t="s">
        <v>109</v>
      </c>
      <c r="O1396" s="36" t="s">
        <v>6390</v>
      </c>
      <c r="P1396" s="37">
        <v>7.2499999999999995E-2</v>
      </c>
      <c r="Q1396" s="36" t="s">
        <v>9548</v>
      </c>
      <c r="R1396" s="36" t="s">
        <v>682</v>
      </c>
      <c r="S1396" s="47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</row>
    <row r="1397" spans="2:37">
      <c r="B1397" s="36" t="s">
        <v>6393</v>
      </c>
      <c r="C1397" s="36" t="s">
        <v>6394</v>
      </c>
      <c r="D1397" s="36" t="s">
        <v>6395</v>
      </c>
      <c r="E1397" s="36" t="s">
        <v>4879</v>
      </c>
      <c r="F1397" s="36" t="s">
        <v>679</v>
      </c>
      <c r="G1397" s="36" t="s">
        <v>674</v>
      </c>
      <c r="H1397" s="36" t="s">
        <v>675</v>
      </c>
      <c r="I1397" s="37">
        <v>2.5499999999999998</v>
      </c>
      <c r="J1397" s="38">
        <v>10000</v>
      </c>
      <c r="K1397" s="36" t="s">
        <v>110</v>
      </c>
      <c r="L1397" s="39">
        <v>43279</v>
      </c>
      <c r="M1397" s="39">
        <v>43334</v>
      </c>
      <c r="N1397" s="36" t="s">
        <v>109</v>
      </c>
      <c r="O1397" s="36" t="s">
        <v>11060</v>
      </c>
      <c r="P1397" s="37">
        <v>5.4199999999999998E-2</v>
      </c>
      <c r="Q1397" s="36" t="s">
        <v>677</v>
      </c>
      <c r="R1397" s="36" t="s">
        <v>682</v>
      </c>
      <c r="S1397" s="4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</row>
    <row r="1398" spans="2:37">
      <c r="B1398" s="36" t="s">
        <v>3795</v>
      </c>
      <c r="C1398" s="36" t="s">
        <v>6396</v>
      </c>
      <c r="D1398" s="36" t="s">
        <v>11062</v>
      </c>
      <c r="E1398" s="36" t="s">
        <v>4879</v>
      </c>
      <c r="F1398" s="36" t="s">
        <v>679</v>
      </c>
      <c r="G1398" s="36" t="s">
        <v>674</v>
      </c>
      <c r="H1398" s="36" t="s">
        <v>675</v>
      </c>
      <c r="I1398" s="37">
        <v>2.6</v>
      </c>
      <c r="J1398" s="38">
        <v>10000</v>
      </c>
      <c r="K1398" s="36" t="s">
        <v>110</v>
      </c>
      <c r="L1398" s="39">
        <v>43279</v>
      </c>
      <c r="M1398" s="39">
        <v>43334</v>
      </c>
      <c r="N1398" s="36" t="s">
        <v>109</v>
      </c>
      <c r="O1398" s="36" t="s">
        <v>6390</v>
      </c>
      <c r="P1398" s="37">
        <v>3.9100000000000003E-2</v>
      </c>
      <c r="Q1398" s="36" t="s">
        <v>677</v>
      </c>
      <c r="R1398" s="36" t="s">
        <v>682</v>
      </c>
      <c r="S1398" s="47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</row>
    <row r="1399" spans="2:37">
      <c r="B1399" s="36" t="s">
        <v>111</v>
      </c>
      <c r="C1399" s="36" t="s">
        <v>11063</v>
      </c>
      <c r="D1399" s="36" t="s">
        <v>11064</v>
      </c>
      <c r="E1399" s="36" t="s">
        <v>4879</v>
      </c>
      <c r="F1399" s="36" t="s">
        <v>679</v>
      </c>
      <c r="G1399" s="36" t="s">
        <v>674</v>
      </c>
      <c r="H1399" s="36" t="s">
        <v>675</v>
      </c>
      <c r="I1399" s="37">
        <v>2.65</v>
      </c>
      <c r="J1399" s="38">
        <v>10000</v>
      </c>
      <c r="K1399" s="36" t="s">
        <v>110</v>
      </c>
      <c r="L1399" s="39">
        <v>43279</v>
      </c>
      <c r="M1399" s="39">
        <v>43334</v>
      </c>
      <c r="N1399" s="36" t="s">
        <v>11065</v>
      </c>
      <c r="O1399" s="36" t="s">
        <v>6390</v>
      </c>
      <c r="P1399" s="37">
        <v>2.86E-2</v>
      </c>
      <c r="Q1399" s="36" t="s">
        <v>677</v>
      </c>
      <c r="R1399" s="36" t="s">
        <v>682</v>
      </c>
      <c r="S1399" s="47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</row>
    <row r="1400" spans="2:37">
      <c r="B1400" s="36" t="s">
        <v>11066</v>
      </c>
      <c r="C1400" s="36" t="s">
        <v>6397</v>
      </c>
      <c r="D1400" s="36" t="s">
        <v>11067</v>
      </c>
      <c r="E1400" s="36" t="s">
        <v>4879</v>
      </c>
      <c r="F1400" s="36" t="s">
        <v>679</v>
      </c>
      <c r="G1400" s="36" t="s">
        <v>692</v>
      </c>
      <c r="H1400" s="36" t="s">
        <v>675</v>
      </c>
      <c r="I1400" s="37">
        <v>2.25</v>
      </c>
      <c r="J1400" s="38">
        <v>10000</v>
      </c>
      <c r="K1400" s="36" t="s">
        <v>110</v>
      </c>
      <c r="L1400" s="39">
        <v>43279</v>
      </c>
      <c r="M1400" s="39">
        <v>43334</v>
      </c>
      <c r="N1400" s="36" t="s">
        <v>109</v>
      </c>
      <c r="O1400" s="36" t="s">
        <v>6390</v>
      </c>
      <c r="P1400" s="37">
        <v>1.66E-2</v>
      </c>
      <c r="Q1400" s="36" t="s">
        <v>677</v>
      </c>
      <c r="R1400" s="36" t="s">
        <v>682</v>
      </c>
      <c r="S1400" s="47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</row>
    <row r="1401" spans="2:37">
      <c r="B1401" s="36" t="s">
        <v>6398</v>
      </c>
      <c r="C1401" s="36" t="s">
        <v>6399</v>
      </c>
      <c r="D1401" s="36" t="s">
        <v>3796</v>
      </c>
      <c r="E1401" s="36" t="s">
        <v>4879</v>
      </c>
      <c r="F1401" s="36" t="s">
        <v>679</v>
      </c>
      <c r="G1401" s="36" t="s">
        <v>692</v>
      </c>
      <c r="H1401" s="36" t="s">
        <v>675</v>
      </c>
      <c r="I1401" s="37">
        <v>2.2999999999999998</v>
      </c>
      <c r="J1401" s="38">
        <v>10000</v>
      </c>
      <c r="K1401" s="36" t="s">
        <v>110</v>
      </c>
      <c r="L1401" s="39">
        <v>43279</v>
      </c>
      <c r="M1401" s="39">
        <v>43334</v>
      </c>
      <c r="N1401" s="36" t="s">
        <v>109</v>
      </c>
      <c r="O1401" s="36" t="s">
        <v>6390</v>
      </c>
      <c r="P1401" s="37">
        <v>2.6100000000000002E-2</v>
      </c>
      <c r="Q1401" s="36" t="s">
        <v>677</v>
      </c>
      <c r="R1401" s="36" t="s">
        <v>682</v>
      </c>
      <c r="S1401" s="47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</row>
    <row r="1402" spans="2:37">
      <c r="B1402" s="36" t="s">
        <v>6400</v>
      </c>
      <c r="C1402" s="36" t="s">
        <v>112</v>
      </c>
      <c r="D1402" s="36" t="s">
        <v>6401</v>
      </c>
      <c r="E1402" s="36" t="s">
        <v>4879</v>
      </c>
      <c r="F1402" s="36" t="s">
        <v>679</v>
      </c>
      <c r="G1402" s="36" t="s">
        <v>692</v>
      </c>
      <c r="H1402" s="36" t="s">
        <v>675</v>
      </c>
      <c r="I1402" s="37">
        <v>2.35</v>
      </c>
      <c r="J1402" s="38">
        <v>10000</v>
      </c>
      <c r="K1402" s="36" t="s">
        <v>110</v>
      </c>
      <c r="L1402" s="39">
        <v>43279</v>
      </c>
      <c r="M1402" s="39">
        <v>43334</v>
      </c>
      <c r="N1402" s="36" t="s">
        <v>109</v>
      </c>
      <c r="O1402" s="36" t="s">
        <v>6390</v>
      </c>
      <c r="P1402" s="37">
        <v>3.7900000000000003E-2</v>
      </c>
      <c r="Q1402" s="36" t="s">
        <v>677</v>
      </c>
      <c r="R1402" s="36" t="s">
        <v>682</v>
      </c>
      <c r="S1402" s="47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</row>
    <row r="1403" spans="2:37">
      <c r="B1403" s="36" t="s">
        <v>11068</v>
      </c>
      <c r="C1403" s="36" t="s">
        <v>6402</v>
      </c>
      <c r="D1403" s="36" t="s">
        <v>6403</v>
      </c>
      <c r="E1403" s="36" t="s">
        <v>4879</v>
      </c>
      <c r="F1403" s="36" t="s">
        <v>679</v>
      </c>
      <c r="G1403" s="36" t="s">
        <v>692</v>
      </c>
      <c r="H1403" s="36" t="s">
        <v>675</v>
      </c>
      <c r="I1403" s="37">
        <v>2.4</v>
      </c>
      <c r="J1403" s="38">
        <v>10000</v>
      </c>
      <c r="K1403" s="36" t="s">
        <v>110</v>
      </c>
      <c r="L1403" s="39">
        <v>43279</v>
      </c>
      <c r="M1403" s="39">
        <v>43334</v>
      </c>
      <c r="N1403" s="36" t="s">
        <v>109</v>
      </c>
      <c r="O1403" s="36" t="s">
        <v>6390</v>
      </c>
      <c r="P1403" s="37">
        <v>5.4800000000000001E-2</v>
      </c>
      <c r="Q1403" s="36" t="s">
        <v>677</v>
      </c>
      <c r="R1403" s="36" t="s">
        <v>682</v>
      </c>
      <c r="S1403" s="47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</row>
    <row r="1404" spans="2:37">
      <c r="B1404" s="36" t="s">
        <v>6404</v>
      </c>
      <c r="C1404" s="36" t="s">
        <v>6405</v>
      </c>
      <c r="D1404" s="36" t="s">
        <v>11069</v>
      </c>
      <c r="E1404" s="36" t="s">
        <v>4879</v>
      </c>
      <c r="F1404" s="36" t="s">
        <v>679</v>
      </c>
      <c r="G1404" s="36" t="s">
        <v>692</v>
      </c>
      <c r="H1404" s="36" t="s">
        <v>675</v>
      </c>
      <c r="I1404" s="37">
        <v>2.4500000000000002</v>
      </c>
      <c r="J1404" s="38">
        <v>10000</v>
      </c>
      <c r="K1404" s="36" t="s">
        <v>110</v>
      </c>
      <c r="L1404" s="39">
        <v>43279</v>
      </c>
      <c r="M1404" s="39">
        <v>43334</v>
      </c>
      <c r="N1404" s="36" t="s">
        <v>109</v>
      </c>
      <c r="O1404" s="36" t="s">
        <v>6390</v>
      </c>
      <c r="P1404" s="37">
        <v>7.4700000000000003E-2</v>
      </c>
      <c r="Q1404" s="36" t="s">
        <v>677</v>
      </c>
      <c r="R1404" s="36" t="s">
        <v>682</v>
      </c>
      <c r="S1404" s="47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</row>
    <row r="1405" spans="2:37">
      <c r="B1405" s="36" t="s">
        <v>6406</v>
      </c>
      <c r="C1405" s="36" t="s">
        <v>6407</v>
      </c>
      <c r="D1405" s="36" t="s">
        <v>6408</v>
      </c>
      <c r="E1405" s="36" t="s">
        <v>4879</v>
      </c>
      <c r="F1405" s="36" t="s">
        <v>679</v>
      </c>
      <c r="G1405" s="36" t="s">
        <v>692</v>
      </c>
      <c r="H1405" s="36" t="s">
        <v>675</v>
      </c>
      <c r="I1405" s="37">
        <v>2.5</v>
      </c>
      <c r="J1405" s="38">
        <v>10000</v>
      </c>
      <c r="K1405" s="36" t="s">
        <v>110</v>
      </c>
      <c r="L1405" s="39">
        <v>43279</v>
      </c>
      <c r="M1405" s="39">
        <v>43334</v>
      </c>
      <c r="N1405" s="36" t="s">
        <v>109</v>
      </c>
      <c r="O1405" s="36" t="s">
        <v>6390</v>
      </c>
      <c r="P1405" s="37">
        <v>9.9699999999999997E-2</v>
      </c>
      <c r="Q1405" s="36" t="s">
        <v>677</v>
      </c>
      <c r="R1405" s="36" t="s">
        <v>682</v>
      </c>
      <c r="S1405" s="47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</row>
    <row r="1406" spans="2:37">
      <c r="B1406" s="36" t="s">
        <v>11070</v>
      </c>
      <c r="C1406" s="36" t="s">
        <v>6409</v>
      </c>
      <c r="D1406" s="36" t="s">
        <v>6410</v>
      </c>
      <c r="E1406" s="36" t="s">
        <v>4879</v>
      </c>
      <c r="F1406" s="36" t="s">
        <v>679</v>
      </c>
      <c r="G1406" s="36" t="s">
        <v>692</v>
      </c>
      <c r="H1406" s="36" t="s">
        <v>675</v>
      </c>
      <c r="I1406" s="37">
        <v>2.5499999999999998</v>
      </c>
      <c r="J1406" s="38">
        <v>10000</v>
      </c>
      <c r="K1406" s="36" t="s">
        <v>110</v>
      </c>
      <c r="L1406" s="39">
        <v>43279</v>
      </c>
      <c r="M1406" s="39">
        <v>43334</v>
      </c>
      <c r="N1406" s="36" t="s">
        <v>109</v>
      </c>
      <c r="O1406" s="36" t="s">
        <v>6390</v>
      </c>
      <c r="P1406" s="37">
        <v>0.13039999999999999</v>
      </c>
      <c r="Q1406" s="36" t="s">
        <v>677</v>
      </c>
      <c r="R1406" s="36" t="s">
        <v>682</v>
      </c>
      <c r="S1406" s="47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</row>
    <row r="1407" spans="2:37">
      <c r="B1407" s="36" t="s">
        <v>11071</v>
      </c>
      <c r="C1407" s="36" t="s">
        <v>11072</v>
      </c>
      <c r="D1407" s="36" t="s">
        <v>6411</v>
      </c>
      <c r="E1407" s="36" t="s">
        <v>4879</v>
      </c>
      <c r="F1407" s="36" t="s">
        <v>679</v>
      </c>
      <c r="G1407" s="36" t="s">
        <v>692</v>
      </c>
      <c r="H1407" s="36" t="s">
        <v>675</v>
      </c>
      <c r="I1407" s="37">
        <v>2.6</v>
      </c>
      <c r="J1407" s="38">
        <v>10000</v>
      </c>
      <c r="K1407" s="36" t="s">
        <v>110</v>
      </c>
      <c r="L1407" s="39">
        <v>43279</v>
      </c>
      <c r="M1407" s="39">
        <v>43334</v>
      </c>
      <c r="N1407" s="36" t="s">
        <v>109</v>
      </c>
      <c r="O1407" s="36" t="s">
        <v>6390</v>
      </c>
      <c r="P1407" s="37">
        <v>0.1648</v>
      </c>
      <c r="Q1407" s="36" t="s">
        <v>677</v>
      </c>
      <c r="R1407" s="36" t="s">
        <v>682</v>
      </c>
      <c r="S1407" s="4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</row>
    <row r="1408" spans="2:37">
      <c r="B1408" s="36" t="s">
        <v>11073</v>
      </c>
      <c r="C1408" s="36" t="s">
        <v>6412</v>
      </c>
      <c r="D1408" s="36" t="s">
        <v>6413</v>
      </c>
      <c r="E1408" s="36" t="s">
        <v>4879</v>
      </c>
      <c r="F1408" s="36" t="s">
        <v>679</v>
      </c>
      <c r="G1408" s="36" t="s">
        <v>692</v>
      </c>
      <c r="H1408" s="36" t="s">
        <v>675</v>
      </c>
      <c r="I1408" s="37">
        <v>2.65</v>
      </c>
      <c r="J1408" s="38">
        <v>10000</v>
      </c>
      <c r="K1408" s="36" t="s">
        <v>110</v>
      </c>
      <c r="L1408" s="39">
        <v>43279</v>
      </c>
      <c r="M1408" s="39">
        <v>43334</v>
      </c>
      <c r="N1408" s="36" t="s">
        <v>109</v>
      </c>
      <c r="O1408" s="36" t="s">
        <v>6390</v>
      </c>
      <c r="P1408" s="37">
        <v>0.20380000000000001</v>
      </c>
      <c r="Q1408" s="36" t="s">
        <v>677</v>
      </c>
      <c r="R1408" s="36" t="s">
        <v>682</v>
      </c>
      <c r="S1408" s="47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</row>
    <row r="1409" spans="2:37">
      <c r="B1409" s="36" t="s">
        <v>11074</v>
      </c>
      <c r="C1409" s="36" t="s">
        <v>3797</v>
      </c>
      <c r="D1409" s="36" t="s">
        <v>3798</v>
      </c>
      <c r="E1409" s="36" t="s">
        <v>4879</v>
      </c>
      <c r="F1409" s="36" t="s">
        <v>679</v>
      </c>
      <c r="G1409" s="36" t="s">
        <v>674</v>
      </c>
      <c r="H1409" s="36" t="s">
        <v>675</v>
      </c>
      <c r="I1409" s="37">
        <v>2.7</v>
      </c>
      <c r="J1409" s="38">
        <v>10000</v>
      </c>
      <c r="K1409" s="36" t="s">
        <v>110</v>
      </c>
      <c r="L1409" s="39">
        <v>43283</v>
      </c>
      <c r="M1409" s="39">
        <v>43334</v>
      </c>
      <c r="N1409" s="36" t="s">
        <v>109</v>
      </c>
      <c r="O1409" s="36" t="s">
        <v>6390</v>
      </c>
      <c r="P1409" s="37">
        <v>2.0299999999999999E-2</v>
      </c>
      <c r="Q1409" s="36" t="s">
        <v>677</v>
      </c>
      <c r="R1409" s="36" t="s">
        <v>682</v>
      </c>
      <c r="S1409" s="47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</row>
    <row r="1410" spans="2:37">
      <c r="B1410" s="36" t="s">
        <v>11075</v>
      </c>
      <c r="C1410" s="36" t="s">
        <v>3799</v>
      </c>
      <c r="D1410" s="36" t="s">
        <v>11076</v>
      </c>
      <c r="E1410" s="36" t="s">
        <v>4879</v>
      </c>
      <c r="F1410" s="36" t="s">
        <v>9453</v>
      </c>
      <c r="G1410" s="36" t="s">
        <v>692</v>
      </c>
      <c r="H1410" s="36" t="s">
        <v>675</v>
      </c>
      <c r="I1410" s="37">
        <v>2.7</v>
      </c>
      <c r="J1410" s="38">
        <v>10000</v>
      </c>
      <c r="K1410" s="36" t="s">
        <v>110</v>
      </c>
      <c r="L1410" s="39">
        <v>43283</v>
      </c>
      <c r="M1410" s="39">
        <v>43334</v>
      </c>
      <c r="N1410" s="36" t="s">
        <v>109</v>
      </c>
      <c r="O1410" s="36" t="s">
        <v>6390</v>
      </c>
      <c r="P1410" s="37">
        <v>0.21590000000000001</v>
      </c>
      <c r="Q1410" s="36" t="s">
        <v>677</v>
      </c>
      <c r="R1410" s="36" t="s">
        <v>682</v>
      </c>
      <c r="S1410" s="47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</row>
    <row r="1411" spans="2:37">
      <c r="B1411" s="36" t="s">
        <v>11077</v>
      </c>
      <c r="C1411" s="36" t="s">
        <v>11078</v>
      </c>
      <c r="D1411" s="36" t="s">
        <v>6414</v>
      </c>
      <c r="E1411" s="36" t="s">
        <v>9456</v>
      </c>
      <c r="F1411" s="36" t="s">
        <v>679</v>
      </c>
      <c r="G1411" s="36" t="s">
        <v>674</v>
      </c>
      <c r="H1411" s="36" t="s">
        <v>9446</v>
      </c>
      <c r="I1411" s="37">
        <v>2.2000000000000002</v>
      </c>
      <c r="J1411" s="38">
        <v>10000</v>
      </c>
      <c r="K1411" s="36" t="s">
        <v>104</v>
      </c>
      <c r="L1411" s="39">
        <v>43284</v>
      </c>
      <c r="M1411" s="39">
        <v>43306</v>
      </c>
      <c r="N1411" s="36" t="s">
        <v>6324</v>
      </c>
      <c r="O1411" s="36" t="s">
        <v>3760</v>
      </c>
      <c r="P1411" s="37">
        <v>0.20849999999999999</v>
      </c>
      <c r="Q1411" s="36" t="s">
        <v>677</v>
      </c>
      <c r="R1411" s="36" t="s">
        <v>682</v>
      </c>
      <c r="S1411" s="47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</row>
    <row r="1412" spans="2:37">
      <c r="B1412" s="36" t="s">
        <v>6415</v>
      </c>
      <c r="C1412" s="36" t="s">
        <v>6416</v>
      </c>
      <c r="D1412" s="36" t="s">
        <v>6417</v>
      </c>
      <c r="E1412" s="36" t="s">
        <v>4879</v>
      </c>
      <c r="F1412" s="36" t="s">
        <v>679</v>
      </c>
      <c r="G1412" s="36" t="s">
        <v>692</v>
      </c>
      <c r="H1412" s="36" t="s">
        <v>675</v>
      </c>
      <c r="I1412" s="37">
        <v>2.2000000000000002</v>
      </c>
      <c r="J1412" s="38">
        <v>10000</v>
      </c>
      <c r="K1412" s="36" t="s">
        <v>104</v>
      </c>
      <c r="L1412" s="39">
        <v>43284</v>
      </c>
      <c r="M1412" s="39">
        <v>43306</v>
      </c>
      <c r="N1412" s="36" t="s">
        <v>6324</v>
      </c>
      <c r="O1412" s="36" t="s">
        <v>3760</v>
      </c>
      <c r="P1412" s="37">
        <v>9.5999999999999992E-3</v>
      </c>
      <c r="Q1412" s="36" t="s">
        <v>677</v>
      </c>
      <c r="R1412" s="36" t="s">
        <v>682</v>
      </c>
      <c r="S1412" s="47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</row>
    <row r="1413" spans="2:37">
      <c r="B1413" s="36" t="s">
        <v>6418</v>
      </c>
      <c r="C1413" s="36" t="s">
        <v>3800</v>
      </c>
      <c r="D1413" s="36" t="s">
        <v>11079</v>
      </c>
      <c r="E1413" s="36" t="s">
        <v>4879</v>
      </c>
      <c r="F1413" s="36" t="s">
        <v>9453</v>
      </c>
      <c r="G1413" s="36" t="s">
        <v>674</v>
      </c>
      <c r="H1413" s="36" t="s">
        <v>675</v>
      </c>
      <c r="I1413" s="37">
        <v>2.2000000000000002</v>
      </c>
      <c r="J1413" s="38">
        <v>10000</v>
      </c>
      <c r="K1413" s="36" t="s">
        <v>110</v>
      </c>
      <c r="L1413" s="39">
        <v>43284</v>
      </c>
      <c r="M1413" s="39">
        <v>43334</v>
      </c>
      <c r="N1413" s="36" t="s">
        <v>109</v>
      </c>
      <c r="O1413" s="36" t="s">
        <v>6390</v>
      </c>
      <c r="P1413" s="37">
        <v>0.22439999999999999</v>
      </c>
      <c r="Q1413" s="36" t="s">
        <v>677</v>
      </c>
      <c r="R1413" s="36" t="s">
        <v>9492</v>
      </c>
      <c r="S1413" s="47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</row>
    <row r="1414" spans="2:37">
      <c r="B1414" s="36" t="s">
        <v>6419</v>
      </c>
      <c r="C1414" s="36" t="s">
        <v>11080</v>
      </c>
      <c r="D1414" s="36" t="s">
        <v>3801</v>
      </c>
      <c r="E1414" s="36" t="s">
        <v>4879</v>
      </c>
      <c r="F1414" s="36" t="s">
        <v>679</v>
      </c>
      <c r="G1414" s="36" t="s">
        <v>692</v>
      </c>
      <c r="H1414" s="36" t="s">
        <v>675</v>
      </c>
      <c r="I1414" s="37">
        <v>2.2000000000000002</v>
      </c>
      <c r="J1414" s="38">
        <v>10000</v>
      </c>
      <c r="K1414" s="36" t="s">
        <v>110</v>
      </c>
      <c r="L1414" s="39">
        <v>43284</v>
      </c>
      <c r="M1414" s="39">
        <v>43334</v>
      </c>
      <c r="N1414" s="36" t="s">
        <v>109</v>
      </c>
      <c r="O1414" s="36" t="s">
        <v>6390</v>
      </c>
      <c r="P1414" s="37">
        <v>2.3599999999999999E-2</v>
      </c>
      <c r="Q1414" s="36" t="s">
        <v>677</v>
      </c>
      <c r="R1414" s="36" t="s">
        <v>682</v>
      </c>
      <c r="S1414" s="47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</row>
    <row r="1415" spans="2:37">
      <c r="B1415" s="36" t="s">
        <v>11081</v>
      </c>
      <c r="C1415" s="36" t="s">
        <v>6420</v>
      </c>
      <c r="D1415" s="36" t="s">
        <v>3802</v>
      </c>
      <c r="E1415" s="36" t="s">
        <v>4879</v>
      </c>
      <c r="F1415" s="36" t="s">
        <v>679</v>
      </c>
      <c r="G1415" s="36" t="s">
        <v>674</v>
      </c>
      <c r="H1415" s="36" t="s">
        <v>675</v>
      </c>
      <c r="I1415" s="37">
        <v>2.2000000000000002</v>
      </c>
      <c r="J1415" s="38">
        <v>10000</v>
      </c>
      <c r="K1415" s="36" t="s">
        <v>3685</v>
      </c>
      <c r="L1415" s="39">
        <v>43284</v>
      </c>
      <c r="M1415" s="39">
        <v>43369</v>
      </c>
      <c r="N1415" s="36" t="s">
        <v>3686</v>
      </c>
      <c r="O1415" s="36" t="s">
        <v>94</v>
      </c>
      <c r="P1415" s="37">
        <v>0.24079999999999999</v>
      </c>
      <c r="Q1415" s="36" t="s">
        <v>677</v>
      </c>
      <c r="R1415" s="36" t="s">
        <v>682</v>
      </c>
      <c r="S1415" s="47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</row>
    <row r="1416" spans="2:37">
      <c r="B1416" s="36" t="s">
        <v>3803</v>
      </c>
      <c r="C1416" s="36" t="s">
        <v>11082</v>
      </c>
      <c r="D1416" s="36" t="s">
        <v>3804</v>
      </c>
      <c r="E1416" s="36" t="s">
        <v>4879</v>
      </c>
      <c r="F1416" s="36" t="s">
        <v>679</v>
      </c>
      <c r="G1416" s="36" t="s">
        <v>692</v>
      </c>
      <c r="H1416" s="36" t="s">
        <v>675</v>
      </c>
      <c r="I1416" s="37">
        <v>2.2000000000000002</v>
      </c>
      <c r="J1416" s="38">
        <v>10000</v>
      </c>
      <c r="K1416" s="36" t="s">
        <v>3685</v>
      </c>
      <c r="L1416" s="39">
        <v>43284</v>
      </c>
      <c r="M1416" s="39">
        <v>43369</v>
      </c>
      <c r="N1416" s="36" t="s">
        <v>3686</v>
      </c>
      <c r="O1416" s="36" t="s">
        <v>94</v>
      </c>
      <c r="P1416" s="37">
        <v>4.0300000000000002E-2</v>
      </c>
      <c r="Q1416" s="36" t="s">
        <v>677</v>
      </c>
      <c r="R1416" s="36" t="s">
        <v>682</v>
      </c>
      <c r="S1416" s="47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</row>
    <row r="1417" spans="2:37">
      <c r="B1417" s="36" t="s">
        <v>6421</v>
      </c>
      <c r="C1417" s="36" t="s">
        <v>6422</v>
      </c>
      <c r="D1417" s="36" t="s">
        <v>11083</v>
      </c>
      <c r="E1417" s="36" t="s">
        <v>4879</v>
      </c>
      <c r="F1417" s="36" t="s">
        <v>679</v>
      </c>
      <c r="G1417" s="36" t="s">
        <v>674</v>
      </c>
      <c r="H1417" s="36" t="s">
        <v>675</v>
      </c>
      <c r="I1417" s="37">
        <v>2.1560000000000001</v>
      </c>
      <c r="J1417" s="38">
        <v>10202</v>
      </c>
      <c r="K1417" s="36" t="s">
        <v>6290</v>
      </c>
      <c r="L1417" s="39">
        <v>43284</v>
      </c>
      <c r="M1417" s="39">
        <v>43460</v>
      </c>
      <c r="N1417" s="36" t="s">
        <v>6293</v>
      </c>
      <c r="O1417" s="36" t="s">
        <v>3745</v>
      </c>
      <c r="P1417" s="37">
        <v>0.28649999999999998</v>
      </c>
      <c r="Q1417" s="36" t="s">
        <v>677</v>
      </c>
      <c r="R1417" s="36" t="s">
        <v>682</v>
      </c>
      <c r="S1417" s="4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</row>
    <row r="1418" spans="2:37">
      <c r="B1418" s="36" t="s">
        <v>6423</v>
      </c>
      <c r="C1418" s="36" t="s">
        <v>11084</v>
      </c>
      <c r="D1418" s="36" t="s">
        <v>11085</v>
      </c>
      <c r="E1418" s="36" t="s">
        <v>4879</v>
      </c>
      <c r="F1418" s="36" t="s">
        <v>679</v>
      </c>
      <c r="G1418" s="36" t="s">
        <v>692</v>
      </c>
      <c r="H1418" s="36" t="s">
        <v>675</v>
      </c>
      <c r="I1418" s="37">
        <v>2.1560000000000001</v>
      </c>
      <c r="J1418" s="38">
        <v>10202</v>
      </c>
      <c r="K1418" s="36" t="s">
        <v>6290</v>
      </c>
      <c r="L1418" s="39">
        <v>43284</v>
      </c>
      <c r="M1418" s="39">
        <v>43460</v>
      </c>
      <c r="N1418" s="36" t="s">
        <v>6293</v>
      </c>
      <c r="O1418" s="36" t="s">
        <v>3745</v>
      </c>
      <c r="P1418" s="37">
        <v>7.6100000000000001E-2</v>
      </c>
      <c r="Q1418" s="36" t="s">
        <v>677</v>
      </c>
      <c r="R1418" s="36" t="s">
        <v>682</v>
      </c>
      <c r="S1418" s="47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</row>
    <row r="1419" spans="2:37">
      <c r="B1419" s="36" t="s">
        <v>6424</v>
      </c>
      <c r="C1419" s="36" t="s">
        <v>11086</v>
      </c>
      <c r="D1419" s="36" t="s">
        <v>3805</v>
      </c>
      <c r="E1419" s="36" t="s">
        <v>4879</v>
      </c>
      <c r="F1419" s="36" t="s">
        <v>679</v>
      </c>
      <c r="G1419" s="36" t="s">
        <v>674</v>
      </c>
      <c r="H1419" s="36" t="s">
        <v>675</v>
      </c>
      <c r="I1419" s="37">
        <v>2.75</v>
      </c>
      <c r="J1419" s="38">
        <v>10000</v>
      </c>
      <c r="K1419" s="36" t="s">
        <v>110</v>
      </c>
      <c r="L1419" s="39">
        <v>43304</v>
      </c>
      <c r="M1419" s="39">
        <v>43334</v>
      </c>
      <c r="N1419" s="36" t="s">
        <v>109</v>
      </c>
      <c r="O1419" s="36" t="s">
        <v>6390</v>
      </c>
      <c r="P1419" s="37">
        <v>6.7000000000000002E-3</v>
      </c>
      <c r="Q1419" s="36" t="s">
        <v>677</v>
      </c>
      <c r="R1419" s="36" t="s">
        <v>682</v>
      </c>
      <c r="S1419" s="47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</row>
    <row r="1420" spans="2:37">
      <c r="B1420" s="36" t="s">
        <v>6425</v>
      </c>
      <c r="C1420" s="36" t="s">
        <v>6426</v>
      </c>
      <c r="D1420" s="36" t="s">
        <v>11087</v>
      </c>
      <c r="E1420" s="36" t="s">
        <v>4879</v>
      </c>
      <c r="F1420" s="36" t="s">
        <v>679</v>
      </c>
      <c r="G1420" s="36" t="s">
        <v>692</v>
      </c>
      <c r="H1420" s="36" t="s">
        <v>675</v>
      </c>
      <c r="I1420" s="37">
        <v>2.75</v>
      </c>
      <c r="J1420" s="38">
        <v>10000</v>
      </c>
      <c r="K1420" s="36" t="s">
        <v>110</v>
      </c>
      <c r="L1420" s="39">
        <v>43304</v>
      </c>
      <c r="M1420" s="39">
        <v>43334</v>
      </c>
      <c r="N1420" s="36" t="s">
        <v>109</v>
      </c>
      <c r="O1420" s="36" t="s">
        <v>6390</v>
      </c>
      <c r="P1420" s="37">
        <v>0.21129999999999999</v>
      </c>
      <c r="Q1420" s="36" t="s">
        <v>677</v>
      </c>
      <c r="R1420" s="36" t="s">
        <v>682</v>
      </c>
      <c r="S1420" s="47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</row>
    <row r="1421" spans="2:37">
      <c r="B1421" s="36" t="s">
        <v>6427</v>
      </c>
      <c r="C1421" s="36" t="s">
        <v>3806</v>
      </c>
      <c r="D1421" s="36" t="s">
        <v>6428</v>
      </c>
      <c r="E1421" s="36" t="s">
        <v>4879</v>
      </c>
      <c r="F1421" s="36" t="s">
        <v>679</v>
      </c>
      <c r="G1421" s="36" t="s">
        <v>674</v>
      </c>
      <c r="H1421" s="36" t="s">
        <v>675</v>
      </c>
      <c r="I1421" s="37">
        <v>2.8</v>
      </c>
      <c r="J1421" s="38">
        <v>10000</v>
      </c>
      <c r="K1421" s="36" t="s">
        <v>110</v>
      </c>
      <c r="L1421" s="39">
        <v>43306</v>
      </c>
      <c r="M1421" s="39">
        <v>43334</v>
      </c>
      <c r="N1421" s="36" t="s">
        <v>109</v>
      </c>
      <c r="O1421" s="36" t="s">
        <v>6390</v>
      </c>
      <c r="P1421" s="37">
        <v>1.18E-2</v>
      </c>
      <c r="Q1421" s="36" t="s">
        <v>677</v>
      </c>
      <c r="R1421" s="36" t="s">
        <v>682</v>
      </c>
      <c r="S1421" s="47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</row>
    <row r="1422" spans="2:37">
      <c r="B1422" s="36" t="s">
        <v>6429</v>
      </c>
      <c r="C1422" s="36" t="s">
        <v>6430</v>
      </c>
      <c r="D1422" s="36" t="s">
        <v>3807</v>
      </c>
      <c r="E1422" s="36" t="s">
        <v>4879</v>
      </c>
      <c r="F1422" s="36" t="s">
        <v>679</v>
      </c>
      <c r="G1422" s="36" t="s">
        <v>692</v>
      </c>
      <c r="H1422" s="36" t="s">
        <v>675</v>
      </c>
      <c r="I1422" s="37">
        <v>2.8</v>
      </c>
      <c r="J1422" s="38">
        <v>10000</v>
      </c>
      <c r="K1422" s="36" t="s">
        <v>110</v>
      </c>
      <c r="L1422" s="39">
        <v>43306</v>
      </c>
      <c r="M1422" s="39">
        <v>43334</v>
      </c>
      <c r="N1422" s="36" t="s">
        <v>109</v>
      </c>
      <c r="O1422" s="36" t="s">
        <v>6390</v>
      </c>
      <c r="P1422" s="37">
        <v>0.20369999999999999</v>
      </c>
      <c r="Q1422" s="36" t="s">
        <v>677</v>
      </c>
      <c r="R1422" s="36" t="s">
        <v>682</v>
      </c>
      <c r="S1422" s="47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</row>
    <row r="1423" spans="2:37">
      <c r="B1423" s="36" t="s">
        <v>6431</v>
      </c>
      <c r="C1423" s="36" t="s">
        <v>11088</v>
      </c>
      <c r="D1423" s="36" t="s">
        <v>11089</v>
      </c>
      <c r="E1423" s="36" t="s">
        <v>4879</v>
      </c>
      <c r="F1423" s="36" t="s">
        <v>9453</v>
      </c>
      <c r="G1423" s="36" t="s">
        <v>674</v>
      </c>
      <c r="H1423" s="36" t="s">
        <v>675</v>
      </c>
      <c r="I1423" s="37">
        <v>2.3519999999999999</v>
      </c>
      <c r="J1423" s="38">
        <v>10202</v>
      </c>
      <c r="K1423" s="36" t="s">
        <v>6432</v>
      </c>
      <c r="L1423" s="39">
        <v>43307</v>
      </c>
      <c r="M1423" s="39">
        <v>43551</v>
      </c>
      <c r="N1423" s="36" t="s">
        <v>3808</v>
      </c>
      <c r="O1423" s="36" t="s">
        <v>113</v>
      </c>
      <c r="P1423" s="37">
        <v>0.31290000000000001</v>
      </c>
      <c r="Q1423" s="36" t="s">
        <v>677</v>
      </c>
      <c r="R1423" s="36" t="s">
        <v>682</v>
      </c>
      <c r="S1423" s="47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</row>
    <row r="1424" spans="2:37">
      <c r="B1424" s="36" t="s">
        <v>6433</v>
      </c>
      <c r="C1424" s="36" t="s">
        <v>11090</v>
      </c>
      <c r="D1424" s="36" t="s">
        <v>11091</v>
      </c>
      <c r="E1424" s="36" t="s">
        <v>9456</v>
      </c>
      <c r="F1424" s="36" t="s">
        <v>679</v>
      </c>
      <c r="G1424" s="36" t="s">
        <v>674</v>
      </c>
      <c r="H1424" s="36" t="s">
        <v>675</v>
      </c>
      <c r="I1424" s="37">
        <v>2.4009999999999998</v>
      </c>
      <c r="J1424" s="38">
        <v>10202</v>
      </c>
      <c r="K1424" s="36" t="s">
        <v>6432</v>
      </c>
      <c r="L1424" s="39">
        <v>43307</v>
      </c>
      <c r="M1424" s="39">
        <v>43551</v>
      </c>
      <c r="N1424" s="36" t="s">
        <v>3808</v>
      </c>
      <c r="O1424" s="36" t="s">
        <v>113</v>
      </c>
      <c r="P1424" s="37">
        <v>0.28160000000000002</v>
      </c>
      <c r="Q1424" s="36" t="s">
        <v>9548</v>
      </c>
      <c r="R1424" s="36" t="s">
        <v>682</v>
      </c>
      <c r="S1424" s="47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</row>
    <row r="1425" spans="2:37">
      <c r="B1425" s="36" t="s">
        <v>11092</v>
      </c>
      <c r="C1425" s="36" t="s">
        <v>11093</v>
      </c>
      <c r="D1425" s="36" t="s">
        <v>6434</v>
      </c>
      <c r="E1425" s="36" t="s">
        <v>4879</v>
      </c>
      <c r="F1425" s="36" t="s">
        <v>679</v>
      </c>
      <c r="G1425" s="36" t="s">
        <v>674</v>
      </c>
      <c r="H1425" s="36" t="s">
        <v>675</v>
      </c>
      <c r="I1425" s="37">
        <v>2.4500000000000002</v>
      </c>
      <c r="J1425" s="38">
        <v>10202</v>
      </c>
      <c r="K1425" s="36" t="s">
        <v>6432</v>
      </c>
      <c r="L1425" s="39">
        <v>43307</v>
      </c>
      <c r="M1425" s="39">
        <v>43551</v>
      </c>
      <c r="N1425" s="36" t="s">
        <v>3808</v>
      </c>
      <c r="O1425" s="36" t="s">
        <v>113</v>
      </c>
      <c r="P1425" s="37">
        <v>0.2505</v>
      </c>
      <c r="Q1425" s="36" t="s">
        <v>677</v>
      </c>
      <c r="R1425" s="36" t="s">
        <v>682</v>
      </c>
      <c r="S1425" s="47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</row>
    <row r="1426" spans="2:37">
      <c r="B1426" s="36" t="s">
        <v>11094</v>
      </c>
      <c r="C1426" s="36" t="s">
        <v>3809</v>
      </c>
      <c r="D1426" s="36" t="s">
        <v>11095</v>
      </c>
      <c r="E1426" s="36" t="s">
        <v>4879</v>
      </c>
      <c r="F1426" s="36" t="s">
        <v>679</v>
      </c>
      <c r="G1426" s="36" t="s">
        <v>674</v>
      </c>
      <c r="H1426" s="36" t="s">
        <v>675</v>
      </c>
      <c r="I1426" s="37">
        <v>2.5</v>
      </c>
      <c r="J1426" s="38">
        <v>10202</v>
      </c>
      <c r="K1426" s="36" t="s">
        <v>6432</v>
      </c>
      <c r="L1426" s="39">
        <v>43307</v>
      </c>
      <c r="M1426" s="39">
        <v>43551</v>
      </c>
      <c r="N1426" s="36" t="s">
        <v>3808</v>
      </c>
      <c r="O1426" s="36" t="s">
        <v>113</v>
      </c>
      <c r="P1426" s="37">
        <v>0.2215</v>
      </c>
      <c r="Q1426" s="36" t="s">
        <v>677</v>
      </c>
      <c r="R1426" s="36" t="s">
        <v>682</v>
      </c>
      <c r="S1426" s="47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</row>
    <row r="1427" spans="2:37">
      <c r="B1427" s="36" t="s">
        <v>6435</v>
      </c>
      <c r="C1427" s="36" t="s">
        <v>11096</v>
      </c>
      <c r="D1427" s="36" t="s">
        <v>6436</v>
      </c>
      <c r="E1427" s="36" t="s">
        <v>4879</v>
      </c>
      <c r="F1427" s="36" t="s">
        <v>679</v>
      </c>
      <c r="G1427" s="36" t="s">
        <v>674</v>
      </c>
      <c r="H1427" s="36" t="s">
        <v>9446</v>
      </c>
      <c r="I1427" s="37">
        <v>2.5489999999999999</v>
      </c>
      <c r="J1427" s="38">
        <v>10202</v>
      </c>
      <c r="K1427" s="36" t="s">
        <v>6432</v>
      </c>
      <c r="L1427" s="39">
        <v>43307</v>
      </c>
      <c r="M1427" s="39">
        <v>43551</v>
      </c>
      <c r="N1427" s="36" t="s">
        <v>3808</v>
      </c>
      <c r="O1427" s="36" t="s">
        <v>11097</v>
      </c>
      <c r="P1427" s="37">
        <v>0.1943</v>
      </c>
      <c r="Q1427" s="36" t="s">
        <v>677</v>
      </c>
      <c r="R1427" s="36" t="s">
        <v>682</v>
      </c>
      <c r="S1427" s="4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</row>
    <row r="1428" spans="2:37">
      <c r="B1428" s="36" t="s">
        <v>6437</v>
      </c>
      <c r="C1428" s="36" t="s">
        <v>6438</v>
      </c>
      <c r="D1428" s="36" t="s">
        <v>6439</v>
      </c>
      <c r="E1428" s="36" t="s">
        <v>4879</v>
      </c>
      <c r="F1428" s="36" t="s">
        <v>679</v>
      </c>
      <c r="G1428" s="36" t="s">
        <v>674</v>
      </c>
      <c r="H1428" s="36" t="s">
        <v>675</v>
      </c>
      <c r="I1428" s="37">
        <v>2.5979999999999999</v>
      </c>
      <c r="J1428" s="38">
        <v>10202</v>
      </c>
      <c r="K1428" s="36" t="s">
        <v>6432</v>
      </c>
      <c r="L1428" s="39">
        <v>43307</v>
      </c>
      <c r="M1428" s="39">
        <v>43551</v>
      </c>
      <c r="N1428" s="36" t="s">
        <v>3808</v>
      </c>
      <c r="O1428" s="36" t="s">
        <v>113</v>
      </c>
      <c r="P1428" s="37">
        <v>0.17080000000000001</v>
      </c>
      <c r="Q1428" s="36" t="s">
        <v>677</v>
      </c>
      <c r="R1428" s="36" t="s">
        <v>682</v>
      </c>
      <c r="S1428" s="47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</row>
    <row r="1429" spans="2:37">
      <c r="B1429" s="36" t="s">
        <v>11098</v>
      </c>
      <c r="C1429" s="36" t="s">
        <v>11099</v>
      </c>
      <c r="D1429" s="36" t="s">
        <v>11100</v>
      </c>
      <c r="E1429" s="36" t="s">
        <v>4879</v>
      </c>
      <c r="F1429" s="36" t="s">
        <v>679</v>
      </c>
      <c r="G1429" s="36" t="s">
        <v>674</v>
      </c>
      <c r="H1429" s="36" t="s">
        <v>675</v>
      </c>
      <c r="I1429" s="37">
        <v>2.6469999999999998</v>
      </c>
      <c r="J1429" s="38">
        <v>10202</v>
      </c>
      <c r="K1429" s="36" t="s">
        <v>6432</v>
      </c>
      <c r="L1429" s="39">
        <v>43307</v>
      </c>
      <c r="M1429" s="39">
        <v>43551</v>
      </c>
      <c r="N1429" s="36" t="s">
        <v>11101</v>
      </c>
      <c r="O1429" s="36" t="s">
        <v>113</v>
      </c>
      <c r="P1429" s="37">
        <v>0.1489</v>
      </c>
      <c r="Q1429" s="36" t="s">
        <v>677</v>
      </c>
      <c r="R1429" s="36" t="s">
        <v>682</v>
      </c>
      <c r="S1429" s="47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</row>
    <row r="1430" spans="2:37">
      <c r="B1430" s="36" t="s">
        <v>6440</v>
      </c>
      <c r="C1430" s="36" t="s">
        <v>6441</v>
      </c>
      <c r="D1430" s="36" t="s">
        <v>11102</v>
      </c>
      <c r="E1430" s="36" t="s">
        <v>4879</v>
      </c>
      <c r="F1430" s="36" t="s">
        <v>679</v>
      </c>
      <c r="G1430" s="36" t="s">
        <v>674</v>
      </c>
      <c r="H1430" s="36" t="s">
        <v>675</v>
      </c>
      <c r="I1430" s="37">
        <v>2.6960000000000002</v>
      </c>
      <c r="J1430" s="38">
        <v>10202</v>
      </c>
      <c r="K1430" s="36" t="s">
        <v>6432</v>
      </c>
      <c r="L1430" s="39">
        <v>43307</v>
      </c>
      <c r="M1430" s="39">
        <v>43551</v>
      </c>
      <c r="N1430" s="36" t="s">
        <v>3808</v>
      </c>
      <c r="O1430" s="36" t="s">
        <v>113</v>
      </c>
      <c r="P1430" s="37">
        <v>0.12839999999999999</v>
      </c>
      <c r="Q1430" s="36" t="s">
        <v>677</v>
      </c>
      <c r="R1430" s="36" t="s">
        <v>682</v>
      </c>
      <c r="S1430" s="47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</row>
    <row r="1431" spans="2:37">
      <c r="B1431" s="36" t="s">
        <v>11103</v>
      </c>
      <c r="C1431" s="36" t="s">
        <v>11104</v>
      </c>
      <c r="D1431" s="36" t="s">
        <v>3810</v>
      </c>
      <c r="E1431" s="36" t="s">
        <v>4879</v>
      </c>
      <c r="F1431" s="36" t="s">
        <v>679</v>
      </c>
      <c r="G1431" s="36" t="s">
        <v>674</v>
      </c>
      <c r="H1431" s="36" t="s">
        <v>675</v>
      </c>
      <c r="I1431" s="37">
        <v>2.7450000000000001</v>
      </c>
      <c r="J1431" s="38">
        <v>10202</v>
      </c>
      <c r="K1431" s="36" t="s">
        <v>6432</v>
      </c>
      <c r="L1431" s="39">
        <v>43307</v>
      </c>
      <c r="M1431" s="39">
        <v>43551</v>
      </c>
      <c r="N1431" s="36" t="s">
        <v>3808</v>
      </c>
      <c r="O1431" s="36" t="s">
        <v>113</v>
      </c>
      <c r="P1431" s="37">
        <v>0.109</v>
      </c>
      <c r="Q1431" s="36" t="s">
        <v>677</v>
      </c>
      <c r="R1431" s="36" t="s">
        <v>682</v>
      </c>
      <c r="S1431" s="47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</row>
    <row r="1432" spans="2:37">
      <c r="B1432" s="36" t="s">
        <v>3811</v>
      </c>
      <c r="C1432" s="36" t="s">
        <v>114</v>
      </c>
      <c r="D1432" s="36" t="s">
        <v>11105</v>
      </c>
      <c r="E1432" s="36" t="s">
        <v>4879</v>
      </c>
      <c r="F1432" s="36" t="s">
        <v>679</v>
      </c>
      <c r="G1432" s="36" t="s">
        <v>692</v>
      </c>
      <c r="H1432" s="36" t="s">
        <v>675</v>
      </c>
      <c r="I1432" s="37">
        <v>2.3519999999999999</v>
      </c>
      <c r="J1432" s="38">
        <v>10202</v>
      </c>
      <c r="K1432" s="36" t="s">
        <v>6432</v>
      </c>
      <c r="L1432" s="39">
        <v>43307</v>
      </c>
      <c r="M1432" s="39">
        <v>43551</v>
      </c>
      <c r="N1432" s="36" t="s">
        <v>3808</v>
      </c>
      <c r="O1432" s="36" t="s">
        <v>113</v>
      </c>
      <c r="P1432" s="37">
        <v>8.9800000000000005E-2</v>
      </c>
      <c r="Q1432" s="36" t="s">
        <v>677</v>
      </c>
      <c r="R1432" s="36" t="s">
        <v>682</v>
      </c>
      <c r="S1432" s="47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</row>
    <row r="1433" spans="2:37">
      <c r="B1433" s="36" t="s">
        <v>115</v>
      </c>
      <c r="C1433" s="36" t="s">
        <v>11106</v>
      </c>
      <c r="D1433" s="36" t="s">
        <v>11107</v>
      </c>
      <c r="E1433" s="36" t="s">
        <v>4879</v>
      </c>
      <c r="F1433" s="36" t="s">
        <v>679</v>
      </c>
      <c r="G1433" s="36" t="s">
        <v>692</v>
      </c>
      <c r="H1433" s="36" t="s">
        <v>675</v>
      </c>
      <c r="I1433" s="37">
        <v>2.4009999999999998</v>
      </c>
      <c r="J1433" s="38">
        <v>10202</v>
      </c>
      <c r="K1433" s="36" t="s">
        <v>6432</v>
      </c>
      <c r="L1433" s="39">
        <v>43307</v>
      </c>
      <c r="M1433" s="39">
        <v>43551</v>
      </c>
      <c r="N1433" s="36" t="s">
        <v>3808</v>
      </c>
      <c r="O1433" s="36" t="s">
        <v>113</v>
      </c>
      <c r="P1433" s="37">
        <v>0.1041</v>
      </c>
      <c r="Q1433" s="36" t="s">
        <v>677</v>
      </c>
      <c r="R1433" s="36" t="s">
        <v>682</v>
      </c>
      <c r="S1433" s="47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</row>
    <row r="1434" spans="2:37">
      <c r="B1434" s="36" t="s">
        <v>6442</v>
      </c>
      <c r="C1434" s="36" t="s">
        <v>11108</v>
      </c>
      <c r="D1434" s="36" t="s">
        <v>11109</v>
      </c>
      <c r="E1434" s="36" t="s">
        <v>4879</v>
      </c>
      <c r="F1434" s="36" t="s">
        <v>679</v>
      </c>
      <c r="G1434" s="36" t="s">
        <v>692</v>
      </c>
      <c r="H1434" s="36" t="s">
        <v>675</v>
      </c>
      <c r="I1434" s="37">
        <v>2.4500000000000002</v>
      </c>
      <c r="J1434" s="38">
        <v>10202</v>
      </c>
      <c r="K1434" s="36" t="s">
        <v>6432</v>
      </c>
      <c r="L1434" s="39">
        <v>43307</v>
      </c>
      <c r="M1434" s="39">
        <v>43551</v>
      </c>
      <c r="N1434" s="36" t="s">
        <v>3808</v>
      </c>
      <c r="O1434" s="36" t="s">
        <v>113</v>
      </c>
      <c r="P1434" s="37">
        <v>0.1215</v>
      </c>
      <c r="Q1434" s="36" t="s">
        <v>677</v>
      </c>
      <c r="R1434" s="36" t="s">
        <v>682</v>
      </c>
      <c r="S1434" s="47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</row>
    <row r="1435" spans="2:37">
      <c r="B1435" s="36" t="s">
        <v>11110</v>
      </c>
      <c r="C1435" s="36" t="s">
        <v>11111</v>
      </c>
      <c r="D1435" s="36" t="s">
        <v>11112</v>
      </c>
      <c r="E1435" s="36" t="s">
        <v>4879</v>
      </c>
      <c r="F1435" s="36" t="s">
        <v>679</v>
      </c>
      <c r="G1435" s="36" t="s">
        <v>692</v>
      </c>
      <c r="H1435" s="36" t="s">
        <v>675</v>
      </c>
      <c r="I1435" s="37">
        <v>2.5</v>
      </c>
      <c r="J1435" s="38">
        <v>10202</v>
      </c>
      <c r="K1435" s="36" t="s">
        <v>6432</v>
      </c>
      <c r="L1435" s="39">
        <v>43307</v>
      </c>
      <c r="M1435" s="39">
        <v>43551</v>
      </c>
      <c r="N1435" s="36" t="s">
        <v>3808</v>
      </c>
      <c r="O1435" s="36" t="s">
        <v>113</v>
      </c>
      <c r="P1435" s="37">
        <v>0.14149999999999999</v>
      </c>
      <c r="Q1435" s="36" t="s">
        <v>677</v>
      </c>
      <c r="R1435" s="36" t="s">
        <v>682</v>
      </c>
      <c r="S1435" s="47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</row>
    <row r="1436" spans="2:37">
      <c r="B1436" s="36" t="s">
        <v>11113</v>
      </c>
      <c r="C1436" s="36" t="s">
        <v>11114</v>
      </c>
      <c r="D1436" s="36" t="s">
        <v>6443</v>
      </c>
      <c r="E1436" s="36" t="s">
        <v>4879</v>
      </c>
      <c r="F1436" s="36" t="s">
        <v>679</v>
      </c>
      <c r="G1436" s="36" t="s">
        <v>692</v>
      </c>
      <c r="H1436" s="36" t="s">
        <v>675</v>
      </c>
      <c r="I1436" s="37">
        <v>2.5489999999999999</v>
      </c>
      <c r="J1436" s="38">
        <v>10202</v>
      </c>
      <c r="K1436" s="36" t="s">
        <v>6432</v>
      </c>
      <c r="L1436" s="39">
        <v>43307</v>
      </c>
      <c r="M1436" s="39">
        <v>43551</v>
      </c>
      <c r="N1436" s="36" t="s">
        <v>3808</v>
      </c>
      <c r="O1436" s="36" t="s">
        <v>113</v>
      </c>
      <c r="P1436" s="37">
        <v>0.1636</v>
      </c>
      <c r="Q1436" s="36" t="s">
        <v>677</v>
      </c>
      <c r="R1436" s="36" t="s">
        <v>682</v>
      </c>
      <c r="S1436" s="47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</row>
    <row r="1437" spans="2:37">
      <c r="B1437" s="36" t="s">
        <v>6444</v>
      </c>
      <c r="C1437" s="36" t="s">
        <v>3812</v>
      </c>
      <c r="D1437" s="36" t="s">
        <v>6445</v>
      </c>
      <c r="E1437" s="36" t="s">
        <v>4879</v>
      </c>
      <c r="F1437" s="36" t="s">
        <v>679</v>
      </c>
      <c r="G1437" s="36" t="s">
        <v>692</v>
      </c>
      <c r="H1437" s="36" t="s">
        <v>675</v>
      </c>
      <c r="I1437" s="37">
        <v>2.5979999999999999</v>
      </c>
      <c r="J1437" s="38">
        <v>10202</v>
      </c>
      <c r="K1437" s="36" t="s">
        <v>6432</v>
      </c>
      <c r="L1437" s="39">
        <v>43307</v>
      </c>
      <c r="M1437" s="39">
        <v>43551</v>
      </c>
      <c r="N1437" s="36" t="s">
        <v>3808</v>
      </c>
      <c r="O1437" s="36" t="s">
        <v>113</v>
      </c>
      <c r="P1437" s="37">
        <v>0.186</v>
      </c>
      <c r="Q1437" s="36" t="s">
        <v>677</v>
      </c>
      <c r="R1437" s="36" t="s">
        <v>682</v>
      </c>
      <c r="S1437" s="4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</row>
    <row r="1438" spans="2:37">
      <c r="B1438" s="36" t="s">
        <v>11115</v>
      </c>
      <c r="C1438" s="36" t="s">
        <v>6446</v>
      </c>
      <c r="D1438" s="36" t="s">
        <v>11116</v>
      </c>
      <c r="E1438" s="36" t="s">
        <v>4879</v>
      </c>
      <c r="F1438" s="36" t="s">
        <v>679</v>
      </c>
      <c r="G1438" s="36" t="s">
        <v>692</v>
      </c>
      <c r="H1438" s="36" t="s">
        <v>675</v>
      </c>
      <c r="I1438" s="37">
        <v>2.6469999999999998</v>
      </c>
      <c r="J1438" s="38">
        <v>10202</v>
      </c>
      <c r="K1438" s="36" t="s">
        <v>6432</v>
      </c>
      <c r="L1438" s="39">
        <v>43307</v>
      </c>
      <c r="M1438" s="39">
        <v>43551</v>
      </c>
      <c r="N1438" s="36" t="s">
        <v>3808</v>
      </c>
      <c r="O1438" s="36" t="s">
        <v>113</v>
      </c>
      <c r="P1438" s="37">
        <v>0.21410000000000001</v>
      </c>
      <c r="Q1438" s="36" t="s">
        <v>677</v>
      </c>
      <c r="R1438" s="36" t="s">
        <v>9492</v>
      </c>
      <c r="S1438" s="47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</row>
    <row r="1439" spans="2:37">
      <c r="B1439" s="36" t="s">
        <v>11117</v>
      </c>
      <c r="C1439" s="36" t="s">
        <v>3813</v>
      </c>
      <c r="D1439" s="36" t="s">
        <v>11118</v>
      </c>
      <c r="E1439" s="36" t="s">
        <v>4879</v>
      </c>
      <c r="F1439" s="36" t="s">
        <v>679</v>
      </c>
      <c r="G1439" s="36" t="s">
        <v>692</v>
      </c>
      <c r="H1439" s="36" t="s">
        <v>675</v>
      </c>
      <c r="I1439" s="37">
        <v>2.6960000000000002</v>
      </c>
      <c r="J1439" s="38">
        <v>10202</v>
      </c>
      <c r="K1439" s="36" t="s">
        <v>6432</v>
      </c>
      <c r="L1439" s="39">
        <v>43307</v>
      </c>
      <c r="M1439" s="39">
        <v>43551</v>
      </c>
      <c r="N1439" s="36" t="s">
        <v>3808</v>
      </c>
      <c r="O1439" s="36" t="s">
        <v>113</v>
      </c>
      <c r="P1439" s="37">
        <v>0.24079999999999999</v>
      </c>
      <c r="Q1439" s="36" t="s">
        <v>9548</v>
      </c>
      <c r="R1439" s="36" t="s">
        <v>682</v>
      </c>
      <c r="S1439" s="47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</row>
    <row r="1440" spans="2:37">
      <c r="B1440" s="36" t="s">
        <v>11119</v>
      </c>
      <c r="C1440" s="36" t="s">
        <v>471</v>
      </c>
      <c r="D1440" s="36" t="s">
        <v>11120</v>
      </c>
      <c r="E1440" s="36" t="s">
        <v>4879</v>
      </c>
      <c r="F1440" s="36" t="s">
        <v>679</v>
      </c>
      <c r="G1440" s="36" t="s">
        <v>692</v>
      </c>
      <c r="H1440" s="36" t="s">
        <v>675</v>
      </c>
      <c r="I1440" s="37">
        <v>2.7450000000000001</v>
      </c>
      <c r="J1440" s="38">
        <v>10202</v>
      </c>
      <c r="K1440" s="36" t="s">
        <v>6432</v>
      </c>
      <c r="L1440" s="39">
        <v>43307</v>
      </c>
      <c r="M1440" s="39">
        <v>43551</v>
      </c>
      <c r="N1440" s="36" t="s">
        <v>3808</v>
      </c>
      <c r="O1440" s="36" t="s">
        <v>113</v>
      </c>
      <c r="P1440" s="37">
        <v>0.2712</v>
      </c>
      <c r="Q1440" s="36" t="s">
        <v>677</v>
      </c>
      <c r="R1440" s="36" t="s">
        <v>682</v>
      </c>
      <c r="S1440" s="47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</row>
    <row r="1441" spans="2:37">
      <c r="B1441" s="36" t="s">
        <v>6447</v>
      </c>
      <c r="C1441" s="36" t="s">
        <v>6448</v>
      </c>
      <c r="D1441" s="36" t="s">
        <v>6449</v>
      </c>
      <c r="E1441" s="36" t="s">
        <v>4879</v>
      </c>
      <c r="F1441" s="36" t="s">
        <v>679</v>
      </c>
      <c r="G1441" s="36" t="s">
        <v>674</v>
      </c>
      <c r="H1441" s="36" t="s">
        <v>675</v>
      </c>
      <c r="I1441" s="37">
        <v>2.3029999999999999</v>
      </c>
      <c r="J1441" s="38">
        <v>10202</v>
      </c>
      <c r="K1441" s="36" t="s">
        <v>6432</v>
      </c>
      <c r="L1441" s="39">
        <v>43314</v>
      </c>
      <c r="M1441" s="39">
        <v>43551</v>
      </c>
      <c r="N1441" s="36" t="s">
        <v>3808</v>
      </c>
      <c r="O1441" s="36" t="s">
        <v>113</v>
      </c>
      <c r="P1441" s="37">
        <v>0.30109999999999998</v>
      </c>
      <c r="Q1441" s="36" t="s">
        <v>677</v>
      </c>
      <c r="R1441" s="36" t="s">
        <v>682</v>
      </c>
      <c r="S1441" s="47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</row>
    <row r="1442" spans="2:37">
      <c r="B1442" s="36" t="s">
        <v>3814</v>
      </c>
      <c r="C1442" s="36" t="s">
        <v>6450</v>
      </c>
      <c r="D1442" s="36" t="s">
        <v>116</v>
      </c>
      <c r="E1442" s="36" t="s">
        <v>4879</v>
      </c>
      <c r="F1442" s="36" t="s">
        <v>679</v>
      </c>
      <c r="G1442" s="36" t="s">
        <v>692</v>
      </c>
      <c r="H1442" s="36" t="s">
        <v>675</v>
      </c>
      <c r="I1442" s="37">
        <v>2.3029999999999999</v>
      </c>
      <c r="J1442" s="38">
        <v>10202</v>
      </c>
      <c r="K1442" s="36" t="s">
        <v>6432</v>
      </c>
      <c r="L1442" s="39">
        <v>43314</v>
      </c>
      <c r="M1442" s="39">
        <v>43551</v>
      </c>
      <c r="N1442" s="36" t="s">
        <v>3808</v>
      </c>
      <c r="O1442" s="36" t="s">
        <v>113</v>
      </c>
      <c r="P1442" s="37">
        <v>8.0399999999999999E-2</v>
      </c>
      <c r="Q1442" s="36" t="s">
        <v>677</v>
      </c>
      <c r="R1442" s="36" t="s">
        <v>682</v>
      </c>
      <c r="S1442" s="47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</row>
    <row r="1443" spans="2:37">
      <c r="B1443" s="36" t="s">
        <v>6451</v>
      </c>
      <c r="C1443" s="36" t="s">
        <v>6452</v>
      </c>
      <c r="D1443" s="36" t="s">
        <v>11121</v>
      </c>
      <c r="E1443" s="36" t="s">
        <v>4879</v>
      </c>
      <c r="F1443" s="36" t="s">
        <v>679</v>
      </c>
      <c r="G1443" s="36" t="s">
        <v>674</v>
      </c>
      <c r="H1443" s="36" t="s">
        <v>675</v>
      </c>
      <c r="I1443" s="37">
        <v>2.254</v>
      </c>
      <c r="J1443" s="38">
        <v>10202</v>
      </c>
      <c r="K1443" s="36" t="s">
        <v>6432</v>
      </c>
      <c r="L1443" s="39">
        <v>43315</v>
      </c>
      <c r="M1443" s="39">
        <v>43551</v>
      </c>
      <c r="N1443" s="36" t="s">
        <v>3808</v>
      </c>
      <c r="O1443" s="36" t="s">
        <v>113</v>
      </c>
      <c r="P1443" s="37">
        <v>0.2994</v>
      </c>
      <c r="Q1443" s="36" t="s">
        <v>677</v>
      </c>
      <c r="R1443" s="36" t="s">
        <v>682</v>
      </c>
      <c r="S1443" s="47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</row>
    <row r="1444" spans="2:37">
      <c r="B1444" s="36" t="s">
        <v>6453</v>
      </c>
      <c r="C1444" s="36" t="s">
        <v>11122</v>
      </c>
      <c r="D1444" s="36" t="s">
        <v>6454</v>
      </c>
      <c r="E1444" s="36" t="s">
        <v>4879</v>
      </c>
      <c r="F1444" s="36" t="s">
        <v>679</v>
      </c>
      <c r="G1444" s="36" t="s">
        <v>692</v>
      </c>
      <c r="H1444" s="36" t="s">
        <v>675</v>
      </c>
      <c r="I1444" s="37">
        <v>2.254</v>
      </c>
      <c r="J1444" s="38">
        <v>10202</v>
      </c>
      <c r="K1444" s="36" t="s">
        <v>6432</v>
      </c>
      <c r="L1444" s="39">
        <v>43315</v>
      </c>
      <c r="M1444" s="39">
        <v>43551</v>
      </c>
      <c r="N1444" s="36" t="s">
        <v>3808</v>
      </c>
      <c r="O1444" s="36" t="s">
        <v>113</v>
      </c>
      <c r="P1444" s="37">
        <v>8.2600000000000007E-2</v>
      </c>
      <c r="Q1444" s="36" t="s">
        <v>677</v>
      </c>
      <c r="R1444" s="36" t="s">
        <v>682</v>
      </c>
      <c r="S1444" s="47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</row>
    <row r="1445" spans="2:37">
      <c r="B1445" s="36" t="s">
        <v>6455</v>
      </c>
      <c r="C1445" s="36" t="s">
        <v>6456</v>
      </c>
      <c r="D1445" s="36" t="s">
        <v>6457</v>
      </c>
      <c r="E1445" s="36" t="s">
        <v>4879</v>
      </c>
      <c r="F1445" s="36" t="s">
        <v>679</v>
      </c>
      <c r="G1445" s="36" t="s">
        <v>674</v>
      </c>
      <c r="H1445" s="36" t="s">
        <v>675</v>
      </c>
      <c r="I1445" s="37">
        <v>2.2050000000000001</v>
      </c>
      <c r="J1445" s="38">
        <v>10202</v>
      </c>
      <c r="K1445" s="36" t="s">
        <v>6432</v>
      </c>
      <c r="L1445" s="39">
        <v>43318</v>
      </c>
      <c r="M1445" s="39">
        <v>43551</v>
      </c>
      <c r="N1445" s="36" t="s">
        <v>3808</v>
      </c>
      <c r="O1445" s="36" t="s">
        <v>113</v>
      </c>
      <c r="P1445" s="37">
        <v>0.31440000000000001</v>
      </c>
      <c r="Q1445" s="36" t="s">
        <v>677</v>
      </c>
      <c r="R1445" s="36" t="s">
        <v>682</v>
      </c>
      <c r="S1445" s="47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</row>
    <row r="1446" spans="2:37">
      <c r="B1446" s="36" t="s">
        <v>472</v>
      </c>
      <c r="C1446" s="36" t="s">
        <v>3815</v>
      </c>
      <c r="D1446" s="36" t="s">
        <v>3816</v>
      </c>
      <c r="E1446" s="36" t="s">
        <v>4879</v>
      </c>
      <c r="F1446" s="36" t="s">
        <v>679</v>
      </c>
      <c r="G1446" s="36" t="s">
        <v>692</v>
      </c>
      <c r="H1446" s="36" t="s">
        <v>675</v>
      </c>
      <c r="I1446" s="37">
        <v>2.2050000000000001</v>
      </c>
      <c r="J1446" s="38">
        <v>10202</v>
      </c>
      <c r="K1446" s="36" t="s">
        <v>6432</v>
      </c>
      <c r="L1446" s="39">
        <v>43318</v>
      </c>
      <c r="M1446" s="39">
        <v>43551</v>
      </c>
      <c r="N1446" s="36" t="s">
        <v>3808</v>
      </c>
      <c r="O1446" s="36" t="s">
        <v>113</v>
      </c>
      <c r="P1446" s="37">
        <v>7.6499999999999999E-2</v>
      </c>
      <c r="Q1446" s="36" t="s">
        <v>677</v>
      </c>
      <c r="R1446" s="36" t="s">
        <v>682</v>
      </c>
      <c r="S1446" s="47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</row>
    <row r="1447" spans="2:37">
      <c r="B1447" s="36" t="s">
        <v>3817</v>
      </c>
      <c r="C1447" s="36" t="s">
        <v>6458</v>
      </c>
      <c r="D1447" s="36" t="s">
        <v>3818</v>
      </c>
      <c r="E1447" s="36" t="s">
        <v>4879</v>
      </c>
      <c r="F1447" s="36" t="s">
        <v>679</v>
      </c>
      <c r="G1447" s="36" t="s">
        <v>674</v>
      </c>
      <c r="H1447" s="36" t="s">
        <v>675</v>
      </c>
      <c r="I1447" s="37">
        <v>2.1560000000000001</v>
      </c>
      <c r="J1447" s="38">
        <v>10202</v>
      </c>
      <c r="K1447" s="36" t="s">
        <v>6432</v>
      </c>
      <c r="L1447" s="39">
        <v>43332</v>
      </c>
      <c r="M1447" s="39">
        <v>43551</v>
      </c>
      <c r="N1447" s="36" t="s">
        <v>3808</v>
      </c>
      <c r="O1447" s="36" t="s">
        <v>113</v>
      </c>
      <c r="P1447" s="37">
        <v>0.31940000000000002</v>
      </c>
      <c r="Q1447" s="36" t="s">
        <v>677</v>
      </c>
      <c r="R1447" s="36" t="s">
        <v>682</v>
      </c>
      <c r="S1447" s="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</row>
    <row r="1448" spans="2:37">
      <c r="B1448" s="36" t="s">
        <v>11123</v>
      </c>
      <c r="C1448" s="36" t="s">
        <v>11124</v>
      </c>
      <c r="D1448" s="36" t="s">
        <v>6459</v>
      </c>
      <c r="E1448" s="36" t="s">
        <v>4879</v>
      </c>
      <c r="F1448" s="36" t="s">
        <v>679</v>
      </c>
      <c r="G1448" s="36" t="s">
        <v>692</v>
      </c>
      <c r="H1448" s="36" t="s">
        <v>675</v>
      </c>
      <c r="I1448" s="37">
        <v>2.1560000000000001</v>
      </c>
      <c r="J1448" s="38">
        <v>10202</v>
      </c>
      <c r="K1448" s="36" t="s">
        <v>6432</v>
      </c>
      <c r="L1448" s="39">
        <v>43332</v>
      </c>
      <c r="M1448" s="39">
        <v>43551</v>
      </c>
      <c r="N1448" s="36" t="s">
        <v>3808</v>
      </c>
      <c r="O1448" s="36" t="s">
        <v>113</v>
      </c>
      <c r="P1448" s="37">
        <v>7.3300000000000004E-2</v>
      </c>
      <c r="Q1448" s="36" t="s">
        <v>677</v>
      </c>
      <c r="R1448" s="36" t="s">
        <v>682</v>
      </c>
      <c r="S1448" s="47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</row>
    <row r="1449" spans="2:37">
      <c r="B1449" s="36" t="s">
        <v>11125</v>
      </c>
      <c r="C1449" s="36" t="s">
        <v>11126</v>
      </c>
      <c r="D1449" s="36" t="s">
        <v>6460</v>
      </c>
      <c r="E1449" s="36" t="s">
        <v>4879</v>
      </c>
      <c r="F1449" s="36" t="s">
        <v>679</v>
      </c>
      <c r="G1449" s="36" t="s">
        <v>674</v>
      </c>
      <c r="H1449" s="36" t="s">
        <v>675</v>
      </c>
      <c r="I1449" s="37">
        <v>2.2999999999999998</v>
      </c>
      <c r="J1449" s="38">
        <v>10000</v>
      </c>
      <c r="K1449" s="36" t="s">
        <v>119</v>
      </c>
      <c r="L1449" s="39">
        <v>43335</v>
      </c>
      <c r="M1449" s="39">
        <v>43397</v>
      </c>
      <c r="N1449" s="36" t="s">
        <v>117</v>
      </c>
      <c r="O1449" s="36" t="s">
        <v>118</v>
      </c>
      <c r="P1449" s="37">
        <v>0.22520000000000001</v>
      </c>
      <c r="Q1449" s="36" t="s">
        <v>677</v>
      </c>
      <c r="R1449" s="36" t="s">
        <v>682</v>
      </c>
      <c r="S1449" s="47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</row>
    <row r="1450" spans="2:37">
      <c r="B1450" s="36" t="s">
        <v>11127</v>
      </c>
      <c r="C1450" s="36" t="s">
        <v>11128</v>
      </c>
      <c r="D1450" s="36" t="s">
        <v>3819</v>
      </c>
      <c r="E1450" s="36" t="s">
        <v>4879</v>
      </c>
      <c r="F1450" s="36" t="s">
        <v>679</v>
      </c>
      <c r="G1450" s="36" t="s">
        <v>674</v>
      </c>
      <c r="H1450" s="36" t="s">
        <v>675</v>
      </c>
      <c r="I1450" s="37">
        <v>2.35</v>
      </c>
      <c r="J1450" s="38">
        <v>10000</v>
      </c>
      <c r="K1450" s="36" t="s">
        <v>119</v>
      </c>
      <c r="L1450" s="39">
        <v>43335</v>
      </c>
      <c r="M1450" s="39">
        <v>43397</v>
      </c>
      <c r="N1450" s="36" t="s">
        <v>117</v>
      </c>
      <c r="O1450" s="36" t="s">
        <v>118</v>
      </c>
      <c r="P1450" s="37">
        <v>0.18770000000000001</v>
      </c>
      <c r="Q1450" s="36" t="s">
        <v>9548</v>
      </c>
      <c r="R1450" s="36" t="s">
        <v>682</v>
      </c>
      <c r="S1450" s="47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</row>
    <row r="1451" spans="2:37">
      <c r="B1451" s="36" t="s">
        <v>3820</v>
      </c>
      <c r="C1451" s="36" t="s">
        <v>3821</v>
      </c>
      <c r="D1451" s="36" t="s">
        <v>3822</v>
      </c>
      <c r="E1451" s="36" t="s">
        <v>4879</v>
      </c>
      <c r="F1451" s="36" t="s">
        <v>679</v>
      </c>
      <c r="G1451" s="36" t="s">
        <v>674</v>
      </c>
      <c r="H1451" s="36" t="s">
        <v>675</v>
      </c>
      <c r="I1451" s="37">
        <v>2.4</v>
      </c>
      <c r="J1451" s="38">
        <v>10000</v>
      </c>
      <c r="K1451" s="36" t="s">
        <v>119</v>
      </c>
      <c r="L1451" s="39">
        <v>43335</v>
      </c>
      <c r="M1451" s="39">
        <v>43397</v>
      </c>
      <c r="N1451" s="36" t="s">
        <v>117</v>
      </c>
      <c r="O1451" s="36" t="s">
        <v>11129</v>
      </c>
      <c r="P1451" s="37">
        <v>0.15260000000000001</v>
      </c>
      <c r="Q1451" s="36" t="s">
        <v>677</v>
      </c>
      <c r="R1451" s="36" t="s">
        <v>682</v>
      </c>
      <c r="S1451" s="47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</row>
    <row r="1452" spans="2:37">
      <c r="B1452" s="36" t="s">
        <v>11130</v>
      </c>
      <c r="C1452" s="36" t="s">
        <v>6461</v>
      </c>
      <c r="D1452" s="36" t="s">
        <v>6462</v>
      </c>
      <c r="E1452" s="36" t="s">
        <v>4879</v>
      </c>
      <c r="F1452" s="36" t="s">
        <v>679</v>
      </c>
      <c r="G1452" s="36" t="s">
        <v>674</v>
      </c>
      <c r="H1452" s="36" t="s">
        <v>675</v>
      </c>
      <c r="I1452" s="37">
        <v>2.4500000000000002</v>
      </c>
      <c r="J1452" s="38">
        <v>10000</v>
      </c>
      <c r="K1452" s="36" t="s">
        <v>119</v>
      </c>
      <c r="L1452" s="39">
        <v>43335</v>
      </c>
      <c r="M1452" s="39">
        <v>43397</v>
      </c>
      <c r="N1452" s="36" t="s">
        <v>117</v>
      </c>
      <c r="O1452" s="36" t="s">
        <v>118</v>
      </c>
      <c r="P1452" s="37">
        <v>0.1201</v>
      </c>
      <c r="Q1452" s="36" t="s">
        <v>677</v>
      </c>
      <c r="R1452" s="36" t="s">
        <v>682</v>
      </c>
      <c r="S1452" s="47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</row>
    <row r="1453" spans="2:37">
      <c r="B1453" s="36" t="s">
        <v>11131</v>
      </c>
      <c r="C1453" s="36" t="s">
        <v>3823</v>
      </c>
      <c r="D1453" s="36" t="s">
        <v>473</v>
      </c>
      <c r="E1453" s="36" t="s">
        <v>4879</v>
      </c>
      <c r="F1453" s="36" t="s">
        <v>679</v>
      </c>
      <c r="G1453" s="36" t="s">
        <v>674</v>
      </c>
      <c r="H1453" s="36" t="s">
        <v>675</v>
      </c>
      <c r="I1453" s="37">
        <v>2.5</v>
      </c>
      <c r="J1453" s="38">
        <v>10000</v>
      </c>
      <c r="K1453" s="36" t="s">
        <v>119</v>
      </c>
      <c r="L1453" s="39">
        <v>43335</v>
      </c>
      <c r="M1453" s="39">
        <v>43397</v>
      </c>
      <c r="N1453" s="36" t="s">
        <v>117</v>
      </c>
      <c r="O1453" s="36" t="s">
        <v>118</v>
      </c>
      <c r="P1453" s="37">
        <v>9.1399999999999995E-2</v>
      </c>
      <c r="Q1453" s="36" t="s">
        <v>677</v>
      </c>
      <c r="R1453" s="36" t="s">
        <v>682</v>
      </c>
      <c r="S1453" s="47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</row>
    <row r="1454" spans="2:37">
      <c r="B1454" s="36" t="s">
        <v>6463</v>
      </c>
      <c r="C1454" s="36" t="s">
        <v>3824</v>
      </c>
      <c r="D1454" s="36" t="s">
        <v>6464</v>
      </c>
      <c r="E1454" s="36" t="s">
        <v>4879</v>
      </c>
      <c r="F1454" s="36" t="s">
        <v>679</v>
      </c>
      <c r="G1454" s="36" t="s">
        <v>674</v>
      </c>
      <c r="H1454" s="36" t="s">
        <v>675</v>
      </c>
      <c r="I1454" s="37">
        <v>2.5499999999999998</v>
      </c>
      <c r="J1454" s="38">
        <v>10000</v>
      </c>
      <c r="K1454" s="36" t="s">
        <v>119</v>
      </c>
      <c r="L1454" s="39">
        <v>43335</v>
      </c>
      <c r="M1454" s="39">
        <v>43397</v>
      </c>
      <c r="N1454" s="36" t="s">
        <v>117</v>
      </c>
      <c r="O1454" s="36" t="s">
        <v>118</v>
      </c>
      <c r="P1454" s="37">
        <v>6.8099999999999994E-2</v>
      </c>
      <c r="Q1454" s="36" t="s">
        <v>677</v>
      </c>
      <c r="R1454" s="36" t="s">
        <v>682</v>
      </c>
      <c r="S1454" s="47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</row>
    <row r="1455" spans="2:37">
      <c r="B1455" s="36" t="s">
        <v>11132</v>
      </c>
      <c r="C1455" s="36" t="s">
        <v>11133</v>
      </c>
      <c r="D1455" s="36" t="s">
        <v>6465</v>
      </c>
      <c r="E1455" s="36" t="s">
        <v>4879</v>
      </c>
      <c r="F1455" s="36" t="s">
        <v>679</v>
      </c>
      <c r="G1455" s="36" t="s">
        <v>674</v>
      </c>
      <c r="H1455" s="36" t="s">
        <v>675</v>
      </c>
      <c r="I1455" s="37">
        <v>2.6</v>
      </c>
      <c r="J1455" s="38">
        <v>10000</v>
      </c>
      <c r="K1455" s="36" t="s">
        <v>119</v>
      </c>
      <c r="L1455" s="39">
        <v>43335</v>
      </c>
      <c r="M1455" s="39">
        <v>43397</v>
      </c>
      <c r="N1455" s="36" t="s">
        <v>117</v>
      </c>
      <c r="O1455" s="36" t="s">
        <v>118</v>
      </c>
      <c r="P1455" s="37">
        <v>5.0799999999999998E-2</v>
      </c>
      <c r="Q1455" s="36" t="s">
        <v>677</v>
      </c>
      <c r="R1455" s="36" t="s">
        <v>682</v>
      </c>
      <c r="S1455" s="47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</row>
    <row r="1456" spans="2:37">
      <c r="B1456" s="36" t="s">
        <v>6466</v>
      </c>
      <c r="C1456" s="36" t="s">
        <v>6467</v>
      </c>
      <c r="D1456" s="36" t="s">
        <v>6468</v>
      </c>
      <c r="E1456" s="36" t="s">
        <v>4879</v>
      </c>
      <c r="F1456" s="36" t="s">
        <v>679</v>
      </c>
      <c r="G1456" s="36" t="s">
        <v>674</v>
      </c>
      <c r="H1456" s="36" t="s">
        <v>675</v>
      </c>
      <c r="I1456" s="37">
        <v>2.65</v>
      </c>
      <c r="J1456" s="38">
        <v>10000</v>
      </c>
      <c r="K1456" s="36" t="s">
        <v>119</v>
      </c>
      <c r="L1456" s="39">
        <v>43335</v>
      </c>
      <c r="M1456" s="39">
        <v>43397</v>
      </c>
      <c r="N1456" s="36" t="s">
        <v>117</v>
      </c>
      <c r="O1456" s="36" t="s">
        <v>118</v>
      </c>
      <c r="P1456" s="37">
        <v>3.61E-2</v>
      </c>
      <c r="Q1456" s="36" t="s">
        <v>677</v>
      </c>
      <c r="R1456" s="36" t="s">
        <v>682</v>
      </c>
      <c r="S1456" s="47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</row>
    <row r="1457" spans="2:37">
      <c r="B1457" s="36" t="s">
        <v>11134</v>
      </c>
      <c r="C1457" s="36" t="s">
        <v>11135</v>
      </c>
      <c r="D1457" s="36" t="s">
        <v>6469</v>
      </c>
      <c r="E1457" s="36" t="s">
        <v>4879</v>
      </c>
      <c r="F1457" s="36" t="s">
        <v>679</v>
      </c>
      <c r="G1457" s="36" t="s">
        <v>674</v>
      </c>
      <c r="H1457" s="36" t="s">
        <v>675</v>
      </c>
      <c r="I1457" s="37">
        <v>2.7</v>
      </c>
      <c r="J1457" s="38">
        <v>10000</v>
      </c>
      <c r="K1457" s="36" t="s">
        <v>119</v>
      </c>
      <c r="L1457" s="39">
        <v>43335</v>
      </c>
      <c r="M1457" s="39">
        <v>43397</v>
      </c>
      <c r="N1457" s="36" t="s">
        <v>117</v>
      </c>
      <c r="O1457" s="36" t="s">
        <v>118</v>
      </c>
      <c r="P1457" s="37">
        <v>2.5999999999999999E-2</v>
      </c>
      <c r="Q1457" s="36" t="s">
        <v>677</v>
      </c>
      <c r="R1457" s="36" t="s">
        <v>682</v>
      </c>
      <c r="S1457" s="4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</row>
    <row r="1458" spans="2:37">
      <c r="B1458" s="36" t="s">
        <v>120</v>
      </c>
      <c r="C1458" s="36" t="s">
        <v>11136</v>
      </c>
      <c r="D1458" s="36" t="s">
        <v>11137</v>
      </c>
      <c r="E1458" s="36" t="s">
        <v>4879</v>
      </c>
      <c r="F1458" s="36" t="s">
        <v>679</v>
      </c>
      <c r="G1458" s="36" t="s">
        <v>692</v>
      </c>
      <c r="H1458" s="36" t="s">
        <v>675</v>
      </c>
      <c r="I1458" s="37">
        <v>2.2999999999999998</v>
      </c>
      <c r="J1458" s="38">
        <v>10000</v>
      </c>
      <c r="K1458" s="36" t="s">
        <v>119</v>
      </c>
      <c r="L1458" s="39">
        <v>43335</v>
      </c>
      <c r="M1458" s="39">
        <v>43397</v>
      </c>
      <c r="N1458" s="36" t="s">
        <v>117</v>
      </c>
      <c r="O1458" s="36" t="s">
        <v>118</v>
      </c>
      <c r="P1458" s="37">
        <v>2.7300000000000001E-2</v>
      </c>
      <c r="Q1458" s="36" t="s">
        <v>677</v>
      </c>
      <c r="R1458" s="36" t="s">
        <v>682</v>
      </c>
      <c r="S1458" s="47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</row>
    <row r="1459" spans="2:37">
      <c r="B1459" s="36" t="s">
        <v>6470</v>
      </c>
      <c r="C1459" s="36" t="s">
        <v>3825</v>
      </c>
      <c r="D1459" s="36" t="s">
        <v>11138</v>
      </c>
      <c r="E1459" s="36" t="s">
        <v>4879</v>
      </c>
      <c r="F1459" s="36" t="s">
        <v>679</v>
      </c>
      <c r="G1459" s="36" t="s">
        <v>9925</v>
      </c>
      <c r="H1459" s="36" t="s">
        <v>675</v>
      </c>
      <c r="I1459" s="37">
        <v>2.35</v>
      </c>
      <c r="J1459" s="38">
        <v>10000</v>
      </c>
      <c r="K1459" s="36" t="s">
        <v>119</v>
      </c>
      <c r="L1459" s="39">
        <v>43335</v>
      </c>
      <c r="M1459" s="39">
        <v>43397</v>
      </c>
      <c r="N1459" s="36" t="s">
        <v>117</v>
      </c>
      <c r="O1459" s="36" t="s">
        <v>118</v>
      </c>
      <c r="P1459" s="37">
        <v>3.8600000000000002E-2</v>
      </c>
      <c r="Q1459" s="36" t="s">
        <v>677</v>
      </c>
      <c r="R1459" s="36" t="s">
        <v>682</v>
      </c>
      <c r="S1459" s="47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</row>
    <row r="1460" spans="2:37">
      <c r="B1460" s="36" t="s">
        <v>6471</v>
      </c>
      <c r="C1460" s="36" t="s">
        <v>6472</v>
      </c>
      <c r="D1460" s="36" t="s">
        <v>6473</v>
      </c>
      <c r="E1460" s="36" t="s">
        <v>4879</v>
      </c>
      <c r="F1460" s="36" t="s">
        <v>679</v>
      </c>
      <c r="G1460" s="36" t="s">
        <v>692</v>
      </c>
      <c r="H1460" s="36" t="s">
        <v>675</v>
      </c>
      <c r="I1460" s="37">
        <v>2.4</v>
      </c>
      <c r="J1460" s="38">
        <v>10000</v>
      </c>
      <c r="K1460" s="36" t="s">
        <v>119</v>
      </c>
      <c r="L1460" s="39">
        <v>43335</v>
      </c>
      <c r="M1460" s="39">
        <v>43397</v>
      </c>
      <c r="N1460" s="36" t="s">
        <v>117</v>
      </c>
      <c r="O1460" s="36" t="s">
        <v>118</v>
      </c>
      <c r="P1460" s="37">
        <v>5.21E-2</v>
      </c>
      <c r="Q1460" s="36" t="s">
        <v>677</v>
      </c>
      <c r="R1460" s="36" t="s">
        <v>682</v>
      </c>
      <c r="S1460" s="47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</row>
    <row r="1461" spans="2:37">
      <c r="B1461" s="36" t="s">
        <v>6474</v>
      </c>
      <c r="C1461" s="36" t="s">
        <v>474</v>
      </c>
      <c r="D1461" s="36" t="s">
        <v>11139</v>
      </c>
      <c r="E1461" s="36" t="s">
        <v>4879</v>
      </c>
      <c r="F1461" s="36" t="s">
        <v>679</v>
      </c>
      <c r="G1461" s="36" t="s">
        <v>692</v>
      </c>
      <c r="H1461" s="36" t="s">
        <v>675</v>
      </c>
      <c r="I1461" s="37">
        <v>2.4500000000000002</v>
      </c>
      <c r="J1461" s="38">
        <v>10000</v>
      </c>
      <c r="K1461" s="36" t="s">
        <v>119</v>
      </c>
      <c r="L1461" s="39">
        <v>43335</v>
      </c>
      <c r="M1461" s="39">
        <v>43397</v>
      </c>
      <c r="N1461" s="36" t="s">
        <v>117</v>
      </c>
      <c r="O1461" s="36" t="s">
        <v>118</v>
      </c>
      <c r="P1461" s="37">
        <v>6.8900000000000003E-2</v>
      </c>
      <c r="Q1461" s="36" t="s">
        <v>677</v>
      </c>
      <c r="R1461" s="36" t="s">
        <v>682</v>
      </c>
      <c r="S1461" s="47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</row>
    <row r="1462" spans="2:37">
      <c r="B1462" s="36" t="s">
        <v>6475</v>
      </c>
      <c r="C1462" s="36" t="s">
        <v>6476</v>
      </c>
      <c r="D1462" s="36" t="s">
        <v>6477</v>
      </c>
      <c r="E1462" s="36" t="s">
        <v>4879</v>
      </c>
      <c r="F1462" s="36" t="s">
        <v>679</v>
      </c>
      <c r="G1462" s="36" t="s">
        <v>692</v>
      </c>
      <c r="H1462" s="36" t="s">
        <v>675</v>
      </c>
      <c r="I1462" s="37">
        <v>2.5</v>
      </c>
      <c r="J1462" s="38">
        <v>10000</v>
      </c>
      <c r="K1462" s="36" t="s">
        <v>119</v>
      </c>
      <c r="L1462" s="39">
        <v>43335</v>
      </c>
      <c r="M1462" s="39">
        <v>43397</v>
      </c>
      <c r="N1462" s="36" t="s">
        <v>117</v>
      </c>
      <c r="O1462" s="36" t="s">
        <v>118</v>
      </c>
      <c r="P1462" s="37">
        <v>9.0300000000000005E-2</v>
      </c>
      <c r="Q1462" s="36" t="s">
        <v>677</v>
      </c>
      <c r="R1462" s="36" t="s">
        <v>682</v>
      </c>
      <c r="S1462" s="47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</row>
    <row r="1463" spans="2:37">
      <c r="B1463" s="36" t="s">
        <v>6478</v>
      </c>
      <c r="C1463" s="36" t="s">
        <v>11140</v>
      </c>
      <c r="D1463" s="36" t="s">
        <v>6479</v>
      </c>
      <c r="E1463" s="36" t="s">
        <v>4879</v>
      </c>
      <c r="F1463" s="36" t="s">
        <v>679</v>
      </c>
      <c r="G1463" s="36" t="s">
        <v>692</v>
      </c>
      <c r="H1463" s="36" t="s">
        <v>675</v>
      </c>
      <c r="I1463" s="37">
        <v>2.5499999999999998</v>
      </c>
      <c r="J1463" s="38">
        <v>10000</v>
      </c>
      <c r="K1463" s="36" t="s">
        <v>119</v>
      </c>
      <c r="L1463" s="39">
        <v>43335</v>
      </c>
      <c r="M1463" s="39">
        <v>43397</v>
      </c>
      <c r="N1463" s="36" t="s">
        <v>117</v>
      </c>
      <c r="O1463" s="36" t="s">
        <v>118</v>
      </c>
      <c r="P1463" s="37">
        <v>0.11650000000000001</v>
      </c>
      <c r="Q1463" s="36" t="s">
        <v>677</v>
      </c>
      <c r="R1463" s="36" t="s">
        <v>682</v>
      </c>
      <c r="S1463" s="47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</row>
    <row r="1464" spans="2:37">
      <c r="B1464" s="36" t="s">
        <v>3826</v>
      </c>
      <c r="C1464" s="36" t="s">
        <v>6480</v>
      </c>
      <c r="D1464" s="36" t="s">
        <v>475</v>
      </c>
      <c r="E1464" s="36" t="s">
        <v>4879</v>
      </c>
      <c r="F1464" s="36" t="s">
        <v>679</v>
      </c>
      <c r="G1464" s="36" t="s">
        <v>692</v>
      </c>
      <c r="H1464" s="36" t="s">
        <v>675</v>
      </c>
      <c r="I1464" s="37">
        <v>2.6</v>
      </c>
      <c r="J1464" s="38">
        <v>10000</v>
      </c>
      <c r="K1464" s="36" t="s">
        <v>119</v>
      </c>
      <c r="L1464" s="39">
        <v>43335</v>
      </c>
      <c r="M1464" s="39">
        <v>43397</v>
      </c>
      <c r="N1464" s="36" t="s">
        <v>117</v>
      </c>
      <c r="O1464" s="36" t="s">
        <v>118</v>
      </c>
      <c r="P1464" s="37">
        <v>0.14860000000000001</v>
      </c>
      <c r="Q1464" s="36" t="s">
        <v>677</v>
      </c>
      <c r="R1464" s="36" t="s">
        <v>682</v>
      </c>
      <c r="S1464" s="47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</row>
    <row r="1465" spans="2:37">
      <c r="B1465" s="36" t="s">
        <v>11141</v>
      </c>
      <c r="C1465" s="36" t="s">
        <v>11142</v>
      </c>
      <c r="D1465" s="36" t="s">
        <v>11143</v>
      </c>
      <c r="E1465" s="36" t="s">
        <v>4879</v>
      </c>
      <c r="F1465" s="36" t="s">
        <v>679</v>
      </c>
      <c r="G1465" s="36" t="s">
        <v>692</v>
      </c>
      <c r="H1465" s="36" t="s">
        <v>675</v>
      </c>
      <c r="I1465" s="37">
        <v>2.65</v>
      </c>
      <c r="J1465" s="38">
        <v>10000</v>
      </c>
      <c r="K1465" s="36" t="s">
        <v>119</v>
      </c>
      <c r="L1465" s="39">
        <v>43335</v>
      </c>
      <c r="M1465" s="39">
        <v>43397</v>
      </c>
      <c r="N1465" s="36" t="s">
        <v>117</v>
      </c>
      <c r="O1465" s="36" t="s">
        <v>118</v>
      </c>
      <c r="P1465" s="37">
        <v>0.18509999999999999</v>
      </c>
      <c r="Q1465" s="36" t="s">
        <v>677</v>
      </c>
      <c r="R1465" s="36" t="s">
        <v>682</v>
      </c>
      <c r="S1465" s="47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</row>
    <row r="1466" spans="2:37">
      <c r="B1466" s="36" t="s">
        <v>6481</v>
      </c>
      <c r="C1466" s="36" t="s">
        <v>3827</v>
      </c>
      <c r="D1466" s="36" t="s">
        <v>6482</v>
      </c>
      <c r="E1466" s="36" t="s">
        <v>4879</v>
      </c>
      <c r="F1466" s="36" t="s">
        <v>679</v>
      </c>
      <c r="G1466" s="36" t="s">
        <v>692</v>
      </c>
      <c r="H1466" s="36" t="s">
        <v>675</v>
      </c>
      <c r="I1466" s="37">
        <v>2.7</v>
      </c>
      <c r="J1466" s="38">
        <v>10000</v>
      </c>
      <c r="K1466" s="36" t="s">
        <v>119</v>
      </c>
      <c r="L1466" s="39">
        <v>43335</v>
      </c>
      <c r="M1466" s="39">
        <v>43397</v>
      </c>
      <c r="N1466" s="36" t="s">
        <v>117</v>
      </c>
      <c r="O1466" s="36" t="s">
        <v>118</v>
      </c>
      <c r="P1466" s="37">
        <v>0.22470000000000001</v>
      </c>
      <c r="Q1466" s="36" t="s">
        <v>677</v>
      </c>
      <c r="R1466" s="36" t="s">
        <v>682</v>
      </c>
      <c r="S1466" s="47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</row>
    <row r="1467" spans="2:37">
      <c r="B1467" s="36" t="s">
        <v>6483</v>
      </c>
      <c r="C1467" s="36" t="s">
        <v>3828</v>
      </c>
      <c r="D1467" s="36" t="s">
        <v>11144</v>
      </c>
      <c r="E1467" s="36" t="s">
        <v>4879</v>
      </c>
      <c r="F1467" s="36" t="s">
        <v>679</v>
      </c>
      <c r="G1467" s="36" t="s">
        <v>674</v>
      </c>
      <c r="H1467" s="36" t="s">
        <v>675</v>
      </c>
      <c r="I1467" s="37">
        <v>2.75</v>
      </c>
      <c r="J1467" s="38">
        <v>10000</v>
      </c>
      <c r="K1467" s="36" t="s">
        <v>119</v>
      </c>
      <c r="L1467" s="39">
        <v>43340</v>
      </c>
      <c r="M1467" s="39">
        <v>43397</v>
      </c>
      <c r="N1467" s="36" t="s">
        <v>117</v>
      </c>
      <c r="O1467" s="36" t="s">
        <v>118</v>
      </c>
      <c r="P1467" s="37">
        <v>2.2599999999999999E-2</v>
      </c>
      <c r="Q1467" s="36" t="s">
        <v>677</v>
      </c>
      <c r="R1467" s="36" t="s">
        <v>682</v>
      </c>
      <c r="S1467" s="4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</row>
    <row r="1468" spans="2:37">
      <c r="B1468" s="36" t="s">
        <v>6484</v>
      </c>
      <c r="C1468" s="36" t="s">
        <v>6485</v>
      </c>
      <c r="D1468" s="36" t="s">
        <v>11145</v>
      </c>
      <c r="E1468" s="36" t="s">
        <v>4879</v>
      </c>
      <c r="F1468" s="36" t="s">
        <v>679</v>
      </c>
      <c r="G1468" s="36" t="s">
        <v>692</v>
      </c>
      <c r="H1468" s="36" t="s">
        <v>675</v>
      </c>
      <c r="I1468" s="37">
        <v>2.75</v>
      </c>
      <c r="J1468" s="38">
        <v>10000</v>
      </c>
      <c r="K1468" s="36" t="s">
        <v>119</v>
      </c>
      <c r="L1468" s="39">
        <v>43340</v>
      </c>
      <c r="M1468" s="39">
        <v>43397</v>
      </c>
      <c r="N1468" s="36" t="s">
        <v>117</v>
      </c>
      <c r="O1468" s="36" t="s">
        <v>118</v>
      </c>
      <c r="P1468" s="37">
        <v>0.19939999999999999</v>
      </c>
      <c r="Q1468" s="36" t="s">
        <v>677</v>
      </c>
      <c r="R1468" s="36" t="s">
        <v>682</v>
      </c>
      <c r="S1468" s="47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</row>
    <row r="1469" spans="2:37">
      <c r="B1469" s="36" t="s">
        <v>6486</v>
      </c>
      <c r="C1469" s="36" t="s">
        <v>11146</v>
      </c>
      <c r="D1469" s="36" t="s">
        <v>3829</v>
      </c>
      <c r="E1469" s="36" t="s">
        <v>4879</v>
      </c>
      <c r="F1469" s="36" t="s">
        <v>679</v>
      </c>
      <c r="G1469" s="36" t="s">
        <v>674</v>
      </c>
      <c r="H1469" s="36" t="s">
        <v>675</v>
      </c>
      <c r="I1469" s="37">
        <v>2.25</v>
      </c>
      <c r="J1469" s="38">
        <v>10000</v>
      </c>
      <c r="K1469" s="36" t="s">
        <v>119</v>
      </c>
      <c r="L1469" s="39">
        <v>43350</v>
      </c>
      <c r="M1469" s="39">
        <v>43397</v>
      </c>
      <c r="N1469" s="36" t="s">
        <v>117</v>
      </c>
      <c r="O1469" s="36" t="s">
        <v>118</v>
      </c>
      <c r="P1469" s="37">
        <v>0.23899999999999999</v>
      </c>
      <c r="Q1469" s="36" t="s">
        <v>677</v>
      </c>
      <c r="R1469" s="36" t="s">
        <v>682</v>
      </c>
      <c r="S1469" s="47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</row>
    <row r="1470" spans="2:37">
      <c r="B1470" s="36" t="s">
        <v>6487</v>
      </c>
      <c r="C1470" s="36" t="s">
        <v>6488</v>
      </c>
      <c r="D1470" s="36" t="s">
        <v>6489</v>
      </c>
      <c r="E1470" s="36" t="s">
        <v>4879</v>
      </c>
      <c r="F1470" s="36" t="s">
        <v>679</v>
      </c>
      <c r="G1470" s="36" t="s">
        <v>692</v>
      </c>
      <c r="H1470" s="36" t="s">
        <v>675</v>
      </c>
      <c r="I1470" s="37">
        <v>2.25</v>
      </c>
      <c r="J1470" s="38">
        <v>10000</v>
      </c>
      <c r="K1470" s="36" t="s">
        <v>119</v>
      </c>
      <c r="L1470" s="39">
        <v>43350</v>
      </c>
      <c r="M1470" s="39">
        <v>43397</v>
      </c>
      <c r="N1470" s="36" t="s">
        <v>117</v>
      </c>
      <c r="O1470" s="36" t="s">
        <v>118</v>
      </c>
      <c r="P1470" s="37">
        <v>1.52E-2</v>
      </c>
      <c r="Q1470" s="36" t="s">
        <v>677</v>
      </c>
      <c r="R1470" s="36" t="s">
        <v>682</v>
      </c>
      <c r="S1470" s="47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</row>
    <row r="1471" spans="2:37">
      <c r="B1471" s="36" t="s">
        <v>3830</v>
      </c>
      <c r="C1471" s="36" t="s">
        <v>121</v>
      </c>
      <c r="D1471" s="36" t="s">
        <v>3831</v>
      </c>
      <c r="E1471" s="36" t="s">
        <v>4879</v>
      </c>
      <c r="F1471" s="36" t="s">
        <v>679</v>
      </c>
      <c r="G1471" s="36" t="s">
        <v>674</v>
      </c>
      <c r="H1471" s="36" t="s">
        <v>675</v>
      </c>
      <c r="I1471" s="37">
        <v>2.8</v>
      </c>
      <c r="J1471" s="38">
        <v>10000</v>
      </c>
      <c r="K1471" s="36" t="s">
        <v>119</v>
      </c>
      <c r="L1471" s="39">
        <v>43368</v>
      </c>
      <c r="M1471" s="39">
        <v>43397</v>
      </c>
      <c r="N1471" s="36" t="s">
        <v>117</v>
      </c>
      <c r="O1471" s="36" t="s">
        <v>118</v>
      </c>
      <c r="P1471" s="37">
        <v>1.15E-2</v>
      </c>
      <c r="Q1471" s="36" t="s">
        <v>677</v>
      </c>
      <c r="R1471" s="36" t="s">
        <v>682</v>
      </c>
      <c r="S1471" s="47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</row>
    <row r="1472" spans="2:37">
      <c r="B1472" s="36" t="s">
        <v>6490</v>
      </c>
      <c r="C1472" s="36" t="s">
        <v>6491</v>
      </c>
      <c r="D1472" s="36" t="s">
        <v>6492</v>
      </c>
      <c r="E1472" s="36" t="s">
        <v>4879</v>
      </c>
      <c r="F1472" s="36" t="s">
        <v>679</v>
      </c>
      <c r="G1472" s="36" t="s">
        <v>674</v>
      </c>
      <c r="H1472" s="36" t="s">
        <v>675</v>
      </c>
      <c r="I1472" s="37">
        <v>2.85</v>
      </c>
      <c r="J1472" s="38">
        <v>10000</v>
      </c>
      <c r="K1472" s="36" t="s">
        <v>119</v>
      </c>
      <c r="L1472" s="39">
        <v>43368</v>
      </c>
      <c r="M1472" s="39">
        <v>43397</v>
      </c>
      <c r="N1472" s="36" t="s">
        <v>117</v>
      </c>
      <c r="O1472" s="36" t="s">
        <v>118</v>
      </c>
      <c r="P1472" s="37">
        <v>6.1000000000000004E-3</v>
      </c>
      <c r="Q1472" s="36" t="s">
        <v>677</v>
      </c>
      <c r="R1472" s="36" t="s">
        <v>682</v>
      </c>
      <c r="S1472" s="47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</row>
    <row r="1473" spans="2:37">
      <c r="B1473" s="36" t="s">
        <v>11147</v>
      </c>
      <c r="C1473" s="36" t="s">
        <v>6493</v>
      </c>
      <c r="D1473" s="36" t="s">
        <v>6494</v>
      </c>
      <c r="E1473" s="36" t="s">
        <v>4879</v>
      </c>
      <c r="F1473" s="36" t="s">
        <v>679</v>
      </c>
      <c r="G1473" s="36" t="s">
        <v>692</v>
      </c>
      <c r="H1473" s="36" t="s">
        <v>675</v>
      </c>
      <c r="I1473" s="37">
        <v>2.8</v>
      </c>
      <c r="J1473" s="38">
        <v>10000</v>
      </c>
      <c r="K1473" s="36" t="s">
        <v>119</v>
      </c>
      <c r="L1473" s="39">
        <v>43368</v>
      </c>
      <c r="M1473" s="39">
        <v>43397</v>
      </c>
      <c r="N1473" s="36" t="s">
        <v>117</v>
      </c>
      <c r="O1473" s="36" t="s">
        <v>118</v>
      </c>
      <c r="P1473" s="37">
        <v>0.1757</v>
      </c>
      <c r="Q1473" s="36" t="s">
        <v>677</v>
      </c>
      <c r="R1473" s="36" t="s">
        <v>682</v>
      </c>
      <c r="S1473" s="47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</row>
    <row r="1474" spans="2:37">
      <c r="B1474" s="36" t="s">
        <v>3832</v>
      </c>
      <c r="C1474" s="36" t="s">
        <v>3833</v>
      </c>
      <c r="D1474" s="36" t="s">
        <v>3834</v>
      </c>
      <c r="E1474" s="36" t="s">
        <v>4879</v>
      </c>
      <c r="F1474" s="36" t="s">
        <v>679</v>
      </c>
      <c r="G1474" s="36" t="s">
        <v>692</v>
      </c>
      <c r="H1474" s="36" t="s">
        <v>675</v>
      </c>
      <c r="I1474" s="37">
        <v>2.85</v>
      </c>
      <c r="J1474" s="38">
        <v>10000</v>
      </c>
      <c r="K1474" s="36" t="s">
        <v>119</v>
      </c>
      <c r="L1474" s="39">
        <v>43368</v>
      </c>
      <c r="M1474" s="39">
        <v>43397</v>
      </c>
      <c r="N1474" s="36" t="s">
        <v>117</v>
      </c>
      <c r="O1474" s="36" t="s">
        <v>118</v>
      </c>
      <c r="P1474" s="37">
        <v>0.22059999999999999</v>
      </c>
      <c r="Q1474" s="36" t="s">
        <v>677</v>
      </c>
      <c r="R1474" s="36" t="s">
        <v>682</v>
      </c>
      <c r="S1474" s="47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</row>
    <row r="1475" spans="2:37">
      <c r="B1475" s="36" t="s">
        <v>6495</v>
      </c>
      <c r="C1475" s="36" t="s">
        <v>6496</v>
      </c>
      <c r="D1475" s="36" t="s">
        <v>3835</v>
      </c>
      <c r="E1475" s="36" t="s">
        <v>4879</v>
      </c>
      <c r="F1475" s="36" t="s">
        <v>679</v>
      </c>
      <c r="G1475" s="36" t="s">
        <v>674</v>
      </c>
      <c r="H1475" s="36" t="s">
        <v>675</v>
      </c>
      <c r="I1475" s="37">
        <v>2.794</v>
      </c>
      <c r="J1475" s="38">
        <v>10202</v>
      </c>
      <c r="K1475" s="36" t="s">
        <v>6432</v>
      </c>
      <c r="L1475" s="39">
        <v>43368</v>
      </c>
      <c r="M1475" s="39">
        <v>43551</v>
      </c>
      <c r="N1475" s="36" t="s">
        <v>3808</v>
      </c>
      <c r="O1475" s="36" t="s">
        <v>113</v>
      </c>
      <c r="P1475" s="37">
        <v>7.5399999999999995E-2</v>
      </c>
      <c r="Q1475" s="36" t="s">
        <v>677</v>
      </c>
      <c r="R1475" s="36" t="s">
        <v>682</v>
      </c>
      <c r="S1475" s="47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</row>
    <row r="1476" spans="2:37">
      <c r="B1476" s="36" t="s">
        <v>6497</v>
      </c>
      <c r="C1476" s="36" t="s">
        <v>6498</v>
      </c>
      <c r="D1476" s="36" t="s">
        <v>11148</v>
      </c>
      <c r="E1476" s="36" t="s">
        <v>4879</v>
      </c>
      <c r="F1476" s="36" t="s">
        <v>679</v>
      </c>
      <c r="G1476" s="36" t="s">
        <v>692</v>
      </c>
      <c r="H1476" s="36" t="s">
        <v>675</v>
      </c>
      <c r="I1476" s="37">
        <v>2.794</v>
      </c>
      <c r="J1476" s="38">
        <v>10202</v>
      </c>
      <c r="K1476" s="36" t="s">
        <v>6432</v>
      </c>
      <c r="L1476" s="39">
        <v>43368</v>
      </c>
      <c r="M1476" s="39">
        <v>43551</v>
      </c>
      <c r="N1476" s="36" t="s">
        <v>3808</v>
      </c>
      <c r="O1476" s="36" t="s">
        <v>113</v>
      </c>
      <c r="P1476" s="37">
        <v>0.2661</v>
      </c>
      <c r="Q1476" s="36" t="s">
        <v>677</v>
      </c>
      <c r="R1476" s="36" t="s">
        <v>682</v>
      </c>
      <c r="S1476" s="47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</row>
    <row r="1477" spans="2:37">
      <c r="B1477" s="36" t="s">
        <v>11149</v>
      </c>
      <c r="C1477" s="36" t="s">
        <v>6499</v>
      </c>
      <c r="D1477" s="36" t="s">
        <v>11150</v>
      </c>
      <c r="E1477" s="36" t="s">
        <v>4879</v>
      </c>
      <c r="F1477" s="36" t="s">
        <v>679</v>
      </c>
      <c r="G1477" s="36" t="s">
        <v>674</v>
      </c>
      <c r="H1477" s="36" t="s">
        <v>675</v>
      </c>
      <c r="I1477" s="37">
        <v>2.4500000000000002</v>
      </c>
      <c r="J1477" s="38">
        <v>10000</v>
      </c>
      <c r="K1477" s="36" t="s">
        <v>123</v>
      </c>
      <c r="L1477" s="39">
        <v>43370</v>
      </c>
      <c r="M1477" s="39">
        <v>43432</v>
      </c>
      <c r="N1477" s="36" t="s">
        <v>6500</v>
      </c>
      <c r="O1477" s="36" t="s">
        <v>6501</v>
      </c>
      <c r="P1477" s="37">
        <v>0.22670000000000001</v>
      </c>
      <c r="Q1477" s="36" t="s">
        <v>677</v>
      </c>
      <c r="R1477" s="36" t="s">
        <v>682</v>
      </c>
      <c r="S1477" s="4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</row>
    <row r="1478" spans="2:37">
      <c r="B1478" s="36" t="s">
        <v>122</v>
      </c>
      <c r="C1478" s="36" t="s">
        <v>3836</v>
      </c>
      <c r="D1478" s="36" t="s">
        <v>6502</v>
      </c>
      <c r="E1478" s="36" t="s">
        <v>4879</v>
      </c>
      <c r="F1478" s="36" t="s">
        <v>679</v>
      </c>
      <c r="G1478" s="36" t="s">
        <v>674</v>
      </c>
      <c r="H1478" s="36" t="s">
        <v>675</v>
      </c>
      <c r="I1478" s="37">
        <v>2.5</v>
      </c>
      <c r="J1478" s="38">
        <v>10000</v>
      </c>
      <c r="K1478" s="36" t="s">
        <v>123</v>
      </c>
      <c r="L1478" s="39">
        <v>43370</v>
      </c>
      <c r="M1478" s="39">
        <v>43432</v>
      </c>
      <c r="N1478" s="36" t="s">
        <v>6500</v>
      </c>
      <c r="O1478" s="36" t="s">
        <v>6501</v>
      </c>
      <c r="P1478" s="37">
        <v>0.189</v>
      </c>
      <c r="Q1478" s="36" t="s">
        <v>677</v>
      </c>
      <c r="R1478" s="36" t="s">
        <v>682</v>
      </c>
      <c r="S1478" s="47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</row>
    <row r="1479" spans="2:37">
      <c r="B1479" s="36" t="s">
        <v>11151</v>
      </c>
      <c r="C1479" s="36" t="s">
        <v>11152</v>
      </c>
      <c r="D1479" s="36" t="s">
        <v>11153</v>
      </c>
      <c r="E1479" s="36" t="s">
        <v>4879</v>
      </c>
      <c r="F1479" s="36" t="s">
        <v>679</v>
      </c>
      <c r="G1479" s="36" t="s">
        <v>674</v>
      </c>
      <c r="H1479" s="36" t="s">
        <v>675</v>
      </c>
      <c r="I1479" s="37">
        <v>2.5499999999999998</v>
      </c>
      <c r="J1479" s="38">
        <v>10000</v>
      </c>
      <c r="K1479" s="36" t="s">
        <v>123</v>
      </c>
      <c r="L1479" s="39">
        <v>43370</v>
      </c>
      <c r="M1479" s="39">
        <v>43432</v>
      </c>
      <c r="N1479" s="36" t="s">
        <v>6500</v>
      </c>
      <c r="O1479" s="36" t="s">
        <v>6501</v>
      </c>
      <c r="P1479" s="37">
        <v>0.152</v>
      </c>
      <c r="Q1479" s="36" t="s">
        <v>677</v>
      </c>
      <c r="R1479" s="36" t="s">
        <v>682</v>
      </c>
      <c r="S1479" s="47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</row>
    <row r="1480" spans="2:37">
      <c r="B1480" s="36" t="s">
        <v>11154</v>
      </c>
      <c r="C1480" s="36" t="s">
        <v>6503</v>
      </c>
      <c r="D1480" s="36" t="s">
        <v>6504</v>
      </c>
      <c r="E1480" s="36" t="s">
        <v>4879</v>
      </c>
      <c r="F1480" s="36" t="s">
        <v>679</v>
      </c>
      <c r="G1480" s="36" t="s">
        <v>674</v>
      </c>
      <c r="H1480" s="36" t="s">
        <v>675</v>
      </c>
      <c r="I1480" s="37">
        <v>2.6</v>
      </c>
      <c r="J1480" s="38">
        <v>10000</v>
      </c>
      <c r="K1480" s="36" t="s">
        <v>123</v>
      </c>
      <c r="L1480" s="39">
        <v>43370</v>
      </c>
      <c r="M1480" s="39">
        <v>43432</v>
      </c>
      <c r="N1480" s="36" t="s">
        <v>6500</v>
      </c>
      <c r="O1480" s="36" t="s">
        <v>6501</v>
      </c>
      <c r="P1480" s="37">
        <v>0.11990000000000001</v>
      </c>
      <c r="Q1480" s="36" t="s">
        <v>677</v>
      </c>
      <c r="R1480" s="36" t="s">
        <v>682</v>
      </c>
      <c r="S1480" s="47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</row>
    <row r="1481" spans="2:37">
      <c r="B1481" s="36" t="s">
        <v>6505</v>
      </c>
      <c r="C1481" s="36" t="s">
        <v>6506</v>
      </c>
      <c r="D1481" s="36" t="s">
        <v>6507</v>
      </c>
      <c r="E1481" s="36" t="s">
        <v>4879</v>
      </c>
      <c r="F1481" s="36" t="s">
        <v>679</v>
      </c>
      <c r="G1481" s="36" t="s">
        <v>674</v>
      </c>
      <c r="H1481" s="36" t="s">
        <v>675</v>
      </c>
      <c r="I1481" s="37">
        <v>2.65</v>
      </c>
      <c r="J1481" s="38">
        <v>10000</v>
      </c>
      <c r="K1481" s="36" t="s">
        <v>123</v>
      </c>
      <c r="L1481" s="39">
        <v>43370</v>
      </c>
      <c r="M1481" s="39">
        <v>43432</v>
      </c>
      <c r="N1481" s="36" t="s">
        <v>6500</v>
      </c>
      <c r="O1481" s="36" t="s">
        <v>6501</v>
      </c>
      <c r="P1481" s="37">
        <v>9.2399999999999996E-2</v>
      </c>
      <c r="Q1481" s="36" t="s">
        <v>677</v>
      </c>
      <c r="R1481" s="36" t="s">
        <v>682</v>
      </c>
      <c r="S1481" s="47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</row>
    <row r="1482" spans="2:37">
      <c r="B1482" s="36" t="s">
        <v>3837</v>
      </c>
      <c r="C1482" s="36" t="s">
        <v>11155</v>
      </c>
      <c r="D1482" s="36" t="s">
        <v>6508</v>
      </c>
      <c r="E1482" s="36" t="s">
        <v>4879</v>
      </c>
      <c r="F1482" s="36" t="s">
        <v>679</v>
      </c>
      <c r="G1482" s="36" t="s">
        <v>674</v>
      </c>
      <c r="H1482" s="36" t="s">
        <v>675</v>
      </c>
      <c r="I1482" s="37">
        <v>2.7</v>
      </c>
      <c r="J1482" s="38">
        <v>10000</v>
      </c>
      <c r="K1482" s="36" t="s">
        <v>123</v>
      </c>
      <c r="L1482" s="39">
        <v>43370</v>
      </c>
      <c r="M1482" s="39">
        <v>43432</v>
      </c>
      <c r="N1482" s="36" t="s">
        <v>6500</v>
      </c>
      <c r="O1482" s="36" t="s">
        <v>6501</v>
      </c>
      <c r="P1482" s="37">
        <v>7.0199999999999999E-2</v>
      </c>
      <c r="Q1482" s="36" t="s">
        <v>677</v>
      </c>
      <c r="R1482" s="36" t="s">
        <v>682</v>
      </c>
      <c r="S1482" s="47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</row>
    <row r="1483" spans="2:37">
      <c r="B1483" s="36" t="s">
        <v>6509</v>
      </c>
      <c r="C1483" s="36" t="s">
        <v>11156</v>
      </c>
      <c r="D1483" s="36" t="s">
        <v>6510</v>
      </c>
      <c r="E1483" s="36" t="s">
        <v>4879</v>
      </c>
      <c r="F1483" s="36" t="s">
        <v>679</v>
      </c>
      <c r="G1483" s="36" t="s">
        <v>674</v>
      </c>
      <c r="H1483" s="36" t="s">
        <v>675</v>
      </c>
      <c r="I1483" s="37">
        <v>2.75</v>
      </c>
      <c r="J1483" s="38">
        <v>10000</v>
      </c>
      <c r="K1483" s="36" t="s">
        <v>11157</v>
      </c>
      <c r="L1483" s="39">
        <v>43370</v>
      </c>
      <c r="M1483" s="39">
        <v>43432</v>
      </c>
      <c r="N1483" s="36" t="s">
        <v>6500</v>
      </c>
      <c r="O1483" s="36" t="s">
        <v>6501</v>
      </c>
      <c r="P1483" s="37">
        <v>5.1900000000000002E-2</v>
      </c>
      <c r="Q1483" s="36" t="s">
        <v>677</v>
      </c>
      <c r="R1483" s="36" t="s">
        <v>682</v>
      </c>
      <c r="S1483" s="47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</row>
    <row r="1484" spans="2:37">
      <c r="B1484" s="36" t="s">
        <v>6511</v>
      </c>
      <c r="C1484" s="36" t="s">
        <v>6512</v>
      </c>
      <c r="D1484" s="36" t="s">
        <v>11158</v>
      </c>
      <c r="E1484" s="36" t="s">
        <v>4879</v>
      </c>
      <c r="F1484" s="36" t="s">
        <v>679</v>
      </c>
      <c r="G1484" s="36" t="s">
        <v>674</v>
      </c>
      <c r="H1484" s="36" t="s">
        <v>675</v>
      </c>
      <c r="I1484" s="37">
        <v>2.8</v>
      </c>
      <c r="J1484" s="38">
        <v>10000</v>
      </c>
      <c r="K1484" s="36" t="s">
        <v>123</v>
      </c>
      <c r="L1484" s="39">
        <v>43370</v>
      </c>
      <c r="M1484" s="39">
        <v>43432</v>
      </c>
      <c r="N1484" s="36" t="s">
        <v>6500</v>
      </c>
      <c r="O1484" s="36" t="s">
        <v>6501</v>
      </c>
      <c r="P1484" s="37">
        <v>3.5700000000000003E-2</v>
      </c>
      <c r="Q1484" s="36" t="s">
        <v>677</v>
      </c>
      <c r="R1484" s="36" t="s">
        <v>682</v>
      </c>
      <c r="S1484" s="47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</row>
    <row r="1485" spans="2:37">
      <c r="B1485" s="36" t="s">
        <v>3838</v>
      </c>
      <c r="C1485" s="36" t="s">
        <v>11159</v>
      </c>
      <c r="D1485" s="36" t="s">
        <v>6513</v>
      </c>
      <c r="E1485" s="36" t="s">
        <v>4879</v>
      </c>
      <c r="F1485" s="36" t="s">
        <v>679</v>
      </c>
      <c r="G1485" s="36" t="s">
        <v>674</v>
      </c>
      <c r="H1485" s="36" t="s">
        <v>675</v>
      </c>
      <c r="I1485" s="37">
        <v>2.85</v>
      </c>
      <c r="J1485" s="38">
        <v>10000</v>
      </c>
      <c r="K1485" s="36" t="s">
        <v>123</v>
      </c>
      <c r="L1485" s="39">
        <v>43370</v>
      </c>
      <c r="M1485" s="39">
        <v>43432</v>
      </c>
      <c r="N1485" s="36" t="s">
        <v>6500</v>
      </c>
      <c r="O1485" s="36" t="s">
        <v>6501</v>
      </c>
      <c r="P1485" s="37">
        <v>2.63E-2</v>
      </c>
      <c r="Q1485" s="36" t="s">
        <v>677</v>
      </c>
      <c r="R1485" s="36" t="s">
        <v>682</v>
      </c>
      <c r="S1485" s="47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</row>
    <row r="1486" spans="2:37">
      <c r="B1486" s="36" t="s">
        <v>11160</v>
      </c>
      <c r="C1486" s="36" t="s">
        <v>6514</v>
      </c>
      <c r="D1486" s="36" t="s">
        <v>11161</v>
      </c>
      <c r="E1486" s="36" t="s">
        <v>4879</v>
      </c>
      <c r="F1486" s="36" t="s">
        <v>679</v>
      </c>
      <c r="G1486" s="36" t="s">
        <v>692</v>
      </c>
      <c r="H1486" s="36" t="s">
        <v>675</v>
      </c>
      <c r="I1486" s="37">
        <v>2.4500000000000002</v>
      </c>
      <c r="J1486" s="38">
        <v>10000</v>
      </c>
      <c r="K1486" s="36" t="s">
        <v>123</v>
      </c>
      <c r="L1486" s="39">
        <v>43370</v>
      </c>
      <c r="M1486" s="39">
        <v>43432</v>
      </c>
      <c r="N1486" s="36" t="s">
        <v>6500</v>
      </c>
      <c r="O1486" s="36" t="s">
        <v>6501</v>
      </c>
      <c r="P1486" s="37">
        <v>2.6200000000000001E-2</v>
      </c>
      <c r="Q1486" s="36" t="s">
        <v>677</v>
      </c>
      <c r="R1486" s="36" t="s">
        <v>682</v>
      </c>
      <c r="S1486" s="47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</row>
    <row r="1487" spans="2:37">
      <c r="B1487" s="36" t="s">
        <v>3839</v>
      </c>
      <c r="C1487" s="36" t="s">
        <v>6515</v>
      </c>
      <c r="D1487" s="36" t="s">
        <v>6516</v>
      </c>
      <c r="E1487" s="36" t="s">
        <v>4879</v>
      </c>
      <c r="F1487" s="36" t="s">
        <v>679</v>
      </c>
      <c r="G1487" s="36" t="s">
        <v>692</v>
      </c>
      <c r="H1487" s="36" t="s">
        <v>675</v>
      </c>
      <c r="I1487" s="37">
        <v>2.5</v>
      </c>
      <c r="J1487" s="38">
        <v>10000</v>
      </c>
      <c r="K1487" s="36" t="s">
        <v>123</v>
      </c>
      <c r="L1487" s="39">
        <v>43370</v>
      </c>
      <c r="M1487" s="39">
        <v>43432</v>
      </c>
      <c r="N1487" s="36" t="s">
        <v>6500</v>
      </c>
      <c r="O1487" s="36" t="s">
        <v>6501</v>
      </c>
      <c r="P1487" s="37">
        <v>3.6700000000000003E-2</v>
      </c>
      <c r="Q1487" s="36" t="s">
        <v>677</v>
      </c>
      <c r="R1487" s="36" t="s">
        <v>682</v>
      </c>
      <c r="S1487" s="4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</row>
    <row r="1488" spans="2:37">
      <c r="B1488" s="36" t="s">
        <v>11162</v>
      </c>
      <c r="C1488" s="36" t="s">
        <v>6517</v>
      </c>
      <c r="D1488" s="36" t="s">
        <v>6518</v>
      </c>
      <c r="E1488" s="36" t="s">
        <v>4879</v>
      </c>
      <c r="F1488" s="36" t="s">
        <v>679</v>
      </c>
      <c r="G1488" s="36" t="s">
        <v>692</v>
      </c>
      <c r="H1488" s="36" t="s">
        <v>675</v>
      </c>
      <c r="I1488" s="37">
        <v>2.5499999999999998</v>
      </c>
      <c r="J1488" s="38">
        <v>10000</v>
      </c>
      <c r="K1488" s="36" t="s">
        <v>123</v>
      </c>
      <c r="L1488" s="39">
        <v>43370</v>
      </c>
      <c r="M1488" s="39">
        <v>43432</v>
      </c>
      <c r="N1488" s="36" t="s">
        <v>6500</v>
      </c>
      <c r="O1488" s="36" t="s">
        <v>6501</v>
      </c>
      <c r="P1488" s="37">
        <v>5.0700000000000002E-2</v>
      </c>
      <c r="Q1488" s="36" t="s">
        <v>677</v>
      </c>
      <c r="R1488" s="36" t="s">
        <v>682</v>
      </c>
      <c r="S1488" s="47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</row>
    <row r="1489" spans="2:37">
      <c r="B1489" s="36" t="s">
        <v>11163</v>
      </c>
      <c r="C1489" s="36" t="s">
        <v>3840</v>
      </c>
      <c r="D1489" s="36" t="s">
        <v>6519</v>
      </c>
      <c r="E1489" s="36" t="s">
        <v>4879</v>
      </c>
      <c r="F1489" s="36" t="s">
        <v>679</v>
      </c>
      <c r="G1489" s="36" t="s">
        <v>692</v>
      </c>
      <c r="H1489" s="36" t="s">
        <v>675</v>
      </c>
      <c r="I1489" s="37">
        <v>2.6</v>
      </c>
      <c r="J1489" s="38">
        <v>10000</v>
      </c>
      <c r="K1489" s="36" t="s">
        <v>123</v>
      </c>
      <c r="L1489" s="39">
        <v>43370</v>
      </c>
      <c r="M1489" s="39">
        <v>43432</v>
      </c>
      <c r="N1489" s="36" t="s">
        <v>6500</v>
      </c>
      <c r="O1489" s="36" t="s">
        <v>6501</v>
      </c>
      <c r="P1489" s="37">
        <v>6.7799999999999999E-2</v>
      </c>
      <c r="Q1489" s="36" t="s">
        <v>677</v>
      </c>
      <c r="R1489" s="36" t="s">
        <v>682</v>
      </c>
      <c r="S1489" s="47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</row>
    <row r="1490" spans="2:37">
      <c r="B1490" s="36" t="s">
        <v>6520</v>
      </c>
      <c r="C1490" s="36" t="s">
        <v>3841</v>
      </c>
      <c r="D1490" s="36" t="s">
        <v>11164</v>
      </c>
      <c r="E1490" s="36" t="s">
        <v>4879</v>
      </c>
      <c r="F1490" s="36" t="s">
        <v>679</v>
      </c>
      <c r="G1490" s="36" t="s">
        <v>692</v>
      </c>
      <c r="H1490" s="36" t="s">
        <v>675</v>
      </c>
      <c r="I1490" s="37">
        <v>2.65</v>
      </c>
      <c r="J1490" s="38">
        <v>10000</v>
      </c>
      <c r="K1490" s="36" t="s">
        <v>123</v>
      </c>
      <c r="L1490" s="39">
        <v>43370</v>
      </c>
      <c r="M1490" s="39">
        <v>43432</v>
      </c>
      <c r="N1490" s="36" t="s">
        <v>6500</v>
      </c>
      <c r="O1490" s="36" t="s">
        <v>6501</v>
      </c>
      <c r="P1490" s="37">
        <v>9.01E-2</v>
      </c>
      <c r="Q1490" s="36" t="s">
        <v>677</v>
      </c>
      <c r="R1490" s="36" t="s">
        <v>682</v>
      </c>
      <c r="S1490" s="47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</row>
    <row r="1491" spans="2:37">
      <c r="B1491" s="36" t="s">
        <v>6521</v>
      </c>
      <c r="C1491" s="36" t="s">
        <v>6522</v>
      </c>
      <c r="D1491" s="36" t="s">
        <v>3842</v>
      </c>
      <c r="E1491" s="36" t="s">
        <v>4879</v>
      </c>
      <c r="F1491" s="36" t="s">
        <v>679</v>
      </c>
      <c r="G1491" s="36" t="s">
        <v>692</v>
      </c>
      <c r="H1491" s="36" t="s">
        <v>675</v>
      </c>
      <c r="I1491" s="37">
        <v>2.7</v>
      </c>
      <c r="J1491" s="38">
        <v>10000</v>
      </c>
      <c r="K1491" s="36" t="s">
        <v>123</v>
      </c>
      <c r="L1491" s="39">
        <v>43370</v>
      </c>
      <c r="M1491" s="39">
        <v>43432</v>
      </c>
      <c r="N1491" s="36" t="s">
        <v>6500</v>
      </c>
      <c r="O1491" s="36" t="s">
        <v>6501</v>
      </c>
      <c r="P1491" s="37">
        <v>0.1168</v>
      </c>
      <c r="Q1491" s="36" t="s">
        <v>9548</v>
      </c>
      <c r="R1491" s="36" t="s">
        <v>682</v>
      </c>
      <c r="S1491" s="47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</row>
    <row r="1492" spans="2:37">
      <c r="B1492" s="36" t="s">
        <v>11165</v>
      </c>
      <c r="C1492" s="36" t="s">
        <v>3843</v>
      </c>
      <c r="D1492" s="36" t="s">
        <v>3844</v>
      </c>
      <c r="E1492" s="36" t="s">
        <v>4879</v>
      </c>
      <c r="F1492" s="36" t="s">
        <v>679</v>
      </c>
      <c r="G1492" s="36" t="s">
        <v>692</v>
      </c>
      <c r="H1492" s="36" t="s">
        <v>675</v>
      </c>
      <c r="I1492" s="37">
        <v>2.75</v>
      </c>
      <c r="J1492" s="38">
        <v>10000</v>
      </c>
      <c r="K1492" s="36" t="s">
        <v>123</v>
      </c>
      <c r="L1492" s="39">
        <v>43370</v>
      </c>
      <c r="M1492" s="39">
        <v>43432</v>
      </c>
      <c r="N1492" s="36" t="s">
        <v>6500</v>
      </c>
      <c r="O1492" s="36" t="s">
        <v>6501</v>
      </c>
      <c r="P1492" s="37">
        <v>0.14760000000000001</v>
      </c>
      <c r="Q1492" s="36" t="s">
        <v>677</v>
      </c>
      <c r="R1492" s="36" t="s">
        <v>682</v>
      </c>
      <c r="S1492" s="47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</row>
    <row r="1493" spans="2:37">
      <c r="B1493" s="36" t="s">
        <v>11166</v>
      </c>
      <c r="C1493" s="36" t="s">
        <v>11167</v>
      </c>
      <c r="D1493" s="36" t="s">
        <v>476</v>
      </c>
      <c r="E1493" s="36" t="s">
        <v>4879</v>
      </c>
      <c r="F1493" s="36" t="s">
        <v>679</v>
      </c>
      <c r="G1493" s="36" t="s">
        <v>692</v>
      </c>
      <c r="H1493" s="36" t="s">
        <v>675</v>
      </c>
      <c r="I1493" s="37">
        <v>2.8</v>
      </c>
      <c r="J1493" s="38">
        <v>10000</v>
      </c>
      <c r="K1493" s="36" t="s">
        <v>123</v>
      </c>
      <c r="L1493" s="39">
        <v>43370</v>
      </c>
      <c r="M1493" s="39">
        <v>43432</v>
      </c>
      <c r="N1493" s="36" t="s">
        <v>6500</v>
      </c>
      <c r="O1493" s="36" t="s">
        <v>6501</v>
      </c>
      <c r="P1493" s="37">
        <v>0.18310000000000001</v>
      </c>
      <c r="Q1493" s="36" t="s">
        <v>677</v>
      </c>
      <c r="R1493" s="36" t="s">
        <v>682</v>
      </c>
      <c r="S1493" s="47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</row>
    <row r="1494" spans="2:37">
      <c r="B1494" s="36" t="s">
        <v>6523</v>
      </c>
      <c r="C1494" s="36" t="s">
        <v>6524</v>
      </c>
      <c r="D1494" s="36" t="s">
        <v>6525</v>
      </c>
      <c r="E1494" s="36" t="s">
        <v>4879</v>
      </c>
      <c r="F1494" s="36" t="s">
        <v>679</v>
      </c>
      <c r="G1494" s="36" t="s">
        <v>692</v>
      </c>
      <c r="H1494" s="36" t="s">
        <v>675</v>
      </c>
      <c r="I1494" s="37">
        <v>2.85</v>
      </c>
      <c r="J1494" s="38">
        <v>10000</v>
      </c>
      <c r="K1494" s="36" t="s">
        <v>123</v>
      </c>
      <c r="L1494" s="39">
        <v>43370</v>
      </c>
      <c r="M1494" s="39">
        <v>43432</v>
      </c>
      <c r="N1494" s="36" t="s">
        <v>6500</v>
      </c>
      <c r="O1494" s="36" t="s">
        <v>6501</v>
      </c>
      <c r="P1494" s="37">
        <v>0.2218</v>
      </c>
      <c r="Q1494" s="36" t="s">
        <v>677</v>
      </c>
      <c r="R1494" s="36" t="s">
        <v>682</v>
      </c>
      <c r="S1494" s="47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</row>
    <row r="1495" spans="2:37">
      <c r="B1495" s="36" t="s">
        <v>3845</v>
      </c>
      <c r="C1495" s="36" t="s">
        <v>3846</v>
      </c>
      <c r="D1495" s="36" t="s">
        <v>6526</v>
      </c>
      <c r="E1495" s="36" t="s">
        <v>4879</v>
      </c>
      <c r="F1495" s="36" t="s">
        <v>679</v>
      </c>
      <c r="G1495" s="36" t="s">
        <v>674</v>
      </c>
      <c r="H1495" s="36" t="s">
        <v>675</v>
      </c>
      <c r="I1495" s="37">
        <v>2.35</v>
      </c>
      <c r="J1495" s="38">
        <v>10000</v>
      </c>
      <c r="K1495" s="36" t="s">
        <v>123</v>
      </c>
      <c r="L1495" s="39">
        <v>43382</v>
      </c>
      <c r="M1495" s="39">
        <v>43432</v>
      </c>
      <c r="N1495" s="36" t="s">
        <v>6500</v>
      </c>
      <c r="O1495" s="36" t="s">
        <v>6501</v>
      </c>
      <c r="P1495" s="37">
        <v>0.22140000000000001</v>
      </c>
      <c r="Q1495" s="36" t="s">
        <v>677</v>
      </c>
      <c r="R1495" s="36" t="s">
        <v>682</v>
      </c>
      <c r="S1495" s="47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</row>
    <row r="1496" spans="2:37">
      <c r="B1496" s="36" t="s">
        <v>6527</v>
      </c>
      <c r="C1496" s="36" t="s">
        <v>6528</v>
      </c>
      <c r="D1496" s="36" t="s">
        <v>11168</v>
      </c>
      <c r="E1496" s="36" t="s">
        <v>4879</v>
      </c>
      <c r="F1496" s="36" t="s">
        <v>679</v>
      </c>
      <c r="G1496" s="36" t="s">
        <v>674</v>
      </c>
      <c r="H1496" s="36" t="s">
        <v>675</v>
      </c>
      <c r="I1496" s="37">
        <v>2.4</v>
      </c>
      <c r="J1496" s="38">
        <v>10000</v>
      </c>
      <c r="K1496" s="36" t="s">
        <v>123</v>
      </c>
      <c r="L1496" s="39">
        <v>43382</v>
      </c>
      <c r="M1496" s="39">
        <v>43432</v>
      </c>
      <c r="N1496" s="36" t="s">
        <v>6500</v>
      </c>
      <c r="O1496" s="36" t="s">
        <v>6501</v>
      </c>
      <c r="P1496" s="37">
        <v>0.1845</v>
      </c>
      <c r="Q1496" s="36" t="s">
        <v>677</v>
      </c>
      <c r="R1496" s="36" t="s">
        <v>682</v>
      </c>
      <c r="S1496" s="47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</row>
    <row r="1497" spans="2:37">
      <c r="B1497" s="36" t="s">
        <v>3847</v>
      </c>
      <c r="C1497" s="36" t="s">
        <v>11169</v>
      </c>
      <c r="D1497" s="36" t="s">
        <v>124</v>
      </c>
      <c r="E1497" s="36" t="s">
        <v>4879</v>
      </c>
      <c r="F1497" s="36" t="s">
        <v>679</v>
      </c>
      <c r="G1497" s="36" t="s">
        <v>692</v>
      </c>
      <c r="H1497" s="36" t="s">
        <v>675</v>
      </c>
      <c r="I1497" s="37">
        <v>2.35</v>
      </c>
      <c r="J1497" s="38">
        <v>10000</v>
      </c>
      <c r="K1497" s="36" t="s">
        <v>123</v>
      </c>
      <c r="L1497" s="39">
        <v>43382</v>
      </c>
      <c r="M1497" s="39">
        <v>43432</v>
      </c>
      <c r="N1497" s="36" t="s">
        <v>6500</v>
      </c>
      <c r="O1497" s="36" t="s">
        <v>6501</v>
      </c>
      <c r="P1497" s="37">
        <v>2.0799999999999999E-2</v>
      </c>
      <c r="Q1497" s="36" t="s">
        <v>9548</v>
      </c>
      <c r="R1497" s="36" t="s">
        <v>682</v>
      </c>
      <c r="S1497" s="4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</row>
    <row r="1498" spans="2:37">
      <c r="B1498" s="36" t="s">
        <v>6529</v>
      </c>
      <c r="C1498" s="36" t="s">
        <v>3848</v>
      </c>
      <c r="D1498" s="36" t="s">
        <v>6530</v>
      </c>
      <c r="E1498" s="36" t="s">
        <v>4879</v>
      </c>
      <c r="F1498" s="36" t="s">
        <v>679</v>
      </c>
      <c r="G1498" s="36" t="s">
        <v>692</v>
      </c>
      <c r="H1498" s="36" t="s">
        <v>675</v>
      </c>
      <c r="I1498" s="37">
        <v>2.4</v>
      </c>
      <c r="J1498" s="38">
        <v>10000</v>
      </c>
      <c r="K1498" s="36" t="s">
        <v>123</v>
      </c>
      <c r="L1498" s="39">
        <v>43382</v>
      </c>
      <c r="M1498" s="39">
        <v>43432</v>
      </c>
      <c r="N1498" s="36" t="s">
        <v>6500</v>
      </c>
      <c r="O1498" s="36" t="s">
        <v>6501</v>
      </c>
      <c r="P1498" s="37">
        <v>3.2199999999999999E-2</v>
      </c>
      <c r="Q1498" s="36" t="s">
        <v>677</v>
      </c>
      <c r="R1498" s="36" t="s">
        <v>682</v>
      </c>
      <c r="S1498" s="47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</row>
    <row r="1499" spans="2:37">
      <c r="B1499" s="36" t="s">
        <v>6531</v>
      </c>
      <c r="C1499" s="36" t="s">
        <v>3849</v>
      </c>
      <c r="D1499" s="36" t="s">
        <v>6532</v>
      </c>
      <c r="E1499" s="36" t="s">
        <v>4879</v>
      </c>
      <c r="F1499" s="36" t="s">
        <v>679</v>
      </c>
      <c r="G1499" s="36" t="s">
        <v>674</v>
      </c>
      <c r="H1499" s="36" t="s">
        <v>675</v>
      </c>
      <c r="I1499" s="37">
        <v>2.25</v>
      </c>
      <c r="J1499" s="38">
        <v>10000</v>
      </c>
      <c r="K1499" s="36" t="s">
        <v>123</v>
      </c>
      <c r="L1499" s="39">
        <v>43385</v>
      </c>
      <c r="M1499" s="39">
        <v>43432</v>
      </c>
      <c r="N1499" s="36" t="s">
        <v>6500</v>
      </c>
      <c r="O1499" s="36" t="s">
        <v>6501</v>
      </c>
      <c r="P1499" s="37">
        <v>0.22459999999999999</v>
      </c>
      <c r="Q1499" s="36" t="s">
        <v>677</v>
      </c>
      <c r="R1499" s="36" t="s">
        <v>682</v>
      </c>
      <c r="S1499" s="47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</row>
    <row r="1500" spans="2:37">
      <c r="B1500" s="36" t="s">
        <v>6533</v>
      </c>
      <c r="C1500" s="36" t="s">
        <v>6534</v>
      </c>
      <c r="D1500" s="36" t="s">
        <v>11170</v>
      </c>
      <c r="E1500" s="36" t="s">
        <v>4879</v>
      </c>
      <c r="F1500" s="36" t="s">
        <v>679</v>
      </c>
      <c r="G1500" s="36" t="s">
        <v>674</v>
      </c>
      <c r="H1500" s="36" t="s">
        <v>675</v>
      </c>
      <c r="I1500" s="37">
        <v>2.2999999999999998</v>
      </c>
      <c r="J1500" s="38">
        <v>10000</v>
      </c>
      <c r="K1500" s="36" t="s">
        <v>123</v>
      </c>
      <c r="L1500" s="39">
        <v>43385</v>
      </c>
      <c r="M1500" s="39">
        <v>43432</v>
      </c>
      <c r="N1500" s="36" t="s">
        <v>6500</v>
      </c>
      <c r="O1500" s="36" t="s">
        <v>6501</v>
      </c>
      <c r="P1500" s="37">
        <v>0.18729999999999999</v>
      </c>
      <c r="Q1500" s="36" t="s">
        <v>677</v>
      </c>
      <c r="R1500" s="36" t="s">
        <v>9492</v>
      </c>
      <c r="S1500" s="47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</row>
    <row r="1501" spans="2:37">
      <c r="B1501" s="36" t="s">
        <v>6535</v>
      </c>
      <c r="C1501" s="36" t="s">
        <v>6536</v>
      </c>
      <c r="D1501" s="36" t="s">
        <v>6537</v>
      </c>
      <c r="E1501" s="36" t="s">
        <v>4879</v>
      </c>
      <c r="F1501" s="36" t="s">
        <v>679</v>
      </c>
      <c r="G1501" s="36" t="s">
        <v>692</v>
      </c>
      <c r="H1501" s="36" t="s">
        <v>675</v>
      </c>
      <c r="I1501" s="37">
        <v>2.25</v>
      </c>
      <c r="J1501" s="38">
        <v>10000</v>
      </c>
      <c r="K1501" s="36" t="s">
        <v>123</v>
      </c>
      <c r="L1501" s="39">
        <v>43385</v>
      </c>
      <c r="M1501" s="39">
        <v>43432</v>
      </c>
      <c r="N1501" s="36" t="s">
        <v>6500</v>
      </c>
      <c r="O1501" s="36" t="s">
        <v>6501</v>
      </c>
      <c r="P1501" s="37">
        <v>2.3800000000000002E-2</v>
      </c>
      <c r="Q1501" s="36" t="s">
        <v>677</v>
      </c>
      <c r="R1501" s="36" t="s">
        <v>682</v>
      </c>
      <c r="S1501" s="47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</row>
    <row r="1502" spans="2:37">
      <c r="B1502" s="36" t="s">
        <v>11171</v>
      </c>
      <c r="C1502" s="36" t="s">
        <v>3850</v>
      </c>
      <c r="D1502" s="36" t="s">
        <v>3851</v>
      </c>
      <c r="E1502" s="36" t="s">
        <v>4879</v>
      </c>
      <c r="F1502" s="36" t="s">
        <v>679</v>
      </c>
      <c r="G1502" s="36" t="s">
        <v>692</v>
      </c>
      <c r="H1502" s="36" t="s">
        <v>675</v>
      </c>
      <c r="I1502" s="37">
        <v>2.2999999999999998</v>
      </c>
      <c r="J1502" s="38">
        <v>10000</v>
      </c>
      <c r="K1502" s="36" t="s">
        <v>123</v>
      </c>
      <c r="L1502" s="39">
        <v>43385</v>
      </c>
      <c r="M1502" s="39">
        <v>43432</v>
      </c>
      <c r="N1502" s="36" t="s">
        <v>6500</v>
      </c>
      <c r="O1502" s="36" t="s">
        <v>6501</v>
      </c>
      <c r="P1502" s="37">
        <v>3.56E-2</v>
      </c>
      <c r="Q1502" s="36" t="s">
        <v>677</v>
      </c>
      <c r="R1502" s="36" t="s">
        <v>682</v>
      </c>
      <c r="S1502" s="47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</row>
    <row r="1503" spans="2:37">
      <c r="B1503" s="36" t="s">
        <v>6538</v>
      </c>
      <c r="C1503" s="36" t="s">
        <v>6539</v>
      </c>
      <c r="D1503" s="36" t="s">
        <v>3852</v>
      </c>
      <c r="E1503" s="36" t="s">
        <v>4879</v>
      </c>
      <c r="F1503" s="36" t="s">
        <v>679</v>
      </c>
      <c r="G1503" s="36" t="s">
        <v>9487</v>
      </c>
      <c r="H1503" s="36" t="s">
        <v>675</v>
      </c>
      <c r="I1503" s="37">
        <v>2.2000000000000002</v>
      </c>
      <c r="J1503" s="38">
        <v>10000</v>
      </c>
      <c r="K1503" s="36" t="s">
        <v>119</v>
      </c>
      <c r="L1503" s="39">
        <v>43392</v>
      </c>
      <c r="M1503" s="39">
        <v>43397</v>
      </c>
      <c r="N1503" s="36" t="s">
        <v>117</v>
      </c>
      <c r="O1503" s="36" t="s">
        <v>118</v>
      </c>
      <c r="P1503" s="37">
        <v>0.22209999999999999</v>
      </c>
      <c r="Q1503" s="36" t="s">
        <v>677</v>
      </c>
      <c r="R1503" s="36" t="s">
        <v>682</v>
      </c>
      <c r="S1503" s="47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</row>
    <row r="1504" spans="2:37">
      <c r="B1504" s="36" t="s">
        <v>11172</v>
      </c>
      <c r="C1504" s="36" t="s">
        <v>11173</v>
      </c>
      <c r="D1504" s="36" t="s">
        <v>11174</v>
      </c>
      <c r="E1504" s="36" t="s">
        <v>4879</v>
      </c>
      <c r="F1504" s="36" t="s">
        <v>9453</v>
      </c>
      <c r="G1504" s="36" t="s">
        <v>692</v>
      </c>
      <c r="H1504" s="36" t="s">
        <v>675</v>
      </c>
      <c r="I1504" s="37">
        <v>2.2000000000000002</v>
      </c>
      <c r="J1504" s="38">
        <v>10000</v>
      </c>
      <c r="K1504" s="36" t="s">
        <v>11175</v>
      </c>
      <c r="L1504" s="39">
        <v>43392</v>
      </c>
      <c r="M1504" s="39">
        <v>43397</v>
      </c>
      <c r="N1504" s="36" t="s">
        <v>117</v>
      </c>
      <c r="O1504" s="36" t="s">
        <v>118</v>
      </c>
      <c r="P1504" s="37">
        <v>6.9999999999999999E-4</v>
      </c>
      <c r="Q1504" s="36" t="s">
        <v>677</v>
      </c>
      <c r="R1504" s="36" t="s">
        <v>682</v>
      </c>
      <c r="S1504" s="47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</row>
    <row r="1505" spans="2:37">
      <c r="B1505" s="36" t="s">
        <v>6540</v>
      </c>
      <c r="C1505" s="36" t="s">
        <v>11176</v>
      </c>
      <c r="D1505" s="36" t="s">
        <v>3853</v>
      </c>
      <c r="E1505" s="36" t="s">
        <v>4879</v>
      </c>
      <c r="F1505" s="36" t="s">
        <v>679</v>
      </c>
      <c r="G1505" s="36" t="s">
        <v>674</v>
      </c>
      <c r="H1505" s="36" t="s">
        <v>675</v>
      </c>
      <c r="I1505" s="37">
        <v>2.2000000000000002</v>
      </c>
      <c r="J1505" s="38">
        <v>10000</v>
      </c>
      <c r="K1505" s="36" t="s">
        <v>123</v>
      </c>
      <c r="L1505" s="39">
        <v>43392</v>
      </c>
      <c r="M1505" s="39">
        <v>43432</v>
      </c>
      <c r="N1505" s="36" t="s">
        <v>6500</v>
      </c>
      <c r="O1505" s="36" t="s">
        <v>6501</v>
      </c>
      <c r="P1505" s="37">
        <v>0.25290000000000001</v>
      </c>
      <c r="Q1505" s="36" t="s">
        <v>677</v>
      </c>
      <c r="R1505" s="36" t="s">
        <v>682</v>
      </c>
      <c r="S1505" s="47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</row>
    <row r="1506" spans="2:37">
      <c r="B1506" s="36" t="s">
        <v>6541</v>
      </c>
      <c r="C1506" s="36" t="s">
        <v>6542</v>
      </c>
      <c r="D1506" s="36" t="s">
        <v>6543</v>
      </c>
      <c r="E1506" s="36" t="s">
        <v>4879</v>
      </c>
      <c r="F1506" s="36" t="s">
        <v>679</v>
      </c>
      <c r="G1506" s="36" t="s">
        <v>692</v>
      </c>
      <c r="H1506" s="36" t="s">
        <v>9446</v>
      </c>
      <c r="I1506" s="37">
        <v>2.2000000000000002</v>
      </c>
      <c r="J1506" s="38">
        <v>10000</v>
      </c>
      <c r="K1506" s="36" t="s">
        <v>123</v>
      </c>
      <c r="L1506" s="39">
        <v>43392</v>
      </c>
      <c r="M1506" s="39">
        <v>43432</v>
      </c>
      <c r="N1506" s="36" t="s">
        <v>6500</v>
      </c>
      <c r="O1506" s="36" t="s">
        <v>6501</v>
      </c>
      <c r="P1506" s="37">
        <v>1.67E-2</v>
      </c>
      <c r="Q1506" s="36" t="s">
        <v>677</v>
      </c>
      <c r="R1506" s="36" t="s">
        <v>682</v>
      </c>
      <c r="S1506" s="47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</row>
    <row r="1507" spans="2:37">
      <c r="B1507" s="36" t="s">
        <v>11177</v>
      </c>
      <c r="C1507" s="36" t="s">
        <v>6544</v>
      </c>
      <c r="D1507" s="36" t="s">
        <v>6545</v>
      </c>
      <c r="E1507" s="36" t="s">
        <v>4879</v>
      </c>
      <c r="F1507" s="36" t="s">
        <v>679</v>
      </c>
      <c r="G1507" s="36" t="s">
        <v>674</v>
      </c>
      <c r="H1507" s="36" t="s">
        <v>675</v>
      </c>
      <c r="I1507" s="37">
        <v>2.3029999999999999</v>
      </c>
      <c r="J1507" s="38">
        <v>10202</v>
      </c>
      <c r="K1507" s="36" t="s">
        <v>6546</v>
      </c>
      <c r="L1507" s="39">
        <v>43398</v>
      </c>
      <c r="M1507" s="39">
        <v>43642</v>
      </c>
      <c r="N1507" s="36" t="s">
        <v>6549</v>
      </c>
      <c r="O1507" s="36" t="s">
        <v>6557</v>
      </c>
      <c r="P1507" s="37">
        <v>0.34889999999999999</v>
      </c>
      <c r="Q1507" s="36" t="s">
        <v>677</v>
      </c>
      <c r="R1507" s="36" t="s">
        <v>682</v>
      </c>
      <c r="S1507" s="4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</row>
    <row r="1508" spans="2:37">
      <c r="B1508" s="36" t="s">
        <v>6547</v>
      </c>
      <c r="C1508" s="36" t="s">
        <v>6548</v>
      </c>
      <c r="D1508" s="36" t="s">
        <v>11178</v>
      </c>
      <c r="E1508" s="36" t="s">
        <v>4879</v>
      </c>
      <c r="F1508" s="36" t="s">
        <v>679</v>
      </c>
      <c r="G1508" s="36" t="s">
        <v>674</v>
      </c>
      <c r="H1508" s="36" t="s">
        <v>675</v>
      </c>
      <c r="I1508" s="37">
        <v>2.3519999999999999</v>
      </c>
      <c r="J1508" s="38">
        <v>10202</v>
      </c>
      <c r="K1508" s="36" t="s">
        <v>6546</v>
      </c>
      <c r="L1508" s="39">
        <v>43398</v>
      </c>
      <c r="M1508" s="39">
        <v>43642</v>
      </c>
      <c r="N1508" s="36" t="s">
        <v>6549</v>
      </c>
      <c r="O1508" s="36" t="s">
        <v>6557</v>
      </c>
      <c r="P1508" s="37">
        <v>0.31740000000000002</v>
      </c>
      <c r="Q1508" s="36" t="s">
        <v>677</v>
      </c>
      <c r="R1508" s="36" t="s">
        <v>682</v>
      </c>
      <c r="S1508" s="47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</row>
    <row r="1509" spans="2:37">
      <c r="B1509" s="36" t="s">
        <v>6550</v>
      </c>
      <c r="C1509" s="36" t="s">
        <v>11179</v>
      </c>
      <c r="D1509" s="36" t="s">
        <v>3854</v>
      </c>
      <c r="E1509" s="36" t="s">
        <v>4879</v>
      </c>
      <c r="F1509" s="36" t="s">
        <v>679</v>
      </c>
      <c r="G1509" s="36" t="s">
        <v>674</v>
      </c>
      <c r="H1509" s="36" t="s">
        <v>675</v>
      </c>
      <c r="I1509" s="37">
        <v>2.4009999999999998</v>
      </c>
      <c r="J1509" s="38">
        <v>10202</v>
      </c>
      <c r="K1509" s="36" t="s">
        <v>6546</v>
      </c>
      <c r="L1509" s="39">
        <v>43398</v>
      </c>
      <c r="M1509" s="39">
        <v>43642</v>
      </c>
      <c r="N1509" s="36" t="s">
        <v>6549</v>
      </c>
      <c r="O1509" s="36" t="s">
        <v>6557</v>
      </c>
      <c r="P1509" s="37">
        <v>0.2873</v>
      </c>
      <c r="Q1509" s="36" t="s">
        <v>677</v>
      </c>
      <c r="R1509" s="36" t="s">
        <v>682</v>
      </c>
      <c r="S1509" s="47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</row>
    <row r="1510" spans="2:37">
      <c r="B1510" s="36" t="s">
        <v>477</v>
      </c>
      <c r="C1510" s="36" t="s">
        <v>3855</v>
      </c>
      <c r="D1510" s="36" t="s">
        <v>11180</v>
      </c>
      <c r="E1510" s="36" t="s">
        <v>4879</v>
      </c>
      <c r="F1510" s="36" t="s">
        <v>679</v>
      </c>
      <c r="G1510" s="36" t="s">
        <v>674</v>
      </c>
      <c r="H1510" s="36" t="s">
        <v>675</v>
      </c>
      <c r="I1510" s="37">
        <v>2.4500000000000002</v>
      </c>
      <c r="J1510" s="38">
        <v>10202</v>
      </c>
      <c r="K1510" s="36" t="s">
        <v>6546</v>
      </c>
      <c r="L1510" s="39">
        <v>43398</v>
      </c>
      <c r="M1510" s="39">
        <v>43642</v>
      </c>
      <c r="N1510" s="36" t="s">
        <v>6549</v>
      </c>
      <c r="O1510" s="36" t="s">
        <v>6557</v>
      </c>
      <c r="P1510" s="37">
        <v>0.26169999999999999</v>
      </c>
      <c r="Q1510" s="36" t="s">
        <v>677</v>
      </c>
      <c r="R1510" s="36" t="s">
        <v>682</v>
      </c>
      <c r="S1510" s="47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</row>
    <row r="1511" spans="2:37">
      <c r="B1511" s="36" t="s">
        <v>6551</v>
      </c>
      <c r="C1511" s="36" t="s">
        <v>11181</v>
      </c>
      <c r="D1511" s="36" t="s">
        <v>6552</v>
      </c>
      <c r="E1511" s="36" t="s">
        <v>4879</v>
      </c>
      <c r="F1511" s="36" t="s">
        <v>679</v>
      </c>
      <c r="G1511" s="36" t="s">
        <v>674</v>
      </c>
      <c r="H1511" s="36" t="s">
        <v>675</v>
      </c>
      <c r="I1511" s="37">
        <v>2.5</v>
      </c>
      <c r="J1511" s="38">
        <v>10202</v>
      </c>
      <c r="K1511" s="36" t="s">
        <v>6546</v>
      </c>
      <c r="L1511" s="39">
        <v>43398</v>
      </c>
      <c r="M1511" s="39">
        <v>43642</v>
      </c>
      <c r="N1511" s="36" t="s">
        <v>6549</v>
      </c>
      <c r="O1511" s="36" t="s">
        <v>6557</v>
      </c>
      <c r="P1511" s="37">
        <v>0.23730000000000001</v>
      </c>
      <c r="Q1511" s="36" t="s">
        <v>677</v>
      </c>
      <c r="R1511" s="36" t="s">
        <v>682</v>
      </c>
      <c r="S1511" s="47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</row>
    <row r="1512" spans="2:37">
      <c r="B1512" s="36" t="s">
        <v>6553</v>
      </c>
      <c r="C1512" s="36" t="s">
        <v>6554</v>
      </c>
      <c r="D1512" s="36" t="s">
        <v>6555</v>
      </c>
      <c r="E1512" s="36" t="s">
        <v>4879</v>
      </c>
      <c r="F1512" s="36" t="s">
        <v>679</v>
      </c>
      <c r="G1512" s="36" t="s">
        <v>674</v>
      </c>
      <c r="H1512" s="36" t="s">
        <v>675</v>
      </c>
      <c r="I1512" s="37">
        <v>2.5489999999999999</v>
      </c>
      <c r="J1512" s="38">
        <v>10202</v>
      </c>
      <c r="K1512" s="36" t="s">
        <v>6546</v>
      </c>
      <c r="L1512" s="39">
        <v>43398</v>
      </c>
      <c r="M1512" s="39">
        <v>43642</v>
      </c>
      <c r="N1512" s="36" t="s">
        <v>6549</v>
      </c>
      <c r="O1512" s="36" t="s">
        <v>6557</v>
      </c>
      <c r="P1512" s="37">
        <v>0.21249999999999999</v>
      </c>
      <c r="Q1512" s="36" t="s">
        <v>677</v>
      </c>
      <c r="R1512" s="36" t="s">
        <v>682</v>
      </c>
      <c r="S1512" s="47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</row>
    <row r="1513" spans="2:37">
      <c r="B1513" s="36" t="s">
        <v>3856</v>
      </c>
      <c r="C1513" s="36" t="s">
        <v>11182</v>
      </c>
      <c r="D1513" s="36" t="s">
        <v>478</v>
      </c>
      <c r="E1513" s="36" t="s">
        <v>4879</v>
      </c>
      <c r="F1513" s="36" t="s">
        <v>679</v>
      </c>
      <c r="G1513" s="36" t="s">
        <v>674</v>
      </c>
      <c r="H1513" s="36" t="s">
        <v>675</v>
      </c>
      <c r="I1513" s="37">
        <v>2.5979999999999999</v>
      </c>
      <c r="J1513" s="38">
        <v>10202</v>
      </c>
      <c r="K1513" s="36" t="s">
        <v>6546</v>
      </c>
      <c r="L1513" s="39">
        <v>43398</v>
      </c>
      <c r="M1513" s="39">
        <v>43642</v>
      </c>
      <c r="N1513" s="36" t="s">
        <v>6549</v>
      </c>
      <c r="O1513" s="36" t="s">
        <v>6557</v>
      </c>
      <c r="P1513" s="37">
        <v>0.1918</v>
      </c>
      <c r="Q1513" s="36" t="s">
        <v>677</v>
      </c>
      <c r="R1513" s="36" t="s">
        <v>682</v>
      </c>
      <c r="S1513" s="47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</row>
    <row r="1514" spans="2:37">
      <c r="B1514" s="36" t="s">
        <v>6556</v>
      </c>
      <c r="C1514" s="36" t="s">
        <v>11183</v>
      </c>
      <c r="D1514" s="36" t="s">
        <v>3857</v>
      </c>
      <c r="E1514" s="36" t="s">
        <v>4879</v>
      </c>
      <c r="F1514" s="36" t="s">
        <v>679</v>
      </c>
      <c r="G1514" s="36" t="s">
        <v>674</v>
      </c>
      <c r="H1514" s="36" t="s">
        <v>9446</v>
      </c>
      <c r="I1514" s="37">
        <v>2.6469999999999998</v>
      </c>
      <c r="J1514" s="38">
        <v>10202</v>
      </c>
      <c r="K1514" s="36" t="s">
        <v>6546</v>
      </c>
      <c r="L1514" s="39">
        <v>43398</v>
      </c>
      <c r="M1514" s="39">
        <v>43642</v>
      </c>
      <c r="N1514" s="36" t="s">
        <v>6549</v>
      </c>
      <c r="O1514" s="36" t="s">
        <v>11184</v>
      </c>
      <c r="P1514" s="37">
        <v>0.1734</v>
      </c>
      <c r="Q1514" s="36" t="s">
        <v>677</v>
      </c>
      <c r="R1514" s="36" t="s">
        <v>682</v>
      </c>
      <c r="S1514" s="47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</row>
    <row r="1515" spans="2:37">
      <c r="B1515" s="36" t="s">
        <v>3858</v>
      </c>
      <c r="C1515" s="36" t="s">
        <v>11185</v>
      </c>
      <c r="D1515" s="36" t="s">
        <v>11186</v>
      </c>
      <c r="E1515" s="36" t="s">
        <v>4879</v>
      </c>
      <c r="F1515" s="36" t="s">
        <v>679</v>
      </c>
      <c r="G1515" s="36" t="s">
        <v>674</v>
      </c>
      <c r="H1515" s="36" t="s">
        <v>675</v>
      </c>
      <c r="I1515" s="37">
        <v>2.6960000000000002</v>
      </c>
      <c r="J1515" s="38">
        <v>10202</v>
      </c>
      <c r="K1515" s="36" t="s">
        <v>6546</v>
      </c>
      <c r="L1515" s="39">
        <v>43398</v>
      </c>
      <c r="M1515" s="39">
        <v>43642</v>
      </c>
      <c r="N1515" s="36" t="s">
        <v>6549</v>
      </c>
      <c r="O1515" s="36" t="s">
        <v>6557</v>
      </c>
      <c r="P1515" s="37">
        <v>0.15479999999999999</v>
      </c>
      <c r="Q1515" s="36" t="s">
        <v>677</v>
      </c>
      <c r="R1515" s="36" t="s">
        <v>682</v>
      </c>
      <c r="S1515" s="47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</row>
    <row r="1516" spans="2:37">
      <c r="B1516" s="36" t="s">
        <v>6558</v>
      </c>
      <c r="C1516" s="36" t="s">
        <v>6559</v>
      </c>
      <c r="D1516" s="36" t="s">
        <v>6560</v>
      </c>
      <c r="E1516" s="36" t="s">
        <v>4879</v>
      </c>
      <c r="F1516" s="36" t="s">
        <v>679</v>
      </c>
      <c r="G1516" s="36" t="s">
        <v>692</v>
      </c>
      <c r="H1516" s="36" t="s">
        <v>675</v>
      </c>
      <c r="I1516" s="37">
        <v>2.3029999999999999</v>
      </c>
      <c r="J1516" s="38">
        <v>10202</v>
      </c>
      <c r="K1516" s="36" t="s">
        <v>6546</v>
      </c>
      <c r="L1516" s="39">
        <v>43398</v>
      </c>
      <c r="M1516" s="39">
        <v>43642</v>
      </c>
      <c r="N1516" s="36" t="s">
        <v>6549</v>
      </c>
      <c r="O1516" s="36" t="s">
        <v>6557</v>
      </c>
      <c r="P1516" s="37">
        <v>0.10879999999999999</v>
      </c>
      <c r="Q1516" s="36" t="s">
        <v>677</v>
      </c>
      <c r="R1516" s="36" t="s">
        <v>682</v>
      </c>
      <c r="S1516" s="47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</row>
    <row r="1517" spans="2:37">
      <c r="B1517" s="36" t="s">
        <v>11187</v>
      </c>
      <c r="C1517" s="36" t="s">
        <v>3859</v>
      </c>
      <c r="D1517" s="36" t="s">
        <v>11188</v>
      </c>
      <c r="E1517" s="36" t="s">
        <v>4879</v>
      </c>
      <c r="F1517" s="36" t="s">
        <v>679</v>
      </c>
      <c r="G1517" s="36" t="s">
        <v>692</v>
      </c>
      <c r="H1517" s="36" t="s">
        <v>675</v>
      </c>
      <c r="I1517" s="37">
        <v>2.3519999999999999</v>
      </c>
      <c r="J1517" s="38">
        <v>10202</v>
      </c>
      <c r="K1517" s="36" t="s">
        <v>6546</v>
      </c>
      <c r="L1517" s="39">
        <v>43398</v>
      </c>
      <c r="M1517" s="39">
        <v>43642</v>
      </c>
      <c r="N1517" s="36" t="s">
        <v>6549</v>
      </c>
      <c r="O1517" s="36" t="s">
        <v>6557</v>
      </c>
      <c r="P1517" s="37">
        <v>0.12720000000000001</v>
      </c>
      <c r="Q1517" s="36" t="s">
        <v>677</v>
      </c>
      <c r="R1517" s="36" t="s">
        <v>682</v>
      </c>
      <c r="S1517" s="4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</row>
    <row r="1518" spans="2:37">
      <c r="B1518" s="36" t="s">
        <v>6561</v>
      </c>
      <c r="C1518" s="36" t="s">
        <v>6562</v>
      </c>
      <c r="D1518" s="36" t="s">
        <v>3860</v>
      </c>
      <c r="E1518" s="36" t="s">
        <v>4879</v>
      </c>
      <c r="F1518" s="36" t="s">
        <v>679</v>
      </c>
      <c r="G1518" s="36" t="s">
        <v>692</v>
      </c>
      <c r="H1518" s="36" t="s">
        <v>675</v>
      </c>
      <c r="I1518" s="37">
        <v>2.4009999999999998</v>
      </c>
      <c r="J1518" s="38">
        <v>10202</v>
      </c>
      <c r="K1518" s="36" t="s">
        <v>6546</v>
      </c>
      <c r="L1518" s="39">
        <v>43398</v>
      </c>
      <c r="M1518" s="39">
        <v>43642</v>
      </c>
      <c r="N1518" s="36" t="s">
        <v>6549</v>
      </c>
      <c r="O1518" s="36" t="s">
        <v>6557</v>
      </c>
      <c r="P1518" s="37">
        <v>0.1472</v>
      </c>
      <c r="Q1518" s="36" t="s">
        <v>677</v>
      </c>
      <c r="R1518" s="36" t="s">
        <v>682</v>
      </c>
      <c r="S1518" s="47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</row>
    <row r="1519" spans="2:37">
      <c r="B1519" s="36" t="s">
        <v>11189</v>
      </c>
      <c r="C1519" s="36" t="s">
        <v>6563</v>
      </c>
      <c r="D1519" s="36" t="s">
        <v>6564</v>
      </c>
      <c r="E1519" s="36" t="s">
        <v>4879</v>
      </c>
      <c r="F1519" s="36" t="s">
        <v>679</v>
      </c>
      <c r="G1519" s="36" t="s">
        <v>692</v>
      </c>
      <c r="H1519" s="36" t="s">
        <v>675</v>
      </c>
      <c r="I1519" s="37">
        <v>2.4500000000000002</v>
      </c>
      <c r="J1519" s="38">
        <v>10202</v>
      </c>
      <c r="K1519" s="36" t="s">
        <v>6546</v>
      </c>
      <c r="L1519" s="39">
        <v>43398</v>
      </c>
      <c r="M1519" s="39">
        <v>43642</v>
      </c>
      <c r="N1519" s="36" t="s">
        <v>6549</v>
      </c>
      <c r="O1519" s="36" t="s">
        <v>6557</v>
      </c>
      <c r="P1519" s="37">
        <v>0.1699</v>
      </c>
      <c r="Q1519" s="36" t="s">
        <v>677</v>
      </c>
      <c r="R1519" s="36" t="s">
        <v>682</v>
      </c>
      <c r="S1519" s="47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</row>
    <row r="1520" spans="2:37">
      <c r="B1520" s="36" t="s">
        <v>479</v>
      </c>
      <c r="C1520" s="36" t="s">
        <v>6565</v>
      </c>
      <c r="D1520" s="36" t="s">
        <v>6566</v>
      </c>
      <c r="E1520" s="36" t="s">
        <v>4879</v>
      </c>
      <c r="F1520" s="36" t="s">
        <v>679</v>
      </c>
      <c r="G1520" s="36" t="s">
        <v>9925</v>
      </c>
      <c r="H1520" s="36" t="s">
        <v>675</v>
      </c>
      <c r="I1520" s="37">
        <v>2.5</v>
      </c>
      <c r="J1520" s="38">
        <v>10202</v>
      </c>
      <c r="K1520" s="36" t="s">
        <v>6546</v>
      </c>
      <c r="L1520" s="39">
        <v>43398</v>
      </c>
      <c r="M1520" s="39">
        <v>43642</v>
      </c>
      <c r="N1520" s="36" t="s">
        <v>6549</v>
      </c>
      <c r="O1520" s="36" t="s">
        <v>6557</v>
      </c>
      <c r="P1520" s="37">
        <v>0.19339999999999999</v>
      </c>
      <c r="Q1520" s="36" t="s">
        <v>677</v>
      </c>
      <c r="R1520" s="36" t="s">
        <v>682</v>
      </c>
      <c r="S1520" s="47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</row>
    <row r="1521" spans="2:37">
      <c r="B1521" s="36" t="s">
        <v>11190</v>
      </c>
      <c r="C1521" s="36" t="s">
        <v>11191</v>
      </c>
      <c r="D1521" s="36" t="s">
        <v>6567</v>
      </c>
      <c r="E1521" s="36" t="s">
        <v>4879</v>
      </c>
      <c r="F1521" s="36" t="s">
        <v>679</v>
      </c>
      <c r="G1521" s="36" t="s">
        <v>692</v>
      </c>
      <c r="H1521" s="36" t="s">
        <v>675</v>
      </c>
      <c r="I1521" s="37">
        <v>2.5489999999999999</v>
      </c>
      <c r="J1521" s="38">
        <v>10202</v>
      </c>
      <c r="K1521" s="36" t="s">
        <v>6546</v>
      </c>
      <c r="L1521" s="39">
        <v>43398</v>
      </c>
      <c r="M1521" s="39">
        <v>43642</v>
      </c>
      <c r="N1521" s="36" t="s">
        <v>6549</v>
      </c>
      <c r="O1521" s="36" t="s">
        <v>6557</v>
      </c>
      <c r="P1521" s="37">
        <v>0.21890000000000001</v>
      </c>
      <c r="Q1521" s="36" t="s">
        <v>677</v>
      </c>
      <c r="R1521" s="36" t="s">
        <v>682</v>
      </c>
      <c r="S1521" s="47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</row>
    <row r="1522" spans="2:37">
      <c r="B1522" s="36" t="s">
        <v>11192</v>
      </c>
      <c r="C1522" s="36" t="s">
        <v>11193</v>
      </c>
      <c r="D1522" s="36" t="s">
        <v>6568</v>
      </c>
      <c r="E1522" s="36" t="s">
        <v>4879</v>
      </c>
      <c r="F1522" s="36" t="s">
        <v>679</v>
      </c>
      <c r="G1522" s="36" t="s">
        <v>692</v>
      </c>
      <c r="H1522" s="36" t="s">
        <v>675</v>
      </c>
      <c r="I1522" s="37">
        <v>2.5979999999999999</v>
      </c>
      <c r="J1522" s="38">
        <v>10202</v>
      </c>
      <c r="K1522" s="36" t="s">
        <v>6546</v>
      </c>
      <c r="L1522" s="39">
        <v>43398</v>
      </c>
      <c r="M1522" s="39">
        <v>43642</v>
      </c>
      <c r="N1522" s="36" t="s">
        <v>6549</v>
      </c>
      <c r="O1522" s="36" t="s">
        <v>6557</v>
      </c>
      <c r="P1522" s="37">
        <v>0.24629999999999999</v>
      </c>
      <c r="Q1522" s="36" t="s">
        <v>677</v>
      </c>
      <c r="R1522" s="36" t="s">
        <v>682</v>
      </c>
      <c r="S1522" s="47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</row>
    <row r="1523" spans="2:37">
      <c r="B1523" s="36" t="s">
        <v>3861</v>
      </c>
      <c r="C1523" s="36" t="s">
        <v>6569</v>
      </c>
      <c r="D1523" s="36" t="s">
        <v>6570</v>
      </c>
      <c r="E1523" s="36" t="s">
        <v>4879</v>
      </c>
      <c r="F1523" s="36" t="s">
        <v>679</v>
      </c>
      <c r="G1523" s="36" t="s">
        <v>692</v>
      </c>
      <c r="H1523" s="36" t="s">
        <v>675</v>
      </c>
      <c r="I1523" s="37">
        <v>2.6469999999999998</v>
      </c>
      <c r="J1523" s="38">
        <v>10202</v>
      </c>
      <c r="K1523" s="36" t="s">
        <v>6546</v>
      </c>
      <c r="L1523" s="39">
        <v>43398</v>
      </c>
      <c r="M1523" s="39">
        <v>43642</v>
      </c>
      <c r="N1523" s="36" t="s">
        <v>6549</v>
      </c>
      <c r="O1523" s="36" t="s">
        <v>6557</v>
      </c>
      <c r="P1523" s="37">
        <v>0.2752</v>
      </c>
      <c r="Q1523" s="36" t="s">
        <v>677</v>
      </c>
      <c r="R1523" s="36" t="s">
        <v>682</v>
      </c>
      <c r="S1523" s="47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</row>
    <row r="1524" spans="2:37">
      <c r="B1524" s="36" t="s">
        <v>6571</v>
      </c>
      <c r="C1524" s="36" t="s">
        <v>3862</v>
      </c>
      <c r="D1524" s="36" t="s">
        <v>11194</v>
      </c>
      <c r="E1524" s="36" t="s">
        <v>4879</v>
      </c>
      <c r="F1524" s="36" t="s">
        <v>679</v>
      </c>
      <c r="G1524" s="36" t="s">
        <v>692</v>
      </c>
      <c r="H1524" s="36" t="s">
        <v>675</v>
      </c>
      <c r="I1524" s="37">
        <v>2.6960000000000002</v>
      </c>
      <c r="J1524" s="38">
        <v>10202</v>
      </c>
      <c r="K1524" s="36" t="s">
        <v>6546</v>
      </c>
      <c r="L1524" s="39">
        <v>43398</v>
      </c>
      <c r="M1524" s="39">
        <v>43642</v>
      </c>
      <c r="N1524" s="36" t="s">
        <v>6549</v>
      </c>
      <c r="O1524" s="36" t="s">
        <v>6557</v>
      </c>
      <c r="P1524" s="37">
        <v>0.30559999999999998</v>
      </c>
      <c r="Q1524" s="36" t="s">
        <v>677</v>
      </c>
      <c r="R1524" s="36" t="s">
        <v>682</v>
      </c>
      <c r="S1524" s="47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</row>
    <row r="1525" spans="2:37">
      <c r="B1525" s="36" t="s">
        <v>3863</v>
      </c>
      <c r="C1525" s="36" t="s">
        <v>11195</v>
      </c>
      <c r="D1525" s="36" t="s">
        <v>11196</v>
      </c>
      <c r="E1525" s="36" t="s">
        <v>4879</v>
      </c>
      <c r="F1525" s="36" t="s">
        <v>679</v>
      </c>
      <c r="G1525" s="36" t="s">
        <v>674</v>
      </c>
      <c r="H1525" s="36" t="s">
        <v>675</v>
      </c>
      <c r="I1525" s="37">
        <v>2.254</v>
      </c>
      <c r="J1525" s="38">
        <v>10202</v>
      </c>
      <c r="K1525" s="36" t="s">
        <v>6546</v>
      </c>
      <c r="L1525" s="39">
        <v>43402</v>
      </c>
      <c r="M1525" s="39">
        <v>43642</v>
      </c>
      <c r="N1525" s="36" t="s">
        <v>6549</v>
      </c>
      <c r="O1525" s="36" t="s">
        <v>6557</v>
      </c>
      <c r="P1525" s="37">
        <v>0.36870000000000003</v>
      </c>
      <c r="Q1525" s="36" t="s">
        <v>677</v>
      </c>
      <c r="R1525" s="36" t="s">
        <v>682</v>
      </c>
      <c r="S1525" s="47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</row>
    <row r="1526" spans="2:37">
      <c r="B1526" s="36" t="s">
        <v>6572</v>
      </c>
      <c r="C1526" s="36" t="s">
        <v>11197</v>
      </c>
      <c r="D1526" s="36" t="s">
        <v>3864</v>
      </c>
      <c r="E1526" s="36" t="s">
        <v>4879</v>
      </c>
      <c r="F1526" s="36" t="s">
        <v>679</v>
      </c>
      <c r="G1526" s="36" t="s">
        <v>692</v>
      </c>
      <c r="H1526" s="36" t="s">
        <v>675</v>
      </c>
      <c r="I1526" s="37">
        <v>2.254</v>
      </c>
      <c r="J1526" s="38">
        <v>10202</v>
      </c>
      <c r="K1526" s="36" t="s">
        <v>11198</v>
      </c>
      <c r="L1526" s="39">
        <v>43402</v>
      </c>
      <c r="M1526" s="39">
        <v>43642</v>
      </c>
      <c r="N1526" s="36" t="s">
        <v>6549</v>
      </c>
      <c r="O1526" s="36" t="s">
        <v>6557</v>
      </c>
      <c r="P1526" s="37">
        <v>9.6199999999999994E-2</v>
      </c>
      <c r="Q1526" s="36" t="s">
        <v>677</v>
      </c>
      <c r="R1526" s="36" t="s">
        <v>682</v>
      </c>
      <c r="S1526" s="47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</row>
    <row r="1527" spans="2:37">
      <c r="B1527" s="36" t="s">
        <v>11199</v>
      </c>
      <c r="C1527" s="36" t="s">
        <v>3865</v>
      </c>
      <c r="D1527" s="36" t="s">
        <v>11200</v>
      </c>
      <c r="E1527" s="36" t="s">
        <v>4879</v>
      </c>
      <c r="F1527" s="36" t="s">
        <v>679</v>
      </c>
      <c r="G1527" s="36" t="s">
        <v>674</v>
      </c>
      <c r="H1527" s="36" t="s">
        <v>9446</v>
      </c>
      <c r="I1527" s="37">
        <v>2.2050000000000001</v>
      </c>
      <c r="J1527" s="38">
        <v>10202</v>
      </c>
      <c r="K1527" s="36" t="s">
        <v>6546</v>
      </c>
      <c r="L1527" s="39">
        <v>43403</v>
      </c>
      <c r="M1527" s="39">
        <v>43642</v>
      </c>
      <c r="N1527" s="36" t="s">
        <v>6549</v>
      </c>
      <c r="O1527" s="36" t="s">
        <v>11184</v>
      </c>
      <c r="P1527" s="37">
        <v>0.3533</v>
      </c>
      <c r="Q1527" s="36" t="s">
        <v>677</v>
      </c>
      <c r="R1527" s="36" t="s">
        <v>682</v>
      </c>
      <c r="S1527" s="4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</row>
    <row r="1528" spans="2:37">
      <c r="B1528" s="36" t="s">
        <v>3866</v>
      </c>
      <c r="C1528" s="36" t="s">
        <v>6573</v>
      </c>
      <c r="D1528" s="36" t="s">
        <v>6574</v>
      </c>
      <c r="E1528" s="36" t="s">
        <v>4879</v>
      </c>
      <c r="F1528" s="36" t="s">
        <v>679</v>
      </c>
      <c r="G1528" s="36" t="s">
        <v>692</v>
      </c>
      <c r="H1528" s="36" t="s">
        <v>675</v>
      </c>
      <c r="I1528" s="37">
        <v>2.2050000000000001</v>
      </c>
      <c r="J1528" s="38">
        <v>10202</v>
      </c>
      <c r="K1528" s="36" t="s">
        <v>6546</v>
      </c>
      <c r="L1528" s="39">
        <v>43403</v>
      </c>
      <c r="M1528" s="39">
        <v>43642</v>
      </c>
      <c r="N1528" s="36" t="s">
        <v>6549</v>
      </c>
      <c r="O1528" s="36" t="s">
        <v>6557</v>
      </c>
      <c r="P1528" s="37">
        <v>9.9599999999999994E-2</v>
      </c>
      <c r="Q1528" s="36" t="s">
        <v>677</v>
      </c>
      <c r="R1528" s="36" t="s">
        <v>682</v>
      </c>
      <c r="S1528" s="47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</row>
    <row r="1529" spans="2:37">
      <c r="B1529" s="36" t="s">
        <v>11201</v>
      </c>
      <c r="C1529" s="36" t="s">
        <v>6575</v>
      </c>
      <c r="D1529" s="36" t="s">
        <v>11202</v>
      </c>
      <c r="E1529" s="36" t="s">
        <v>4879</v>
      </c>
      <c r="F1529" s="36" t="s">
        <v>679</v>
      </c>
      <c r="G1529" s="36" t="s">
        <v>674</v>
      </c>
      <c r="H1529" s="36" t="s">
        <v>675</v>
      </c>
      <c r="I1529" s="37">
        <v>2.7450000000000001</v>
      </c>
      <c r="J1529" s="38">
        <v>10202</v>
      </c>
      <c r="K1529" s="36" t="s">
        <v>6546</v>
      </c>
      <c r="L1529" s="39">
        <v>43409</v>
      </c>
      <c r="M1529" s="39">
        <v>43642</v>
      </c>
      <c r="N1529" s="36" t="s">
        <v>6549</v>
      </c>
      <c r="O1529" s="36" t="s">
        <v>6557</v>
      </c>
      <c r="P1529" s="37">
        <v>0.1552</v>
      </c>
      <c r="Q1529" s="36" t="s">
        <v>677</v>
      </c>
      <c r="R1529" s="36" t="s">
        <v>682</v>
      </c>
      <c r="S1529" s="47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</row>
    <row r="1530" spans="2:37">
      <c r="B1530" s="36" t="s">
        <v>3867</v>
      </c>
      <c r="C1530" s="36" t="s">
        <v>11203</v>
      </c>
      <c r="D1530" s="36" t="s">
        <v>11204</v>
      </c>
      <c r="E1530" s="36" t="s">
        <v>4879</v>
      </c>
      <c r="F1530" s="36" t="s">
        <v>679</v>
      </c>
      <c r="G1530" s="36" t="s">
        <v>692</v>
      </c>
      <c r="H1530" s="36" t="s">
        <v>675</v>
      </c>
      <c r="I1530" s="37">
        <v>2.7450000000000001</v>
      </c>
      <c r="J1530" s="38">
        <v>10202</v>
      </c>
      <c r="K1530" s="36" t="s">
        <v>6546</v>
      </c>
      <c r="L1530" s="39">
        <v>43409</v>
      </c>
      <c r="M1530" s="39">
        <v>43642</v>
      </c>
      <c r="N1530" s="36" t="s">
        <v>6549</v>
      </c>
      <c r="O1530" s="36" t="s">
        <v>6557</v>
      </c>
      <c r="P1530" s="37">
        <v>0.30940000000000001</v>
      </c>
      <c r="Q1530" s="36" t="s">
        <v>677</v>
      </c>
      <c r="R1530" s="36" t="s">
        <v>9492</v>
      </c>
      <c r="S1530" s="47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</row>
    <row r="1531" spans="2:37">
      <c r="B1531" s="36" t="s">
        <v>6576</v>
      </c>
      <c r="C1531" s="36" t="s">
        <v>6577</v>
      </c>
      <c r="D1531" s="36" t="s">
        <v>11205</v>
      </c>
      <c r="E1531" s="36" t="s">
        <v>4879</v>
      </c>
      <c r="F1531" s="36" t="s">
        <v>679</v>
      </c>
      <c r="G1531" s="36" t="s">
        <v>674</v>
      </c>
      <c r="H1531" s="36" t="s">
        <v>675</v>
      </c>
      <c r="I1531" s="37">
        <v>2.2050000000000001</v>
      </c>
      <c r="J1531" s="38">
        <v>10202</v>
      </c>
      <c r="K1531" s="36" t="s">
        <v>3868</v>
      </c>
      <c r="L1531" s="39">
        <v>43433</v>
      </c>
      <c r="M1531" s="39">
        <v>43488</v>
      </c>
      <c r="N1531" s="36" t="s">
        <v>6578</v>
      </c>
      <c r="O1531" s="36" t="s">
        <v>3869</v>
      </c>
      <c r="P1531" s="37">
        <v>0.25209999999999999</v>
      </c>
      <c r="Q1531" s="36" t="s">
        <v>677</v>
      </c>
      <c r="R1531" s="36" t="s">
        <v>682</v>
      </c>
      <c r="S1531" s="47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</row>
    <row r="1532" spans="2:37">
      <c r="B1532" s="36" t="s">
        <v>6579</v>
      </c>
      <c r="C1532" s="36" t="s">
        <v>11206</v>
      </c>
      <c r="D1532" s="36" t="s">
        <v>11207</v>
      </c>
      <c r="E1532" s="36" t="s">
        <v>4879</v>
      </c>
      <c r="F1532" s="36" t="s">
        <v>679</v>
      </c>
      <c r="G1532" s="36" t="s">
        <v>674</v>
      </c>
      <c r="H1532" s="36" t="s">
        <v>675</v>
      </c>
      <c r="I1532" s="37">
        <v>2.254</v>
      </c>
      <c r="J1532" s="38">
        <v>10202</v>
      </c>
      <c r="K1532" s="36" t="s">
        <v>3868</v>
      </c>
      <c r="L1532" s="39">
        <v>43433</v>
      </c>
      <c r="M1532" s="39">
        <v>43488</v>
      </c>
      <c r="N1532" s="36" t="s">
        <v>6578</v>
      </c>
      <c r="O1532" s="36" t="s">
        <v>3869</v>
      </c>
      <c r="P1532" s="37">
        <v>0.21060000000000001</v>
      </c>
      <c r="Q1532" s="36" t="s">
        <v>677</v>
      </c>
      <c r="R1532" s="36" t="s">
        <v>9492</v>
      </c>
      <c r="S1532" s="47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</row>
    <row r="1533" spans="2:37">
      <c r="B1533" s="36" t="s">
        <v>6580</v>
      </c>
      <c r="C1533" s="36" t="s">
        <v>11208</v>
      </c>
      <c r="D1533" s="36" t="s">
        <v>6581</v>
      </c>
      <c r="E1533" s="36" t="s">
        <v>4879</v>
      </c>
      <c r="F1533" s="36" t="s">
        <v>679</v>
      </c>
      <c r="G1533" s="36" t="s">
        <v>674</v>
      </c>
      <c r="H1533" s="36" t="s">
        <v>675</v>
      </c>
      <c r="I1533" s="37">
        <v>2.3029999999999999</v>
      </c>
      <c r="J1533" s="38">
        <v>10202</v>
      </c>
      <c r="K1533" s="36" t="s">
        <v>3868</v>
      </c>
      <c r="L1533" s="39">
        <v>43433</v>
      </c>
      <c r="M1533" s="39">
        <v>43488</v>
      </c>
      <c r="N1533" s="36" t="s">
        <v>6578</v>
      </c>
      <c r="O1533" s="36" t="s">
        <v>3869</v>
      </c>
      <c r="P1533" s="37">
        <v>0.17249999999999999</v>
      </c>
      <c r="Q1533" s="36" t="s">
        <v>677</v>
      </c>
      <c r="R1533" s="36" t="s">
        <v>682</v>
      </c>
      <c r="S1533" s="47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</row>
    <row r="1534" spans="2:37">
      <c r="B1534" s="36" t="s">
        <v>6582</v>
      </c>
      <c r="C1534" s="36" t="s">
        <v>3870</v>
      </c>
      <c r="D1534" s="36" t="s">
        <v>3871</v>
      </c>
      <c r="E1534" s="36" t="s">
        <v>4879</v>
      </c>
      <c r="F1534" s="36" t="s">
        <v>679</v>
      </c>
      <c r="G1534" s="36" t="s">
        <v>674</v>
      </c>
      <c r="H1534" s="36" t="s">
        <v>675</v>
      </c>
      <c r="I1534" s="37">
        <v>2.3519999999999999</v>
      </c>
      <c r="J1534" s="38">
        <v>10202</v>
      </c>
      <c r="K1534" s="36" t="s">
        <v>3868</v>
      </c>
      <c r="L1534" s="39">
        <v>43433</v>
      </c>
      <c r="M1534" s="39">
        <v>43488</v>
      </c>
      <c r="N1534" s="36" t="s">
        <v>6578</v>
      </c>
      <c r="O1534" s="36" t="s">
        <v>3869</v>
      </c>
      <c r="P1534" s="37">
        <v>0.1386</v>
      </c>
      <c r="Q1534" s="36" t="s">
        <v>677</v>
      </c>
      <c r="R1534" s="36" t="s">
        <v>682</v>
      </c>
      <c r="S1534" s="47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</row>
    <row r="1535" spans="2:37">
      <c r="B1535" s="36" t="s">
        <v>11209</v>
      </c>
      <c r="C1535" s="36" t="s">
        <v>11210</v>
      </c>
      <c r="D1535" s="36" t="s">
        <v>11211</v>
      </c>
      <c r="E1535" s="36" t="s">
        <v>4879</v>
      </c>
      <c r="F1535" s="36" t="s">
        <v>679</v>
      </c>
      <c r="G1535" s="36" t="s">
        <v>674</v>
      </c>
      <c r="H1535" s="36" t="s">
        <v>675</v>
      </c>
      <c r="I1535" s="37">
        <v>2.4009999999999998</v>
      </c>
      <c r="J1535" s="38">
        <v>10202</v>
      </c>
      <c r="K1535" s="36" t="s">
        <v>3868</v>
      </c>
      <c r="L1535" s="39">
        <v>43433</v>
      </c>
      <c r="M1535" s="39">
        <v>43488</v>
      </c>
      <c r="N1535" s="36" t="s">
        <v>6578</v>
      </c>
      <c r="O1535" s="36" t="s">
        <v>3869</v>
      </c>
      <c r="P1535" s="37">
        <v>0.1091</v>
      </c>
      <c r="Q1535" s="36" t="s">
        <v>677</v>
      </c>
      <c r="R1535" s="36" t="s">
        <v>682</v>
      </c>
      <c r="S1535" s="47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</row>
    <row r="1536" spans="2:37">
      <c r="B1536" s="36" t="s">
        <v>6583</v>
      </c>
      <c r="C1536" s="36" t="s">
        <v>11212</v>
      </c>
      <c r="D1536" s="36" t="s">
        <v>6584</v>
      </c>
      <c r="E1536" s="36" t="s">
        <v>4879</v>
      </c>
      <c r="F1536" s="36" t="s">
        <v>679</v>
      </c>
      <c r="G1536" s="36" t="s">
        <v>674</v>
      </c>
      <c r="H1536" s="36" t="s">
        <v>675</v>
      </c>
      <c r="I1536" s="37">
        <v>2.4500000000000002</v>
      </c>
      <c r="J1536" s="38">
        <v>10202</v>
      </c>
      <c r="K1536" s="36" t="s">
        <v>3868</v>
      </c>
      <c r="L1536" s="39">
        <v>43433</v>
      </c>
      <c r="M1536" s="39">
        <v>43488</v>
      </c>
      <c r="N1536" s="36" t="s">
        <v>6578</v>
      </c>
      <c r="O1536" s="36" t="s">
        <v>3869</v>
      </c>
      <c r="P1536" s="37">
        <v>8.43E-2</v>
      </c>
      <c r="Q1536" s="36" t="s">
        <v>677</v>
      </c>
      <c r="R1536" s="36" t="s">
        <v>682</v>
      </c>
      <c r="S1536" s="47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</row>
    <row r="1537" spans="2:37">
      <c r="B1537" s="36" t="s">
        <v>6585</v>
      </c>
      <c r="C1537" s="36" t="s">
        <v>11213</v>
      </c>
      <c r="D1537" s="36" t="s">
        <v>11214</v>
      </c>
      <c r="E1537" s="36" t="s">
        <v>4879</v>
      </c>
      <c r="F1537" s="36" t="s">
        <v>679</v>
      </c>
      <c r="G1537" s="36" t="s">
        <v>674</v>
      </c>
      <c r="H1537" s="36" t="s">
        <v>675</v>
      </c>
      <c r="I1537" s="37">
        <v>2.5</v>
      </c>
      <c r="J1537" s="38">
        <v>10202</v>
      </c>
      <c r="K1537" s="36" t="s">
        <v>3868</v>
      </c>
      <c r="L1537" s="39">
        <v>43433</v>
      </c>
      <c r="M1537" s="39">
        <v>43488</v>
      </c>
      <c r="N1537" s="36" t="s">
        <v>6578</v>
      </c>
      <c r="O1537" s="36" t="s">
        <v>3869</v>
      </c>
      <c r="P1537" s="37">
        <v>6.4100000000000004E-2</v>
      </c>
      <c r="Q1537" s="36" t="s">
        <v>677</v>
      </c>
      <c r="R1537" s="36" t="s">
        <v>682</v>
      </c>
      <c r="S1537" s="4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</row>
    <row r="1538" spans="2:37">
      <c r="B1538" s="36" t="s">
        <v>11215</v>
      </c>
      <c r="C1538" s="36" t="s">
        <v>6586</v>
      </c>
      <c r="D1538" s="36" t="s">
        <v>11216</v>
      </c>
      <c r="E1538" s="36" t="s">
        <v>4879</v>
      </c>
      <c r="F1538" s="36" t="s">
        <v>679</v>
      </c>
      <c r="G1538" s="36" t="s">
        <v>674</v>
      </c>
      <c r="H1538" s="36" t="s">
        <v>675</v>
      </c>
      <c r="I1538" s="37">
        <v>2.5489999999999999</v>
      </c>
      <c r="J1538" s="38">
        <v>10202</v>
      </c>
      <c r="K1538" s="36" t="s">
        <v>3868</v>
      </c>
      <c r="L1538" s="39">
        <v>43433</v>
      </c>
      <c r="M1538" s="39">
        <v>43488</v>
      </c>
      <c r="N1538" s="36" t="s">
        <v>6578</v>
      </c>
      <c r="O1538" s="36" t="s">
        <v>3869</v>
      </c>
      <c r="P1538" s="37">
        <v>4.7100000000000003E-2</v>
      </c>
      <c r="Q1538" s="36" t="s">
        <v>677</v>
      </c>
      <c r="R1538" s="36" t="s">
        <v>682</v>
      </c>
      <c r="S1538" s="47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</row>
    <row r="1539" spans="2:37">
      <c r="B1539" s="36" t="s">
        <v>11217</v>
      </c>
      <c r="C1539" s="36" t="s">
        <v>3872</v>
      </c>
      <c r="D1539" s="36" t="s">
        <v>3873</v>
      </c>
      <c r="E1539" s="36" t="s">
        <v>4879</v>
      </c>
      <c r="F1539" s="36" t="s">
        <v>679</v>
      </c>
      <c r="G1539" s="36" t="s">
        <v>674</v>
      </c>
      <c r="H1539" s="36" t="s">
        <v>675</v>
      </c>
      <c r="I1539" s="37">
        <v>2.5979999999999999</v>
      </c>
      <c r="J1539" s="38">
        <v>10202</v>
      </c>
      <c r="K1539" s="36" t="s">
        <v>3868</v>
      </c>
      <c r="L1539" s="39">
        <v>43433</v>
      </c>
      <c r="M1539" s="39">
        <v>43488</v>
      </c>
      <c r="N1539" s="36" t="s">
        <v>6578</v>
      </c>
      <c r="O1539" s="36" t="s">
        <v>3869</v>
      </c>
      <c r="P1539" s="37">
        <v>3.39E-2</v>
      </c>
      <c r="Q1539" s="36" t="s">
        <v>677</v>
      </c>
      <c r="R1539" s="36" t="s">
        <v>682</v>
      </c>
      <c r="S1539" s="47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</row>
    <row r="1540" spans="2:37">
      <c r="B1540" s="36" t="s">
        <v>11218</v>
      </c>
      <c r="C1540" s="36" t="s">
        <v>11219</v>
      </c>
      <c r="D1540" s="36" t="s">
        <v>6587</v>
      </c>
      <c r="E1540" s="36" t="s">
        <v>4879</v>
      </c>
      <c r="F1540" s="36" t="s">
        <v>679</v>
      </c>
      <c r="G1540" s="36" t="s">
        <v>692</v>
      </c>
      <c r="H1540" s="36" t="s">
        <v>9446</v>
      </c>
      <c r="I1540" s="37">
        <v>2.2050000000000001</v>
      </c>
      <c r="J1540" s="38">
        <v>10202</v>
      </c>
      <c r="K1540" s="36" t="s">
        <v>3868</v>
      </c>
      <c r="L1540" s="39">
        <v>43433</v>
      </c>
      <c r="M1540" s="39">
        <v>43488</v>
      </c>
      <c r="N1540" s="36" t="s">
        <v>6578</v>
      </c>
      <c r="O1540" s="36" t="s">
        <v>3869</v>
      </c>
      <c r="P1540" s="37">
        <v>1.6899999999999998E-2</v>
      </c>
      <c r="Q1540" s="36" t="s">
        <v>677</v>
      </c>
      <c r="R1540" s="36" t="s">
        <v>682</v>
      </c>
      <c r="S1540" s="47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</row>
    <row r="1541" spans="2:37">
      <c r="B1541" s="36" t="s">
        <v>6588</v>
      </c>
      <c r="C1541" s="36" t="s">
        <v>6589</v>
      </c>
      <c r="D1541" s="36" t="s">
        <v>11220</v>
      </c>
      <c r="E1541" s="36" t="s">
        <v>4879</v>
      </c>
      <c r="F1541" s="36" t="s">
        <v>679</v>
      </c>
      <c r="G1541" s="36" t="s">
        <v>692</v>
      </c>
      <c r="H1541" s="36" t="s">
        <v>675</v>
      </c>
      <c r="I1541" s="37">
        <v>2.254</v>
      </c>
      <c r="J1541" s="38">
        <v>10202</v>
      </c>
      <c r="K1541" s="36" t="s">
        <v>3868</v>
      </c>
      <c r="L1541" s="39">
        <v>43433</v>
      </c>
      <c r="M1541" s="39">
        <v>43488</v>
      </c>
      <c r="N1541" s="36" t="s">
        <v>6578</v>
      </c>
      <c r="O1541" s="36" t="s">
        <v>3869</v>
      </c>
      <c r="P1541" s="37">
        <v>2.5399999999999999E-2</v>
      </c>
      <c r="Q1541" s="36" t="s">
        <v>677</v>
      </c>
      <c r="R1541" s="36" t="s">
        <v>682</v>
      </c>
      <c r="S1541" s="47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</row>
    <row r="1542" spans="2:37">
      <c r="B1542" s="36" t="s">
        <v>6590</v>
      </c>
      <c r="C1542" s="36" t="s">
        <v>6591</v>
      </c>
      <c r="D1542" s="36" t="s">
        <v>11221</v>
      </c>
      <c r="E1542" s="36" t="s">
        <v>4879</v>
      </c>
      <c r="F1542" s="36" t="s">
        <v>679</v>
      </c>
      <c r="G1542" s="36" t="s">
        <v>692</v>
      </c>
      <c r="H1542" s="36" t="s">
        <v>675</v>
      </c>
      <c r="I1542" s="37">
        <v>2.3029999999999999</v>
      </c>
      <c r="J1542" s="38">
        <v>10202</v>
      </c>
      <c r="K1542" s="36" t="s">
        <v>3868</v>
      </c>
      <c r="L1542" s="39">
        <v>43433</v>
      </c>
      <c r="M1542" s="39">
        <v>43488</v>
      </c>
      <c r="N1542" s="36" t="s">
        <v>6578</v>
      </c>
      <c r="O1542" s="36" t="s">
        <v>3869</v>
      </c>
      <c r="P1542" s="37">
        <v>3.8100000000000002E-2</v>
      </c>
      <c r="Q1542" s="36" t="s">
        <v>677</v>
      </c>
      <c r="R1542" s="36" t="s">
        <v>682</v>
      </c>
      <c r="S1542" s="47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</row>
    <row r="1543" spans="2:37">
      <c r="B1543" s="36" t="s">
        <v>6592</v>
      </c>
      <c r="C1543" s="36" t="s">
        <v>6593</v>
      </c>
      <c r="D1543" s="36" t="s">
        <v>6594</v>
      </c>
      <c r="E1543" s="36" t="s">
        <v>4879</v>
      </c>
      <c r="F1543" s="36" t="s">
        <v>679</v>
      </c>
      <c r="G1543" s="36" t="s">
        <v>692</v>
      </c>
      <c r="H1543" s="36" t="s">
        <v>675</v>
      </c>
      <c r="I1543" s="37">
        <v>2.3519999999999999</v>
      </c>
      <c r="J1543" s="38">
        <v>10202</v>
      </c>
      <c r="K1543" s="36" t="s">
        <v>3868</v>
      </c>
      <c r="L1543" s="39">
        <v>43433</v>
      </c>
      <c r="M1543" s="39">
        <v>43488</v>
      </c>
      <c r="N1543" s="36" t="s">
        <v>6578</v>
      </c>
      <c r="O1543" s="36" t="s">
        <v>3869</v>
      </c>
      <c r="P1543" s="37">
        <v>5.5E-2</v>
      </c>
      <c r="Q1543" s="36" t="s">
        <v>677</v>
      </c>
      <c r="R1543" s="36" t="s">
        <v>682</v>
      </c>
      <c r="S1543" s="47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</row>
    <row r="1544" spans="2:37">
      <c r="B1544" s="36" t="s">
        <v>11222</v>
      </c>
      <c r="C1544" s="36" t="s">
        <v>11223</v>
      </c>
      <c r="D1544" s="36" t="s">
        <v>6595</v>
      </c>
      <c r="E1544" s="36" t="s">
        <v>4879</v>
      </c>
      <c r="F1544" s="36" t="s">
        <v>679</v>
      </c>
      <c r="G1544" s="36" t="s">
        <v>692</v>
      </c>
      <c r="H1544" s="36" t="s">
        <v>675</v>
      </c>
      <c r="I1544" s="37">
        <v>2.4009999999999998</v>
      </c>
      <c r="J1544" s="38">
        <v>10202</v>
      </c>
      <c r="K1544" s="36" t="s">
        <v>3868</v>
      </c>
      <c r="L1544" s="39">
        <v>43433</v>
      </c>
      <c r="M1544" s="39">
        <v>43488</v>
      </c>
      <c r="N1544" s="36" t="s">
        <v>6578</v>
      </c>
      <c r="O1544" s="36" t="s">
        <v>3869</v>
      </c>
      <c r="P1544" s="37">
        <v>7.5200000000000003E-2</v>
      </c>
      <c r="Q1544" s="36" t="s">
        <v>677</v>
      </c>
      <c r="R1544" s="36" t="s">
        <v>682</v>
      </c>
      <c r="S1544" s="47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</row>
    <row r="1545" spans="2:37">
      <c r="B1545" s="36" t="s">
        <v>6596</v>
      </c>
      <c r="C1545" s="36" t="s">
        <v>6597</v>
      </c>
      <c r="D1545" s="36" t="s">
        <v>11224</v>
      </c>
      <c r="E1545" s="36" t="s">
        <v>4879</v>
      </c>
      <c r="F1545" s="36" t="s">
        <v>679</v>
      </c>
      <c r="G1545" s="36" t="s">
        <v>692</v>
      </c>
      <c r="H1545" s="36" t="s">
        <v>675</v>
      </c>
      <c r="I1545" s="37">
        <v>2.4500000000000002</v>
      </c>
      <c r="J1545" s="38">
        <v>10202</v>
      </c>
      <c r="K1545" s="36" t="s">
        <v>3868</v>
      </c>
      <c r="L1545" s="39">
        <v>43433</v>
      </c>
      <c r="M1545" s="39">
        <v>43488</v>
      </c>
      <c r="N1545" s="36" t="s">
        <v>6578</v>
      </c>
      <c r="O1545" s="36" t="s">
        <v>3869</v>
      </c>
      <c r="P1545" s="37">
        <v>9.9900000000000003E-2</v>
      </c>
      <c r="Q1545" s="36" t="s">
        <v>677</v>
      </c>
      <c r="R1545" s="36" t="s">
        <v>682</v>
      </c>
      <c r="S1545" s="47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</row>
    <row r="1546" spans="2:37">
      <c r="B1546" s="36" t="s">
        <v>11225</v>
      </c>
      <c r="C1546" s="36" t="s">
        <v>6598</v>
      </c>
      <c r="D1546" s="36" t="s">
        <v>6599</v>
      </c>
      <c r="E1546" s="36" t="s">
        <v>4879</v>
      </c>
      <c r="F1546" s="36" t="s">
        <v>679</v>
      </c>
      <c r="G1546" s="36" t="s">
        <v>692</v>
      </c>
      <c r="H1546" s="36" t="s">
        <v>675</v>
      </c>
      <c r="I1546" s="37">
        <v>2.5</v>
      </c>
      <c r="J1546" s="38">
        <v>10202</v>
      </c>
      <c r="K1546" s="36" t="s">
        <v>3868</v>
      </c>
      <c r="L1546" s="39">
        <v>43433</v>
      </c>
      <c r="M1546" s="39">
        <v>43488</v>
      </c>
      <c r="N1546" s="36" t="s">
        <v>6578</v>
      </c>
      <c r="O1546" s="36" t="s">
        <v>3869</v>
      </c>
      <c r="P1546" s="37">
        <v>0.12859999999999999</v>
      </c>
      <c r="Q1546" s="36" t="s">
        <v>677</v>
      </c>
      <c r="R1546" s="36" t="s">
        <v>682</v>
      </c>
      <c r="S1546" s="47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</row>
    <row r="1547" spans="2:37">
      <c r="B1547" s="36" t="s">
        <v>3874</v>
      </c>
      <c r="C1547" s="36" t="s">
        <v>11226</v>
      </c>
      <c r="D1547" s="36" t="s">
        <v>11227</v>
      </c>
      <c r="E1547" s="36" t="s">
        <v>4879</v>
      </c>
      <c r="F1547" s="36" t="s">
        <v>679</v>
      </c>
      <c r="G1547" s="36" t="s">
        <v>692</v>
      </c>
      <c r="H1547" s="36" t="s">
        <v>675</v>
      </c>
      <c r="I1547" s="37">
        <v>2.5489999999999999</v>
      </c>
      <c r="J1547" s="38">
        <v>10202</v>
      </c>
      <c r="K1547" s="36" t="s">
        <v>3868</v>
      </c>
      <c r="L1547" s="39">
        <v>43433</v>
      </c>
      <c r="M1547" s="39">
        <v>43488</v>
      </c>
      <c r="N1547" s="36" t="s">
        <v>6578</v>
      </c>
      <c r="O1547" s="36" t="s">
        <v>3869</v>
      </c>
      <c r="P1547" s="37">
        <v>0.15989999999999999</v>
      </c>
      <c r="Q1547" s="36" t="s">
        <v>677</v>
      </c>
      <c r="R1547" s="36" t="s">
        <v>682</v>
      </c>
      <c r="S1547" s="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</row>
    <row r="1548" spans="2:37">
      <c r="B1548" s="36" t="s">
        <v>11228</v>
      </c>
      <c r="C1548" s="36" t="s">
        <v>11229</v>
      </c>
      <c r="D1548" s="36" t="s">
        <v>11230</v>
      </c>
      <c r="E1548" s="36" t="s">
        <v>4879</v>
      </c>
      <c r="F1548" s="36" t="s">
        <v>679</v>
      </c>
      <c r="G1548" s="36" t="s">
        <v>692</v>
      </c>
      <c r="H1548" s="36" t="s">
        <v>675</v>
      </c>
      <c r="I1548" s="37">
        <v>2.5979999999999999</v>
      </c>
      <c r="J1548" s="38">
        <v>10202</v>
      </c>
      <c r="K1548" s="36" t="s">
        <v>3868</v>
      </c>
      <c r="L1548" s="39">
        <v>43433</v>
      </c>
      <c r="M1548" s="39">
        <v>43488</v>
      </c>
      <c r="N1548" s="36" t="s">
        <v>6578</v>
      </c>
      <c r="O1548" s="36" t="s">
        <v>3869</v>
      </c>
      <c r="P1548" s="37">
        <v>0.1971</v>
      </c>
      <c r="Q1548" s="36" t="s">
        <v>677</v>
      </c>
      <c r="R1548" s="36" t="s">
        <v>682</v>
      </c>
      <c r="S1548" s="47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</row>
    <row r="1549" spans="2:37">
      <c r="B1549" s="36" t="s">
        <v>6600</v>
      </c>
      <c r="C1549" s="36" t="s">
        <v>3875</v>
      </c>
      <c r="D1549" s="36" t="s">
        <v>11231</v>
      </c>
      <c r="E1549" s="36" t="s">
        <v>4879</v>
      </c>
      <c r="F1549" s="36" t="s">
        <v>679</v>
      </c>
      <c r="G1549" s="36" t="s">
        <v>674</v>
      </c>
      <c r="H1549" s="36" t="s">
        <v>675</v>
      </c>
      <c r="I1549" s="37">
        <v>2.25</v>
      </c>
      <c r="J1549" s="38">
        <v>10000</v>
      </c>
      <c r="K1549" s="36" t="s">
        <v>6290</v>
      </c>
      <c r="L1549" s="39">
        <v>43437</v>
      </c>
      <c r="M1549" s="39">
        <v>43460</v>
      </c>
      <c r="N1549" s="36" t="s">
        <v>6293</v>
      </c>
      <c r="O1549" s="36" t="s">
        <v>3745</v>
      </c>
      <c r="P1549" s="37">
        <v>0.19589999999999999</v>
      </c>
      <c r="Q1549" s="36" t="s">
        <v>677</v>
      </c>
      <c r="R1549" s="36" t="s">
        <v>682</v>
      </c>
      <c r="S1549" s="47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</row>
    <row r="1550" spans="2:37">
      <c r="B1550" s="36" t="s">
        <v>6601</v>
      </c>
      <c r="C1550" s="36" t="s">
        <v>6602</v>
      </c>
      <c r="D1550" s="36" t="s">
        <v>480</v>
      </c>
      <c r="E1550" s="36" t="s">
        <v>4879</v>
      </c>
      <c r="F1550" s="36" t="s">
        <v>679</v>
      </c>
      <c r="G1550" s="36" t="s">
        <v>674</v>
      </c>
      <c r="H1550" s="36" t="s">
        <v>675</v>
      </c>
      <c r="I1550" s="37">
        <v>2.2999999999999998</v>
      </c>
      <c r="J1550" s="38">
        <v>10000</v>
      </c>
      <c r="K1550" s="36" t="s">
        <v>6290</v>
      </c>
      <c r="L1550" s="39">
        <v>43437</v>
      </c>
      <c r="M1550" s="39">
        <v>43460</v>
      </c>
      <c r="N1550" s="36" t="s">
        <v>6293</v>
      </c>
      <c r="O1550" s="36" t="s">
        <v>3745</v>
      </c>
      <c r="P1550" s="37">
        <v>0.15409999999999999</v>
      </c>
      <c r="Q1550" s="36" t="s">
        <v>677</v>
      </c>
      <c r="R1550" s="36" t="s">
        <v>682</v>
      </c>
      <c r="S1550" s="47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</row>
    <row r="1551" spans="2:37">
      <c r="B1551" s="36" t="s">
        <v>11232</v>
      </c>
      <c r="C1551" s="36" t="s">
        <v>3876</v>
      </c>
      <c r="D1551" s="36" t="s">
        <v>6603</v>
      </c>
      <c r="E1551" s="36" t="s">
        <v>4879</v>
      </c>
      <c r="F1551" s="36" t="s">
        <v>679</v>
      </c>
      <c r="G1551" s="36" t="s">
        <v>674</v>
      </c>
      <c r="H1551" s="36" t="s">
        <v>675</v>
      </c>
      <c r="I1551" s="37">
        <v>2.35</v>
      </c>
      <c r="J1551" s="38">
        <v>10000</v>
      </c>
      <c r="K1551" s="36" t="s">
        <v>6290</v>
      </c>
      <c r="L1551" s="39">
        <v>43437</v>
      </c>
      <c r="M1551" s="39">
        <v>43460</v>
      </c>
      <c r="N1551" s="36" t="s">
        <v>6293</v>
      </c>
      <c r="O1551" s="36" t="s">
        <v>3745</v>
      </c>
      <c r="P1551" s="37">
        <v>0.11840000000000001</v>
      </c>
      <c r="Q1551" s="36" t="s">
        <v>677</v>
      </c>
      <c r="R1551" s="36" t="s">
        <v>682</v>
      </c>
      <c r="S1551" s="47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</row>
    <row r="1552" spans="2:37">
      <c r="B1552" s="36" t="s">
        <v>3877</v>
      </c>
      <c r="C1552" s="36" t="s">
        <v>6604</v>
      </c>
      <c r="D1552" s="36" t="s">
        <v>6605</v>
      </c>
      <c r="E1552" s="36" t="s">
        <v>4879</v>
      </c>
      <c r="F1552" s="36" t="s">
        <v>679</v>
      </c>
      <c r="G1552" s="36" t="s">
        <v>674</v>
      </c>
      <c r="H1552" s="36" t="s">
        <v>675</v>
      </c>
      <c r="I1552" s="37">
        <v>2.4</v>
      </c>
      <c r="J1552" s="38">
        <v>10000</v>
      </c>
      <c r="K1552" s="36" t="s">
        <v>6290</v>
      </c>
      <c r="L1552" s="39">
        <v>43437</v>
      </c>
      <c r="M1552" s="39">
        <v>43460</v>
      </c>
      <c r="N1552" s="36" t="s">
        <v>6293</v>
      </c>
      <c r="O1552" s="36" t="s">
        <v>3745</v>
      </c>
      <c r="P1552" s="37">
        <v>8.6300000000000002E-2</v>
      </c>
      <c r="Q1552" s="36" t="s">
        <v>677</v>
      </c>
      <c r="R1552" s="36" t="s">
        <v>682</v>
      </c>
      <c r="S1552" s="47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</row>
    <row r="1553" spans="2:37">
      <c r="B1553" s="36" t="s">
        <v>11233</v>
      </c>
      <c r="C1553" s="36" t="s">
        <v>6606</v>
      </c>
      <c r="D1553" s="36" t="s">
        <v>3878</v>
      </c>
      <c r="E1553" s="36" t="s">
        <v>4879</v>
      </c>
      <c r="F1553" s="36" t="s">
        <v>679</v>
      </c>
      <c r="G1553" s="36" t="s">
        <v>674</v>
      </c>
      <c r="H1553" s="36" t="s">
        <v>675</v>
      </c>
      <c r="I1553" s="37">
        <v>2.4500000000000002</v>
      </c>
      <c r="J1553" s="38">
        <v>10000</v>
      </c>
      <c r="K1553" s="36" t="s">
        <v>6290</v>
      </c>
      <c r="L1553" s="39">
        <v>43437</v>
      </c>
      <c r="M1553" s="39">
        <v>43460</v>
      </c>
      <c r="N1553" s="36" t="s">
        <v>6293</v>
      </c>
      <c r="O1553" s="36" t="s">
        <v>3745</v>
      </c>
      <c r="P1553" s="37">
        <v>5.9200000000000003E-2</v>
      </c>
      <c r="Q1553" s="36" t="s">
        <v>677</v>
      </c>
      <c r="R1553" s="36" t="s">
        <v>682</v>
      </c>
      <c r="S1553" s="47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</row>
    <row r="1554" spans="2:37">
      <c r="B1554" s="36" t="s">
        <v>3879</v>
      </c>
      <c r="C1554" s="36" t="s">
        <v>11234</v>
      </c>
      <c r="D1554" s="36" t="s">
        <v>6607</v>
      </c>
      <c r="E1554" s="36" t="s">
        <v>4879</v>
      </c>
      <c r="F1554" s="36" t="s">
        <v>679</v>
      </c>
      <c r="G1554" s="36" t="s">
        <v>674</v>
      </c>
      <c r="H1554" s="36" t="s">
        <v>675</v>
      </c>
      <c r="I1554" s="37">
        <v>2.5</v>
      </c>
      <c r="J1554" s="38">
        <v>10000</v>
      </c>
      <c r="K1554" s="36" t="s">
        <v>6290</v>
      </c>
      <c r="L1554" s="39">
        <v>43437</v>
      </c>
      <c r="M1554" s="39">
        <v>43460</v>
      </c>
      <c r="N1554" s="36" t="s">
        <v>6293</v>
      </c>
      <c r="O1554" s="36" t="s">
        <v>3745</v>
      </c>
      <c r="P1554" s="37">
        <v>4.0099999999999997E-2</v>
      </c>
      <c r="Q1554" s="36" t="s">
        <v>677</v>
      </c>
      <c r="R1554" s="36" t="s">
        <v>682</v>
      </c>
      <c r="S1554" s="47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</row>
    <row r="1555" spans="2:37">
      <c r="B1555" s="36" t="s">
        <v>6608</v>
      </c>
      <c r="C1555" s="36" t="s">
        <v>11235</v>
      </c>
      <c r="D1555" s="36" t="s">
        <v>3880</v>
      </c>
      <c r="E1555" s="36" t="s">
        <v>4879</v>
      </c>
      <c r="F1555" s="36" t="s">
        <v>679</v>
      </c>
      <c r="G1555" s="36" t="s">
        <v>674</v>
      </c>
      <c r="H1555" s="36" t="s">
        <v>675</v>
      </c>
      <c r="I1555" s="37">
        <v>2.5499999999999998</v>
      </c>
      <c r="J1555" s="38">
        <v>10000</v>
      </c>
      <c r="K1555" s="36" t="s">
        <v>6290</v>
      </c>
      <c r="L1555" s="39">
        <v>43437</v>
      </c>
      <c r="M1555" s="39">
        <v>43460</v>
      </c>
      <c r="N1555" s="36" t="s">
        <v>6293</v>
      </c>
      <c r="O1555" s="36" t="s">
        <v>3745</v>
      </c>
      <c r="P1555" s="37">
        <v>2.4299999999999999E-2</v>
      </c>
      <c r="Q1555" s="36" t="s">
        <v>677</v>
      </c>
      <c r="R1555" s="36" t="s">
        <v>682</v>
      </c>
      <c r="S1555" s="47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</row>
    <row r="1556" spans="2:37">
      <c r="B1556" s="36" t="s">
        <v>11236</v>
      </c>
      <c r="C1556" s="36" t="s">
        <v>11237</v>
      </c>
      <c r="D1556" s="36" t="s">
        <v>3881</v>
      </c>
      <c r="E1556" s="36" t="s">
        <v>4879</v>
      </c>
      <c r="F1556" s="36" t="s">
        <v>679</v>
      </c>
      <c r="G1556" s="36" t="s">
        <v>674</v>
      </c>
      <c r="H1556" s="36" t="s">
        <v>675</v>
      </c>
      <c r="I1556" s="37">
        <v>2.6</v>
      </c>
      <c r="J1556" s="38">
        <v>10000</v>
      </c>
      <c r="K1556" s="36" t="s">
        <v>6290</v>
      </c>
      <c r="L1556" s="39">
        <v>43437</v>
      </c>
      <c r="M1556" s="39">
        <v>43460</v>
      </c>
      <c r="N1556" s="36" t="s">
        <v>6293</v>
      </c>
      <c r="O1556" s="36" t="s">
        <v>3745</v>
      </c>
      <c r="P1556" s="37">
        <v>1.4200000000000001E-2</v>
      </c>
      <c r="Q1556" s="36" t="s">
        <v>677</v>
      </c>
      <c r="R1556" s="36" t="s">
        <v>682</v>
      </c>
      <c r="S1556" s="47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</row>
    <row r="1557" spans="2:37">
      <c r="B1557" s="36" t="s">
        <v>11238</v>
      </c>
      <c r="C1557" s="36" t="s">
        <v>11239</v>
      </c>
      <c r="D1557" s="36" t="s">
        <v>11240</v>
      </c>
      <c r="E1557" s="36" t="s">
        <v>4879</v>
      </c>
      <c r="F1557" s="36" t="s">
        <v>679</v>
      </c>
      <c r="G1557" s="36" t="s">
        <v>674</v>
      </c>
      <c r="H1557" s="36" t="s">
        <v>675</v>
      </c>
      <c r="I1557" s="37">
        <v>2.65</v>
      </c>
      <c r="J1557" s="38">
        <v>10000</v>
      </c>
      <c r="K1557" s="36" t="s">
        <v>6290</v>
      </c>
      <c r="L1557" s="39">
        <v>43437</v>
      </c>
      <c r="M1557" s="39">
        <v>43460</v>
      </c>
      <c r="N1557" s="36" t="s">
        <v>6293</v>
      </c>
      <c r="O1557" s="36" t="s">
        <v>3745</v>
      </c>
      <c r="P1557" s="37">
        <v>7.9000000000000008E-3</v>
      </c>
      <c r="Q1557" s="36" t="s">
        <v>677</v>
      </c>
      <c r="R1557" s="36" t="s">
        <v>682</v>
      </c>
      <c r="S1557" s="4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</row>
    <row r="1558" spans="2:37">
      <c r="B1558" s="36" t="s">
        <v>6609</v>
      </c>
      <c r="C1558" s="36" t="s">
        <v>3882</v>
      </c>
      <c r="D1558" s="36" t="s">
        <v>11241</v>
      </c>
      <c r="E1558" s="36" t="s">
        <v>4879</v>
      </c>
      <c r="F1558" s="36" t="s">
        <v>679</v>
      </c>
      <c r="G1558" s="36" t="s">
        <v>692</v>
      </c>
      <c r="H1558" s="36" t="s">
        <v>675</v>
      </c>
      <c r="I1558" s="37">
        <v>2.25</v>
      </c>
      <c r="J1558" s="38">
        <v>10000</v>
      </c>
      <c r="K1558" s="36" t="s">
        <v>6290</v>
      </c>
      <c r="L1558" s="39">
        <v>43437</v>
      </c>
      <c r="M1558" s="39">
        <v>43460</v>
      </c>
      <c r="N1558" s="36" t="s">
        <v>6293</v>
      </c>
      <c r="O1558" s="36" t="s">
        <v>3745</v>
      </c>
      <c r="P1558" s="37">
        <v>1.0699999999999999E-2</v>
      </c>
      <c r="Q1558" s="36" t="s">
        <v>677</v>
      </c>
      <c r="R1558" s="36" t="s">
        <v>682</v>
      </c>
      <c r="S1558" s="47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</row>
    <row r="1559" spans="2:37">
      <c r="B1559" s="36" t="s">
        <v>6610</v>
      </c>
      <c r="C1559" s="36" t="s">
        <v>11242</v>
      </c>
      <c r="D1559" s="36" t="s">
        <v>3883</v>
      </c>
      <c r="E1559" s="36" t="s">
        <v>4879</v>
      </c>
      <c r="F1559" s="36" t="s">
        <v>679</v>
      </c>
      <c r="G1559" s="36" t="s">
        <v>692</v>
      </c>
      <c r="H1559" s="36" t="s">
        <v>675</v>
      </c>
      <c r="I1559" s="37">
        <v>2.2999999999999998</v>
      </c>
      <c r="J1559" s="38">
        <v>10000</v>
      </c>
      <c r="K1559" s="36" t="s">
        <v>6290</v>
      </c>
      <c r="L1559" s="39">
        <v>43437</v>
      </c>
      <c r="M1559" s="39">
        <v>43460</v>
      </c>
      <c r="N1559" s="36" t="s">
        <v>6293</v>
      </c>
      <c r="O1559" s="36" t="s">
        <v>3745</v>
      </c>
      <c r="P1559" s="37">
        <v>1.9400000000000001E-2</v>
      </c>
      <c r="Q1559" s="36" t="s">
        <v>677</v>
      </c>
      <c r="R1559" s="36" t="s">
        <v>682</v>
      </c>
      <c r="S1559" s="47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</row>
    <row r="1560" spans="2:37">
      <c r="B1560" s="36" t="s">
        <v>6611</v>
      </c>
      <c r="C1560" s="36" t="s">
        <v>11243</v>
      </c>
      <c r="D1560" s="36" t="s">
        <v>6612</v>
      </c>
      <c r="E1560" s="36" t="s">
        <v>4879</v>
      </c>
      <c r="F1560" s="36" t="s">
        <v>679</v>
      </c>
      <c r="G1560" s="36" t="s">
        <v>692</v>
      </c>
      <c r="H1560" s="36" t="s">
        <v>675</v>
      </c>
      <c r="I1560" s="37">
        <v>2.35</v>
      </c>
      <c r="J1560" s="38">
        <v>10000</v>
      </c>
      <c r="K1560" s="36" t="s">
        <v>6290</v>
      </c>
      <c r="L1560" s="39">
        <v>43437</v>
      </c>
      <c r="M1560" s="39">
        <v>43460</v>
      </c>
      <c r="N1560" s="36" t="s">
        <v>6293</v>
      </c>
      <c r="O1560" s="36" t="s">
        <v>3745</v>
      </c>
      <c r="P1560" s="37">
        <v>3.3000000000000002E-2</v>
      </c>
      <c r="Q1560" s="36" t="s">
        <v>677</v>
      </c>
      <c r="R1560" s="36" t="s">
        <v>682</v>
      </c>
      <c r="S1560" s="47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</row>
    <row r="1561" spans="2:37">
      <c r="B1561" s="36" t="s">
        <v>11244</v>
      </c>
      <c r="C1561" s="36" t="s">
        <v>6613</v>
      </c>
      <c r="D1561" s="36" t="s">
        <v>6614</v>
      </c>
      <c r="E1561" s="36" t="s">
        <v>4879</v>
      </c>
      <c r="F1561" s="36" t="s">
        <v>679</v>
      </c>
      <c r="G1561" s="36" t="s">
        <v>692</v>
      </c>
      <c r="H1561" s="36" t="s">
        <v>675</v>
      </c>
      <c r="I1561" s="37">
        <v>2.4</v>
      </c>
      <c r="J1561" s="38">
        <v>10000</v>
      </c>
      <c r="K1561" s="36" t="s">
        <v>6290</v>
      </c>
      <c r="L1561" s="39">
        <v>43437</v>
      </c>
      <c r="M1561" s="39">
        <v>43460</v>
      </c>
      <c r="N1561" s="36" t="s">
        <v>6293</v>
      </c>
      <c r="O1561" s="36" t="s">
        <v>3745</v>
      </c>
      <c r="P1561" s="37">
        <v>5.1499999999999997E-2</v>
      </c>
      <c r="Q1561" s="36" t="s">
        <v>677</v>
      </c>
      <c r="R1561" s="36" t="s">
        <v>682</v>
      </c>
      <c r="S1561" s="47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</row>
    <row r="1562" spans="2:37">
      <c r="B1562" s="36" t="s">
        <v>6615</v>
      </c>
      <c r="C1562" s="36" t="s">
        <v>11245</v>
      </c>
      <c r="D1562" s="36" t="s">
        <v>11246</v>
      </c>
      <c r="E1562" s="36" t="s">
        <v>4879</v>
      </c>
      <c r="F1562" s="36" t="s">
        <v>679</v>
      </c>
      <c r="G1562" s="36" t="s">
        <v>692</v>
      </c>
      <c r="H1562" s="36" t="s">
        <v>675</v>
      </c>
      <c r="I1562" s="37">
        <v>2.4500000000000002</v>
      </c>
      <c r="J1562" s="38">
        <v>10000</v>
      </c>
      <c r="K1562" s="36" t="s">
        <v>6290</v>
      </c>
      <c r="L1562" s="39">
        <v>43437</v>
      </c>
      <c r="M1562" s="39">
        <v>43460</v>
      </c>
      <c r="N1562" s="36" t="s">
        <v>6293</v>
      </c>
      <c r="O1562" s="36" t="s">
        <v>3745</v>
      </c>
      <c r="P1562" s="37">
        <v>7.4099999999999999E-2</v>
      </c>
      <c r="Q1562" s="36" t="s">
        <v>677</v>
      </c>
      <c r="R1562" s="36" t="s">
        <v>682</v>
      </c>
      <c r="S1562" s="47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</row>
    <row r="1563" spans="2:37">
      <c r="B1563" s="36" t="s">
        <v>11247</v>
      </c>
      <c r="C1563" s="36" t="s">
        <v>11248</v>
      </c>
      <c r="D1563" s="36" t="s">
        <v>6616</v>
      </c>
      <c r="E1563" s="36" t="s">
        <v>4879</v>
      </c>
      <c r="F1563" s="36" t="s">
        <v>679</v>
      </c>
      <c r="G1563" s="36" t="s">
        <v>692</v>
      </c>
      <c r="H1563" s="36" t="s">
        <v>675</v>
      </c>
      <c r="I1563" s="37">
        <v>2.5</v>
      </c>
      <c r="J1563" s="38">
        <v>10000</v>
      </c>
      <c r="K1563" s="36" t="s">
        <v>6290</v>
      </c>
      <c r="L1563" s="39">
        <v>43437</v>
      </c>
      <c r="M1563" s="39">
        <v>43460</v>
      </c>
      <c r="N1563" s="36" t="s">
        <v>6293</v>
      </c>
      <c r="O1563" s="36" t="s">
        <v>3745</v>
      </c>
      <c r="P1563" s="37">
        <v>0.1031</v>
      </c>
      <c r="Q1563" s="36" t="s">
        <v>677</v>
      </c>
      <c r="R1563" s="36" t="s">
        <v>682</v>
      </c>
      <c r="S1563" s="47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</row>
    <row r="1564" spans="2:37">
      <c r="B1564" s="36" t="s">
        <v>11249</v>
      </c>
      <c r="C1564" s="36" t="s">
        <v>6617</v>
      </c>
      <c r="D1564" s="36" t="s">
        <v>6618</v>
      </c>
      <c r="E1564" s="36" t="s">
        <v>4879</v>
      </c>
      <c r="F1564" s="36" t="s">
        <v>679</v>
      </c>
      <c r="G1564" s="36" t="s">
        <v>692</v>
      </c>
      <c r="H1564" s="36" t="s">
        <v>675</v>
      </c>
      <c r="I1564" s="37">
        <v>2.5499999999999998</v>
      </c>
      <c r="J1564" s="38">
        <v>10000</v>
      </c>
      <c r="K1564" s="36" t="s">
        <v>6290</v>
      </c>
      <c r="L1564" s="39">
        <v>43437</v>
      </c>
      <c r="M1564" s="39">
        <v>43460</v>
      </c>
      <c r="N1564" s="36" t="s">
        <v>6293</v>
      </c>
      <c r="O1564" s="36" t="s">
        <v>3745</v>
      </c>
      <c r="P1564" s="37">
        <v>0.1366</v>
      </c>
      <c r="Q1564" s="36" t="s">
        <v>677</v>
      </c>
      <c r="R1564" s="36" t="s">
        <v>682</v>
      </c>
      <c r="S1564" s="47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</row>
    <row r="1565" spans="2:37">
      <c r="B1565" s="36" t="s">
        <v>3884</v>
      </c>
      <c r="C1565" s="36" t="s">
        <v>11250</v>
      </c>
      <c r="D1565" s="36" t="s">
        <v>3885</v>
      </c>
      <c r="E1565" s="36" t="s">
        <v>4879</v>
      </c>
      <c r="F1565" s="36" t="s">
        <v>679</v>
      </c>
      <c r="G1565" s="36" t="s">
        <v>692</v>
      </c>
      <c r="H1565" s="36" t="s">
        <v>675</v>
      </c>
      <c r="I1565" s="37">
        <v>2.6</v>
      </c>
      <c r="J1565" s="38">
        <v>10000</v>
      </c>
      <c r="K1565" s="36" t="s">
        <v>6290</v>
      </c>
      <c r="L1565" s="39">
        <v>43437</v>
      </c>
      <c r="M1565" s="39">
        <v>43460</v>
      </c>
      <c r="N1565" s="36" t="s">
        <v>6293</v>
      </c>
      <c r="O1565" s="36" t="s">
        <v>3745</v>
      </c>
      <c r="P1565" s="37">
        <v>0.17899999999999999</v>
      </c>
      <c r="Q1565" s="36" t="s">
        <v>677</v>
      </c>
      <c r="R1565" s="36" t="s">
        <v>682</v>
      </c>
      <c r="S1565" s="47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</row>
    <row r="1566" spans="2:37">
      <c r="B1566" s="36" t="s">
        <v>11251</v>
      </c>
      <c r="C1566" s="36" t="s">
        <v>3886</v>
      </c>
      <c r="D1566" s="36" t="s">
        <v>3887</v>
      </c>
      <c r="E1566" s="36" t="s">
        <v>4879</v>
      </c>
      <c r="F1566" s="36" t="s">
        <v>679</v>
      </c>
      <c r="G1566" s="36" t="s">
        <v>692</v>
      </c>
      <c r="H1566" s="36" t="s">
        <v>675</v>
      </c>
      <c r="I1566" s="37">
        <v>2.65</v>
      </c>
      <c r="J1566" s="38">
        <v>10000</v>
      </c>
      <c r="K1566" s="36" t="s">
        <v>6290</v>
      </c>
      <c r="L1566" s="39">
        <v>43437</v>
      </c>
      <c r="M1566" s="39">
        <v>43460</v>
      </c>
      <c r="N1566" s="36" t="s">
        <v>6293</v>
      </c>
      <c r="O1566" s="36" t="s">
        <v>3745</v>
      </c>
      <c r="P1566" s="37">
        <v>0.22670000000000001</v>
      </c>
      <c r="Q1566" s="36" t="s">
        <v>677</v>
      </c>
      <c r="R1566" s="36" t="s">
        <v>682</v>
      </c>
      <c r="S1566" s="47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</row>
    <row r="1567" spans="2:37">
      <c r="B1567" s="36" t="s">
        <v>6619</v>
      </c>
      <c r="C1567" s="36" t="s">
        <v>11252</v>
      </c>
      <c r="D1567" s="36" t="s">
        <v>11253</v>
      </c>
      <c r="E1567" s="36" t="s">
        <v>4879</v>
      </c>
      <c r="F1567" s="36" t="s">
        <v>679</v>
      </c>
      <c r="G1567" s="36" t="s">
        <v>674</v>
      </c>
      <c r="H1567" s="36" t="s">
        <v>675</v>
      </c>
      <c r="I1567" s="37">
        <v>2.25</v>
      </c>
      <c r="J1567" s="38">
        <v>10000</v>
      </c>
      <c r="K1567" s="36" t="s">
        <v>3868</v>
      </c>
      <c r="L1567" s="39">
        <v>43437</v>
      </c>
      <c r="M1567" s="39">
        <v>43488</v>
      </c>
      <c r="N1567" s="36" t="s">
        <v>6578</v>
      </c>
      <c r="O1567" s="36" t="s">
        <v>3869</v>
      </c>
      <c r="P1567" s="37">
        <v>0.21149999999999999</v>
      </c>
      <c r="Q1567" s="36" t="s">
        <v>677</v>
      </c>
      <c r="R1567" s="36" t="s">
        <v>682</v>
      </c>
      <c r="S1567" s="4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</row>
    <row r="1568" spans="2:37">
      <c r="B1568" s="36" t="s">
        <v>3888</v>
      </c>
      <c r="C1568" s="36" t="s">
        <v>11254</v>
      </c>
      <c r="D1568" s="36" t="s">
        <v>3889</v>
      </c>
      <c r="E1568" s="36" t="s">
        <v>4879</v>
      </c>
      <c r="F1568" s="36" t="s">
        <v>679</v>
      </c>
      <c r="G1568" s="36" t="s">
        <v>674</v>
      </c>
      <c r="H1568" s="36" t="s">
        <v>675</v>
      </c>
      <c r="I1568" s="37">
        <v>2.2999999999999998</v>
      </c>
      <c r="J1568" s="38">
        <v>10000</v>
      </c>
      <c r="K1568" s="36" t="s">
        <v>3868</v>
      </c>
      <c r="L1568" s="39">
        <v>43437</v>
      </c>
      <c r="M1568" s="39">
        <v>43488</v>
      </c>
      <c r="N1568" s="36" t="s">
        <v>6578</v>
      </c>
      <c r="O1568" s="36" t="s">
        <v>3869</v>
      </c>
      <c r="P1568" s="37">
        <v>0.1741</v>
      </c>
      <c r="Q1568" s="36" t="s">
        <v>677</v>
      </c>
      <c r="R1568" s="36" t="s">
        <v>682</v>
      </c>
      <c r="S1568" s="47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</row>
    <row r="1569" spans="2:37">
      <c r="B1569" s="36" t="s">
        <v>6620</v>
      </c>
      <c r="C1569" s="36" t="s">
        <v>6621</v>
      </c>
      <c r="D1569" s="36" t="s">
        <v>6622</v>
      </c>
      <c r="E1569" s="36" t="s">
        <v>4879</v>
      </c>
      <c r="F1569" s="36" t="s">
        <v>679</v>
      </c>
      <c r="G1569" s="36" t="s">
        <v>674</v>
      </c>
      <c r="H1569" s="36" t="s">
        <v>675</v>
      </c>
      <c r="I1569" s="37">
        <v>2.35</v>
      </c>
      <c r="J1569" s="38">
        <v>10000</v>
      </c>
      <c r="K1569" s="36" t="s">
        <v>3868</v>
      </c>
      <c r="L1569" s="39">
        <v>43437</v>
      </c>
      <c r="M1569" s="39">
        <v>43488</v>
      </c>
      <c r="N1569" s="36" t="s">
        <v>6578</v>
      </c>
      <c r="O1569" s="36" t="s">
        <v>3869</v>
      </c>
      <c r="P1569" s="37">
        <v>0.14069999999999999</v>
      </c>
      <c r="Q1569" s="36" t="s">
        <v>677</v>
      </c>
      <c r="R1569" s="36" t="s">
        <v>682</v>
      </c>
      <c r="S1569" s="47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</row>
    <row r="1570" spans="2:37">
      <c r="B1570" s="36" t="s">
        <v>6623</v>
      </c>
      <c r="C1570" s="36" t="s">
        <v>3890</v>
      </c>
      <c r="D1570" s="36" t="s">
        <v>6624</v>
      </c>
      <c r="E1570" s="36" t="s">
        <v>4879</v>
      </c>
      <c r="F1570" s="36" t="s">
        <v>679</v>
      </c>
      <c r="G1570" s="36" t="s">
        <v>674</v>
      </c>
      <c r="H1570" s="36" t="s">
        <v>675</v>
      </c>
      <c r="I1570" s="37">
        <v>2.4</v>
      </c>
      <c r="J1570" s="38">
        <v>10000</v>
      </c>
      <c r="K1570" s="36" t="s">
        <v>3868</v>
      </c>
      <c r="L1570" s="39">
        <v>43437</v>
      </c>
      <c r="M1570" s="39">
        <v>43488</v>
      </c>
      <c r="N1570" s="36" t="s">
        <v>6578</v>
      </c>
      <c r="O1570" s="36" t="s">
        <v>3869</v>
      </c>
      <c r="P1570" s="37">
        <v>0.11119999999999999</v>
      </c>
      <c r="Q1570" s="36" t="s">
        <v>677</v>
      </c>
      <c r="R1570" s="36" t="s">
        <v>682</v>
      </c>
      <c r="S1570" s="47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</row>
    <row r="1571" spans="2:37">
      <c r="B1571" s="36" t="s">
        <v>481</v>
      </c>
      <c r="C1571" s="36" t="s">
        <v>11255</v>
      </c>
      <c r="D1571" s="36" t="s">
        <v>6625</v>
      </c>
      <c r="E1571" s="36" t="s">
        <v>4879</v>
      </c>
      <c r="F1571" s="36" t="s">
        <v>679</v>
      </c>
      <c r="G1571" s="36" t="s">
        <v>674</v>
      </c>
      <c r="H1571" s="36" t="s">
        <v>675</v>
      </c>
      <c r="I1571" s="37">
        <v>2.4500000000000002</v>
      </c>
      <c r="J1571" s="38">
        <v>10000</v>
      </c>
      <c r="K1571" s="36" t="s">
        <v>3868</v>
      </c>
      <c r="L1571" s="39">
        <v>43437</v>
      </c>
      <c r="M1571" s="39">
        <v>43488</v>
      </c>
      <c r="N1571" s="36" t="s">
        <v>6578</v>
      </c>
      <c r="O1571" s="36" t="s">
        <v>3869</v>
      </c>
      <c r="P1571" s="37">
        <v>8.6300000000000002E-2</v>
      </c>
      <c r="Q1571" s="36" t="s">
        <v>677</v>
      </c>
      <c r="R1571" s="36" t="s">
        <v>682</v>
      </c>
      <c r="S1571" s="47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</row>
    <row r="1572" spans="2:37">
      <c r="B1572" s="36" t="s">
        <v>3891</v>
      </c>
      <c r="C1572" s="36" t="s">
        <v>11256</v>
      </c>
      <c r="D1572" s="36" t="s">
        <v>6626</v>
      </c>
      <c r="E1572" s="36" t="s">
        <v>4879</v>
      </c>
      <c r="F1572" s="36" t="s">
        <v>679</v>
      </c>
      <c r="G1572" s="36" t="s">
        <v>674</v>
      </c>
      <c r="H1572" s="36" t="s">
        <v>675</v>
      </c>
      <c r="I1572" s="37">
        <v>2.5</v>
      </c>
      <c r="J1572" s="38">
        <v>10000</v>
      </c>
      <c r="K1572" s="36" t="s">
        <v>3868</v>
      </c>
      <c r="L1572" s="39">
        <v>43437</v>
      </c>
      <c r="M1572" s="39">
        <v>43488</v>
      </c>
      <c r="N1572" s="36" t="s">
        <v>6578</v>
      </c>
      <c r="O1572" s="36" t="s">
        <v>3869</v>
      </c>
      <c r="P1572" s="37">
        <v>6.4199999999999993E-2</v>
      </c>
      <c r="Q1572" s="36" t="s">
        <v>677</v>
      </c>
      <c r="R1572" s="36" t="s">
        <v>682</v>
      </c>
      <c r="S1572" s="47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</row>
    <row r="1573" spans="2:37">
      <c r="B1573" s="36" t="s">
        <v>6627</v>
      </c>
      <c r="C1573" s="36" t="s">
        <v>3892</v>
      </c>
      <c r="D1573" s="36" t="s">
        <v>6628</v>
      </c>
      <c r="E1573" s="36" t="s">
        <v>4879</v>
      </c>
      <c r="F1573" s="36" t="s">
        <v>679</v>
      </c>
      <c r="G1573" s="36" t="s">
        <v>674</v>
      </c>
      <c r="H1573" s="36" t="s">
        <v>675</v>
      </c>
      <c r="I1573" s="37">
        <v>2.5499999999999998</v>
      </c>
      <c r="J1573" s="38">
        <v>10000</v>
      </c>
      <c r="K1573" s="36" t="s">
        <v>3868</v>
      </c>
      <c r="L1573" s="39">
        <v>43437</v>
      </c>
      <c r="M1573" s="39">
        <v>43488</v>
      </c>
      <c r="N1573" s="36" t="s">
        <v>6578</v>
      </c>
      <c r="O1573" s="36" t="s">
        <v>3869</v>
      </c>
      <c r="P1573" s="37">
        <v>4.7199999999999999E-2</v>
      </c>
      <c r="Q1573" s="36" t="s">
        <v>677</v>
      </c>
      <c r="R1573" s="36" t="s">
        <v>682</v>
      </c>
      <c r="S1573" s="47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</row>
    <row r="1574" spans="2:37">
      <c r="B1574" s="36" t="s">
        <v>6629</v>
      </c>
      <c r="C1574" s="36" t="s">
        <v>11257</v>
      </c>
      <c r="D1574" s="36" t="s">
        <v>11258</v>
      </c>
      <c r="E1574" s="36" t="s">
        <v>4879</v>
      </c>
      <c r="F1574" s="36" t="s">
        <v>679</v>
      </c>
      <c r="G1574" s="36" t="s">
        <v>674</v>
      </c>
      <c r="H1574" s="36" t="s">
        <v>675</v>
      </c>
      <c r="I1574" s="37">
        <v>2.6</v>
      </c>
      <c r="J1574" s="38">
        <v>10000</v>
      </c>
      <c r="K1574" s="36" t="s">
        <v>3868</v>
      </c>
      <c r="L1574" s="39">
        <v>43437</v>
      </c>
      <c r="M1574" s="39">
        <v>43488</v>
      </c>
      <c r="N1574" s="36" t="s">
        <v>6578</v>
      </c>
      <c r="O1574" s="36" t="s">
        <v>3869</v>
      </c>
      <c r="P1574" s="37">
        <v>3.39E-2</v>
      </c>
      <c r="Q1574" s="36" t="s">
        <v>677</v>
      </c>
      <c r="R1574" s="36" t="s">
        <v>682</v>
      </c>
      <c r="S1574" s="47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</row>
    <row r="1575" spans="2:37">
      <c r="B1575" s="36" t="s">
        <v>6630</v>
      </c>
      <c r="C1575" s="36" t="s">
        <v>11259</v>
      </c>
      <c r="D1575" s="36" t="s">
        <v>3893</v>
      </c>
      <c r="E1575" s="36" t="s">
        <v>4879</v>
      </c>
      <c r="F1575" s="36" t="s">
        <v>679</v>
      </c>
      <c r="G1575" s="36" t="s">
        <v>9487</v>
      </c>
      <c r="H1575" s="36" t="s">
        <v>675</v>
      </c>
      <c r="I1575" s="37">
        <v>2.65</v>
      </c>
      <c r="J1575" s="38">
        <v>10000</v>
      </c>
      <c r="K1575" s="36" t="s">
        <v>3868</v>
      </c>
      <c r="L1575" s="39">
        <v>43437</v>
      </c>
      <c r="M1575" s="39">
        <v>43488</v>
      </c>
      <c r="N1575" s="36" t="s">
        <v>6578</v>
      </c>
      <c r="O1575" s="36" t="s">
        <v>3869</v>
      </c>
      <c r="P1575" s="37">
        <v>2.3900000000000001E-2</v>
      </c>
      <c r="Q1575" s="36" t="s">
        <v>677</v>
      </c>
      <c r="R1575" s="36" t="s">
        <v>682</v>
      </c>
      <c r="S1575" s="47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</row>
    <row r="1576" spans="2:37">
      <c r="B1576" s="36" t="s">
        <v>6631</v>
      </c>
      <c r="C1576" s="36" t="s">
        <v>6632</v>
      </c>
      <c r="D1576" s="36" t="s">
        <v>6633</v>
      </c>
      <c r="E1576" s="36" t="s">
        <v>4879</v>
      </c>
      <c r="F1576" s="36" t="s">
        <v>679</v>
      </c>
      <c r="G1576" s="36" t="s">
        <v>692</v>
      </c>
      <c r="H1576" s="36" t="s">
        <v>675</v>
      </c>
      <c r="I1576" s="37">
        <v>2.25</v>
      </c>
      <c r="J1576" s="38">
        <v>10000</v>
      </c>
      <c r="K1576" s="36" t="s">
        <v>3868</v>
      </c>
      <c r="L1576" s="39">
        <v>43437</v>
      </c>
      <c r="M1576" s="39">
        <v>43488</v>
      </c>
      <c r="N1576" s="36" t="s">
        <v>6578</v>
      </c>
      <c r="O1576" s="36" t="s">
        <v>3869</v>
      </c>
      <c r="P1576" s="37">
        <v>2.41E-2</v>
      </c>
      <c r="Q1576" s="36" t="s">
        <v>677</v>
      </c>
      <c r="R1576" s="36" t="s">
        <v>682</v>
      </c>
      <c r="S1576" s="47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</row>
    <row r="1577" spans="2:37">
      <c r="B1577" s="36" t="s">
        <v>6634</v>
      </c>
      <c r="C1577" s="36" t="s">
        <v>11260</v>
      </c>
      <c r="D1577" s="36" t="s">
        <v>6635</v>
      </c>
      <c r="E1577" s="36" t="s">
        <v>4879</v>
      </c>
      <c r="F1577" s="36" t="s">
        <v>679</v>
      </c>
      <c r="G1577" s="36" t="s">
        <v>692</v>
      </c>
      <c r="H1577" s="36" t="s">
        <v>675</v>
      </c>
      <c r="I1577" s="37">
        <v>2.2999999999999998</v>
      </c>
      <c r="J1577" s="38">
        <v>10000</v>
      </c>
      <c r="K1577" s="36" t="s">
        <v>3868</v>
      </c>
      <c r="L1577" s="39">
        <v>43437</v>
      </c>
      <c r="M1577" s="39">
        <v>43488</v>
      </c>
      <c r="N1577" s="36" t="s">
        <v>6578</v>
      </c>
      <c r="O1577" s="36" t="s">
        <v>3869</v>
      </c>
      <c r="P1577" s="37">
        <v>3.61E-2</v>
      </c>
      <c r="Q1577" s="36" t="s">
        <v>677</v>
      </c>
      <c r="R1577" s="36" t="s">
        <v>682</v>
      </c>
      <c r="S1577" s="4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</row>
    <row r="1578" spans="2:37">
      <c r="B1578" s="36" t="s">
        <v>11261</v>
      </c>
      <c r="C1578" s="36" t="s">
        <v>11262</v>
      </c>
      <c r="D1578" s="36" t="s">
        <v>6636</v>
      </c>
      <c r="E1578" s="36" t="s">
        <v>4879</v>
      </c>
      <c r="F1578" s="36" t="s">
        <v>679</v>
      </c>
      <c r="G1578" s="36" t="s">
        <v>692</v>
      </c>
      <c r="H1578" s="36" t="s">
        <v>675</v>
      </c>
      <c r="I1578" s="37">
        <v>2.35</v>
      </c>
      <c r="J1578" s="38">
        <v>10000</v>
      </c>
      <c r="K1578" s="36" t="s">
        <v>3868</v>
      </c>
      <c r="L1578" s="39">
        <v>43437</v>
      </c>
      <c r="M1578" s="39">
        <v>43488</v>
      </c>
      <c r="N1578" s="36" t="s">
        <v>6578</v>
      </c>
      <c r="O1578" s="36" t="s">
        <v>3869</v>
      </c>
      <c r="P1578" s="37">
        <v>5.28E-2</v>
      </c>
      <c r="Q1578" s="36" t="s">
        <v>677</v>
      </c>
      <c r="R1578" s="36" t="s">
        <v>682</v>
      </c>
      <c r="S1578" s="47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</row>
    <row r="1579" spans="2:37">
      <c r="B1579" s="36" t="s">
        <v>3894</v>
      </c>
      <c r="C1579" s="36" t="s">
        <v>11263</v>
      </c>
      <c r="D1579" s="36" t="s">
        <v>125</v>
      </c>
      <c r="E1579" s="36" t="s">
        <v>4879</v>
      </c>
      <c r="F1579" s="36" t="s">
        <v>679</v>
      </c>
      <c r="G1579" s="36" t="s">
        <v>692</v>
      </c>
      <c r="H1579" s="36" t="s">
        <v>675</v>
      </c>
      <c r="I1579" s="37">
        <v>2.4</v>
      </c>
      <c r="J1579" s="38">
        <v>10000</v>
      </c>
      <c r="K1579" s="36" t="s">
        <v>3868</v>
      </c>
      <c r="L1579" s="39">
        <v>43437</v>
      </c>
      <c r="M1579" s="39">
        <v>43488</v>
      </c>
      <c r="N1579" s="36" t="s">
        <v>6578</v>
      </c>
      <c r="O1579" s="36" t="s">
        <v>3869</v>
      </c>
      <c r="P1579" s="37">
        <v>7.2300000000000003E-2</v>
      </c>
      <c r="Q1579" s="36" t="s">
        <v>677</v>
      </c>
      <c r="R1579" s="36" t="s">
        <v>682</v>
      </c>
      <c r="S1579" s="47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</row>
    <row r="1580" spans="2:37">
      <c r="B1580" s="36" t="s">
        <v>11264</v>
      </c>
      <c r="C1580" s="36" t="s">
        <v>6637</v>
      </c>
      <c r="D1580" s="36" t="s">
        <v>11265</v>
      </c>
      <c r="E1580" s="36" t="s">
        <v>4879</v>
      </c>
      <c r="F1580" s="36" t="s">
        <v>679</v>
      </c>
      <c r="G1580" s="36" t="s">
        <v>692</v>
      </c>
      <c r="H1580" s="36" t="s">
        <v>675</v>
      </c>
      <c r="I1580" s="37">
        <v>2.4500000000000002</v>
      </c>
      <c r="J1580" s="38">
        <v>10000</v>
      </c>
      <c r="K1580" s="36" t="s">
        <v>3868</v>
      </c>
      <c r="L1580" s="39">
        <v>43437</v>
      </c>
      <c r="M1580" s="39">
        <v>43488</v>
      </c>
      <c r="N1580" s="36" t="s">
        <v>6578</v>
      </c>
      <c r="O1580" s="36" t="s">
        <v>3869</v>
      </c>
      <c r="P1580" s="37">
        <v>9.6000000000000002E-2</v>
      </c>
      <c r="Q1580" s="36" t="s">
        <v>677</v>
      </c>
      <c r="R1580" s="36" t="s">
        <v>682</v>
      </c>
      <c r="S1580" s="47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</row>
    <row r="1581" spans="2:37">
      <c r="B1581" s="36" t="s">
        <v>6638</v>
      </c>
      <c r="C1581" s="36" t="s">
        <v>6639</v>
      </c>
      <c r="D1581" s="36" t="s">
        <v>3895</v>
      </c>
      <c r="E1581" s="36" t="s">
        <v>4879</v>
      </c>
      <c r="F1581" s="36" t="s">
        <v>679</v>
      </c>
      <c r="G1581" s="36" t="s">
        <v>692</v>
      </c>
      <c r="H1581" s="36" t="s">
        <v>675</v>
      </c>
      <c r="I1581" s="37">
        <v>2.5</v>
      </c>
      <c r="J1581" s="38">
        <v>10000</v>
      </c>
      <c r="K1581" s="36" t="s">
        <v>3868</v>
      </c>
      <c r="L1581" s="39">
        <v>43437</v>
      </c>
      <c r="M1581" s="39">
        <v>43488</v>
      </c>
      <c r="N1581" s="36" t="s">
        <v>6578</v>
      </c>
      <c r="O1581" s="36" t="s">
        <v>3869</v>
      </c>
      <c r="P1581" s="37">
        <v>0.1239</v>
      </c>
      <c r="Q1581" s="36" t="s">
        <v>677</v>
      </c>
      <c r="R1581" s="36" t="s">
        <v>682</v>
      </c>
      <c r="S1581" s="47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</row>
    <row r="1582" spans="2:37">
      <c r="B1582" s="36" t="s">
        <v>11266</v>
      </c>
      <c r="C1582" s="36" t="s">
        <v>6640</v>
      </c>
      <c r="D1582" s="36" t="s">
        <v>6641</v>
      </c>
      <c r="E1582" s="36" t="s">
        <v>4879</v>
      </c>
      <c r="F1582" s="36" t="s">
        <v>679</v>
      </c>
      <c r="G1582" s="36" t="s">
        <v>692</v>
      </c>
      <c r="H1582" s="36" t="s">
        <v>675</v>
      </c>
      <c r="I1582" s="37">
        <v>2.5499999999999998</v>
      </c>
      <c r="J1582" s="38">
        <v>10000</v>
      </c>
      <c r="K1582" s="36" t="s">
        <v>3868</v>
      </c>
      <c r="L1582" s="39">
        <v>43437</v>
      </c>
      <c r="M1582" s="39">
        <v>43488</v>
      </c>
      <c r="N1582" s="36" t="s">
        <v>6578</v>
      </c>
      <c r="O1582" s="36" t="s">
        <v>3869</v>
      </c>
      <c r="P1582" s="37">
        <v>0.15590000000000001</v>
      </c>
      <c r="Q1582" s="36" t="s">
        <v>677</v>
      </c>
      <c r="R1582" s="36" t="s">
        <v>682</v>
      </c>
      <c r="S1582" s="47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</row>
    <row r="1583" spans="2:37">
      <c r="B1583" s="36" t="s">
        <v>11267</v>
      </c>
      <c r="C1583" s="36" t="s">
        <v>11268</v>
      </c>
      <c r="D1583" s="36" t="s">
        <v>126</v>
      </c>
      <c r="E1583" s="36" t="s">
        <v>4879</v>
      </c>
      <c r="F1583" s="36" t="s">
        <v>679</v>
      </c>
      <c r="G1583" s="36" t="s">
        <v>692</v>
      </c>
      <c r="H1583" s="36" t="s">
        <v>675</v>
      </c>
      <c r="I1583" s="37">
        <v>2.6</v>
      </c>
      <c r="J1583" s="38">
        <v>10000</v>
      </c>
      <c r="K1583" s="36" t="s">
        <v>3868</v>
      </c>
      <c r="L1583" s="39">
        <v>43437</v>
      </c>
      <c r="M1583" s="39">
        <v>43488</v>
      </c>
      <c r="N1583" s="36" t="s">
        <v>6578</v>
      </c>
      <c r="O1583" s="36" t="s">
        <v>3869</v>
      </c>
      <c r="P1583" s="37">
        <v>0.19270000000000001</v>
      </c>
      <c r="Q1583" s="36" t="s">
        <v>677</v>
      </c>
      <c r="R1583" s="36" t="s">
        <v>682</v>
      </c>
      <c r="S1583" s="47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</row>
    <row r="1584" spans="2:37">
      <c r="B1584" s="36" t="s">
        <v>3896</v>
      </c>
      <c r="C1584" s="36" t="s">
        <v>3897</v>
      </c>
      <c r="D1584" s="36" t="s">
        <v>6642</v>
      </c>
      <c r="E1584" s="36" t="s">
        <v>4879</v>
      </c>
      <c r="F1584" s="36" t="s">
        <v>679</v>
      </c>
      <c r="G1584" s="36" t="s">
        <v>692</v>
      </c>
      <c r="H1584" s="36" t="s">
        <v>9446</v>
      </c>
      <c r="I1584" s="37">
        <v>2.65</v>
      </c>
      <c r="J1584" s="38">
        <v>10000</v>
      </c>
      <c r="K1584" s="36" t="s">
        <v>3868</v>
      </c>
      <c r="L1584" s="39">
        <v>43437</v>
      </c>
      <c r="M1584" s="39">
        <v>43488</v>
      </c>
      <c r="N1584" s="36" t="s">
        <v>6578</v>
      </c>
      <c r="O1584" s="36" t="s">
        <v>3869</v>
      </c>
      <c r="P1584" s="37">
        <v>0.23330000000000001</v>
      </c>
      <c r="Q1584" s="36" t="s">
        <v>677</v>
      </c>
      <c r="R1584" s="36" t="s">
        <v>682</v>
      </c>
      <c r="S1584" s="47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</row>
    <row r="1585" spans="2:37">
      <c r="B1585" s="36" t="s">
        <v>6643</v>
      </c>
      <c r="C1585" s="36" t="s">
        <v>6644</v>
      </c>
      <c r="D1585" s="36" t="s">
        <v>6645</v>
      </c>
      <c r="E1585" s="36" t="s">
        <v>4879</v>
      </c>
      <c r="F1585" s="36" t="s">
        <v>679</v>
      </c>
      <c r="G1585" s="36" t="s">
        <v>674</v>
      </c>
      <c r="H1585" s="36" t="s">
        <v>675</v>
      </c>
      <c r="I1585" s="37">
        <v>2.25</v>
      </c>
      <c r="J1585" s="38">
        <v>10000</v>
      </c>
      <c r="K1585" s="36" t="s">
        <v>6432</v>
      </c>
      <c r="L1585" s="39">
        <v>43437</v>
      </c>
      <c r="M1585" s="39">
        <v>43551</v>
      </c>
      <c r="N1585" s="36" t="s">
        <v>3808</v>
      </c>
      <c r="O1585" s="36" t="s">
        <v>113</v>
      </c>
      <c r="P1585" s="37">
        <v>0.255</v>
      </c>
      <c r="Q1585" s="36" t="s">
        <v>677</v>
      </c>
      <c r="R1585" s="36" t="s">
        <v>682</v>
      </c>
      <c r="S1585" s="47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</row>
    <row r="1586" spans="2:37">
      <c r="B1586" s="36" t="s">
        <v>11269</v>
      </c>
      <c r="C1586" s="36" t="s">
        <v>11270</v>
      </c>
      <c r="D1586" s="36" t="s">
        <v>6646</v>
      </c>
      <c r="E1586" s="36" t="s">
        <v>4879</v>
      </c>
      <c r="F1586" s="36" t="s">
        <v>679</v>
      </c>
      <c r="G1586" s="36" t="s">
        <v>674</v>
      </c>
      <c r="H1586" s="36" t="s">
        <v>675</v>
      </c>
      <c r="I1586" s="37">
        <v>2.2999999999999998</v>
      </c>
      <c r="J1586" s="38">
        <v>10000</v>
      </c>
      <c r="K1586" s="36" t="s">
        <v>6432</v>
      </c>
      <c r="L1586" s="39">
        <v>43437</v>
      </c>
      <c r="M1586" s="39">
        <v>43551</v>
      </c>
      <c r="N1586" s="36" t="s">
        <v>3808</v>
      </c>
      <c r="O1586" s="36" t="s">
        <v>113</v>
      </c>
      <c r="P1586" s="37">
        <v>0.22059999999999999</v>
      </c>
      <c r="Q1586" s="36" t="s">
        <v>677</v>
      </c>
      <c r="R1586" s="36" t="s">
        <v>682</v>
      </c>
      <c r="S1586" s="47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</row>
    <row r="1587" spans="2:37">
      <c r="B1587" s="36" t="s">
        <v>11271</v>
      </c>
      <c r="C1587" s="36" t="s">
        <v>3898</v>
      </c>
      <c r="D1587" s="36" t="s">
        <v>3899</v>
      </c>
      <c r="E1587" s="36" t="s">
        <v>4879</v>
      </c>
      <c r="F1587" s="36" t="s">
        <v>679</v>
      </c>
      <c r="G1587" s="36" t="s">
        <v>674</v>
      </c>
      <c r="H1587" s="36" t="s">
        <v>675</v>
      </c>
      <c r="I1587" s="37">
        <v>2.35</v>
      </c>
      <c r="J1587" s="38">
        <v>10000</v>
      </c>
      <c r="K1587" s="36" t="s">
        <v>6432</v>
      </c>
      <c r="L1587" s="39">
        <v>43437</v>
      </c>
      <c r="M1587" s="39">
        <v>43551</v>
      </c>
      <c r="N1587" s="36" t="s">
        <v>3808</v>
      </c>
      <c r="O1587" s="36" t="s">
        <v>113</v>
      </c>
      <c r="P1587" s="37">
        <v>0.18909999999999999</v>
      </c>
      <c r="Q1587" s="36" t="s">
        <v>677</v>
      </c>
      <c r="R1587" s="36" t="s">
        <v>682</v>
      </c>
      <c r="S1587" s="4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</row>
    <row r="1588" spans="2:37">
      <c r="B1588" s="36" t="s">
        <v>482</v>
      </c>
      <c r="C1588" s="36" t="s">
        <v>6647</v>
      </c>
      <c r="D1588" s="36" t="s">
        <v>6648</v>
      </c>
      <c r="E1588" s="36" t="s">
        <v>4879</v>
      </c>
      <c r="F1588" s="36" t="s">
        <v>9453</v>
      </c>
      <c r="G1588" s="36" t="s">
        <v>674</v>
      </c>
      <c r="H1588" s="36" t="s">
        <v>675</v>
      </c>
      <c r="I1588" s="37">
        <v>2.4</v>
      </c>
      <c r="J1588" s="38">
        <v>10000</v>
      </c>
      <c r="K1588" s="36" t="s">
        <v>6432</v>
      </c>
      <c r="L1588" s="39">
        <v>43437</v>
      </c>
      <c r="M1588" s="39">
        <v>43551</v>
      </c>
      <c r="N1588" s="36" t="s">
        <v>3808</v>
      </c>
      <c r="O1588" s="36" t="s">
        <v>113</v>
      </c>
      <c r="P1588" s="37">
        <v>0.16039999999999999</v>
      </c>
      <c r="Q1588" s="36" t="s">
        <v>677</v>
      </c>
      <c r="R1588" s="36" t="s">
        <v>682</v>
      </c>
      <c r="S1588" s="47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</row>
    <row r="1589" spans="2:37">
      <c r="B1589" s="36" t="s">
        <v>6649</v>
      </c>
      <c r="C1589" s="36" t="s">
        <v>3900</v>
      </c>
      <c r="D1589" s="36" t="s">
        <v>6650</v>
      </c>
      <c r="E1589" s="36" t="s">
        <v>4879</v>
      </c>
      <c r="F1589" s="36" t="s">
        <v>679</v>
      </c>
      <c r="G1589" s="36" t="s">
        <v>674</v>
      </c>
      <c r="H1589" s="36" t="s">
        <v>675</v>
      </c>
      <c r="I1589" s="37">
        <v>2.4500000000000002</v>
      </c>
      <c r="J1589" s="38">
        <v>10000</v>
      </c>
      <c r="K1589" s="36" t="s">
        <v>6432</v>
      </c>
      <c r="L1589" s="39">
        <v>43437</v>
      </c>
      <c r="M1589" s="39">
        <v>43551</v>
      </c>
      <c r="N1589" s="36" t="s">
        <v>3808</v>
      </c>
      <c r="O1589" s="36" t="s">
        <v>113</v>
      </c>
      <c r="P1589" s="37">
        <v>0.13519999999999999</v>
      </c>
      <c r="Q1589" s="36" t="s">
        <v>677</v>
      </c>
      <c r="R1589" s="36" t="s">
        <v>682</v>
      </c>
      <c r="S1589" s="47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</row>
    <row r="1590" spans="2:37">
      <c r="B1590" s="36" t="s">
        <v>6651</v>
      </c>
      <c r="C1590" s="36" t="s">
        <v>3901</v>
      </c>
      <c r="D1590" s="36" t="s">
        <v>6652</v>
      </c>
      <c r="E1590" s="36" t="s">
        <v>4879</v>
      </c>
      <c r="F1590" s="36" t="s">
        <v>679</v>
      </c>
      <c r="G1590" s="36" t="s">
        <v>674</v>
      </c>
      <c r="H1590" s="36" t="s">
        <v>675</v>
      </c>
      <c r="I1590" s="37">
        <v>2.5</v>
      </c>
      <c r="J1590" s="38">
        <v>10000</v>
      </c>
      <c r="K1590" s="36" t="s">
        <v>6432</v>
      </c>
      <c r="L1590" s="39">
        <v>43437</v>
      </c>
      <c r="M1590" s="39">
        <v>43551</v>
      </c>
      <c r="N1590" s="36" t="s">
        <v>3808</v>
      </c>
      <c r="O1590" s="36" t="s">
        <v>113</v>
      </c>
      <c r="P1590" s="37">
        <v>0.11310000000000001</v>
      </c>
      <c r="Q1590" s="36" t="s">
        <v>677</v>
      </c>
      <c r="R1590" s="36" t="s">
        <v>682</v>
      </c>
      <c r="S1590" s="47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</row>
    <row r="1591" spans="2:37">
      <c r="B1591" s="36" t="s">
        <v>11272</v>
      </c>
      <c r="C1591" s="36" t="s">
        <v>3902</v>
      </c>
      <c r="D1591" s="36" t="s">
        <v>3903</v>
      </c>
      <c r="E1591" s="36" t="s">
        <v>4879</v>
      </c>
      <c r="F1591" s="36" t="s">
        <v>679</v>
      </c>
      <c r="G1591" s="36" t="s">
        <v>674</v>
      </c>
      <c r="H1591" s="36" t="s">
        <v>675</v>
      </c>
      <c r="I1591" s="37">
        <v>2.5499999999999998</v>
      </c>
      <c r="J1591" s="38">
        <v>10000</v>
      </c>
      <c r="K1591" s="36" t="s">
        <v>6432</v>
      </c>
      <c r="L1591" s="39">
        <v>43437</v>
      </c>
      <c r="M1591" s="39">
        <v>43551</v>
      </c>
      <c r="N1591" s="36" t="s">
        <v>3808</v>
      </c>
      <c r="O1591" s="36" t="s">
        <v>113</v>
      </c>
      <c r="P1591" s="37">
        <v>9.2799999999999994E-2</v>
      </c>
      <c r="Q1591" s="36" t="s">
        <v>677</v>
      </c>
      <c r="R1591" s="36" t="s">
        <v>682</v>
      </c>
      <c r="S1591" s="47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</row>
    <row r="1592" spans="2:37">
      <c r="B1592" s="36" t="s">
        <v>6653</v>
      </c>
      <c r="C1592" s="36" t="s">
        <v>6654</v>
      </c>
      <c r="D1592" s="36" t="s">
        <v>11273</v>
      </c>
      <c r="E1592" s="36" t="s">
        <v>4879</v>
      </c>
      <c r="F1592" s="36" t="s">
        <v>679</v>
      </c>
      <c r="G1592" s="36" t="s">
        <v>674</v>
      </c>
      <c r="H1592" s="36" t="s">
        <v>675</v>
      </c>
      <c r="I1592" s="37">
        <v>2.6</v>
      </c>
      <c r="J1592" s="38">
        <v>10000</v>
      </c>
      <c r="K1592" s="36" t="s">
        <v>6432</v>
      </c>
      <c r="L1592" s="39">
        <v>43437</v>
      </c>
      <c r="M1592" s="39">
        <v>43551</v>
      </c>
      <c r="N1592" s="36" t="s">
        <v>3808</v>
      </c>
      <c r="O1592" s="36" t="s">
        <v>113</v>
      </c>
      <c r="P1592" s="37">
        <v>7.5800000000000006E-2</v>
      </c>
      <c r="Q1592" s="36" t="s">
        <v>677</v>
      </c>
      <c r="R1592" s="36" t="s">
        <v>682</v>
      </c>
      <c r="S1592" s="47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</row>
    <row r="1593" spans="2:37">
      <c r="B1593" s="36" t="s">
        <v>11274</v>
      </c>
      <c r="C1593" s="36" t="s">
        <v>3904</v>
      </c>
      <c r="D1593" s="36" t="s">
        <v>3905</v>
      </c>
      <c r="E1593" s="36" t="s">
        <v>4879</v>
      </c>
      <c r="F1593" s="36" t="s">
        <v>679</v>
      </c>
      <c r="G1593" s="36" t="s">
        <v>674</v>
      </c>
      <c r="H1593" s="36" t="s">
        <v>675</v>
      </c>
      <c r="I1593" s="37">
        <v>2.65</v>
      </c>
      <c r="J1593" s="38">
        <v>10000</v>
      </c>
      <c r="K1593" s="36" t="s">
        <v>6432</v>
      </c>
      <c r="L1593" s="39">
        <v>43437</v>
      </c>
      <c r="M1593" s="39">
        <v>43551</v>
      </c>
      <c r="N1593" s="36" t="s">
        <v>3808</v>
      </c>
      <c r="O1593" s="36" t="s">
        <v>113</v>
      </c>
      <c r="P1593" s="37">
        <v>6.0900000000000003E-2</v>
      </c>
      <c r="Q1593" s="36" t="s">
        <v>677</v>
      </c>
      <c r="R1593" s="36" t="s">
        <v>682</v>
      </c>
      <c r="S1593" s="47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</row>
    <row r="1594" spans="2:37">
      <c r="B1594" s="36" t="s">
        <v>11275</v>
      </c>
      <c r="C1594" s="36" t="s">
        <v>483</v>
      </c>
      <c r="D1594" s="36" t="s">
        <v>11276</v>
      </c>
      <c r="E1594" s="36" t="s">
        <v>4879</v>
      </c>
      <c r="F1594" s="36" t="s">
        <v>679</v>
      </c>
      <c r="G1594" s="36" t="s">
        <v>692</v>
      </c>
      <c r="H1594" s="36" t="s">
        <v>675</v>
      </c>
      <c r="I1594" s="37">
        <v>2.25</v>
      </c>
      <c r="J1594" s="38">
        <v>10000</v>
      </c>
      <c r="K1594" s="36" t="s">
        <v>6432</v>
      </c>
      <c r="L1594" s="39">
        <v>43437</v>
      </c>
      <c r="M1594" s="39">
        <v>43551</v>
      </c>
      <c r="N1594" s="36" t="s">
        <v>3808</v>
      </c>
      <c r="O1594" s="36" t="s">
        <v>113</v>
      </c>
      <c r="P1594" s="37">
        <v>4.7899999999999998E-2</v>
      </c>
      <c r="Q1594" s="36" t="s">
        <v>677</v>
      </c>
      <c r="R1594" s="36" t="s">
        <v>682</v>
      </c>
      <c r="S1594" s="47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</row>
    <row r="1595" spans="2:37">
      <c r="B1595" s="36" t="s">
        <v>6655</v>
      </c>
      <c r="C1595" s="36" t="s">
        <v>6656</v>
      </c>
      <c r="D1595" s="36" t="s">
        <v>6657</v>
      </c>
      <c r="E1595" s="36" t="s">
        <v>4879</v>
      </c>
      <c r="F1595" s="36" t="s">
        <v>679</v>
      </c>
      <c r="G1595" s="36" t="s">
        <v>692</v>
      </c>
      <c r="H1595" s="36" t="s">
        <v>675</v>
      </c>
      <c r="I1595" s="37">
        <v>2.2999999999999998</v>
      </c>
      <c r="J1595" s="38">
        <v>10000</v>
      </c>
      <c r="K1595" s="36" t="s">
        <v>6432</v>
      </c>
      <c r="L1595" s="39">
        <v>43437</v>
      </c>
      <c r="M1595" s="39">
        <v>43551</v>
      </c>
      <c r="N1595" s="36" t="s">
        <v>3808</v>
      </c>
      <c r="O1595" s="36" t="s">
        <v>113</v>
      </c>
      <c r="P1595" s="37">
        <v>6.2799999999999995E-2</v>
      </c>
      <c r="Q1595" s="36" t="s">
        <v>677</v>
      </c>
      <c r="R1595" s="36" t="s">
        <v>682</v>
      </c>
      <c r="S1595" s="47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</row>
    <row r="1596" spans="2:37">
      <c r="B1596" s="36" t="s">
        <v>3906</v>
      </c>
      <c r="C1596" s="36" t="s">
        <v>6658</v>
      </c>
      <c r="D1596" s="36" t="s">
        <v>11277</v>
      </c>
      <c r="E1596" s="36" t="s">
        <v>4879</v>
      </c>
      <c r="F1596" s="36" t="s">
        <v>679</v>
      </c>
      <c r="G1596" s="36" t="s">
        <v>692</v>
      </c>
      <c r="H1596" s="36" t="s">
        <v>675</v>
      </c>
      <c r="I1596" s="37">
        <v>2.35</v>
      </c>
      <c r="J1596" s="38">
        <v>10000</v>
      </c>
      <c r="K1596" s="36" t="s">
        <v>6432</v>
      </c>
      <c r="L1596" s="39">
        <v>43437</v>
      </c>
      <c r="M1596" s="39">
        <v>43551</v>
      </c>
      <c r="N1596" s="36" t="s">
        <v>3808</v>
      </c>
      <c r="O1596" s="36" t="s">
        <v>113</v>
      </c>
      <c r="P1596" s="37">
        <v>8.09E-2</v>
      </c>
      <c r="Q1596" s="36" t="s">
        <v>677</v>
      </c>
      <c r="R1596" s="36" t="s">
        <v>682</v>
      </c>
      <c r="S1596" s="47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</row>
    <row r="1597" spans="2:37">
      <c r="B1597" s="36" t="s">
        <v>6659</v>
      </c>
      <c r="C1597" s="36" t="s">
        <v>6660</v>
      </c>
      <c r="D1597" s="36" t="s">
        <v>3907</v>
      </c>
      <c r="E1597" s="36" t="s">
        <v>4879</v>
      </c>
      <c r="F1597" s="36" t="s">
        <v>679</v>
      </c>
      <c r="G1597" s="36" t="s">
        <v>692</v>
      </c>
      <c r="H1597" s="36" t="s">
        <v>675</v>
      </c>
      <c r="I1597" s="37">
        <v>2.4</v>
      </c>
      <c r="J1597" s="38">
        <v>10000</v>
      </c>
      <c r="K1597" s="36" t="s">
        <v>6432</v>
      </c>
      <c r="L1597" s="39">
        <v>43437</v>
      </c>
      <c r="M1597" s="39">
        <v>43551</v>
      </c>
      <c r="N1597" s="36" t="s">
        <v>3808</v>
      </c>
      <c r="O1597" s="36" t="s">
        <v>113</v>
      </c>
      <c r="P1597" s="37">
        <v>0.1023</v>
      </c>
      <c r="Q1597" s="36" t="s">
        <v>677</v>
      </c>
      <c r="R1597" s="36" t="s">
        <v>682</v>
      </c>
      <c r="S1597" s="4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</row>
    <row r="1598" spans="2:37">
      <c r="B1598" s="36" t="s">
        <v>6661</v>
      </c>
      <c r="C1598" s="36" t="s">
        <v>6662</v>
      </c>
      <c r="D1598" s="36" t="s">
        <v>6663</v>
      </c>
      <c r="E1598" s="36" t="s">
        <v>4879</v>
      </c>
      <c r="F1598" s="36" t="s">
        <v>679</v>
      </c>
      <c r="G1598" s="36" t="s">
        <v>692</v>
      </c>
      <c r="H1598" s="36" t="s">
        <v>675</v>
      </c>
      <c r="I1598" s="37">
        <v>2.4500000000000002</v>
      </c>
      <c r="J1598" s="38">
        <v>10000</v>
      </c>
      <c r="K1598" s="36" t="s">
        <v>6432</v>
      </c>
      <c r="L1598" s="39">
        <v>43437</v>
      </c>
      <c r="M1598" s="39">
        <v>43551</v>
      </c>
      <c r="N1598" s="36" t="s">
        <v>3808</v>
      </c>
      <c r="O1598" s="36" t="s">
        <v>113</v>
      </c>
      <c r="P1598" s="37">
        <v>0.12620000000000001</v>
      </c>
      <c r="Q1598" s="36" t="s">
        <v>677</v>
      </c>
      <c r="R1598" s="36" t="s">
        <v>682</v>
      </c>
      <c r="S1598" s="47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</row>
    <row r="1599" spans="2:37">
      <c r="B1599" s="36" t="s">
        <v>6664</v>
      </c>
      <c r="C1599" s="36" t="s">
        <v>11278</v>
      </c>
      <c r="D1599" s="36" t="s">
        <v>6665</v>
      </c>
      <c r="E1599" s="36" t="s">
        <v>4879</v>
      </c>
      <c r="F1599" s="36" t="s">
        <v>679</v>
      </c>
      <c r="G1599" s="36" t="s">
        <v>692</v>
      </c>
      <c r="H1599" s="36" t="s">
        <v>675</v>
      </c>
      <c r="I1599" s="37">
        <v>2.5</v>
      </c>
      <c r="J1599" s="38">
        <v>10000</v>
      </c>
      <c r="K1599" s="36" t="s">
        <v>6432</v>
      </c>
      <c r="L1599" s="39">
        <v>43437</v>
      </c>
      <c r="M1599" s="39">
        <v>43551</v>
      </c>
      <c r="N1599" s="36" t="s">
        <v>3808</v>
      </c>
      <c r="O1599" s="36" t="s">
        <v>113</v>
      </c>
      <c r="P1599" s="37">
        <v>0.1532</v>
      </c>
      <c r="Q1599" s="36" t="s">
        <v>677</v>
      </c>
      <c r="R1599" s="36" t="s">
        <v>682</v>
      </c>
      <c r="S1599" s="47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</row>
    <row r="1600" spans="2:37">
      <c r="B1600" s="36" t="s">
        <v>11279</v>
      </c>
      <c r="C1600" s="36" t="s">
        <v>3908</v>
      </c>
      <c r="D1600" s="36" t="s">
        <v>3909</v>
      </c>
      <c r="E1600" s="36" t="s">
        <v>4879</v>
      </c>
      <c r="F1600" s="36" t="s">
        <v>679</v>
      </c>
      <c r="G1600" s="36" t="s">
        <v>692</v>
      </c>
      <c r="H1600" s="36" t="s">
        <v>675</v>
      </c>
      <c r="I1600" s="37">
        <v>2.5499999999999998</v>
      </c>
      <c r="J1600" s="38">
        <v>10000</v>
      </c>
      <c r="K1600" s="36" t="s">
        <v>6432</v>
      </c>
      <c r="L1600" s="39">
        <v>43437</v>
      </c>
      <c r="M1600" s="39">
        <v>43551</v>
      </c>
      <c r="N1600" s="36" t="s">
        <v>3808</v>
      </c>
      <c r="O1600" s="36" t="s">
        <v>113</v>
      </c>
      <c r="P1600" s="37">
        <v>0.1817</v>
      </c>
      <c r="Q1600" s="36" t="s">
        <v>677</v>
      </c>
      <c r="R1600" s="36" t="s">
        <v>682</v>
      </c>
      <c r="S1600" s="47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</row>
    <row r="1601" spans="2:37">
      <c r="B1601" s="36" t="s">
        <v>3910</v>
      </c>
      <c r="C1601" s="36" t="s">
        <v>11280</v>
      </c>
      <c r="D1601" s="36" t="s">
        <v>3911</v>
      </c>
      <c r="E1601" s="36" t="s">
        <v>4879</v>
      </c>
      <c r="F1601" s="36" t="s">
        <v>679</v>
      </c>
      <c r="G1601" s="36" t="s">
        <v>692</v>
      </c>
      <c r="H1601" s="36" t="s">
        <v>675</v>
      </c>
      <c r="I1601" s="37">
        <v>2.6</v>
      </c>
      <c r="J1601" s="38">
        <v>10000</v>
      </c>
      <c r="K1601" s="36" t="s">
        <v>6432</v>
      </c>
      <c r="L1601" s="39">
        <v>43437</v>
      </c>
      <c r="M1601" s="39">
        <v>43551</v>
      </c>
      <c r="N1601" s="36" t="s">
        <v>3808</v>
      </c>
      <c r="O1601" s="36" t="s">
        <v>113</v>
      </c>
      <c r="P1601" s="37">
        <v>0.21490000000000001</v>
      </c>
      <c r="Q1601" s="36" t="s">
        <v>677</v>
      </c>
      <c r="R1601" s="36" t="s">
        <v>682</v>
      </c>
      <c r="S1601" s="47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</row>
    <row r="1602" spans="2:37">
      <c r="B1602" s="36" t="s">
        <v>11281</v>
      </c>
      <c r="C1602" s="36" t="s">
        <v>6666</v>
      </c>
      <c r="D1602" s="36" t="s">
        <v>3912</v>
      </c>
      <c r="E1602" s="36" t="s">
        <v>4879</v>
      </c>
      <c r="F1602" s="36" t="s">
        <v>679</v>
      </c>
      <c r="G1602" s="36" t="s">
        <v>692</v>
      </c>
      <c r="H1602" s="36" t="s">
        <v>675</v>
      </c>
      <c r="I1602" s="37">
        <v>2.65</v>
      </c>
      <c r="J1602" s="38">
        <v>10000</v>
      </c>
      <c r="K1602" s="36" t="s">
        <v>6432</v>
      </c>
      <c r="L1602" s="39">
        <v>43437</v>
      </c>
      <c r="M1602" s="39">
        <v>43551</v>
      </c>
      <c r="N1602" s="36" t="s">
        <v>3808</v>
      </c>
      <c r="O1602" s="36" t="s">
        <v>113</v>
      </c>
      <c r="P1602" s="37">
        <v>0.24929999999999999</v>
      </c>
      <c r="Q1602" s="36" t="s">
        <v>677</v>
      </c>
      <c r="R1602" s="36" t="s">
        <v>682</v>
      </c>
      <c r="S1602" s="47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</row>
    <row r="1603" spans="2:37">
      <c r="B1603" s="36" t="s">
        <v>3913</v>
      </c>
      <c r="C1603" s="36" t="s">
        <v>6667</v>
      </c>
      <c r="D1603" s="36" t="s">
        <v>11282</v>
      </c>
      <c r="E1603" s="36" t="s">
        <v>4879</v>
      </c>
      <c r="F1603" s="36" t="s">
        <v>9453</v>
      </c>
      <c r="G1603" s="36" t="s">
        <v>674</v>
      </c>
      <c r="H1603" s="36" t="s">
        <v>675</v>
      </c>
      <c r="I1603" s="37">
        <v>2.25</v>
      </c>
      <c r="J1603" s="38">
        <v>10000</v>
      </c>
      <c r="K1603" s="36" t="s">
        <v>6546</v>
      </c>
      <c r="L1603" s="39">
        <v>43437</v>
      </c>
      <c r="M1603" s="39">
        <v>43642</v>
      </c>
      <c r="N1603" s="36" t="s">
        <v>6549</v>
      </c>
      <c r="O1603" s="36" t="s">
        <v>6557</v>
      </c>
      <c r="P1603" s="37">
        <v>0.30499999999999999</v>
      </c>
      <c r="Q1603" s="36" t="s">
        <v>677</v>
      </c>
      <c r="R1603" s="36" t="s">
        <v>682</v>
      </c>
      <c r="S1603" s="47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</row>
    <row r="1604" spans="2:37">
      <c r="B1604" s="36" t="s">
        <v>11283</v>
      </c>
      <c r="C1604" s="36" t="s">
        <v>127</v>
      </c>
      <c r="D1604" s="36" t="s">
        <v>11284</v>
      </c>
      <c r="E1604" s="36" t="s">
        <v>4879</v>
      </c>
      <c r="F1604" s="36" t="s">
        <v>679</v>
      </c>
      <c r="G1604" s="36" t="s">
        <v>674</v>
      </c>
      <c r="H1604" s="36" t="s">
        <v>675</v>
      </c>
      <c r="I1604" s="37">
        <v>2.2999999999999998</v>
      </c>
      <c r="J1604" s="38">
        <v>10000</v>
      </c>
      <c r="K1604" s="36" t="s">
        <v>6546</v>
      </c>
      <c r="L1604" s="39">
        <v>43437</v>
      </c>
      <c r="M1604" s="39">
        <v>43642</v>
      </c>
      <c r="N1604" s="36" t="s">
        <v>6549</v>
      </c>
      <c r="O1604" s="36" t="s">
        <v>6557</v>
      </c>
      <c r="P1604" s="37">
        <v>0.2732</v>
      </c>
      <c r="Q1604" s="36" t="s">
        <v>677</v>
      </c>
      <c r="R1604" s="36" t="s">
        <v>682</v>
      </c>
      <c r="S1604" s="47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</row>
    <row r="1605" spans="2:37">
      <c r="B1605" s="36" t="s">
        <v>6668</v>
      </c>
      <c r="C1605" s="36" t="s">
        <v>11285</v>
      </c>
      <c r="D1605" s="36" t="s">
        <v>6669</v>
      </c>
      <c r="E1605" s="36" t="s">
        <v>4879</v>
      </c>
      <c r="F1605" s="36" t="s">
        <v>679</v>
      </c>
      <c r="G1605" s="36" t="s">
        <v>674</v>
      </c>
      <c r="H1605" s="36" t="s">
        <v>675</v>
      </c>
      <c r="I1605" s="37">
        <v>2.35</v>
      </c>
      <c r="J1605" s="38">
        <v>10000</v>
      </c>
      <c r="K1605" s="36" t="s">
        <v>6546</v>
      </c>
      <c r="L1605" s="39">
        <v>43437</v>
      </c>
      <c r="M1605" s="39">
        <v>43642</v>
      </c>
      <c r="N1605" s="36" t="s">
        <v>6549</v>
      </c>
      <c r="O1605" s="36" t="s">
        <v>6557</v>
      </c>
      <c r="P1605" s="37">
        <v>0.24340000000000001</v>
      </c>
      <c r="Q1605" s="36" t="s">
        <v>677</v>
      </c>
      <c r="R1605" s="36" t="s">
        <v>682</v>
      </c>
      <c r="S1605" s="47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</row>
    <row r="1606" spans="2:37">
      <c r="B1606" s="36" t="s">
        <v>6670</v>
      </c>
      <c r="C1606" s="36" t="s">
        <v>11286</v>
      </c>
      <c r="D1606" s="36" t="s">
        <v>3914</v>
      </c>
      <c r="E1606" s="36" t="s">
        <v>4879</v>
      </c>
      <c r="F1606" s="36" t="s">
        <v>679</v>
      </c>
      <c r="G1606" s="36" t="s">
        <v>674</v>
      </c>
      <c r="H1606" s="36" t="s">
        <v>675</v>
      </c>
      <c r="I1606" s="37">
        <v>2.4</v>
      </c>
      <c r="J1606" s="38">
        <v>10000</v>
      </c>
      <c r="K1606" s="36" t="s">
        <v>6546</v>
      </c>
      <c r="L1606" s="39">
        <v>43437</v>
      </c>
      <c r="M1606" s="39">
        <v>43642</v>
      </c>
      <c r="N1606" s="36" t="s">
        <v>6549</v>
      </c>
      <c r="O1606" s="36" t="s">
        <v>6557</v>
      </c>
      <c r="P1606" s="37">
        <v>0.2155</v>
      </c>
      <c r="Q1606" s="36" t="s">
        <v>677</v>
      </c>
      <c r="R1606" s="36" t="s">
        <v>682</v>
      </c>
      <c r="S1606" s="47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</row>
    <row r="1607" spans="2:37">
      <c r="B1607" s="36" t="s">
        <v>3915</v>
      </c>
      <c r="C1607" s="36" t="s">
        <v>11287</v>
      </c>
      <c r="D1607" s="36" t="s">
        <v>11288</v>
      </c>
      <c r="E1607" s="36" t="s">
        <v>4879</v>
      </c>
      <c r="F1607" s="36" t="s">
        <v>679</v>
      </c>
      <c r="G1607" s="36" t="s">
        <v>674</v>
      </c>
      <c r="H1607" s="36" t="s">
        <v>675</v>
      </c>
      <c r="I1607" s="37">
        <v>2.4500000000000002</v>
      </c>
      <c r="J1607" s="38">
        <v>10000</v>
      </c>
      <c r="K1607" s="36" t="s">
        <v>6546</v>
      </c>
      <c r="L1607" s="39">
        <v>43437</v>
      </c>
      <c r="M1607" s="39">
        <v>43642</v>
      </c>
      <c r="N1607" s="36" t="s">
        <v>6549</v>
      </c>
      <c r="O1607" s="36" t="s">
        <v>6557</v>
      </c>
      <c r="P1607" s="37">
        <v>0.19</v>
      </c>
      <c r="Q1607" s="36" t="s">
        <v>677</v>
      </c>
      <c r="R1607" s="36" t="s">
        <v>682</v>
      </c>
      <c r="S1607" s="4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</row>
    <row r="1608" spans="2:37">
      <c r="B1608" s="36" t="s">
        <v>6671</v>
      </c>
      <c r="C1608" s="36" t="s">
        <v>6672</v>
      </c>
      <c r="D1608" s="36" t="s">
        <v>6673</v>
      </c>
      <c r="E1608" s="36" t="s">
        <v>4879</v>
      </c>
      <c r="F1608" s="36" t="s">
        <v>679</v>
      </c>
      <c r="G1608" s="36" t="s">
        <v>674</v>
      </c>
      <c r="H1608" s="36" t="s">
        <v>675</v>
      </c>
      <c r="I1608" s="37">
        <v>2.5</v>
      </c>
      <c r="J1608" s="38">
        <v>10000</v>
      </c>
      <c r="K1608" s="36" t="s">
        <v>6546</v>
      </c>
      <c r="L1608" s="39">
        <v>43437</v>
      </c>
      <c r="M1608" s="39">
        <v>43642</v>
      </c>
      <c r="N1608" s="36" t="s">
        <v>6549</v>
      </c>
      <c r="O1608" s="36" t="s">
        <v>6557</v>
      </c>
      <c r="P1608" s="37">
        <v>0.16669999999999999</v>
      </c>
      <c r="Q1608" s="36" t="s">
        <v>677</v>
      </c>
      <c r="R1608" s="36" t="s">
        <v>682</v>
      </c>
      <c r="S1608" s="47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</row>
    <row r="1609" spans="2:37">
      <c r="B1609" s="36" t="s">
        <v>6674</v>
      </c>
      <c r="C1609" s="36" t="s">
        <v>6675</v>
      </c>
      <c r="D1609" s="36" t="s">
        <v>6676</v>
      </c>
      <c r="E1609" s="36" t="s">
        <v>4879</v>
      </c>
      <c r="F1609" s="36" t="s">
        <v>679</v>
      </c>
      <c r="G1609" s="36" t="s">
        <v>674</v>
      </c>
      <c r="H1609" s="36" t="s">
        <v>675</v>
      </c>
      <c r="I1609" s="37">
        <v>2.5499999999999998</v>
      </c>
      <c r="J1609" s="38">
        <v>10000</v>
      </c>
      <c r="K1609" s="36" t="s">
        <v>6546</v>
      </c>
      <c r="L1609" s="39">
        <v>43437</v>
      </c>
      <c r="M1609" s="39">
        <v>43642</v>
      </c>
      <c r="N1609" s="36" t="s">
        <v>6549</v>
      </c>
      <c r="O1609" s="36" t="s">
        <v>6557</v>
      </c>
      <c r="P1609" s="37">
        <v>0.14610000000000001</v>
      </c>
      <c r="Q1609" s="36" t="s">
        <v>677</v>
      </c>
      <c r="R1609" s="36" t="s">
        <v>682</v>
      </c>
      <c r="S1609" s="47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</row>
    <row r="1610" spans="2:37">
      <c r="B1610" s="36" t="s">
        <v>6677</v>
      </c>
      <c r="C1610" s="36" t="s">
        <v>128</v>
      </c>
      <c r="D1610" s="36" t="s">
        <v>3916</v>
      </c>
      <c r="E1610" s="36" t="s">
        <v>4879</v>
      </c>
      <c r="F1610" s="36" t="s">
        <v>679</v>
      </c>
      <c r="G1610" s="36" t="s">
        <v>674</v>
      </c>
      <c r="H1610" s="36" t="s">
        <v>675</v>
      </c>
      <c r="I1610" s="37">
        <v>2.6</v>
      </c>
      <c r="J1610" s="38">
        <v>10000</v>
      </c>
      <c r="K1610" s="36" t="s">
        <v>6546</v>
      </c>
      <c r="L1610" s="39">
        <v>43437</v>
      </c>
      <c r="M1610" s="39">
        <v>43642</v>
      </c>
      <c r="N1610" s="36" t="s">
        <v>6549</v>
      </c>
      <c r="O1610" s="36" t="s">
        <v>6557</v>
      </c>
      <c r="P1610" s="37">
        <v>0.12720000000000001</v>
      </c>
      <c r="Q1610" s="36" t="s">
        <v>677</v>
      </c>
      <c r="R1610" s="36" t="s">
        <v>682</v>
      </c>
      <c r="S1610" s="47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</row>
    <row r="1611" spans="2:37">
      <c r="B1611" s="36" t="s">
        <v>11289</v>
      </c>
      <c r="C1611" s="36" t="s">
        <v>3917</v>
      </c>
      <c r="D1611" s="36" t="s">
        <v>6678</v>
      </c>
      <c r="E1611" s="36" t="s">
        <v>4879</v>
      </c>
      <c r="F1611" s="36" t="s">
        <v>679</v>
      </c>
      <c r="G1611" s="36" t="s">
        <v>674</v>
      </c>
      <c r="H1611" s="36" t="s">
        <v>675</v>
      </c>
      <c r="I1611" s="37">
        <v>2.65</v>
      </c>
      <c r="J1611" s="38">
        <v>10000</v>
      </c>
      <c r="K1611" s="36" t="s">
        <v>6546</v>
      </c>
      <c r="L1611" s="39">
        <v>43437</v>
      </c>
      <c r="M1611" s="39">
        <v>43642</v>
      </c>
      <c r="N1611" s="36" t="s">
        <v>6549</v>
      </c>
      <c r="O1611" s="36" t="s">
        <v>6557</v>
      </c>
      <c r="P1611" s="37">
        <v>0.11</v>
      </c>
      <c r="Q1611" s="36" t="s">
        <v>677</v>
      </c>
      <c r="R1611" s="36" t="s">
        <v>682</v>
      </c>
      <c r="S1611" s="47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</row>
    <row r="1612" spans="2:37">
      <c r="B1612" s="36" t="s">
        <v>6679</v>
      </c>
      <c r="C1612" s="36" t="s">
        <v>11290</v>
      </c>
      <c r="D1612" s="36" t="s">
        <v>11291</v>
      </c>
      <c r="E1612" s="36" t="s">
        <v>4879</v>
      </c>
      <c r="F1612" s="36" t="s">
        <v>679</v>
      </c>
      <c r="G1612" s="36" t="s">
        <v>692</v>
      </c>
      <c r="H1612" s="36" t="s">
        <v>675</v>
      </c>
      <c r="I1612" s="37">
        <v>2.25</v>
      </c>
      <c r="J1612" s="38">
        <v>10000</v>
      </c>
      <c r="K1612" s="36" t="s">
        <v>6546</v>
      </c>
      <c r="L1612" s="39">
        <v>43437</v>
      </c>
      <c r="M1612" s="39">
        <v>43642</v>
      </c>
      <c r="N1612" s="36" t="s">
        <v>6549</v>
      </c>
      <c r="O1612" s="36" t="s">
        <v>6557</v>
      </c>
      <c r="P1612" s="37">
        <v>7.1499999999999994E-2</v>
      </c>
      <c r="Q1612" s="36" t="s">
        <v>677</v>
      </c>
      <c r="R1612" s="36" t="s">
        <v>682</v>
      </c>
      <c r="S1612" s="47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</row>
    <row r="1613" spans="2:37">
      <c r="B1613" s="36" t="s">
        <v>6680</v>
      </c>
      <c r="C1613" s="36" t="s">
        <v>11292</v>
      </c>
      <c r="D1613" s="36" t="s">
        <v>11293</v>
      </c>
      <c r="E1613" s="36" t="s">
        <v>4879</v>
      </c>
      <c r="F1613" s="36" t="s">
        <v>679</v>
      </c>
      <c r="G1613" s="36" t="s">
        <v>692</v>
      </c>
      <c r="H1613" s="36" t="s">
        <v>675</v>
      </c>
      <c r="I1613" s="37">
        <v>2.2999999999999998</v>
      </c>
      <c r="J1613" s="38">
        <v>10000</v>
      </c>
      <c r="K1613" s="36" t="s">
        <v>6546</v>
      </c>
      <c r="L1613" s="39">
        <v>43437</v>
      </c>
      <c r="M1613" s="39">
        <v>43642</v>
      </c>
      <c r="N1613" s="36" t="s">
        <v>6549</v>
      </c>
      <c r="O1613" s="36" t="s">
        <v>6557</v>
      </c>
      <c r="P1613" s="37">
        <v>8.8200000000000001E-2</v>
      </c>
      <c r="Q1613" s="36" t="s">
        <v>677</v>
      </c>
      <c r="R1613" s="36" t="s">
        <v>682</v>
      </c>
      <c r="S1613" s="47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</row>
    <row r="1614" spans="2:37">
      <c r="B1614" s="36" t="s">
        <v>6681</v>
      </c>
      <c r="C1614" s="36" t="s">
        <v>11294</v>
      </c>
      <c r="D1614" s="36" t="s">
        <v>3918</v>
      </c>
      <c r="E1614" s="36" t="s">
        <v>4879</v>
      </c>
      <c r="F1614" s="36" t="s">
        <v>679</v>
      </c>
      <c r="G1614" s="36" t="s">
        <v>692</v>
      </c>
      <c r="H1614" s="36" t="s">
        <v>675</v>
      </c>
      <c r="I1614" s="37">
        <v>2.35</v>
      </c>
      <c r="J1614" s="38">
        <v>10000</v>
      </c>
      <c r="K1614" s="36" t="s">
        <v>6546</v>
      </c>
      <c r="L1614" s="39">
        <v>43437</v>
      </c>
      <c r="M1614" s="39">
        <v>43642</v>
      </c>
      <c r="N1614" s="36" t="s">
        <v>6549</v>
      </c>
      <c r="O1614" s="36" t="s">
        <v>6557</v>
      </c>
      <c r="P1614" s="37">
        <v>0.107</v>
      </c>
      <c r="Q1614" s="36" t="s">
        <v>677</v>
      </c>
      <c r="R1614" s="36" t="s">
        <v>682</v>
      </c>
      <c r="S1614" s="47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</row>
    <row r="1615" spans="2:37">
      <c r="B1615" s="36" t="s">
        <v>6682</v>
      </c>
      <c r="C1615" s="36" t="s">
        <v>6683</v>
      </c>
      <c r="D1615" s="36" t="s">
        <v>11295</v>
      </c>
      <c r="E1615" s="36" t="s">
        <v>4879</v>
      </c>
      <c r="F1615" s="36" t="s">
        <v>679</v>
      </c>
      <c r="G1615" s="36" t="s">
        <v>692</v>
      </c>
      <c r="H1615" s="36" t="s">
        <v>675</v>
      </c>
      <c r="I1615" s="37">
        <v>2.4</v>
      </c>
      <c r="J1615" s="38">
        <v>10000</v>
      </c>
      <c r="K1615" s="36" t="s">
        <v>6546</v>
      </c>
      <c r="L1615" s="39">
        <v>43437</v>
      </c>
      <c r="M1615" s="39">
        <v>43642</v>
      </c>
      <c r="N1615" s="36" t="s">
        <v>6549</v>
      </c>
      <c r="O1615" s="36" t="s">
        <v>6557</v>
      </c>
      <c r="P1615" s="37">
        <v>0.12770000000000001</v>
      </c>
      <c r="Q1615" s="36" t="s">
        <v>677</v>
      </c>
      <c r="R1615" s="36" t="s">
        <v>9492</v>
      </c>
      <c r="S1615" s="47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</row>
    <row r="1616" spans="2:37">
      <c r="B1616" s="36" t="s">
        <v>11296</v>
      </c>
      <c r="C1616" s="36" t="s">
        <v>11297</v>
      </c>
      <c r="D1616" s="36" t="s">
        <v>6684</v>
      </c>
      <c r="E1616" s="36" t="s">
        <v>4879</v>
      </c>
      <c r="F1616" s="36" t="s">
        <v>679</v>
      </c>
      <c r="G1616" s="36" t="s">
        <v>692</v>
      </c>
      <c r="H1616" s="36" t="s">
        <v>675</v>
      </c>
      <c r="I1616" s="37">
        <v>2.4500000000000002</v>
      </c>
      <c r="J1616" s="38">
        <v>10000</v>
      </c>
      <c r="K1616" s="36" t="s">
        <v>6546</v>
      </c>
      <c r="L1616" s="39">
        <v>43437</v>
      </c>
      <c r="M1616" s="39">
        <v>43642</v>
      </c>
      <c r="N1616" s="36" t="s">
        <v>6549</v>
      </c>
      <c r="O1616" s="36" t="s">
        <v>6557</v>
      </c>
      <c r="P1616" s="37">
        <v>0.15179999999999999</v>
      </c>
      <c r="Q1616" s="36" t="s">
        <v>677</v>
      </c>
      <c r="R1616" s="36" t="s">
        <v>682</v>
      </c>
      <c r="S1616" s="47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</row>
    <row r="1617" spans="2:37">
      <c r="B1617" s="36" t="s">
        <v>3919</v>
      </c>
      <c r="C1617" s="36" t="s">
        <v>6685</v>
      </c>
      <c r="D1617" s="36" t="s">
        <v>3920</v>
      </c>
      <c r="E1617" s="36" t="s">
        <v>4879</v>
      </c>
      <c r="F1617" s="36" t="s">
        <v>679</v>
      </c>
      <c r="G1617" s="36" t="s">
        <v>692</v>
      </c>
      <c r="H1617" s="36" t="s">
        <v>675</v>
      </c>
      <c r="I1617" s="37">
        <v>2.5</v>
      </c>
      <c r="J1617" s="38">
        <v>10000</v>
      </c>
      <c r="K1617" s="36" t="s">
        <v>6546</v>
      </c>
      <c r="L1617" s="39">
        <v>43437</v>
      </c>
      <c r="M1617" s="39">
        <v>43642</v>
      </c>
      <c r="N1617" s="36" t="s">
        <v>6549</v>
      </c>
      <c r="O1617" s="36" t="s">
        <v>6557</v>
      </c>
      <c r="P1617" s="37">
        <v>0.17680000000000001</v>
      </c>
      <c r="Q1617" s="36" t="s">
        <v>677</v>
      </c>
      <c r="R1617" s="36" t="s">
        <v>682</v>
      </c>
      <c r="S1617" s="4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</row>
    <row r="1618" spans="2:37">
      <c r="B1618" s="36" t="s">
        <v>3921</v>
      </c>
      <c r="C1618" s="36" t="s">
        <v>3922</v>
      </c>
      <c r="D1618" s="36" t="s">
        <v>6686</v>
      </c>
      <c r="E1618" s="36" t="s">
        <v>4879</v>
      </c>
      <c r="F1618" s="36" t="s">
        <v>679</v>
      </c>
      <c r="G1618" s="36" t="s">
        <v>692</v>
      </c>
      <c r="H1618" s="36" t="s">
        <v>675</v>
      </c>
      <c r="I1618" s="37">
        <v>2.5499999999999998</v>
      </c>
      <c r="J1618" s="38">
        <v>10000</v>
      </c>
      <c r="K1618" s="36" t="s">
        <v>6546</v>
      </c>
      <c r="L1618" s="39">
        <v>43437</v>
      </c>
      <c r="M1618" s="39">
        <v>43642</v>
      </c>
      <c r="N1618" s="36" t="s">
        <v>6549</v>
      </c>
      <c r="O1618" s="36" t="s">
        <v>6557</v>
      </c>
      <c r="P1618" s="37">
        <v>0.2051</v>
      </c>
      <c r="Q1618" s="36" t="s">
        <v>677</v>
      </c>
      <c r="R1618" s="36" t="s">
        <v>682</v>
      </c>
      <c r="S1618" s="47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</row>
    <row r="1619" spans="2:37">
      <c r="B1619" s="36" t="s">
        <v>11298</v>
      </c>
      <c r="C1619" s="36" t="s">
        <v>3923</v>
      </c>
      <c r="D1619" s="36" t="s">
        <v>11299</v>
      </c>
      <c r="E1619" s="36" t="s">
        <v>4879</v>
      </c>
      <c r="F1619" s="36" t="s">
        <v>679</v>
      </c>
      <c r="G1619" s="36" t="s">
        <v>692</v>
      </c>
      <c r="H1619" s="36" t="s">
        <v>9446</v>
      </c>
      <c r="I1619" s="37">
        <v>2.6</v>
      </c>
      <c r="J1619" s="38">
        <v>10000</v>
      </c>
      <c r="K1619" s="36" t="s">
        <v>6546</v>
      </c>
      <c r="L1619" s="39">
        <v>43437</v>
      </c>
      <c r="M1619" s="39">
        <v>43642</v>
      </c>
      <c r="N1619" s="36" t="s">
        <v>6549</v>
      </c>
      <c r="O1619" s="36" t="s">
        <v>6557</v>
      </c>
      <c r="P1619" s="37">
        <v>0.23519999999999999</v>
      </c>
      <c r="Q1619" s="36" t="s">
        <v>677</v>
      </c>
      <c r="R1619" s="36" t="s">
        <v>682</v>
      </c>
      <c r="S1619" s="47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</row>
    <row r="1620" spans="2:37">
      <c r="B1620" s="36" t="s">
        <v>11300</v>
      </c>
      <c r="C1620" s="36" t="s">
        <v>3924</v>
      </c>
      <c r="D1620" s="36" t="s">
        <v>6687</v>
      </c>
      <c r="E1620" s="36" t="s">
        <v>4879</v>
      </c>
      <c r="F1620" s="36" t="s">
        <v>679</v>
      </c>
      <c r="G1620" s="36" t="s">
        <v>692</v>
      </c>
      <c r="H1620" s="36" t="s">
        <v>675</v>
      </c>
      <c r="I1620" s="37">
        <v>2.65</v>
      </c>
      <c r="J1620" s="38">
        <v>10000</v>
      </c>
      <c r="K1620" s="36" t="s">
        <v>6546</v>
      </c>
      <c r="L1620" s="39">
        <v>43437</v>
      </c>
      <c r="M1620" s="39">
        <v>43642</v>
      </c>
      <c r="N1620" s="36" t="s">
        <v>6549</v>
      </c>
      <c r="O1620" s="36" t="s">
        <v>6557</v>
      </c>
      <c r="P1620" s="37">
        <v>0.26690000000000003</v>
      </c>
      <c r="Q1620" s="36" t="s">
        <v>677</v>
      </c>
      <c r="R1620" s="36" t="s">
        <v>682</v>
      </c>
      <c r="S1620" s="47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</row>
    <row r="1621" spans="2:37">
      <c r="B1621" s="36" t="s">
        <v>11301</v>
      </c>
      <c r="C1621" s="36" t="s">
        <v>3925</v>
      </c>
      <c r="D1621" s="36" t="s">
        <v>11302</v>
      </c>
      <c r="E1621" s="36" t="s">
        <v>4879</v>
      </c>
      <c r="F1621" s="36" t="s">
        <v>679</v>
      </c>
      <c r="G1621" s="36" t="s">
        <v>674</v>
      </c>
      <c r="H1621" s="36" t="s">
        <v>675</v>
      </c>
      <c r="I1621" s="37">
        <v>2.7</v>
      </c>
      <c r="J1621" s="38">
        <v>10000</v>
      </c>
      <c r="K1621" s="36" t="s">
        <v>6290</v>
      </c>
      <c r="L1621" s="39">
        <v>43438</v>
      </c>
      <c r="M1621" s="39">
        <v>43460</v>
      </c>
      <c r="N1621" s="36" t="s">
        <v>6293</v>
      </c>
      <c r="O1621" s="36" t="s">
        <v>3745</v>
      </c>
      <c r="P1621" s="37">
        <v>4.7999999999999996E-3</v>
      </c>
      <c r="Q1621" s="36" t="s">
        <v>677</v>
      </c>
      <c r="R1621" s="36" t="s">
        <v>682</v>
      </c>
      <c r="S1621" s="47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</row>
    <row r="1622" spans="2:37">
      <c r="B1622" s="36" t="s">
        <v>6688</v>
      </c>
      <c r="C1622" s="36" t="s">
        <v>6689</v>
      </c>
      <c r="D1622" s="36" t="s">
        <v>6690</v>
      </c>
      <c r="E1622" s="36" t="s">
        <v>4879</v>
      </c>
      <c r="F1622" s="36" t="s">
        <v>679</v>
      </c>
      <c r="G1622" s="36" t="s">
        <v>692</v>
      </c>
      <c r="H1622" s="36" t="s">
        <v>675</v>
      </c>
      <c r="I1622" s="37">
        <v>2.7</v>
      </c>
      <c r="J1622" s="38">
        <v>10000</v>
      </c>
      <c r="K1622" s="36" t="s">
        <v>6290</v>
      </c>
      <c r="L1622" s="39">
        <v>43438</v>
      </c>
      <c r="M1622" s="39">
        <v>43460</v>
      </c>
      <c r="N1622" s="36" t="s">
        <v>6293</v>
      </c>
      <c r="O1622" s="36" t="s">
        <v>3745</v>
      </c>
      <c r="P1622" s="37">
        <v>0.21959999999999999</v>
      </c>
      <c r="Q1622" s="36" t="s">
        <v>677</v>
      </c>
      <c r="R1622" s="36" t="s">
        <v>682</v>
      </c>
      <c r="S1622" s="47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</row>
    <row r="1623" spans="2:37">
      <c r="B1623" s="36" t="s">
        <v>6691</v>
      </c>
      <c r="C1623" s="36" t="s">
        <v>11303</v>
      </c>
      <c r="D1623" s="36" t="s">
        <v>11304</v>
      </c>
      <c r="E1623" s="36" t="s">
        <v>4879</v>
      </c>
      <c r="F1623" s="36" t="s">
        <v>679</v>
      </c>
      <c r="G1623" s="36" t="s">
        <v>674</v>
      </c>
      <c r="H1623" s="36" t="s">
        <v>675</v>
      </c>
      <c r="I1623" s="37">
        <v>2.7</v>
      </c>
      <c r="J1623" s="38">
        <v>10000</v>
      </c>
      <c r="K1623" s="36" t="s">
        <v>3868</v>
      </c>
      <c r="L1623" s="39">
        <v>43438</v>
      </c>
      <c r="M1623" s="39">
        <v>43488</v>
      </c>
      <c r="N1623" s="36" t="s">
        <v>6578</v>
      </c>
      <c r="O1623" s="36" t="s">
        <v>3869</v>
      </c>
      <c r="P1623" s="37">
        <v>1.9599999999999999E-2</v>
      </c>
      <c r="Q1623" s="36" t="s">
        <v>677</v>
      </c>
      <c r="R1623" s="36" t="s">
        <v>682</v>
      </c>
      <c r="S1623" s="47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</row>
    <row r="1624" spans="2:37">
      <c r="B1624" s="36" t="s">
        <v>484</v>
      </c>
      <c r="C1624" s="36" t="s">
        <v>11305</v>
      </c>
      <c r="D1624" s="36" t="s">
        <v>11306</v>
      </c>
      <c r="E1624" s="36" t="s">
        <v>4879</v>
      </c>
      <c r="F1624" s="36" t="s">
        <v>679</v>
      </c>
      <c r="G1624" s="36" t="s">
        <v>692</v>
      </c>
      <c r="H1624" s="36" t="s">
        <v>675</v>
      </c>
      <c r="I1624" s="37">
        <v>2.7</v>
      </c>
      <c r="J1624" s="38">
        <v>10000</v>
      </c>
      <c r="K1624" s="36" t="s">
        <v>3868</v>
      </c>
      <c r="L1624" s="39">
        <v>43438</v>
      </c>
      <c r="M1624" s="39">
        <v>43488</v>
      </c>
      <c r="N1624" s="36" t="s">
        <v>6578</v>
      </c>
      <c r="O1624" s="36" t="s">
        <v>3869</v>
      </c>
      <c r="P1624" s="37">
        <v>0.22409999999999999</v>
      </c>
      <c r="Q1624" s="36" t="s">
        <v>677</v>
      </c>
      <c r="R1624" s="36" t="s">
        <v>682</v>
      </c>
      <c r="S1624" s="47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</row>
    <row r="1625" spans="2:37">
      <c r="B1625" s="36" t="s">
        <v>6692</v>
      </c>
      <c r="C1625" s="36" t="s">
        <v>6693</v>
      </c>
      <c r="D1625" s="36" t="s">
        <v>6694</v>
      </c>
      <c r="E1625" s="36" t="s">
        <v>4879</v>
      </c>
      <c r="F1625" s="36" t="s">
        <v>679</v>
      </c>
      <c r="G1625" s="36" t="s">
        <v>674</v>
      </c>
      <c r="H1625" s="36" t="s">
        <v>675</v>
      </c>
      <c r="I1625" s="37">
        <v>2.7</v>
      </c>
      <c r="J1625" s="38">
        <v>10000</v>
      </c>
      <c r="K1625" s="36" t="s">
        <v>6432</v>
      </c>
      <c r="L1625" s="39">
        <v>43438</v>
      </c>
      <c r="M1625" s="39">
        <v>43551</v>
      </c>
      <c r="N1625" s="36" t="s">
        <v>3808</v>
      </c>
      <c r="O1625" s="36" t="s">
        <v>113</v>
      </c>
      <c r="P1625" s="37">
        <v>5.5E-2</v>
      </c>
      <c r="Q1625" s="36" t="s">
        <v>677</v>
      </c>
      <c r="R1625" s="36" t="s">
        <v>682</v>
      </c>
      <c r="S1625" s="47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</row>
    <row r="1626" spans="2:37">
      <c r="B1626" s="36" t="s">
        <v>6695</v>
      </c>
      <c r="C1626" s="36" t="s">
        <v>6696</v>
      </c>
      <c r="D1626" s="36" t="s">
        <v>11307</v>
      </c>
      <c r="E1626" s="36" t="s">
        <v>4879</v>
      </c>
      <c r="F1626" s="36" t="s">
        <v>679</v>
      </c>
      <c r="G1626" s="36" t="s">
        <v>692</v>
      </c>
      <c r="H1626" s="36" t="s">
        <v>675</v>
      </c>
      <c r="I1626" s="37">
        <v>2.7</v>
      </c>
      <c r="J1626" s="38">
        <v>10000</v>
      </c>
      <c r="K1626" s="36" t="s">
        <v>6432</v>
      </c>
      <c r="L1626" s="39">
        <v>43438</v>
      </c>
      <c r="M1626" s="39">
        <v>43551</v>
      </c>
      <c r="N1626" s="36" t="s">
        <v>3808</v>
      </c>
      <c r="O1626" s="36" t="s">
        <v>113</v>
      </c>
      <c r="P1626" s="37">
        <v>0.2374</v>
      </c>
      <c r="Q1626" s="36" t="s">
        <v>677</v>
      </c>
      <c r="R1626" s="36" t="s">
        <v>682</v>
      </c>
      <c r="S1626" s="47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</row>
    <row r="1627" spans="2:37">
      <c r="B1627" s="36" t="s">
        <v>3926</v>
      </c>
      <c r="C1627" s="36" t="s">
        <v>11308</v>
      </c>
      <c r="D1627" s="36" t="s">
        <v>11309</v>
      </c>
      <c r="E1627" s="36" t="s">
        <v>4879</v>
      </c>
      <c r="F1627" s="36" t="s">
        <v>679</v>
      </c>
      <c r="G1627" s="36" t="s">
        <v>674</v>
      </c>
      <c r="H1627" s="36" t="s">
        <v>675</v>
      </c>
      <c r="I1627" s="37">
        <v>2.7</v>
      </c>
      <c r="J1627" s="38">
        <v>10000</v>
      </c>
      <c r="K1627" s="36" t="s">
        <v>6546</v>
      </c>
      <c r="L1627" s="39">
        <v>43438</v>
      </c>
      <c r="M1627" s="39">
        <v>43642</v>
      </c>
      <c r="N1627" s="36" t="s">
        <v>6549</v>
      </c>
      <c r="O1627" s="36" t="s">
        <v>6557</v>
      </c>
      <c r="P1627" s="37">
        <v>0.1048</v>
      </c>
      <c r="Q1627" s="36" t="s">
        <v>677</v>
      </c>
      <c r="R1627" s="36" t="s">
        <v>682</v>
      </c>
      <c r="S1627" s="4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</row>
    <row r="1628" spans="2:37">
      <c r="B1628" s="36" t="s">
        <v>11310</v>
      </c>
      <c r="C1628" s="36" t="s">
        <v>11311</v>
      </c>
      <c r="D1628" s="36" t="s">
        <v>3927</v>
      </c>
      <c r="E1628" s="36" t="s">
        <v>4879</v>
      </c>
      <c r="F1628" s="36" t="s">
        <v>679</v>
      </c>
      <c r="G1628" s="36" t="s">
        <v>692</v>
      </c>
      <c r="H1628" s="36" t="s">
        <v>675</v>
      </c>
      <c r="I1628" s="37">
        <v>2.7</v>
      </c>
      <c r="J1628" s="38">
        <v>10000</v>
      </c>
      <c r="K1628" s="36" t="s">
        <v>6546</v>
      </c>
      <c r="L1628" s="39">
        <v>43438</v>
      </c>
      <c r="M1628" s="39">
        <v>43642</v>
      </c>
      <c r="N1628" s="36" t="s">
        <v>6549</v>
      </c>
      <c r="O1628" s="36" t="s">
        <v>6557</v>
      </c>
      <c r="P1628" s="37">
        <v>0.25540000000000002</v>
      </c>
      <c r="Q1628" s="36" t="s">
        <v>677</v>
      </c>
      <c r="R1628" s="36" t="s">
        <v>682</v>
      </c>
      <c r="S1628" s="47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</row>
    <row r="1629" spans="2:37">
      <c r="B1629" s="36" t="s">
        <v>11312</v>
      </c>
      <c r="C1629" s="36" t="s">
        <v>6697</v>
      </c>
      <c r="D1629" s="36" t="s">
        <v>11313</v>
      </c>
      <c r="E1629" s="36" t="s">
        <v>4879</v>
      </c>
      <c r="F1629" s="36" t="s">
        <v>679</v>
      </c>
      <c r="G1629" s="36" t="s">
        <v>674</v>
      </c>
      <c r="H1629" s="36" t="s">
        <v>675</v>
      </c>
      <c r="I1629" s="37">
        <v>2.2000000000000002</v>
      </c>
      <c r="J1629" s="38">
        <v>10000</v>
      </c>
      <c r="K1629" s="36" t="s">
        <v>6290</v>
      </c>
      <c r="L1629" s="39">
        <v>43445</v>
      </c>
      <c r="M1629" s="39">
        <v>43460</v>
      </c>
      <c r="N1629" s="36" t="s">
        <v>6293</v>
      </c>
      <c r="O1629" s="36" t="s">
        <v>3745</v>
      </c>
      <c r="P1629" s="37">
        <v>0.22009999999999999</v>
      </c>
      <c r="Q1629" s="36" t="s">
        <v>677</v>
      </c>
      <c r="R1629" s="36" t="s">
        <v>682</v>
      </c>
      <c r="S1629" s="47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</row>
    <row r="1630" spans="2:37">
      <c r="B1630" s="36" t="s">
        <v>11314</v>
      </c>
      <c r="C1630" s="36" t="s">
        <v>11315</v>
      </c>
      <c r="D1630" s="36" t="s">
        <v>6698</v>
      </c>
      <c r="E1630" s="36" t="s">
        <v>4879</v>
      </c>
      <c r="F1630" s="36" t="s">
        <v>679</v>
      </c>
      <c r="G1630" s="36" t="s">
        <v>692</v>
      </c>
      <c r="H1630" s="36" t="s">
        <v>675</v>
      </c>
      <c r="I1630" s="37">
        <v>2.2000000000000002</v>
      </c>
      <c r="J1630" s="38">
        <v>10000</v>
      </c>
      <c r="K1630" s="36" t="s">
        <v>6290</v>
      </c>
      <c r="L1630" s="39">
        <v>43445</v>
      </c>
      <c r="M1630" s="39">
        <v>43460</v>
      </c>
      <c r="N1630" s="36" t="s">
        <v>6293</v>
      </c>
      <c r="O1630" s="36" t="s">
        <v>11048</v>
      </c>
      <c r="P1630" s="37">
        <v>1.2999999999999999E-3</v>
      </c>
      <c r="Q1630" s="36" t="s">
        <v>677</v>
      </c>
      <c r="R1630" s="36" t="s">
        <v>682</v>
      </c>
      <c r="S1630" s="47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</row>
    <row r="1631" spans="2:37">
      <c r="B1631" s="36" t="s">
        <v>11316</v>
      </c>
      <c r="C1631" s="36" t="s">
        <v>3928</v>
      </c>
      <c r="D1631" s="36" t="s">
        <v>11317</v>
      </c>
      <c r="E1631" s="36" t="s">
        <v>4879</v>
      </c>
      <c r="F1631" s="36" t="s">
        <v>679</v>
      </c>
      <c r="G1631" s="36" t="s">
        <v>674</v>
      </c>
      <c r="H1631" s="36" t="s">
        <v>675</v>
      </c>
      <c r="I1631" s="37">
        <v>2.2000000000000002</v>
      </c>
      <c r="J1631" s="38">
        <v>10000</v>
      </c>
      <c r="K1631" s="36" t="s">
        <v>3868</v>
      </c>
      <c r="L1631" s="39">
        <v>43445</v>
      </c>
      <c r="M1631" s="39">
        <v>43488</v>
      </c>
      <c r="N1631" s="36" t="s">
        <v>6578</v>
      </c>
      <c r="O1631" s="36" t="s">
        <v>3869</v>
      </c>
      <c r="P1631" s="37">
        <v>0.23300000000000001</v>
      </c>
      <c r="Q1631" s="36" t="s">
        <v>677</v>
      </c>
      <c r="R1631" s="36" t="s">
        <v>682</v>
      </c>
      <c r="S1631" s="47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</row>
    <row r="1632" spans="2:37">
      <c r="B1632" s="36" t="s">
        <v>3929</v>
      </c>
      <c r="C1632" s="36" t="s">
        <v>3930</v>
      </c>
      <c r="D1632" s="36" t="s">
        <v>3931</v>
      </c>
      <c r="E1632" s="36" t="s">
        <v>4879</v>
      </c>
      <c r="F1632" s="36" t="s">
        <v>679</v>
      </c>
      <c r="G1632" s="36" t="s">
        <v>692</v>
      </c>
      <c r="H1632" s="36" t="s">
        <v>675</v>
      </c>
      <c r="I1632" s="37">
        <v>2.2000000000000002</v>
      </c>
      <c r="J1632" s="38">
        <v>10000</v>
      </c>
      <c r="K1632" s="36" t="s">
        <v>3868</v>
      </c>
      <c r="L1632" s="39">
        <v>43445</v>
      </c>
      <c r="M1632" s="39">
        <v>43488</v>
      </c>
      <c r="N1632" s="36" t="s">
        <v>6578</v>
      </c>
      <c r="O1632" s="36" t="s">
        <v>3869</v>
      </c>
      <c r="P1632" s="37">
        <v>6.4000000000000003E-3</v>
      </c>
      <c r="Q1632" s="36" t="s">
        <v>677</v>
      </c>
      <c r="R1632" s="36" t="s">
        <v>682</v>
      </c>
      <c r="S1632" s="47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</row>
    <row r="1633" spans="2:37">
      <c r="B1633" s="36" t="s">
        <v>3932</v>
      </c>
      <c r="C1633" s="36" t="s">
        <v>6699</v>
      </c>
      <c r="D1633" s="36" t="s">
        <v>6700</v>
      </c>
      <c r="E1633" s="36" t="s">
        <v>4879</v>
      </c>
      <c r="F1633" s="36" t="s">
        <v>679</v>
      </c>
      <c r="G1633" s="36" t="s">
        <v>674</v>
      </c>
      <c r="H1633" s="36" t="s">
        <v>675</v>
      </c>
      <c r="I1633" s="37">
        <v>2.2000000000000002</v>
      </c>
      <c r="J1633" s="38">
        <v>10000</v>
      </c>
      <c r="K1633" s="36" t="s">
        <v>6432</v>
      </c>
      <c r="L1633" s="39">
        <v>43445</v>
      </c>
      <c r="M1633" s="39">
        <v>43551</v>
      </c>
      <c r="N1633" s="36" t="s">
        <v>3808</v>
      </c>
      <c r="O1633" s="36" t="s">
        <v>113</v>
      </c>
      <c r="P1633" s="37">
        <v>0.27379999999999999</v>
      </c>
      <c r="Q1633" s="36" t="s">
        <v>677</v>
      </c>
      <c r="R1633" s="36" t="s">
        <v>682</v>
      </c>
      <c r="S1633" s="47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</row>
    <row r="1634" spans="2:37">
      <c r="B1634" s="36" t="s">
        <v>6701</v>
      </c>
      <c r="C1634" s="36" t="s">
        <v>6702</v>
      </c>
      <c r="D1634" s="36" t="s">
        <v>6703</v>
      </c>
      <c r="E1634" s="36" t="s">
        <v>4879</v>
      </c>
      <c r="F1634" s="36" t="s">
        <v>679</v>
      </c>
      <c r="G1634" s="36" t="s">
        <v>692</v>
      </c>
      <c r="H1634" s="36" t="s">
        <v>675</v>
      </c>
      <c r="I1634" s="37">
        <v>2.2000000000000002</v>
      </c>
      <c r="J1634" s="38">
        <v>10000</v>
      </c>
      <c r="K1634" s="36" t="s">
        <v>6432</v>
      </c>
      <c r="L1634" s="39">
        <v>43445</v>
      </c>
      <c r="M1634" s="39">
        <v>43551</v>
      </c>
      <c r="N1634" s="36" t="s">
        <v>3808</v>
      </c>
      <c r="O1634" s="36" t="s">
        <v>113</v>
      </c>
      <c r="P1634" s="37">
        <v>2.2100000000000002E-2</v>
      </c>
      <c r="Q1634" s="36" t="s">
        <v>677</v>
      </c>
      <c r="R1634" s="36" t="s">
        <v>682</v>
      </c>
      <c r="S1634" s="47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</row>
    <row r="1635" spans="2:37">
      <c r="B1635" s="36" t="s">
        <v>3933</v>
      </c>
      <c r="C1635" s="36" t="s">
        <v>11318</v>
      </c>
      <c r="D1635" s="36" t="s">
        <v>11319</v>
      </c>
      <c r="E1635" s="36" t="s">
        <v>4879</v>
      </c>
      <c r="F1635" s="36" t="s">
        <v>679</v>
      </c>
      <c r="G1635" s="36" t="s">
        <v>674</v>
      </c>
      <c r="H1635" s="36" t="s">
        <v>675</v>
      </c>
      <c r="I1635" s="37">
        <v>2.2000000000000002</v>
      </c>
      <c r="J1635" s="38">
        <v>10000</v>
      </c>
      <c r="K1635" s="36" t="s">
        <v>6546</v>
      </c>
      <c r="L1635" s="39">
        <v>43445</v>
      </c>
      <c r="M1635" s="39">
        <v>43642</v>
      </c>
      <c r="N1635" s="36" t="s">
        <v>6549</v>
      </c>
      <c r="O1635" s="36" t="s">
        <v>6557</v>
      </c>
      <c r="P1635" s="37">
        <v>0.31929999999999997</v>
      </c>
      <c r="Q1635" s="36" t="s">
        <v>677</v>
      </c>
      <c r="R1635" s="36" t="s">
        <v>682</v>
      </c>
      <c r="S1635" s="47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</row>
    <row r="1636" spans="2:37">
      <c r="B1636" s="36" t="s">
        <v>11320</v>
      </c>
      <c r="C1636" s="36" t="s">
        <v>6704</v>
      </c>
      <c r="D1636" s="36" t="s">
        <v>6705</v>
      </c>
      <c r="E1636" s="36" t="s">
        <v>9456</v>
      </c>
      <c r="F1636" s="36" t="s">
        <v>679</v>
      </c>
      <c r="G1636" s="36" t="s">
        <v>692</v>
      </c>
      <c r="H1636" s="36" t="s">
        <v>675</v>
      </c>
      <c r="I1636" s="37">
        <v>2.2000000000000002</v>
      </c>
      <c r="J1636" s="38">
        <v>10000</v>
      </c>
      <c r="K1636" s="36" t="s">
        <v>6546</v>
      </c>
      <c r="L1636" s="39">
        <v>43445</v>
      </c>
      <c r="M1636" s="39">
        <v>43642</v>
      </c>
      <c r="N1636" s="36" t="s">
        <v>6549</v>
      </c>
      <c r="O1636" s="36" t="s">
        <v>6557</v>
      </c>
      <c r="P1636" s="37">
        <v>3.9699999999999999E-2</v>
      </c>
      <c r="Q1636" s="36" t="s">
        <v>677</v>
      </c>
      <c r="R1636" s="36" t="s">
        <v>682</v>
      </c>
      <c r="S1636" s="47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</row>
    <row r="1637" spans="2:37">
      <c r="B1637" s="36" t="s">
        <v>11321</v>
      </c>
      <c r="C1637" s="36" t="s">
        <v>6706</v>
      </c>
      <c r="D1637" s="36" t="s">
        <v>6707</v>
      </c>
      <c r="E1637" s="36" t="s">
        <v>4879</v>
      </c>
      <c r="F1637" s="36" t="s">
        <v>679</v>
      </c>
      <c r="G1637" s="36" t="s">
        <v>674</v>
      </c>
      <c r="H1637" s="36" t="s">
        <v>675</v>
      </c>
      <c r="I1637" s="37">
        <v>2.15</v>
      </c>
      <c r="J1637" s="38">
        <v>10000</v>
      </c>
      <c r="K1637" s="36" t="s">
        <v>6290</v>
      </c>
      <c r="L1637" s="39">
        <v>43454</v>
      </c>
      <c r="M1637" s="39">
        <v>43460</v>
      </c>
      <c r="N1637" s="36" t="s">
        <v>6293</v>
      </c>
      <c r="O1637" s="36" t="s">
        <v>3745</v>
      </c>
      <c r="P1637" s="37">
        <v>0.21820000000000001</v>
      </c>
      <c r="Q1637" s="36" t="s">
        <v>677</v>
      </c>
      <c r="R1637" s="36" t="s">
        <v>682</v>
      </c>
      <c r="S1637" s="4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</row>
    <row r="1638" spans="2:37">
      <c r="B1638" s="36" t="s">
        <v>6708</v>
      </c>
      <c r="C1638" s="36" t="s">
        <v>11322</v>
      </c>
      <c r="D1638" s="36" t="s">
        <v>6709</v>
      </c>
      <c r="E1638" s="36" t="s">
        <v>4879</v>
      </c>
      <c r="F1638" s="36" t="s">
        <v>679</v>
      </c>
      <c r="G1638" s="36" t="s">
        <v>692</v>
      </c>
      <c r="H1638" s="36" t="s">
        <v>675</v>
      </c>
      <c r="I1638" s="37">
        <v>2.15</v>
      </c>
      <c r="J1638" s="38">
        <v>10000</v>
      </c>
      <c r="K1638" s="36" t="s">
        <v>6290</v>
      </c>
      <c r="L1638" s="39">
        <v>43454</v>
      </c>
      <c r="M1638" s="39">
        <v>43460</v>
      </c>
      <c r="N1638" s="36" t="s">
        <v>6293</v>
      </c>
      <c r="O1638" s="36" t="s">
        <v>3745</v>
      </c>
      <c r="P1638" s="37">
        <v>4.0000000000000002E-4</v>
      </c>
      <c r="Q1638" s="36" t="s">
        <v>677</v>
      </c>
      <c r="R1638" s="36" t="s">
        <v>682</v>
      </c>
      <c r="S1638" s="47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</row>
    <row r="1639" spans="2:37">
      <c r="B1639" s="36" t="s">
        <v>11323</v>
      </c>
      <c r="C1639" s="36" t="s">
        <v>11324</v>
      </c>
      <c r="D1639" s="36" t="s">
        <v>11325</v>
      </c>
      <c r="E1639" s="36" t="s">
        <v>4879</v>
      </c>
      <c r="F1639" s="36" t="s">
        <v>679</v>
      </c>
      <c r="G1639" s="36" t="s">
        <v>674</v>
      </c>
      <c r="H1639" s="36" t="s">
        <v>675</v>
      </c>
      <c r="I1639" s="37">
        <v>2.15</v>
      </c>
      <c r="J1639" s="38">
        <v>10000</v>
      </c>
      <c r="K1639" s="36" t="s">
        <v>3868</v>
      </c>
      <c r="L1639" s="39">
        <v>43454</v>
      </c>
      <c r="M1639" s="39">
        <v>43488</v>
      </c>
      <c r="N1639" s="36" t="s">
        <v>6578</v>
      </c>
      <c r="O1639" s="36" t="s">
        <v>3869</v>
      </c>
      <c r="P1639" s="37">
        <v>0.23100000000000001</v>
      </c>
      <c r="Q1639" s="36" t="s">
        <v>677</v>
      </c>
      <c r="R1639" s="36" t="s">
        <v>682</v>
      </c>
      <c r="S1639" s="47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</row>
    <row r="1640" spans="2:37">
      <c r="B1640" s="36" t="s">
        <v>6710</v>
      </c>
      <c r="C1640" s="36" t="s">
        <v>11326</v>
      </c>
      <c r="D1640" s="36" t="s">
        <v>6711</v>
      </c>
      <c r="E1640" s="36" t="s">
        <v>4879</v>
      </c>
      <c r="F1640" s="36" t="s">
        <v>679</v>
      </c>
      <c r="G1640" s="36" t="s">
        <v>692</v>
      </c>
      <c r="H1640" s="36" t="s">
        <v>675</v>
      </c>
      <c r="I1640" s="37">
        <v>2.15</v>
      </c>
      <c r="J1640" s="38">
        <v>10000</v>
      </c>
      <c r="K1640" s="36" t="s">
        <v>3868</v>
      </c>
      <c r="L1640" s="39">
        <v>43454</v>
      </c>
      <c r="M1640" s="39">
        <v>43488</v>
      </c>
      <c r="N1640" s="36" t="s">
        <v>6578</v>
      </c>
      <c r="O1640" s="36" t="s">
        <v>3869</v>
      </c>
      <c r="P1640" s="37">
        <v>3.8999999999999998E-3</v>
      </c>
      <c r="Q1640" s="36" t="s">
        <v>677</v>
      </c>
      <c r="R1640" s="36" t="s">
        <v>682</v>
      </c>
      <c r="S1640" s="47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</row>
    <row r="1641" spans="2:37">
      <c r="B1641" s="36" t="s">
        <v>11327</v>
      </c>
      <c r="C1641" s="36" t="s">
        <v>11328</v>
      </c>
      <c r="D1641" s="36" t="s">
        <v>11329</v>
      </c>
      <c r="E1641" s="36" t="s">
        <v>4879</v>
      </c>
      <c r="F1641" s="36" t="s">
        <v>679</v>
      </c>
      <c r="G1641" s="36" t="s">
        <v>674</v>
      </c>
      <c r="H1641" s="36" t="s">
        <v>675</v>
      </c>
      <c r="I1641" s="37">
        <v>2.15</v>
      </c>
      <c r="J1641" s="38">
        <v>10000</v>
      </c>
      <c r="K1641" s="36" t="s">
        <v>6432</v>
      </c>
      <c r="L1641" s="39">
        <v>43454</v>
      </c>
      <c r="M1641" s="39">
        <v>43551</v>
      </c>
      <c r="N1641" s="36" t="s">
        <v>3808</v>
      </c>
      <c r="O1641" s="36" t="s">
        <v>113</v>
      </c>
      <c r="P1641" s="37">
        <v>0.26979999999999998</v>
      </c>
      <c r="Q1641" s="36" t="s">
        <v>677</v>
      </c>
      <c r="R1641" s="36" t="s">
        <v>682</v>
      </c>
      <c r="S1641" s="47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</row>
    <row r="1642" spans="2:37">
      <c r="B1642" s="36" t="s">
        <v>11330</v>
      </c>
      <c r="C1642" s="36" t="s">
        <v>155</v>
      </c>
      <c r="D1642" s="36" t="s">
        <v>6712</v>
      </c>
      <c r="E1642" s="36" t="s">
        <v>4879</v>
      </c>
      <c r="F1642" s="36" t="s">
        <v>679</v>
      </c>
      <c r="G1642" s="36" t="s">
        <v>692</v>
      </c>
      <c r="H1642" s="36" t="s">
        <v>675</v>
      </c>
      <c r="I1642" s="37">
        <v>2.15</v>
      </c>
      <c r="J1642" s="38">
        <v>10000</v>
      </c>
      <c r="K1642" s="36" t="s">
        <v>6432</v>
      </c>
      <c r="L1642" s="39">
        <v>43454</v>
      </c>
      <c r="M1642" s="39">
        <v>43551</v>
      </c>
      <c r="N1642" s="36" t="s">
        <v>3808</v>
      </c>
      <c r="O1642" s="36" t="s">
        <v>113</v>
      </c>
      <c r="P1642" s="37">
        <v>1.6799999999999999E-2</v>
      </c>
      <c r="Q1642" s="36" t="s">
        <v>677</v>
      </c>
      <c r="R1642" s="36" t="s">
        <v>682</v>
      </c>
      <c r="S1642" s="47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</row>
    <row r="1643" spans="2:37">
      <c r="B1643" s="36" t="s">
        <v>6713</v>
      </c>
      <c r="C1643" s="36" t="s">
        <v>6714</v>
      </c>
      <c r="D1643" s="36" t="s">
        <v>11331</v>
      </c>
      <c r="E1643" s="36" t="s">
        <v>4879</v>
      </c>
      <c r="F1643" s="36" t="s">
        <v>679</v>
      </c>
      <c r="G1643" s="36" t="s">
        <v>674</v>
      </c>
      <c r="H1643" s="36" t="s">
        <v>675</v>
      </c>
      <c r="I1643" s="37">
        <v>2.15</v>
      </c>
      <c r="J1643" s="38">
        <v>10000</v>
      </c>
      <c r="K1643" s="36" t="s">
        <v>6546</v>
      </c>
      <c r="L1643" s="39">
        <v>43454</v>
      </c>
      <c r="M1643" s="39">
        <v>43642</v>
      </c>
      <c r="N1643" s="36" t="s">
        <v>6549</v>
      </c>
      <c r="O1643" s="36" t="s">
        <v>6557</v>
      </c>
      <c r="P1643" s="37">
        <v>0.31840000000000002</v>
      </c>
      <c r="Q1643" s="36" t="s">
        <v>677</v>
      </c>
      <c r="R1643" s="36" t="s">
        <v>682</v>
      </c>
      <c r="S1643" s="47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</row>
    <row r="1644" spans="2:37">
      <c r="B1644" s="36" t="s">
        <v>11332</v>
      </c>
      <c r="C1644" s="36" t="s">
        <v>6715</v>
      </c>
      <c r="D1644" s="36" t="s">
        <v>11333</v>
      </c>
      <c r="E1644" s="36" t="s">
        <v>4879</v>
      </c>
      <c r="F1644" s="36" t="s">
        <v>679</v>
      </c>
      <c r="G1644" s="36" t="s">
        <v>692</v>
      </c>
      <c r="H1644" s="36" t="s">
        <v>675</v>
      </c>
      <c r="I1644" s="37">
        <v>2.15</v>
      </c>
      <c r="J1644" s="38">
        <v>10000</v>
      </c>
      <c r="K1644" s="36" t="s">
        <v>6546</v>
      </c>
      <c r="L1644" s="39">
        <v>43454</v>
      </c>
      <c r="M1644" s="39">
        <v>43642</v>
      </c>
      <c r="N1644" s="36" t="s">
        <v>6549</v>
      </c>
      <c r="O1644" s="36" t="s">
        <v>6557</v>
      </c>
      <c r="P1644" s="37">
        <v>3.5099999999999999E-2</v>
      </c>
      <c r="Q1644" s="36" t="s">
        <v>677</v>
      </c>
      <c r="R1644" s="36" t="s">
        <v>682</v>
      </c>
      <c r="S1644" s="47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</row>
    <row r="1645" spans="2:37">
      <c r="B1645" s="36" t="s">
        <v>11334</v>
      </c>
      <c r="C1645" s="36" t="s">
        <v>6716</v>
      </c>
      <c r="D1645" s="36" t="s">
        <v>6717</v>
      </c>
      <c r="E1645" s="36" t="s">
        <v>4879</v>
      </c>
      <c r="F1645" s="36" t="s">
        <v>679</v>
      </c>
      <c r="G1645" s="36" t="s">
        <v>674</v>
      </c>
      <c r="H1645" s="36" t="s">
        <v>675</v>
      </c>
      <c r="I1645" s="37">
        <v>2.1</v>
      </c>
      <c r="J1645" s="38">
        <v>10000</v>
      </c>
      <c r="K1645" s="36" t="s">
        <v>6290</v>
      </c>
      <c r="L1645" s="39">
        <v>43458</v>
      </c>
      <c r="M1645" s="39">
        <v>43460</v>
      </c>
      <c r="N1645" s="36" t="s">
        <v>6293</v>
      </c>
      <c r="O1645" s="36" t="s">
        <v>3745</v>
      </c>
      <c r="P1645" s="37">
        <v>0.2029</v>
      </c>
      <c r="Q1645" s="36" t="s">
        <v>677</v>
      </c>
      <c r="R1645" s="36" t="s">
        <v>682</v>
      </c>
      <c r="S1645" s="47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</row>
    <row r="1646" spans="2:37">
      <c r="B1646" s="36" t="s">
        <v>3934</v>
      </c>
      <c r="C1646" s="36" t="s">
        <v>6718</v>
      </c>
      <c r="D1646" s="36" t="s">
        <v>3935</v>
      </c>
      <c r="E1646" s="36" t="s">
        <v>4879</v>
      </c>
      <c r="F1646" s="36" t="s">
        <v>679</v>
      </c>
      <c r="G1646" s="36" t="s">
        <v>692</v>
      </c>
      <c r="H1646" s="36" t="s">
        <v>675</v>
      </c>
      <c r="I1646" s="37">
        <v>2.1</v>
      </c>
      <c r="J1646" s="38">
        <v>10000</v>
      </c>
      <c r="K1646" s="36" t="s">
        <v>6290</v>
      </c>
      <c r="L1646" s="39">
        <v>43458</v>
      </c>
      <c r="M1646" s="39">
        <v>43460</v>
      </c>
      <c r="N1646" s="36" t="s">
        <v>6293</v>
      </c>
      <c r="O1646" s="36" t="s">
        <v>3745</v>
      </c>
      <c r="P1646" s="37">
        <v>2.0000000000000001E-4</v>
      </c>
      <c r="Q1646" s="36" t="s">
        <v>677</v>
      </c>
      <c r="R1646" s="36" t="s">
        <v>682</v>
      </c>
      <c r="S1646" s="47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</row>
    <row r="1647" spans="2:37">
      <c r="B1647" s="36" t="s">
        <v>6719</v>
      </c>
      <c r="C1647" s="36" t="s">
        <v>6720</v>
      </c>
      <c r="D1647" s="36" t="s">
        <v>11335</v>
      </c>
      <c r="E1647" s="36" t="s">
        <v>4879</v>
      </c>
      <c r="F1647" s="36" t="s">
        <v>679</v>
      </c>
      <c r="G1647" s="36" t="s">
        <v>674</v>
      </c>
      <c r="H1647" s="36" t="s">
        <v>675</v>
      </c>
      <c r="I1647" s="37">
        <v>2.1</v>
      </c>
      <c r="J1647" s="38">
        <v>10000</v>
      </c>
      <c r="K1647" s="36" t="s">
        <v>3868</v>
      </c>
      <c r="L1647" s="39">
        <v>43458</v>
      </c>
      <c r="M1647" s="39">
        <v>43488</v>
      </c>
      <c r="N1647" s="36" t="s">
        <v>6578</v>
      </c>
      <c r="O1647" s="36" t="s">
        <v>3869</v>
      </c>
      <c r="P1647" s="37">
        <v>0.21890000000000001</v>
      </c>
      <c r="Q1647" s="36" t="s">
        <v>677</v>
      </c>
      <c r="R1647" s="36" t="s">
        <v>682</v>
      </c>
      <c r="S1647" s="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</row>
    <row r="1648" spans="2:37">
      <c r="B1648" s="36" t="s">
        <v>3936</v>
      </c>
      <c r="C1648" s="36" t="s">
        <v>11336</v>
      </c>
      <c r="D1648" s="36" t="s">
        <v>3937</v>
      </c>
      <c r="E1648" s="36" t="s">
        <v>4879</v>
      </c>
      <c r="F1648" s="36" t="s">
        <v>679</v>
      </c>
      <c r="G1648" s="36" t="s">
        <v>692</v>
      </c>
      <c r="H1648" s="36" t="s">
        <v>675</v>
      </c>
      <c r="I1648" s="37">
        <v>2.1</v>
      </c>
      <c r="J1648" s="38">
        <v>10000</v>
      </c>
      <c r="K1648" s="36" t="s">
        <v>11337</v>
      </c>
      <c r="L1648" s="39">
        <v>43458</v>
      </c>
      <c r="M1648" s="39">
        <v>43488</v>
      </c>
      <c r="N1648" s="36" t="s">
        <v>6578</v>
      </c>
      <c r="O1648" s="36" t="s">
        <v>3869</v>
      </c>
      <c r="P1648" s="37">
        <v>6.4999999999999997E-3</v>
      </c>
      <c r="Q1648" s="36" t="s">
        <v>677</v>
      </c>
      <c r="R1648" s="36" t="s">
        <v>682</v>
      </c>
      <c r="S1648" s="47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</row>
    <row r="1649" spans="2:37">
      <c r="B1649" s="36" t="s">
        <v>11338</v>
      </c>
      <c r="C1649" s="36" t="s">
        <v>11339</v>
      </c>
      <c r="D1649" s="36" t="s">
        <v>3938</v>
      </c>
      <c r="E1649" s="36" t="s">
        <v>4879</v>
      </c>
      <c r="F1649" s="36" t="s">
        <v>679</v>
      </c>
      <c r="G1649" s="36" t="s">
        <v>674</v>
      </c>
      <c r="H1649" s="36" t="s">
        <v>675</v>
      </c>
      <c r="I1649" s="37">
        <v>2.1</v>
      </c>
      <c r="J1649" s="38">
        <v>10000</v>
      </c>
      <c r="K1649" s="36" t="s">
        <v>6432</v>
      </c>
      <c r="L1649" s="39">
        <v>43458</v>
      </c>
      <c r="M1649" s="39">
        <v>43551</v>
      </c>
      <c r="N1649" s="36" t="s">
        <v>3808</v>
      </c>
      <c r="O1649" s="36" t="s">
        <v>113</v>
      </c>
      <c r="P1649" s="37">
        <v>0.25950000000000001</v>
      </c>
      <c r="Q1649" s="36" t="s">
        <v>677</v>
      </c>
      <c r="R1649" s="36" t="s">
        <v>682</v>
      </c>
      <c r="S1649" s="47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</row>
    <row r="1650" spans="2:37">
      <c r="B1650" s="36" t="s">
        <v>11340</v>
      </c>
      <c r="C1650" s="36" t="s">
        <v>3939</v>
      </c>
      <c r="D1650" s="36" t="s">
        <v>11341</v>
      </c>
      <c r="E1650" s="36" t="s">
        <v>4879</v>
      </c>
      <c r="F1650" s="36" t="s">
        <v>679</v>
      </c>
      <c r="G1650" s="36" t="s">
        <v>692</v>
      </c>
      <c r="H1650" s="36" t="s">
        <v>675</v>
      </c>
      <c r="I1650" s="37">
        <v>2.1</v>
      </c>
      <c r="J1650" s="38">
        <v>10000</v>
      </c>
      <c r="K1650" s="36" t="s">
        <v>6432</v>
      </c>
      <c r="L1650" s="39">
        <v>43458</v>
      </c>
      <c r="M1650" s="39">
        <v>43551</v>
      </c>
      <c r="N1650" s="36" t="s">
        <v>3808</v>
      </c>
      <c r="O1650" s="36" t="s">
        <v>113</v>
      </c>
      <c r="P1650" s="37">
        <v>2.6599999999999999E-2</v>
      </c>
      <c r="Q1650" s="36" t="s">
        <v>677</v>
      </c>
      <c r="R1650" s="36" t="s">
        <v>682</v>
      </c>
      <c r="S1650" s="47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</row>
    <row r="1651" spans="2:37">
      <c r="B1651" s="36" t="s">
        <v>6721</v>
      </c>
      <c r="C1651" s="36" t="s">
        <v>3940</v>
      </c>
      <c r="D1651" s="36" t="s">
        <v>6722</v>
      </c>
      <c r="E1651" s="36" t="s">
        <v>4879</v>
      </c>
      <c r="F1651" s="36" t="s">
        <v>679</v>
      </c>
      <c r="G1651" s="36" t="s">
        <v>674</v>
      </c>
      <c r="H1651" s="36" t="s">
        <v>675</v>
      </c>
      <c r="I1651" s="37">
        <v>2.1</v>
      </c>
      <c r="J1651" s="38">
        <v>10000</v>
      </c>
      <c r="K1651" s="36" t="s">
        <v>6546</v>
      </c>
      <c r="L1651" s="39">
        <v>43458</v>
      </c>
      <c r="M1651" s="39">
        <v>43642</v>
      </c>
      <c r="N1651" s="36" t="s">
        <v>6549</v>
      </c>
      <c r="O1651" s="36" t="s">
        <v>6557</v>
      </c>
      <c r="P1651" s="37">
        <v>0.30370000000000003</v>
      </c>
      <c r="Q1651" s="36" t="s">
        <v>677</v>
      </c>
      <c r="R1651" s="36" t="s">
        <v>682</v>
      </c>
      <c r="S1651" s="47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</row>
    <row r="1652" spans="2:37">
      <c r="B1652" s="36" t="s">
        <v>6723</v>
      </c>
      <c r="C1652" s="36" t="s">
        <v>3941</v>
      </c>
      <c r="D1652" s="36" t="s">
        <v>6724</v>
      </c>
      <c r="E1652" s="36" t="s">
        <v>4879</v>
      </c>
      <c r="F1652" s="36" t="s">
        <v>679</v>
      </c>
      <c r="G1652" s="36" t="s">
        <v>692</v>
      </c>
      <c r="H1652" s="36" t="s">
        <v>675</v>
      </c>
      <c r="I1652" s="37">
        <v>2.1</v>
      </c>
      <c r="J1652" s="38">
        <v>10000</v>
      </c>
      <c r="K1652" s="36" t="s">
        <v>6546</v>
      </c>
      <c r="L1652" s="39">
        <v>43458</v>
      </c>
      <c r="M1652" s="39">
        <v>43642</v>
      </c>
      <c r="N1652" s="36" t="s">
        <v>6549</v>
      </c>
      <c r="O1652" s="36" t="s">
        <v>6557</v>
      </c>
      <c r="P1652" s="37">
        <v>4.9399999999999999E-2</v>
      </c>
      <c r="Q1652" s="36" t="s">
        <v>677</v>
      </c>
      <c r="R1652" s="36" t="s">
        <v>682</v>
      </c>
      <c r="S1652" s="47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</row>
    <row r="1653" spans="2:37">
      <c r="B1653" s="36" t="s">
        <v>11342</v>
      </c>
      <c r="C1653" s="36" t="s">
        <v>11343</v>
      </c>
      <c r="D1653" s="36" t="s">
        <v>3942</v>
      </c>
      <c r="E1653" s="36" t="s">
        <v>4879</v>
      </c>
      <c r="F1653" s="36" t="s">
        <v>679</v>
      </c>
      <c r="G1653" s="36" t="s">
        <v>674</v>
      </c>
      <c r="H1653" s="36" t="s">
        <v>675</v>
      </c>
      <c r="I1653" s="37">
        <v>2.1</v>
      </c>
      <c r="J1653" s="38">
        <v>10000</v>
      </c>
      <c r="K1653" s="36" t="s">
        <v>6725</v>
      </c>
      <c r="L1653" s="39">
        <v>43461</v>
      </c>
      <c r="M1653" s="39">
        <v>43523</v>
      </c>
      <c r="N1653" s="36" t="s">
        <v>3943</v>
      </c>
      <c r="O1653" s="36" t="s">
        <v>6728</v>
      </c>
      <c r="P1653" s="37">
        <v>0.22090000000000001</v>
      </c>
      <c r="Q1653" s="36" t="s">
        <v>677</v>
      </c>
      <c r="R1653" s="36" t="s">
        <v>682</v>
      </c>
      <c r="S1653" s="47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</row>
    <row r="1654" spans="2:37">
      <c r="B1654" s="36" t="s">
        <v>11344</v>
      </c>
      <c r="C1654" s="36" t="s">
        <v>3944</v>
      </c>
      <c r="D1654" s="36" t="s">
        <v>11345</v>
      </c>
      <c r="E1654" s="36" t="s">
        <v>4879</v>
      </c>
      <c r="F1654" s="36" t="s">
        <v>679</v>
      </c>
      <c r="G1654" s="36" t="s">
        <v>674</v>
      </c>
      <c r="H1654" s="36" t="s">
        <v>675</v>
      </c>
      <c r="I1654" s="37">
        <v>2.15</v>
      </c>
      <c r="J1654" s="38">
        <v>10000</v>
      </c>
      <c r="K1654" s="36" t="s">
        <v>6725</v>
      </c>
      <c r="L1654" s="39">
        <v>43461</v>
      </c>
      <c r="M1654" s="39">
        <v>43523</v>
      </c>
      <c r="N1654" s="36" t="s">
        <v>3943</v>
      </c>
      <c r="O1654" s="36" t="s">
        <v>6728</v>
      </c>
      <c r="P1654" s="37">
        <v>0.17849999999999999</v>
      </c>
      <c r="Q1654" s="36" t="s">
        <v>677</v>
      </c>
      <c r="R1654" s="36" t="s">
        <v>682</v>
      </c>
      <c r="S1654" s="47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</row>
    <row r="1655" spans="2:37">
      <c r="B1655" s="36" t="s">
        <v>6726</v>
      </c>
      <c r="C1655" s="36" t="s">
        <v>11346</v>
      </c>
      <c r="D1655" s="36" t="s">
        <v>6727</v>
      </c>
      <c r="E1655" s="36" t="s">
        <v>4879</v>
      </c>
      <c r="F1655" s="36" t="s">
        <v>679</v>
      </c>
      <c r="G1655" s="36" t="s">
        <v>674</v>
      </c>
      <c r="H1655" s="36" t="s">
        <v>675</v>
      </c>
      <c r="I1655" s="37">
        <v>2.2000000000000002</v>
      </c>
      <c r="J1655" s="38">
        <v>10000</v>
      </c>
      <c r="K1655" s="36" t="s">
        <v>6725</v>
      </c>
      <c r="L1655" s="39">
        <v>43461</v>
      </c>
      <c r="M1655" s="39">
        <v>43523</v>
      </c>
      <c r="N1655" s="36" t="s">
        <v>3943</v>
      </c>
      <c r="O1655" s="36" t="s">
        <v>6728</v>
      </c>
      <c r="P1655" s="37">
        <v>0.1431</v>
      </c>
      <c r="Q1655" s="36" t="s">
        <v>677</v>
      </c>
      <c r="R1655" s="36" t="s">
        <v>682</v>
      </c>
      <c r="S1655" s="47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</row>
    <row r="1656" spans="2:37">
      <c r="B1656" s="36" t="s">
        <v>3945</v>
      </c>
      <c r="C1656" s="36" t="s">
        <v>3946</v>
      </c>
      <c r="D1656" s="36" t="s">
        <v>11347</v>
      </c>
      <c r="E1656" s="36" t="s">
        <v>4879</v>
      </c>
      <c r="F1656" s="36" t="s">
        <v>679</v>
      </c>
      <c r="G1656" s="36" t="s">
        <v>674</v>
      </c>
      <c r="H1656" s="36" t="s">
        <v>675</v>
      </c>
      <c r="I1656" s="37">
        <v>2.25</v>
      </c>
      <c r="J1656" s="38">
        <v>10000</v>
      </c>
      <c r="K1656" s="36" t="s">
        <v>6725</v>
      </c>
      <c r="L1656" s="39">
        <v>43461</v>
      </c>
      <c r="M1656" s="39">
        <v>43523</v>
      </c>
      <c r="N1656" s="36" t="s">
        <v>3943</v>
      </c>
      <c r="O1656" s="36" t="s">
        <v>6728</v>
      </c>
      <c r="P1656" s="37">
        <v>0.1111</v>
      </c>
      <c r="Q1656" s="36" t="s">
        <v>677</v>
      </c>
      <c r="R1656" s="36" t="s">
        <v>682</v>
      </c>
      <c r="S1656" s="47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</row>
    <row r="1657" spans="2:37">
      <c r="B1657" s="36" t="s">
        <v>11348</v>
      </c>
      <c r="C1657" s="36" t="s">
        <v>6729</v>
      </c>
      <c r="D1657" s="36" t="s">
        <v>3947</v>
      </c>
      <c r="E1657" s="36" t="s">
        <v>4879</v>
      </c>
      <c r="F1657" s="36" t="s">
        <v>679</v>
      </c>
      <c r="G1657" s="36" t="s">
        <v>674</v>
      </c>
      <c r="H1657" s="36" t="s">
        <v>675</v>
      </c>
      <c r="I1657" s="37">
        <v>2.2999999999999998</v>
      </c>
      <c r="J1657" s="38">
        <v>10000</v>
      </c>
      <c r="K1657" s="36" t="s">
        <v>6725</v>
      </c>
      <c r="L1657" s="39">
        <v>43461</v>
      </c>
      <c r="M1657" s="39">
        <v>43523</v>
      </c>
      <c r="N1657" s="36" t="s">
        <v>3943</v>
      </c>
      <c r="O1657" s="36" t="s">
        <v>6728</v>
      </c>
      <c r="P1657" s="37">
        <v>8.5500000000000007E-2</v>
      </c>
      <c r="Q1657" s="36" t="s">
        <v>677</v>
      </c>
      <c r="R1657" s="36" t="s">
        <v>682</v>
      </c>
      <c r="S1657" s="4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</row>
    <row r="1658" spans="2:37">
      <c r="B1658" s="36" t="s">
        <v>3948</v>
      </c>
      <c r="C1658" s="36" t="s">
        <v>6730</v>
      </c>
      <c r="D1658" s="36" t="s">
        <v>6731</v>
      </c>
      <c r="E1658" s="36" t="s">
        <v>4879</v>
      </c>
      <c r="F1658" s="36" t="s">
        <v>9453</v>
      </c>
      <c r="G1658" s="36" t="s">
        <v>674</v>
      </c>
      <c r="H1658" s="36" t="s">
        <v>675</v>
      </c>
      <c r="I1658" s="37">
        <v>2.35</v>
      </c>
      <c r="J1658" s="38">
        <v>10000</v>
      </c>
      <c r="K1658" s="36" t="s">
        <v>6725</v>
      </c>
      <c r="L1658" s="39">
        <v>43461</v>
      </c>
      <c r="M1658" s="39">
        <v>43523</v>
      </c>
      <c r="N1658" s="36" t="s">
        <v>3943</v>
      </c>
      <c r="O1658" s="36" t="s">
        <v>6728</v>
      </c>
      <c r="P1658" s="37">
        <v>6.4000000000000001E-2</v>
      </c>
      <c r="Q1658" s="36" t="s">
        <v>677</v>
      </c>
      <c r="R1658" s="36" t="s">
        <v>682</v>
      </c>
      <c r="S1658" s="47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</row>
    <row r="1659" spans="2:37">
      <c r="B1659" s="36" t="s">
        <v>6732</v>
      </c>
      <c r="C1659" s="36" t="s">
        <v>11349</v>
      </c>
      <c r="D1659" s="36" t="s">
        <v>6733</v>
      </c>
      <c r="E1659" s="36" t="s">
        <v>4879</v>
      </c>
      <c r="F1659" s="36" t="s">
        <v>679</v>
      </c>
      <c r="G1659" s="36" t="s">
        <v>674</v>
      </c>
      <c r="H1659" s="36" t="s">
        <v>675</v>
      </c>
      <c r="I1659" s="37">
        <v>2.4</v>
      </c>
      <c r="J1659" s="38">
        <v>10000</v>
      </c>
      <c r="K1659" s="36" t="s">
        <v>6725</v>
      </c>
      <c r="L1659" s="39">
        <v>43461</v>
      </c>
      <c r="M1659" s="39">
        <v>43523</v>
      </c>
      <c r="N1659" s="36" t="s">
        <v>3943</v>
      </c>
      <c r="O1659" s="36" t="s">
        <v>6728</v>
      </c>
      <c r="P1659" s="37">
        <v>4.7199999999999999E-2</v>
      </c>
      <c r="Q1659" s="36" t="s">
        <v>677</v>
      </c>
      <c r="R1659" s="36" t="s">
        <v>682</v>
      </c>
      <c r="S1659" s="47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</row>
    <row r="1660" spans="2:37">
      <c r="B1660" s="36" t="s">
        <v>11350</v>
      </c>
      <c r="C1660" s="36" t="s">
        <v>11351</v>
      </c>
      <c r="D1660" s="36" t="s">
        <v>3949</v>
      </c>
      <c r="E1660" s="36" t="s">
        <v>4879</v>
      </c>
      <c r="F1660" s="36" t="s">
        <v>679</v>
      </c>
      <c r="G1660" s="36" t="s">
        <v>674</v>
      </c>
      <c r="H1660" s="36" t="s">
        <v>675</v>
      </c>
      <c r="I1660" s="37">
        <v>2.4500000000000002</v>
      </c>
      <c r="J1660" s="38">
        <v>10000</v>
      </c>
      <c r="K1660" s="36" t="s">
        <v>6725</v>
      </c>
      <c r="L1660" s="39">
        <v>43461</v>
      </c>
      <c r="M1660" s="39">
        <v>43523</v>
      </c>
      <c r="N1660" s="36" t="s">
        <v>3943</v>
      </c>
      <c r="O1660" s="36" t="s">
        <v>6728</v>
      </c>
      <c r="P1660" s="37">
        <v>3.44E-2</v>
      </c>
      <c r="Q1660" s="36" t="s">
        <v>677</v>
      </c>
      <c r="R1660" s="36" t="s">
        <v>682</v>
      </c>
      <c r="S1660" s="47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</row>
    <row r="1661" spans="2:37">
      <c r="B1661" s="36" t="s">
        <v>6734</v>
      </c>
      <c r="C1661" s="36" t="s">
        <v>11352</v>
      </c>
      <c r="D1661" s="36" t="s">
        <v>11353</v>
      </c>
      <c r="E1661" s="36" t="s">
        <v>4879</v>
      </c>
      <c r="F1661" s="36" t="s">
        <v>679</v>
      </c>
      <c r="G1661" s="36" t="s">
        <v>674</v>
      </c>
      <c r="H1661" s="36" t="s">
        <v>675</v>
      </c>
      <c r="I1661" s="37">
        <v>2.5</v>
      </c>
      <c r="J1661" s="38">
        <v>10000</v>
      </c>
      <c r="K1661" s="36" t="s">
        <v>6725</v>
      </c>
      <c r="L1661" s="39">
        <v>43461</v>
      </c>
      <c r="M1661" s="39">
        <v>43523</v>
      </c>
      <c r="N1661" s="36" t="s">
        <v>3943</v>
      </c>
      <c r="O1661" s="36" t="s">
        <v>6728</v>
      </c>
      <c r="P1661" s="37">
        <v>2.5499999999999998E-2</v>
      </c>
      <c r="Q1661" s="36" t="s">
        <v>677</v>
      </c>
      <c r="R1661" s="36" t="s">
        <v>682</v>
      </c>
      <c r="S1661" s="47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</row>
    <row r="1662" spans="2:37">
      <c r="B1662" s="36" t="s">
        <v>11354</v>
      </c>
      <c r="C1662" s="36" t="s">
        <v>11355</v>
      </c>
      <c r="D1662" s="36" t="s">
        <v>6735</v>
      </c>
      <c r="E1662" s="36" t="s">
        <v>4879</v>
      </c>
      <c r="F1662" s="36" t="s">
        <v>679</v>
      </c>
      <c r="G1662" s="36" t="s">
        <v>692</v>
      </c>
      <c r="H1662" s="36" t="s">
        <v>675</v>
      </c>
      <c r="I1662" s="37">
        <v>2.1</v>
      </c>
      <c r="J1662" s="38">
        <v>10000</v>
      </c>
      <c r="K1662" s="36" t="s">
        <v>6725</v>
      </c>
      <c r="L1662" s="39">
        <v>43461</v>
      </c>
      <c r="M1662" s="39">
        <v>43523</v>
      </c>
      <c r="N1662" s="36" t="s">
        <v>3943</v>
      </c>
      <c r="O1662" s="36" t="s">
        <v>6728</v>
      </c>
      <c r="P1662" s="37">
        <v>2.1000000000000001E-2</v>
      </c>
      <c r="Q1662" s="36" t="s">
        <v>677</v>
      </c>
      <c r="R1662" s="36" t="s">
        <v>682</v>
      </c>
      <c r="S1662" s="47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</row>
    <row r="1663" spans="2:37">
      <c r="B1663" s="36" t="s">
        <v>11356</v>
      </c>
      <c r="C1663" s="36" t="s">
        <v>6736</v>
      </c>
      <c r="D1663" s="36" t="s">
        <v>11357</v>
      </c>
      <c r="E1663" s="36" t="s">
        <v>4879</v>
      </c>
      <c r="F1663" s="36" t="s">
        <v>679</v>
      </c>
      <c r="G1663" s="36" t="s">
        <v>692</v>
      </c>
      <c r="H1663" s="36" t="s">
        <v>675</v>
      </c>
      <c r="I1663" s="37">
        <v>2.15</v>
      </c>
      <c r="J1663" s="38">
        <v>10000</v>
      </c>
      <c r="K1663" s="36" t="s">
        <v>6725</v>
      </c>
      <c r="L1663" s="39">
        <v>43461</v>
      </c>
      <c r="M1663" s="39">
        <v>43523</v>
      </c>
      <c r="N1663" s="36" t="s">
        <v>3943</v>
      </c>
      <c r="O1663" s="36" t="s">
        <v>6728</v>
      </c>
      <c r="P1663" s="37">
        <v>3.1300000000000001E-2</v>
      </c>
      <c r="Q1663" s="36" t="s">
        <v>677</v>
      </c>
      <c r="R1663" s="36" t="s">
        <v>682</v>
      </c>
      <c r="S1663" s="47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</row>
    <row r="1664" spans="2:37">
      <c r="B1664" s="36" t="s">
        <v>11358</v>
      </c>
      <c r="C1664" s="36" t="s">
        <v>11359</v>
      </c>
      <c r="D1664" s="36" t="s">
        <v>6737</v>
      </c>
      <c r="E1664" s="36" t="s">
        <v>4879</v>
      </c>
      <c r="F1664" s="36" t="s">
        <v>679</v>
      </c>
      <c r="G1664" s="36" t="s">
        <v>692</v>
      </c>
      <c r="H1664" s="36" t="s">
        <v>675</v>
      </c>
      <c r="I1664" s="37">
        <v>2.2000000000000002</v>
      </c>
      <c r="J1664" s="38">
        <v>10000</v>
      </c>
      <c r="K1664" s="36" t="s">
        <v>6725</v>
      </c>
      <c r="L1664" s="39">
        <v>43461</v>
      </c>
      <c r="M1664" s="39">
        <v>43523</v>
      </c>
      <c r="N1664" s="36" t="s">
        <v>3943</v>
      </c>
      <c r="O1664" s="36" t="s">
        <v>6728</v>
      </c>
      <c r="P1664" s="37">
        <v>4.6199999999999998E-2</v>
      </c>
      <c r="Q1664" s="36" t="s">
        <v>677</v>
      </c>
      <c r="R1664" s="36" t="s">
        <v>682</v>
      </c>
      <c r="S1664" s="47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</row>
    <row r="1665" spans="2:37">
      <c r="B1665" s="36" t="s">
        <v>6738</v>
      </c>
      <c r="C1665" s="36" t="s">
        <v>6739</v>
      </c>
      <c r="D1665" s="36" t="s">
        <v>6740</v>
      </c>
      <c r="E1665" s="36" t="s">
        <v>4879</v>
      </c>
      <c r="F1665" s="36" t="s">
        <v>679</v>
      </c>
      <c r="G1665" s="36" t="s">
        <v>692</v>
      </c>
      <c r="H1665" s="36" t="s">
        <v>675</v>
      </c>
      <c r="I1665" s="37">
        <v>2.25</v>
      </c>
      <c r="J1665" s="38">
        <v>10000</v>
      </c>
      <c r="K1665" s="36" t="s">
        <v>6725</v>
      </c>
      <c r="L1665" s="39">
        <v>43461</v>
      </c>
      <c r="M1665" s="39">
        <v>43523</v>
      </c>
      <c r="N1665" s="36" t="s">
        <v>3943</v>
      </c>
      <c r="O1665" s="36" t="s">
        <v>6728</v>
      </c>
      <c r="P1665" s="37">
        <v>6.5600000000000006E-2</v>
      </c>
      <c r="Q1665" s="36" t="s">
        <v>677</v>
      </c>
      <c r="R1665" s="36" t="s">
        <v>682</v>
      </c>
      <c r="S1665" s="47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</row>
    <row r="1666" spans="2:37">
      <c r="B1666" s="36" t="s">
        <v>485</v>
      </c>
      <c r="C1666" s="36" t="s">
        <v>6741</v>
      </c>
      <c r="D1666" s="36" t="s">
        <v>6742</v>
      </c>
      <c r="E1666" s="36" t="s">
        <v>4879</v>
      </c>
      <c r="F1666" s="36" t="s">
        <v>679</v>
      </c>
      <c r="G1666" s="36" t="s">
        <v>692</v>
      </c>
      <c r="H1666" s="36" t="s">
        <v>675</v>
      </c>
      <c r="I1666" s="37">
        <v>2.2999999999999998</v>
      </c>
      <c r="J1666" s="38">
        <v>10000</v>
      </c>
      <c r="K1666" s="36" t="s">
        <v>6725</v>
      </c>
      <c r="L1666" s="39">
        <v>43461</v>
      </c>
      <c r="M1666" s="39">
        <v>43523</v>
      </c>
      <c r="N1666" s="36" t="s">
        <v>3943</v>
      </c>
      <c r="O1666" s="36" t="s">
        <v>6728</v>
      </c>
      <c r="P1666" s="37">
        <v>8.8300000000000003E-2</v>
      </c>
      <c r="Q1666" s="36" t="s">
        <v>677</v>
      </c>
      <c r="R1666" s="36" t="s">
        <v>682</v>
      </c>
      <c r="S1666" s="47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</row>
    <row r="1667" spans="2:37">
      <c r="B1667" s="36" t="s">
        <v>11360</v>
      </c>
      <c r="C1667" s="36" t="s">
        <v>6743</v>
      </c>
      <c r="D1667" s="36" t="s">
        <v>6744</v>
      </c>
      <c r="E1667" s="36" t="s">
        <v>4879</v>
      </c>
      <c r="F1667" s="36" t="s">
        <v>679</v>
      </c>
      <c r="G1667" s="36" t="s">
        <v>692</v>
      </c>
      <c r="H1667" s="36" t="s">
        <v>675</v>
      </c>
      <c r="I1667" s="37">
        <v>2.35</v>
      </c>
      <c r="J1667" s="38">
        <v>10000</v>
      </c>
      <c r="K1667" s="36" t="s">
        <v>6725</v>
      </c>
      <c r="L1667" s="39">
        <v>43461</v>
      </c>
      <c r="M1667" s="39">
        <v>43523</v>
      </c>
      <c r="N1667" s="36" t="s">
        <v>3943</v>
      </c>
      <c r="O1667" s="36" t="s">
        <v>6728</v>
      </c>
      <c r="P1667" s="37">
        <v>0.1169</v>
      </c>
      <c r="Q1667" s="36" t="s">
        <v>677</v>
      </c>
      <c r="R1667" s="36" t="s">
        <v>682</v>
      </c>
      <c r="S1667" s="4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</row>
    <row r="1668" spans="2:37">
      <c r="B1668" s="36" t="s">
        <v>3950</v>
      </c>
      <c r="C1668" s="36" t="s">
        <v>11361</v>
      </c>
      <c r="D1668" s="36" t="s">
        <v>3951</v>
      </c>
      <c r="E1668" s="36" t="s">
        <v>4879</v>
      </c>
      <c r="F1668" s="36" t="s">
        <v>679</v>
      </c>
      <c r="G1668" s="36" t="s">
        <v>692</v>
      </c>
      <c r="H1668" s="36" t="s">
        <v>675</v>
      </c>
      <c r="I1668" s="37">
        <v>2.4</v>
      </c>
      <c r="J1668" s="38">
        <v>10000</v>
      </c>
      <c r="K1668" s="36" t="s">
        <v>6725</v>
      </c>
      <c r="L1668" s="39">
        <v>43461</v>
      </c>
      <c r="M1668" s="39">
        <v>43523</v>
      </c>
      <c r="N1668" s="36" t="s">
        <v>3943</v>
      </c>
      <c r="O1668" s="36" t="s">
        <v>6728</v>
      </c>
      <c r="P1668" s="37">
        <v>0.14860000000000001</v>
      </c>
      <c r="Q1668" s="36" t="s">
        <v>677</v>
      </c>
      <c r="R1668" s="36" t="s">
        <v>682</v>
      </c>
      <c r="S1668" s="47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</row>
    <row r="1669" spans="2:37">
      <c r="B1669" s="36" t="s">
        <v>6745</v>
      </c>
      <c r="C1669" s="36" t="s">
        <v>6746</v>
      </c>
      <c r="D1669" s="36" t="s">
        <v>3952</v>
      </c>
      <c r="E1669" s="36" t="s">
        <v>4879</v>
      </c>
      <c r="F1669" s="36" t="s">
        <v>679</v>
      </c>
      <c r="G1669" s="36" t="s">
        <v>692</v>
      </c>
      <c r="H1669" s="36" t="s">
        <v>675</v>
      </c>
      <c r="I1669" s="37">
        <v>2.4500000000000002</v>
      </c>
      <c r="J1669" s="38">
        <v>10000</v>
      </c>
      <c r="K1669" s="36" t="s">
        <v>6725</v>
      </c>
      <c r="L1669" s="39">
        <v>43461</v>
      </c>
      <c r="M1669" s="39">
        <v>43523</v>
      </c>
      <c r="N1669" s="36" t="s">
        <v>3943</v>
      </c>
      <c r="O1669" s="36" t="s">
        <v>6728</v>
      </c>
      <c r="P1669" s="37">
        <v>0.185</v>
      </c>
      <c r="Q1669" s="36" t="s">
        <v>677</v>
      </c>
      <c r="R1669" s="36" t="s">
        <v>682</v>
      </c>
      <c r="S1669" s="47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</row>
    <row r="1670" spans="2:37">
      <c r="B1670" s="36" t="s">
        <v>11362</v>
      </c>
      <c r="C1670" s="36" t="s">
        <v>11363</v>
      </c>
      <c r="D1670" s="36" t="s">
        <v>11364</v>
      </c>
      <c r="E1670" s="36" t="s">
        <v>4879</v>
      </c>
      <c r="F1670" s="36" t="s">
        <v>679</v>
      </c>
      <c r="G1670" s="36" t="s">
        <v>692</v>
      </c>
      <c r="H1670" s="36" t="s">
        <v>675</v>
      </c>
      <c r="I1670" s="37">
        <v>2.5</v>
      </c>
      <c r="J1670" s="38">
        <v>10000</v>
      </c>
      <c r="K1670" s="36" t="s">
        <v>6725</v>
      </c>
      <c r="L1670" s="39">
        <v>43461</v>
      </c>
      <c r="M1670" s="39">
        <v>43523</v>
      </c>
      <c r="N1670" s="36" t="s">
        <v>3943</v>
      </c>
      <c r="O1670" s="36" t="s">
        <v>6728</v>
      </c>
      <c r="P1670" s="37">
        <v>0.23069999999999999</v>
      </c>
      <c r="Q1670" s="36" t="s">
        <v>677</v>
      </c>
      <c r="R1670" s="36" t="s">
        <v>682</v>
      </c>
      <c r="S1670" s="47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</row>
    <row r="1671" spans="2:37">
      <c r="B1671" s="36" t="s">
        <v>11365</v>
      </c>
      <c r="C1671" s="36" t="s">
        <v>3953</v>
      </c>
      <c r="D1671" s="36" t="s">
        <v>11366</v>
      </c>
      <c r="E1671" s="36" t="s">
        <v>4879</v>
      </c>
      <c r="F1671" s="36" t="s">
        <v>679</v>
      </c>
      <c r="G1671" s="36" t="s">
        <v>674</v>
      </c>
      <c r="H1671" s="36" t="s">
        <v>675</v>
      </c>
      <c r="I1671" s="37">
        <v>2.0499999999999998</v>
      </c>
      <c r="J1671" s="38">
        <v>10000</v>
      </c>
      <c r="K1671" s="36" t="s">
        <v>3868</v>
      </c>
      <c r="L1671" s="39">
        <v>43468</v>
      </c>
      <c r="M1671" s="39">
        <v>43488</v>
      </c>
      <c r="N1671" s="36" t="s">
        <v>6578</v>
      </c>
      <c r="O1671" s="36" t="s">
        <v>3869</v>
      </c>
      <c r="P1671" s="37">
        <v>0.2117</v>
      </c>
      <c r="Q1671" s="36" t="s">
        <v>677</v>
      </c>
      <c r="R1671" s="36" t="s">
        <v>682</v>
      </c>
      <c r="S1671" s="47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</row>
    <row r="1672" spans="2:37">
      <c r="B1672" s="36" t="s">
        <v>6747</v>
      </c>
      <c r="C1672" s="36" t="s">
        <v>6748</v>
      </c>
      <c r="D1672" s="36" t="s">
        <v>6749</v>
      </c>
      <c r="E1672" s="36" t="s">
        <v>4879</v>
      </c>
      <c r="F1672" s="36" t="s">
        <v>679</v>
      </c>
      <c r="G1672" s="36" t="s">
        <v>692</v>
      </c>
      <c r="H1672" s="36" t="s">
        <v>675</v>
      </c>
      <c r="I1672" s="37">
        <v>2.0499999999999998</v>
      </c>
      <c r="J1672" s="38">
        <v>10000</v>
      </c>
      <c r="K1672" s="36" t="s">
        <v>3868</v>
      </c>
      <c r="L1672" s="39">
        <v>43468</v>
      </c>
      <c r="M1672" s="39">
        <v>43488</v>
      </c>
      <c r="N1672" s="36" t="s">
        <v>6578</v>
      </c>
      <c r="O1672" s="36" t="s">
        <v>3869</v>
      </c>
      <c r="P1672" s="37">
        <v>2.3E-3</v>
      </c>
      <c r="Q1672" s="36" t="s">
        <v>677</v>
      </c>
      <c r="R1672" s="36" t="s">
        <v>682</v>
      </c>
      <c r="S1672" s="47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</row>
    <row r="1673" spans="2:37">
      <c r="B1673" s="36" t="s">
        <v>3954</v>
      </c>
      <c r="C1673" s="36" t="s">
        <v>6750</v>
      </c>
      <c r="D1673" s="36" t="s">
        <v>6751</v>
      </c>
      <c r="E1673" s="36" t="s">
        <v>4879</v>
      </c>
      <c r="F1673" s="36" t="s">
        <v>679</v>
      </c>
      <c r="G1673" s="36" t="s">
        <v>9487</v>
      </c>
      <c r="H1673" s="36" t="s">
        <v>675</v>
      </c>
      <c r="I1673" s="37">
        <v>2.0499999999999998</v>
      </c>
      <c r="J1673" s="38">
        <v>10000</v>
      </c>
      <c r="K1673" s="36" t="s">
        <v>6725</v>
      </c>
      <c r="L1673" s="39">
        <v>43468</v>
      </c>
      <c r="M1673" s="39">
        <v>43523</v>
      </c>
      <c r="N1673" s="36" t="s">
        <v>3943</v>
      </c>
      <c r="O1673" s="36" t="s">
        <v>6728</v>
      </c>
      <c r="P1673" s="37">
        <v>0.2263</v>
      </c>
      <c r="Q1673" s="36" t="s">
        <v>677</v>
      </c>
      <c r="R1673" s="36" t="s">
        <v>682</v>
      </c>
      <c r="S1673" s="47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</row>
    <row r="1674" spans="2:37">
      <c r="B1674" s="36" t="s">
        <v>3955</v>
      </c>
      <c r="C1674" s="36" t="s">
        <v>11367</v>
      </c>
      <c r="D1674" s="36" t="s">
        <v>11368</v>
      </c>
      <c r="E1674" s="36" t="s">
        <v>4879</v>
      </c>
      <c r="F1674" s="36" t="s">
        <v>679</v>
      </c>
      <c r="G1674" s="36" t="s">
        <v>692</v>
      </c>
      <c r="H1674" s="36" t="s">
        <v>675</v>
      </c>
      <c r="I1674" s="37">
        <v>2.0499999999999998</v>
      </c>
      <c r="J1674" s="38">
        <v>10000</v>
      </c>
      <c r="K1674" s="36" t="s">
        <v>6725</v>
      </c>
      <c r="L1674" s="39">
        <v>43468</v>
      </c>
      <c r="M1674" s="39">
        <v>43523</v>
      </c>
      <c r="N1674" s="36" t="s">
        <v>3943</v>
      </c>
      <c r="O1674" s="36" t="s">
        <v>6728</v>
      </c>
      <c r="P1674" s="37">
        <v>1.0800000000000001E-2</v>
      </c>
      <c r="Q1674" s="36" t="s">
        <v>677</v>
      </c>
      <c r="R1674" s="36" t="s">
        <v>682</v>
      </c>
      <c r="S1674" s="47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</row>
    <row r="1675" spans="2:37">
      <c r="B1675" s="36" t="s">
        <v>11369</v>
      </c>
      <c r="C1675" s="36" t="s">
        <v>11370</v>
      </c>
      <c r="D1675" s="36" t="s">
        <v>6752</v>
      </c>
      <c r="E1675" s="36" t="s">
        <v>4879</v>
      </c>
      <c r="F1675" s="36" t="s">
        <v>679</v>
      </c>
      <c r="G1675" s="36" t="s">
        <v>674</v>
      </c>
      <c r="H1675" s="36" t="s">
        <v>675</v>
      </c>
      <c r="I1675" s="37">
        <v>2.0499999999999998</v>
      </c>
      <c r="J1675" s="38">
        <v>10000</v>
      </c>
      <c r="K1675" s="36" t="s">
        <v>6432</v>
      </c>
      <c r="L1675" s="39">
        <v>43468</v>
      </c>
      <c r="M1675" s="39">
        <v>43551</v>
      </c>
      <c r="N1675" s="36" t="s">
        <v>3808</v>
      </c>
      <c r="O1675" s="36" t="s">
        <v>113</v>
      </c>
      <c r="P1675" s="37">
        <v>0.2452</v>
      </c>
      <c r="Q1675" s="36" t="s">
        <v>677</v>
      </c>
      <c r="R1675" s="36" t="s">
        <v>682</v>
      </c>
      <c r="S1675" s="47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</row>
    <row r="1676" spans="2:37">
      <c r="B1676" s="36" t="s">
        <v>6753</v>
      </c>
      <c r="C1676" s="36" t="s">
        <v>6754</v>
      </c>
      <c r="D1676" s="36" t="s">
        <v>6755</v>
      </c>
      <c r="E1676" s="36" t="s">
        <v>4879</v>
      </c>
      <c r="F1676" s="36" t="s">
        <v>679</v>
      </c>
      <c r="G1676" s="36" t="s">
        <v>692</v>
      </c>
      <c r="H1676" s="36" t="s">
        <v>675</v>
      </c>
      <c r="I1676" s="37">
        <v>2.0499999999999998</v>
      </c>
      <c r="J1676" s="38">
        <v>10000</v>
      </c>
      <c r="K1676" s="36" t="s">
        <v>6432</v>
      </c>
      <c r="L1676" s="39">
        <v>43468</v>
      </c>
      <c r="M1676" s="39">
        <v>43551</v>
      </c>
      <c r="N1676" s="36" t="s">
        <v>3808</v>
      </c>
      <c r="O1676" s="36" t="s">
        <v>113</v>
      </c>
      <c r="P1676" s="37">
        <v>1.89E-2</v>
      </c>
      <c r="Q1676" s="36" t="s">
        <v>677</v>
      </c>
      <c r="R1676" s="36" t="s">
        <v>682</v>
      </c>
      <c r="S1676" s="47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</row>
    <row r="1677" spans="2:37">
      <c r="B1677" s="36" t="s">
        <v>3956</v>
      </c>
      <c r="C1677" s="36" t="s">
        <v>3957</v>
      </c>
      <c r="D1677" s="36" t="s">
        <v>6756</v>
      </c>
      <c r="E1677" s="36" t="s">
        <v>4879</v>
      </c>
      <c r="F1677" s="36" t="s">
        <v>679</v>
      </c>
      <c r="G1677" s="36" t="s">
        <v>674</v>
      </c>
      <c r="H1677" s="36" t="s">
        <v>675</v>
      </c>
      <c r="I1677" s="37">
        <v>2.0499999999999998</v>
      </c>
      <c r="J1677" s="38">
        <v>10000</v>
      </c>
      <c r="K1677" s="36" t="s">
        <v>6546</v>
      </c>
      <c r="L1677" s="39">
        <v>43468</v>
      </c>
      <c r="M1677" s="39">
        <v>43642</v>
      </c>
      <c r="N1677" s="36" t="s">
        <v>6549</v>
      </c>
      <c r="O1677" s="36" t="s">
        <v>6557</v>
      </c>
      <c r="P1677" s="37">
        <v>0.29409999999999997</v>
      </c>
      <c r="Q1677" s="36" t="s">
        <v>677</v>
      </c>
      <c r="R1677" s="36" t="s">
        <v>682</v>
      </c>
      <c r="S1677" s="4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</row>
    <row r="1678" spans="2:37">
      <c r="B1678" s="36" t="s">
        <v>3958</v>
      </c>
      <c r="C1678" s="36" t="s">
        <v>11371</v>
      </c>
      <c r="D1678" s="36" t="s">
        <v>11372</v>
      </c>
      <c r="E1678" s="36" t="s">
        <v>4879</v>
      </c>
      <c r="F1678" s="36" t="s">
        <v>679</v>
      </c>
      <c r="G1678" s="36" t="s">
        <v>692</v>
      </c>
      <c r="H1678" s="36" t="s">
        <v>675</v>
      </c>
      <c r="I1678" s="37">
        <v>2.0499999999999998</v>
      </c>
      <c r="J1678" s="38">
        <v>10000</v>
      </c>
      <c r="K1678" s="36" t="s">
        <v>6546</v>
      </c>
      <c r="L1678" s="39">
        <v>43468</v>
      </c>
      <c r="M1678" s="39">
        <v>43642</v>
      </c>
      <c r="N1678" s="36" t="s">
        <v>6549</v>
      </c>
      <c r="O1678" s="36" t="s">
        <v>6557</v>
      </c>
      <c r="P1678" s="37">
        <v>4.41E-2</v>
      </c>
      <c r="Q1678" s="36" t="s">
        <v>677</v>
      </c>
      <c r="R1678" s="36" t="s">
        <v>682</v>
      </c>
      <c r="S1678" s="47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</row>
    <row r="1679" spans="2:37">
      <c r="B1679" s="36" t="s">
        <v>3959</v>
      </c>
      <c r="C1679" s="36" t="s">
        <v>11373</v>
      </c>
      <c r="D1679" s="36" t="s">
        <v>6757</v>
      </c>
      <c r="E1679" s="36" t="s">
        <v>4879</v>
      </c>
      <c r="F1679" s="36" t="s">
        <v>679</v>
      </c>
      <c r="G1679" s="36" t="s">
        <v>674</v>
      </c>
      <c r="H1679" s="36" t="s">
        <v>675</v>
      </c>
      <c r="I1679" s="37">
        <v>2.5499999999999998</v>
      </c>
      <c r="J1679" s="38">
        <v>10000</v>
      </c>
      <c r="K1679" s="36" t="s">
        <v>6725</v>
      </c>
      <c r="L1679" s="39">
        <v>43475</v>
      </c>
      <c r="M1679" s="39">
        <v>43523</v>
      </c>
      <c r="N1679" s="36" t="s">
        <v>3943</v>
      </c>
      <c r="O1679" s="36" t="s">
        <v>6728</v>
      </c>
      <c r="P1679" s="37">
        <v>7.9000000000000008E-3</v>
      </c>
      <c r="Q1679" s="36" t="s">
        <v>677</v>
      </c>
      <c r="R1679" s="36" t="s">
        <v>682</v>
      </c>
      <c r="S1679" s="47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</row>
    <row r="1680" spans="2:37">
      <c r="B1680" s="36" t="s">
        <v>11374</v>
      </c>
      <c r="C1680" s="36" t="s">
        <v>11375</v>
      </c>
      <c r="D1680" s="36" t="s">
        <v>11376</v>
      </c>
      <c r="E1680" s="36" t="s">
        <v>4879</v>
      </c>
      <c r="F1680" s="36" t="s">
        <v>679</v>
      </c>
      <c r="G1680" s="36" t="s">
        <v>692</v>
      </c>
      <c r="H1680" s="36" t="s">
        <v>675</v>
      </c>
      <c r="I1680" s="37">
        <v>2.5499999999999998</v>
      </c>
      <c r="J1680" s="38">
        <v>10000</v>
      </c>
      <c r="K1680" s="36" t="s">
        <v>6725</v>
      </c>
      <c r="L1680" s="39">
        <v>43475</v>
      </c>
      <c r="M1680" s="39">
        <v>43523</v>
      </c>
      <c r="N1680" s="36" t="s">
        <v>3943</v>
      </c>
      <c r="O1680" s="36" t="s">
        <v>6728</v>
      </c>
      <c r="P1680" s="37">
        <v>0.22500000000000001</v>
      </c>
      <c r="Q1680" s="36" t="s">
        <v>677</v>
      </c>
      <c r="R1680" s="36" t="s">
        <v>682</v>
      </c>
      <c r="S1680" s="47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</row>
    <row r="1681" spans="2:37">
      <c r="B1681" s="36" t="s">
        <v>6758</v>
      </c>
      <c r="C1681" s="36" t="s">
        <v>11377</v>
      </c>
      <c r="D1681" s="36" t="s">
        <v>11378</v>
      </c>
      <c r="E1681" s="36" t="s">
        <v>4879</v>
      </c>
      <c r="F1681" s="36" t="s">
        <v>679</v>
      </c>
      <c r="G1681" s="36" t="s">
        <v>674</v>
      </c>
      <c r="H1681" s="36" t="s">
        <v>675</v>
      </c>
      <c r="I1681" s="37">
        <v>2.6</v>
      </c>
      <c r="J1681" s="38">
        <v>10000</v>
      </c>
      <c r="K1681" s="36" t="s">
        <v>11379</v>
      </c>
      <c r="L1681" s="39">
        <v>43486</v>
      </c>
      <c r="M1681" s="39">
        <v>43523</v>
      </c>
      <c r="N1681" s="36" t="s">
        <v>3943</v>
      </c>
      <c r="O1681" s="36" t="s">
        <v>6728</v>
      </c>
      <c r="P1681" s="37">
        <v>4.4999999999999997E-3</v>
      </c>
      <c r="Q1681" s="36" t="s">
        <v>677</v>
      </c>
      <c r="R1681" s="36" t="s">
        <v>682</v>
      </c>
      <c r="S1681" s="47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</row>
    <row r="1682" spans="2:37">
      <c r="B1682" s="36" t="s">
        <v>6759</v>
      </c>
      <c r="C1682" s="36" t="s">
        <v>11380</v>
      </c>
      <c r="D1682" s="36" t="s">
        <v>11381</v>
      </c>
      <c r="E1682" s="36" t="s">
        <v>4879</v>
      </c>
      <c r="F1682" s="36" t="s">
        <v>679</v>
      </c>
      <c r="G1682" s="36" t="s">
        <v>692</v>
      </c>
      <c r="H1682" s="36" t="s">
        <v>675</v>
      </c>
      <c r="I1682" s="37">
        <v>2.6</v>
      </c>
      <c r="J1682" s="38">
        <v>10000</v>
      </c>
      <c r="K1682" s="36" t="s">
        <v>6725</v>
      </c>
      <c r="L1682" s="39">
        <v>43486</v>
      </c>
      <c r="M1682" s="39">
        <v>43523</v>
      </c>
      <c r="N1682" s="36" t="s">
        <v>3943</v>
      </c>
      <c r="O1682" s="36" t="s">
        <v>6728</v>
      </c>
      <c r="P1682" s="37">
        <v>0.1988</v>
      </c>
      <c r="Q1682" s="36" t="s">
        <v>677</v>
      </c>
      <c r="R1682" s="36" t="s">
        <v>682</v>
      </c>
      <c r="S1682" s="47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</row>
    <row r="1683" spans="2:37">
      <c r="B1683" s="36" t="s">
        <v>3960</v>
      </c>
      <c r="C1683" s="36" t="s">
        <v>3961</v>
      </c>
      <c r="D1683" s="36" t="s">
        <v>11382</v>
      </c>
      <c r="E1683" s="36" t="s">
        <v>4879</v>
      </c>
      <c r="F1683" s="36" t="s">
        <v>679</v>
      </c>
      <c r="G1683" s="36" t="s">
        <v>674</v>
      </c>
      <c r="H1683" s="36" t="s">
        <v>675</v>
      </c>
      <c r="I1683" s="37">
        <v>2.2000000000000002</v>
      </c>
      <c r="J1683" s="38">
        <v>10000</v>
      </c>
      <c r="K1683" s="36" t="s">
        <v>3962</v>
      </c>
      <c r="L1683" s="39">
        <v>43489</v>
      </c>
      <c r="M1683" s="39">
        <v>43733</v>
      </c>
      <c r="N1683" s="36" t="s">
        <v>6764</v>
      </c>
      <c r="O1683" s="36" t="s">
        <v>6766</v>
      </c>
      <c r="P1683" s="37">
        <v>0.28260000000000002</v>
      </c>
      <c r="Q1683" s="36" t="s">
        <v>677</v>
      </c>
      <c r="R1683" s="36" t="s">
        <v>682</v>
      </c>
      <c r="S1683" s="47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</row>
    <row r="1684" spans="2:37">
      <c r="B1684" s="36" t="s">
        <v>11383</v>
      </c>
      <c r="C1684" s="36" t="s">
        <v>6760</v>
      </c>
      <c r="D1684" s="36" t="s">
        <v>11384</v>
      </c>
      <c r="E1684" s="36" t="s">
        <v>4879</v>
      </c>
      <c r="F1684" s="36" t="s">
        <v>679</v>
      </c>
      <c r="G1684" s="36" t="s">
        <v>674</v>
      </c>
      <c r="H1684" s="36" t="s">
        <v>675</v>
      </c>
      <c r="I1684" s="37">
        <v>2.25</v>
      </c>
      <c r="J1684" s="38">
        <v>10000</v>
      </c>
      <c r="K1684" s="36" t="s">
        <v>3962</v>
      </c>
      <c r="L1684" s="39">
        <v>43489</v>
      </c>
      <c r="M1684" s="39">
        <v>43733</v>
      </c>
      <c r="N1684" s="36" t="s">
        <v>6764</v>
      </c>
      <c r="O1684" s="36" t="s">
        <v>6766</v>
      </c>
      <c r="P1684" s="37">
        <v>0.24879999999999999</v>
      </c>
      <c r="Q1684" s="36" t="s">
        <v>677</v>
      </c>
      <c r="R1684" s="36" t="s">
        <v>682</v>
      </c>
      <c r="S1684" s="47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</row>
    <row r="1685" spans="2:37">
      <c r="B1685" s="36" t="s">
        <v>11385</v>
      </c>
      <c r="C1685" s="36" t="s">
        <v>11386</v>
      </c>
      <c r="D1685" s="36" t="s">
        <v>6761</v>
      </c>
      <c r="E1685" s="36" t="s">
        <v>4879</v>
      </c>
      <c r="F1685" s="36" t="s">
        <v>679</v>
      </c>
      <c r="G1685" s="36" t="s">
        <v>674</v>
      </c>
      <c r="H1685" s="36" t="s">
        <v>675</v>
      </c>
      <c r="I1685" s="37">
        <v>2.2999999999999998</v>
      </c>
      <c r="J1685" s="38">
        <v>10000</v>
      </c>
      <c r="K1685" s="36" t="s">
        <v>3962</v>
      </c>
      <c r="L1685" s="39">
        <v>43489</v>
      </c>
      <c r="M1685" s="39">
        <v>43733</v>
      </c>
      <c r="N1685" s="36" t="s">
        <v>6764</v>
      </c>
      <c r="O1685" s="36" t="s">
        <v>6766</v>
      </c>
      <c r="P1685" s="37">
        <v>0.21629999999999999</v>
      </c>
      <c r="Q1685" s="36" t="s">
        <v>677</v>
      </c>
      <c r="R1685" s="36" t="s">
        <v>682</v>
      </c>
      <c r="S1685" s="47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</row>
    <row r="1686" spans="2:37">
      <c r="B1686" s="36" t="s">
        <v>6762</v>
      </c>
      <c r="C1686" s="36" t="s">
        <v>3963</v>
      </c>
      <c r="D1686" s="36" t="s">
        <v>6763</v>
      </c>
      <c r="E1686" s="36" t="s">
        <v>4879</v>
      </c>
      <c r="F1686" s="36" t="s">
        <v>679</v>
      </c>
      <c r="G1686" s="36" t="s">
        <v>674</v>
      </c>
      <c r="H1686" s="36" t="s">
        <v>675</v>
      </c>
      <c r="I1686" s="37">
        <v>2.35</v>
      </c>
      <c r="J1686" s="38">
        <v>10000</v>
      </c>
      <c r="K1686" s="36" t="s">
        <v>3962</v>
      </c>
      <c r="L1686" s="39">
        <v>43489</v>
      </c>
      <c r="M1686" s="39">
        <v>43733</v>
      </c>
      <c r="N1686" s="36" t="s">
        <v>6764</v>
      </c>
      <c r="O1686" s="36" t="s">
        <v>6766</v>
      </c>
      <c r="P1686" s="37">
        <v>0.18690000000000001</v>
      </c>
      <c r="Q1686" s="36" t="s">
        <v>677</v>
      </c>
      <c r="R1686" s="36" t="s">
        <v>682</v>
      </c>
      <c r="S1686" s="47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</row>
    <row r="1687" spans="2:37">
      <c r="B1687" s="36" t="s">
        <v>11387</v>
      </c>
      <c r="C1687" s="36" t="s">
        <v>3964</v>
      </c>
      <c r="D1687" s="36" t="s">
        <v>6765</v>
      </c>
      <c r="E1687" s="36" t="s">
        <v>4879</v>
      </c>
      <c r="F1687" s="36" t="s">
        <v>679</v>
      </c>
      <c r="G1687" s="36" t="s">
        <v>674</v>
      </c>
      <c r="H1687" s="36" t="s">
        <v>675</v>
      </c>
      <c r="I1687" s="37">
        <v>2.4</v>
      </c>
      <c r="J1687" s="38">
        <v>10000</v>
      </c>
      <c r="K1687" s="36" t="s">
        <v>3962</v>
      </c>
      <c r="L1687" s="39">
        <v>43489</v>
      </c>
      <c r="M1687" s="39">
        <v>43733</v>
      </c>
      <c r="N1687" s="36" t="s">
        <v>6764</v>
      </c>
      <c r="O1687" s="36" t="s">
        <v>6766</v>
      </c>
      <c r="P1687" s="37">
        <v>0.15959999999999999</v>
      </c>
      <c r="Q1687" s="36" t="s">
        <v>677</v>
      </c>
      <c r="R1687" s="36" t="s">
        <v>9492</v>
      </c>
      <c r="S1687" s="4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</row>
    <row r="1688" spans="2:37">
      <c r="B1688" s="36" t="s">
        <v>11388</v>
      </c>
      <c r="C1688" s="36" t="s">
        <v>3965</v>
      </c>
      <c r="D1688" s="36" t="s">
        <v>6767</v>
      </c>
      <c r="E1688" s="36" t="s">
        <v>4879</v>
      </c>
      <c r="F1688" s="36" t="s">
        <v>679</v>
      </c>
      <c r="G1688" s="36" t="s">
        <v>674</v>
      </c>
      <c r="H1688" s="36" t="s">
        <v>675</v>
      </c>
      <c r="I1688" s="37">
        <v>2.4500000000000002</v>
      </c>
      <c r="J1688" s="38">
        <v>10000</v>
      </c>
      <c r="K1688" s="36" t="s">
        <v>3962</v>
      </c>
      <c r="L1688" s="39">
        <v>43489</v>
      </c>
      <c r="M1688" s="39">
        <v>43733</v>
      </c>
      <c r="N1688" s="36" t="s">
        <v>6764</v>
      </c>
      <c r="O1688" s="36" t="s">
        <v>6766</v>
      </c>
      <c r="P1688" s="37">
        <v>0.13550000000000001</v>
      </c>
      <c r="Q1688" s="36" t="s">
        <v>677</v>
      </c>
      <c r="R1688" s="36" t="s">
        <v>682</v>
      </c>
      <c r="S1688" s="47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</row>
    <row r="1689" spans="2:37">
      <c r="B1689" s="36" t="s">
        <v>3966</v>
      </c>
      <c r="C1689" s="36" t="s">
        <v>6768</v>
      </c>
      <c r="D1689" s="36" t="s">
        <v>3967</v>
      </c>
      <c r="E1689" s="36" t="s">
        <v>4879</v>
      </c>
      <c r="F1689" s="36" t="s">
        <v>679</v>
      </c>
      <c r="G1689" s="36" t="s">
        <v>674</v>
      </c>
      <c r="H1689" s="36" t="s">
        <v>675</v>
      </c>
      <c r="I1689" s="37">
        <v>2.5</v>
      </c>
      <c r="J1689" s="38">
        <v>10000</v>
      </c>
      <c r="K1689" s="36" t="s">
        <v>3962</v>
      </c>
      <c r="L1689" s="39">
        <v>43489</v>
      </c>
      <c r="M1689" s="39">
        <v>43733</v>
      </c>
      <c r="N1689" s="36" t="s">
        <v>6764</v>
      </c>
      <c r="O1689" s="36" t="s">
        <v>6766</v>
      </c>
      <c r="P1689" s="37">
        <v>0.1145</v>
      </c>
      <c r="Q1689" s="36" t="s">
        <v>677</v>
      </c>
      <c r="R1689" s="36" t="s">
        <v>682</v>
      </c>
      <c r="S1689" s="47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</row>
    <row r="1690" spans="2:37">
      <c r="B1690" s="36" t="s">
        <v>6769</v>
      </c>
      <c r="C1690" s="36" t="s">
        <v>6770</v>
      </c>
      <c r="D1690" s="36" t="s">
        <v>6771</v>
      </c>
      <c r="E1690" s="36" t="s">
        <v>4879</v>
      </c>
      <c r="F1690" s="36" t="s">
        <v>679</v>
      </c>
      <c r="G1690" s="36" t="s">
        <v>674</v>
      </c>
      <c r="H1690" s="36" t="s">
        <v>675</v>
      </c>
      <c r="I1690" s="37">
        <v>2.5499999999999998</v>
      </c>
      <c r="J1690" s="38">
        <v>10000</v>
      </c>
      <c r="K1690" s="36" t="s">
        <v>3962</v>
      </c>
      <c r="L1690" s="39">
        <v>43489</v>
      </c>
      <c r="M1690" s="39">
        <v>43733</v>
      </c>
      <c r="N1690" s="36" t="s">
        <v>6764</v>
      </c>
      <c r="O1690" s="36" t="s">
        <v>6766</v>
      </c>
      <c r="P1690" s="37">
        <v>9.4500000000000001E-2</v>
      </c>
      <c r="Q1690" s="36" t="s">
        <v>677</v>
      </c>
      <c r="R1690" s="36" t="s">
        <v>682</v>
      </c>
      <c r="S1690" s="47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</row>
    <row r="1691" spans="2:37">
      <c r="B1691" s="36" t="s">
        <v>11389</v>
      </c>
      <c r="C1691" s="36" t="s">
        <v>11390</v>
      </c>
      <c r="D1691" s="36" t="s">
        <v>11391</v>
      </c>
      <c r="E1691" s="36" t="s">
        <v>4879</v>
      </c>
      <c r="F1691" s="36" t="s">
        <v>679</v>
      </c>
      <c r="G1691" s="36" t="s">
        <v>674</v>
      </c>
      <c r="H1691" s="36" t="s">
        <v>675</v>
      </c>
      <c r="I1691" s="37">
        <v>2.6</v>
      </c>
      <c r="J1691" s="38">
        <v>10000</v>
      </c>
      <c r="K1691" s="36" t="s">
        <v>3962</v>
      </c>
      <c r="L1691" s="39">
        <v>43489</v>
      </c>
      <c r="M1691" s="39">
        <v>43733</v>
      </c>
      <c r="N1691" s="36" t="s">
        <v>6764</v>
      </c>
      <c r="O1691" s="36" t="s">
        <v>6766</v>
      </c>
      <c r="P1691" s="37">
        <v>7.9799999999999996E-2</v>
      </c>
      <c r="Q1691" s="36" t="s">
        <v>677</v>
      </c>
      <c r="R1691" s="36" t="s">
        <v>682</v>
      </c>
      <c r="S1691" s="47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</row>
    <row r="1692" spans="2:37">
      <c r="B1692" s="36" t="s">
        <v>6772</v>
      </c>
      <c r="C1692" s="36" t="s">
        <v>11392</v>
      </c>
      <c r="D1692" s="36" t="s">
        <v>6773</v>
      </c>
      <c r="E1692" s="36" t="s">
        <v>4879</v>
      </c>
      <c r="F1692" s="36" t="s">
        <v>679</v>
      </c>
      <c r="G1692" s="36" t="s">
        <v>692</v>
      </c>
      <c r="H1692" s="36" t="s">
        <v>675</v>
      </c>
      <c r="I1692" s="37">
        <v>2.2000000000000002</v>
      </c>
      <c r="J1692" s="38">
        <v>10000</v>
      </c>
      <c r="K1692" s="36" t="s">
        <v>3962</v>
      </c>
      <c r="L1692" s="39">
        <v>43489</v>
      </c>
      <c r="M1692" s="39">
        <v>43733</v>
      </c>
      <c r="N1692" s="36" t="s">
        <v>6764</v>
      </c>
      <c r="O1692" s="36" t="s">
        <v>6766</v>
      </c>
      <c r="P1692" s="37">
        <v>6.3500000000000001E-2</v>
      </c>
      <c r="Q1692" s="36" t="s">
        <v>677</v>
      </c>
      <c r="R1692" s="36" t="s">
        <v>682</v>
      </c>
      <c r="S1692" s="47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</row>
    <row r="1693" spans="2:37">
      <c r="B1693" s="36" t="s">
        <v>3968</v>
      </c>
      <c r="C1693" s="36" t="s">
        <v>11393</v>
      </c>
      <c r="D1693" s="36" t="s">
        <v>3969</v>
      </c>
      <c r="E1693" s="36" t="s">
        <v>4879</v>
      </c>
      <c r="F1693" s="36" t="s">
        <v>679</v>
      </c>
      <c r="G1693" s="36" t="s">
        <v>692</v>
      </c>
      <c r="H1693" s="36" t="s">
        <v>675</v>
      </c>
      <c r="I1693" s="37">
        <v>2.25</v>
      </c>
      <c r="J1693" s="38">
        <v>10000</v>
      </c>
      <c r="K1693" s="36" t="s">
        <v>3962</v>
      </c>
      <c r="L1693" s="39">
        <v>43489</v>
      </c>
      <c r="M1693" s="39">
        <v>43733</v>
      </c>
      <c r="N1693" s="36" t="s">
        <v>6764</v>
      </c>
      <c r="O1693" s="36" t="s">
        <v>6766</v>
      </c>
      <c r="P1693" s="37">
        <v>7.8600000000000003E-2</v>
      </c>
      <c r="Q1693" s="36" t="s">
        <v>677</v>
      </c>
      <c r="R1693" s="36" t="s">
        <v>682</v>
      </c>
      <c r="S1693" s="47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</row>
    <row r="1694" spans="2:37">
      <c r="B1694" s="36" t="s">
        <v>3970</v>
      </c>
      <c r="C1694" s="36" t="s">
        <v>11394</v>
      </c>
      <c r="D1694" s="36" t="s">
        <v>11395</v>
      </c>
      <c r="E1694" s="36" t="s">
        <v>4879</v>
      </c>
      <c r="F1694" s="36" t="s">
        <v>679</v>
      </c>
      <c r="G1694" s="36" t="s">
        <v>692</v>
      </c>
      <c r="H1694" s="36" t="s">
        <v>675</v>
      </c>
      <c r="I1694" s="37">
        <v>2.2999999999999998</v>
      </c>
      <c r="J1694" s="38">
        <v>10000</v>
      </c>
      <c r="K1694" s="36" t="s">
        <v>3962</v>
      </c>
      <c r="L1694" s="39">
        <v>43489</v>
      </c>
      <c r="M1694" s="39">
        <v>43733</v>
      </c>
      <c r="N1694" s="36" t="s">
        <v>6764</v>
      </c>
      <c r="O1694" s="36" t="s">
        <v>6766</v>
      </c>
      <c r="P1694" s="37">
        <v>9.4399999999999998E-2</v>
      </c>
      <c r="Q1694" s="36" t="s">
        <v>677</v>
      </c>
      <c r="R1694" s="36" t="s">
        <v>682</v>
      </c>
      <c r="S1694" s="47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</row>
    <row r="1695" spans="2:37">
      <c r="B1695" s="36" t="s">
        <v>11396</v>
      </c>
      <c r="C1695" s="36" t="s">
        <v>6774</v>
      </c>
      <c r="D1695" s="36" t="s">
        <v>6775</v>
      </c>
      <c r="E1695" s="36" t="s">
        <v>4879</v>
      </c>
      <c r="F1695" s="36" t="s">
        <v>679</v>
      </c>
      <c r="G1695" s="36" t="s">
        <v>692</v>
      </c>
      <c r="H1695" s="36" t="s">
        <v>675</v>
      </c>
      <c r="I1695" s="37">
        <v>2.35</v>
      </c>
      <c r="J1695" s="38">
        <v>10000</v>
      </c>
      <c r="K1695" s="36" t="s">
        <v>3962</v>
      </c>
      <c r="L1695" s="39">
        <v>43489</v>
      </c>
      <c r="M1695" s="39">
        <v>43733</v>
      </c>
      <c r="N1695" s="36" t="s">
        <v>6764</v>
      </c>
      <c r="O1695" s="36" t="s">
        <v>11397</v>
      </c>
      <c r="P1695" s="37">
        <v>0.1142</v>
      </c>
      <c r="Q1695" s="36" t="s">
        <v>677</v>
      </c>
      <c r="R1695" s="36" t="s">
        <v>682</v>
      </c>
      <c r="S1695" s="47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</row>
    <row r="1696" spans="2:37">
      <c r="B1696" s="36" t="s">
        <v>156</v>
      </c>
      <c r="C1696" s="36" t="s">
        <v>6776</v>
      </c>
      <c r="D1696" s="36" t="s">
        <v>3971</v>
      </c>
      <c r="E1696" s="36" t="s">
        <v>4879</v>
      </c>
      <c r="F1696" s="36" t="s">
        <v>679</v>
      </c>
      <c r="G1696" s="36" t="s">
        <v>692</v>
      </c>
      <c r="H1696" s="36" t="s">
        <v>675</v>
      </c>
      <c r="I1696" s="37">
        <v>2.4</v>
      </c>
      <c r="J1696" s="38">
        <v>10000</v>
      </c>
      <c r="K1696" s="36" t="s">
        <v>3962</v>
      </c>
      <c r="L1696" s="39">
        <v>43489</v>
      </c>
      <c r="M1696" s="39">
        <v>43733</v>
      </c>
      <c r="N1696" s="36" t="s">
        <v>6764</v>
      </c>
      <c r="O1696" s="36" t="s">
        <v>6766</v>
      </c>
      <c r="P1696" s="37">
        <v>0.1363</v>
      </c>
      <c r="Q1696" s="36" t="s">
        <v>677</v>
      </c>
      <c r="R1696" s="36" t="s">
        <v>682</v>
      </c>
      <c r="S1696" s="47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</row>
    <row r="1697" spans="2:37">
      <c r="B1697" s="36" t="s">
        <v>6777</v>
      </c>
      <c r="C1697" s="36" t="s">
        <v>6778</v>
      </c>
      <c r="D1697" s="36" t="s">
        <v>3972</v>
      </c>
      <c r="E1697" s="36" t="s">
        <v>4879</v>
      </c>
      <c r="F1697" s="36" t="s">
        <v>679</v>
      </c>
      <c r="G1697" s="36" t="s">
        <v>692</v>
      </c>
      <c r="H1697" s="36" t="s">
        <v>675</v>
      </c>
      <c r="I1697" s="37">
        <v>2.4500000000000002</v>
      </c>
      <c r="J1697" s="38">
        <v>10000</v>
      </c>
      <c r="K1697" s="36" t="s">
        <v>3962</v>
      </c>
      <c r="L1697" s="39">
        <v>43489</v>
      </c>
      <c r="M1697" s="39">
        <v>43733</v>
      </c>
      <c r="N1697" s="36" t="s">
        <v>6764</v>
      </c>
      <c r="O1697" s="36" t="s">
        <v>6766</v>
      </c>
      <c r="P1697" s="37">
        <v>0.16170000000000001</v>
      </c>
      <c r="Q1697" s="36" t="s">
        <v>677</v>
      </c>
      <c r="R1697" s="36" t="s">
        <v>682</v>
      </c>
      <c r="S1697" s="4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</row>
    <row r="1698" spans="2:37">
      <c r="B1698" s="36" t="s">
        <v>11398</v>
      </c>
      <c r="C1698" s="36" t="s">
        <v>6779</v>
      </c>
      <c r="D1698" s="36" t="s">
        <v>11399</v>
      </c>
      <c r="E1698" s="36" t="s">
        <v>4879</v>
      </c>
      <c r="F1698" s="36" t="s">
        <v>679</v>
      </c>
      <c r="G1698" s="36" t="s">
        <v>692</v>
      </c>
      <c r="H1698" s="36" t="s">
        <v>675</v>
      </c>
      <c r="I1698" s="37">
        <v>2.5</v>
      </c>
      <c r="J1698" s="38">
        <v>10000</v>
      </c>
      <c r="K1698" s="36" t="s">
        <v>3962</v>
      </c>
      <c r="L1698" s="39">
        <v>43489</v>
      </c>
      <c r="M1698" s="39">
        <v>43733</v>
      </c>
      <c r="N1698" s="36" t="s">
        <v>6764</v>
      </c>
      <c r="O1698" s="36" t="s">
        <v>6766</v>
      </c>
      <c r="P1698" s="37">
        <v>0.18909999999999999</v>
      </c>
      <c r="Q1698" s="36" t="s">
        <v>677</v>
      </c>
      <c r="R1698" s="36" t="s">
        <v>682</v>
      </c>
      <c r="S1698" s="47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</row>
    <row r="1699" spans="2:37">
      <c r="B1699" s="36" t="s">
        <v>3973</v>
      </c>
      <c r="C1699" s="36" t="s">
        <v>11400</v>
      </c>
      <c r="D1699" s="36" t="s">
        <v>11401</v>
      </c>
      <c r="E1699" s="36" t="s">
        <v>4879</v>
      </c>
      <c r="F1699" s="36" t="s">
        <v>679</v>
      </c>
      <c r="G1699" s="36" t="s">
        <v>692</v>
      </c>
      <c r="H1699" s="36" t="s">
        <v>675</v>
      </c>
      <c r="I1699" s="37">
        <v>2.5499999999999998</v>
      </c>
      <c r="J1699" s="38">
        <v>10000</v>
      </c>
      <c r="K1699" s="36" t="s">
        <v>3962</v>
      </c>
      <c r="L1699" s="39">
        <v>43489</v>
      </c>
      <c r="M1699" s="39">
        <v>43733</v>
      </c>
      <c r="N1699" s="36" t="s">
        <v>6764</v>
      </c>
      <c r="O1699" s="36" t="s">
        <v>6766</v>
      </c>
      <c r="P1699" s="37">
        <v>0.22</v>
      </c>
      <c r="Q1699" s="36" t="s">
        <v>677</v>
      </c>
      <c r="R1699" s="36" t="s">
        <v>682</v>
      </c>
      <c r="S1699" s="47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</row>
    <row r="1700" spans="2:37">
      <c r="B1700" s="36" t="s">
        <v>6780</v>
      </c>
      <c r="C1700" s="36" t="s">
        <v>3974</v>
      </c>
      <c r="D1700" s="36" t="s">
        <v>3975</v>
      </c>
      <c r="E1700" s="36" t="s">
        <v>4879</v>
      </c>
      <c r="F1700" s="36" t="s">
        <v>679</v>
      </c>
      <c r="G1700" s="36" t="s">
        <v>692</v>
      </c>
      <c r="H1700" s="36" t="s">
        <v>675</v>
      </c>
      <c r="I1700" s="37">
        <v>2.6</v>
      </c>
      <c r="J1700" s="38">
        <v>10000</v>
      </c>
      <c r="K1700" s="36" t="s">
        <v>3962</v>
      </c>
      <c r="L1700" s="39">
        <v>43489</v>
      </c>
      <c r="M1700" s="39">
        <v>43733</v>
      </c>
      <c r="N1700" s="36" t="s">
        <v>6764</v>
      </c>
      <c r="O1700" s="36" t="s">
        <v>6766</v>
      </c>
      <c r="P1700" s="37">
        <v>0.25280000000000002</v>
      </c>
      <c r="Q1700" s="36" t="s">
        <v>677</v>
      </c>
      <c r="R1700" s="36" t="s">
        <v>682</v>
      </c>
      <c r="S1700" s="47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</row>
    <row r="1701" spans="2:37">
      <c r="B1701" s="36" t="s">
        <v>6781</v>
      </c>
      <c r="C1701" s="36" t="s">
        <v>11402</v>
      </c>
      <c r="D1701" s="36" t="s">
        <v>6782</v>
      </c>
      <c r="E1701" s="36" t="s">
        <v>4879</v>
      </c>
      <c r="F1701" s="36" t="s">
        <v>679</v>
      </c>
      <c r="G1701" s="36" t="s">
        <v>674</v>
      </c>
      <c r="H1701" s="36" t="s">
        <v>675</v>
      </c>
      <c r="I1701" s="37">
        <v>2.65</v>
      </c>
      <c r="J1701" s="38">
        <v>10000</v>
      </c>
      <c r="K1701" s="36" t="s">
        <v>6725</v>
      </c>
      <c r="L1701" s="39">
        <v>43493</v>
      </c>
      <c r="M1701" s="39">
        <v>43523</v>
      </c>
      <c r="N1701" s="36" t="s">
        <v>3943</v>
      </c>
      <c r="O1701" s="36" t="s">
        <v>6728</v>
      </c>
      <c r="P1701" s="37">
        <v>8.9999999999999998E-4</v>
      </c>
      <c r="Q1701" s="36" t="s">
        <v>677</v>
      </c>
      <c r="R1701" s="36" t="s">
        <v>682</v>
      </c>
      <c r="S1701" s="47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</row>
    <row r="1702" spans="2:37">
      <c r="B1702" s="36" t="s">
        <v>3976</v>
      </c>
      <c r="C1702" s="36" t="s">
        <v>11403</v>
      </c>
      <c r="D1702" s="36" t="s">
        <v>11404</v>
      </c>
      <c r="E1702" s="36" t="s">
        <v>4879</v>
      </c>
      <c r="F1702" s="36" t="s">
        <v>679</v>
      </c>
      <c r="G1702" s="36" t="s">
        <v>692</v>
      </c>
      <c r="H1702" s="36" t="s">
        <v>675</v>
      </c>
      <c r="I1702" s="37">
        <v>2.65</v>
      </c>
      <c r="J1702" s="38">
        <v>10000</v>
      </c>
      <c r="K1702" s="36" t="s">
        <v>6725</v>
      </c>
      <c r="L1702" s="39">
        <v>43493</v>
      </c>
      <c r="M1702" s="39">
        <v>43523</v>
      </c>
      <c r="N1702" s="36" t="s">
        <v>3943</v>
      </c>
      <c r="O1702" s="36" t="s">
        <v>6728</v>
      </c>
      <c r="P1702" s="37">
        <v>0.217</v>
      </c>
      <c r="Q1702" s="36" t="s">
        <v>677</v>
      </c>
      <c r="R1702" s="36" t="s">
        <v>682</v>
      </c>
      <c r="S1702" s="47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</row>
    <row r="1703" spans="2:37">
      <c r="B1703" s="36" t="s">
        <v>6783</v>
      </c>
      <c r="C1703" s="36" t="s">
        <v>11405</v>
      </c>
      <c r="D1703" s="36" t="s">
        <v>11406</v>
      </c>
      <c r="E1703" s="36" t="s">
        <v>4879</v>
      </c>
      <c r="F1703" s="36" t="s">
        <v>679</v>
      </c>
      <c r="G1703" s="36" t="s">
        <v>674</v>
      </c>
      <c r="H1703" s="36" t="s">
        <v>675</v>
      </c>
      <c r="I1703" s="37">
        <v>2.65</v>
      </c>
      <c r="J1703" s="38">
        <v>10000</v>
      </c>
      <c r="K1703" s="36" t="s">
        <v>3962</v>
      </c>
      <c r="L1703" s="39">
        <v>43493</v>
      </c>
      <c r="M1703" s="39">
        <v>43733</v>
      </c>
      <c r="N1703" s="36" t="s">
        <v>6764</v>
      </c>
      <c r="O1703" s="36" t="s">
        <v>6766</v>
      </c>
      <c r="P1703" s="37">
        <v>6.7199999999999996E-2</v>
      </c>
      <c r="Q1703" s="36" t="s">
        <v>677</v>
      </c>
      <c r="R1703" s="36" t="s">
        <v>682</v>
      </c>
      <c r="S1703" s="47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</row>
    <row r="1704" spans="2:37">
      <c r="B1704" s="36" t="s">
        <v>11407</v>
      </c>
      <c r="C1704" s="36" t="s">
        <v>3977</v>
      </c>
      <c r="D1704" s="36" t="s">
        <v>11408</v>
      </c>
      <c r="E1704" s="36" t="s">
        <v>4879</v>
      </c>
      <c r="F1704" s="36" t="s">
        <v>679</v>
      </c>
      <c r="G1704" s="36" t="s">
        <v>692</v>
      </c>
      <c r="H1704" s="36" t="s">
        <v>675</v>
      </c>
      <c r="I1704" s="37">
        <v>2.65</v>
      </c>
      <c r="J1704" s="38">
        <v>10000</v>
      </c>
      <c r="K1704" s="36" t="s">
        <v>3962</v>
      </c>
      <c r="L1704" s="39">
        <v>43493</v>
      </c>
      <c r="M1704" s="39">
        <v>43733</v>
      </c>
      <c r="N1704" s="36" t="s">
        <v>6764</v>
      </c>
      <c r="O1704" s="36" t="s">
        <v>6766</v>
      </c>
      <c r="P1704" s="37">
        <v>0.24610000000000001</v>
      </c>
      <c r="Q1704" s="36" t="s">
        <v>677</v>
      </c>
      <c r="R1704" s="36" t="s">
        <v>682</v>
      </c>
      <c r="S1704" s="47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</row>
    <row r="1705" spans="2:37">
      <c r="B1705" s="36" t="s">
        <v>11409</v>
      </c>
      <c r="C1705" s="36" t="s">
        <v>11410</v>
      </c>
      <c r="D1705" s="36" t="s">
        <v>11411</v>
      </c>
      <c r="E1705" s="36" t="s">
        <v>4879</v>
      </c>
      <c r="F1705" s="36" t="s">
        <v>679</v>
      </c>
      <c r="G1705" s="36" t="s">
        <v>674</v>
      </c>
      <c r="H1705" s="36" t="s">
        <v>675</v>
      </c>
      <c r="I1705" s="37">
        <v>2.7</v>
      </c>
      <c r="J1705" s="38">
        <v>10000</v>
      </c>
      <c r="K1705" s="36" t="s">
        <v>6725</v>
      </c>
      <c r="L1705" s="39">
        <v>43507</v>
      </c>
      <c r="M1705" s="39">
        <v>43523</v>
      </c>
      <c r="N1705" s="36" t="s">
        <v>3943</v>
      </c>
      <c r="O1705" s="36" t="s">
        <v>6728</v>
      </c>
      <c r="P1705" s="37">
        <v>2.5000000000000001E-3</v>
      </c>
      <c r="Q1705" s="36" t="s">
        <v>677</v>
      </c>
      <c r="R1705" s="36" t="s">
        <v>682</v>
      </c>
      <c r="S1705" s="47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</row>
    <row r="1706" spans="2:37">
      <c r="B1706" s="36" t="s">
        <v>6784</v>
      </c>
      <c r="C1706" s="36" t="s">
        <v>6785</v>
      </c>
      <c r="D1706" s="36" t="s">
        <v>6786</v>
      </c>
      <c r="E1706" s="36" t="s">
        <v>4879</v>
      </c>
      <c r="F1706" s="36" t="s">
        <v>679</v>
      </c>
      <c r="G1706" s="36" t="s">
        <v>692</v>
      </c>
      <c r="H1706" s="36" t="s">
        <v>675</v>
      </c>
      <c r="I1706" s="37">
        <v>2.7</v>
      </c>
      <c r="J1706" s="38">
        <v>10000</v>
      </c>
      <c r="K1706" s="36" t="s">
        <v>6725</v>
      </c>
      <c r="L1706" s="39">
        <v>43507</v>
      </c>
      <c r="M1706" s="39">
        <v>43523</v>
      </c>
      <c r="N1706" s="36" t="s">
        <v>3943</v>
      </c>
      <c r="O1706" s="36" t="s">
        <v>6728</v>
      </c>
      <c r="P1706" s="37">
        <v>0.20799999999999999</v>
      </c>
      <c r="Q1706" s="36" t="s">
        <v>677</v>
      </c>
      <c r="R1706" s="36" t="s">
        <v>682</v>
      </c>
      <c r="S1706" s="47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</row>
    <row r="1707" spans="2:37">
      <c r="B1707" s="36" t="s">
        <v>6787</v>
      </c>
      <c r="C1707" s="36" t="s">
        <v>11412</v>
      </c>
      <c r="D1707" s="36" t="s">
        <v>3978</v>
      </c>
      <c r="E1707" s="36" t="s">
        <v>4879</v>
      </c>
      <c r="F1707" s="36" t="s">
        <v>679</v>
      </c>
      <c r="G1707" s="36" t="s">
        <v>674</v>
      </c>
      <c r="H1707" s="36" t="s">
        <v>675</v>
      </c>
      <c r="I1707" s="37">
        <v>2.7</v>
      </c>
      <c r="J1707" s="38">
        <v>10000</v>
      </c>
      <c r="K1707" s="36" t="s">
        <v>3962</v>
      </c>
      <c r="L1707" s="39">
        <v>43507</v>
      </c>
      <c r="M1707" s="39">
        <v>43733</v>
      </c>
      <c r="N1707" s="36" t="s">
        <v>6764</v>
      </c>
      <c r="O1707" s="36" t="s">
        <v>6766</v>
      </c>
      <c r="P1707" s="37">
        <v>7.6999999999999999E-2</v>
      </c>
      <c r="Q1707" s="36" t="s">
        <v>677</v>
      </c>
      <c r="R1707" s="36" t="s">
        <v>682</v>
      </c>
      <c r="S1707" s="4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</row>
    <row r="1708" spans="2:37">
      <c r="B1708" s="36" t="s">
        <v>6788</v>
      </c>
      <c r="C1708" s="36" t="s">
        <v>6789</v>
      </c>
      <c r="D1708" s="36" t="s">
        <v>11413</v>
      </c>
      <c r="E1708" s="36" t="s">
        <v>4879</v>
      </c>
      <c r="F1708" s="36" t="s">
        <v>679</v>
      </c>
      <c r="G1708" s="36" t="s">
        <v>692</v>
      </c>
      <c r="H1708" s="36" t="s">
        <v>675</v>
      </c>
      <c r="I1708" s="37">
        <v>2.7</v>
      </c>
      <c r="J1708" s="38">
        <v>10000</v>
      </c>
      <c r="K1708" s="36" t="s">
        <v>3962</v>
      </c>
      <c r="L1708" s="39">
        <v>43507</v>
      </c>
      <c r="M1708" s="39">
        <v>43733</v>
      </c>
      <c r="N1708" s="36" t="s">
        <v>6764</v>
      </c>
      <c r="O1708" s="36" t="s">
        <v>6766</v>
      </c>
      <c r="P1708" s="37">
        <v>0.24690000000000001</v>
      </c>
      <c r="Q1708" s="36" t="s">
        <v>677</v>
      </c>
      <c r="R1708" s="36" t="s">
        <v>682</v>
      </c>
      <c r="S1708" s="47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</row>
    <row r="1709" spans="2:37">
      <c r="B1709" s="36" t="s">
        <v>11414</v>
      </c>
      <c r="C1709" s="36" t="s">
        <v>11415</v>
      </c>
      <c r="D1709" s="36" t="s">
        <v>6790</v>
      </c>
      <c r="E1709" s="36" t="s">
        <v>4879</v>
      </c>
      <c r="F1709" s="36" t="s">
        <v>679</v>
      </c>
      <c r="G1709" s="36" t="s">
        <v>674</v>
      </c>
      <c r="H1709" s="36" t="s">
        <v>675</v>
      </c>
      <c r="I1709" s="37">
        <v>2.75</v>
      </c>
      <c r="J1709" s="38">
        <v>10000</v>
      </c>
      <c r="K1709" s="36" t="s">
        <v>6725</v>
      </c>
      <c r="L1709" s="39">
        <v>43510</v>
      </c>
      <c r="M1709" s="39">
        <v>43523</v>
      </c>
      <c r="N1709" s="36" t="s">
        <v>3943</v>
      </c>
      <c r="O1709" s="36" t="s">
        <v>6728</v>
      </c>
      <c r="P1709" s="37">
        <v>1.6000000000000001E-3</v>
      </c>
      <c r="Q1709" s="36" t="s">
        <v>677</v>
      </c>
      <c r="R1709" s="36" t="s">
        <v>682</v>
      </c>
      <c r="S1709" s="47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</row>
    <row r="1710" spans="2:37">
      <c r="B1710" s="36" t="s">
        <v>3979</v>
      </c>
      <c r="C1710" s="36" t="s">
        <v>6791</v>
      </c>
      <c r="D1710" s="36" t="s">
        <v>6792</v>
      </c>
      <c r="E1710" s="36" t="s">
        <v>4879</v>
      </c>
      <c r="F1710" s="36" t="s">
        <v>679</v>
      </c>
      <c r="G1710" s="36" t="s">
        <v>692</v>
      </c>
      <c r="H1710" s="36" t="s">
        <v>675</v>
      </c>
      <c r="I1710" s="37">
        <v>2.75</v>
      </c>
      <c r="J1710" s="38">
        <v>10000</v>
      </c>
      <c r="K1710" s="36" t="s">
        <v>6725</v>
      </c>
      <c r="L1710" s="39">
        <v>43510</v>
      </c>
      <c r="M1710" s="39">
        <v>43523</v>
      </c>
      <c r="N1710" s="36" t="s">
        <v>3943</v>
      </c>
      <c r="O1710" s="36" t="s">
        <v>6728</v>
      </c>
      <c r="P1710" s="37">
        <v>0.17960000000000001</v>
      </c>
      <c r="Q1710" s="36" t="s">
        <v>677</v>
      </c>
      <c r="R1710" s="36" t="s">
        <v>682</v>
      </c>
      <c r="S1710" s="47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</row>
    <row r="1711" spans="2:37">
      <c r="B1711" s="36" t="s">
        <v>6793</v>
      </c>
      <c r="C1711" s="36" t="s">
        <v>11416</v>
      </c>
      <c r="D1711" s="36" t="s">
        <v>486</v>
      </c>
      <c r="E1711" s="36" t="s">
        <v>4879</v>
      </c>
      <c r="F1711" s="36" t="s">
        <v>679</v>
      </c>
      <c r="G1711" s="36" t="s">
        <v>674</v>
      </c>
      <c r="H1711" s="36" t="s">
        <v>675</v>
      </c>
      <c r="I1711" s="37">
        <v>2.75</v>
      </c>
      <c r="J1711" s="38">
        <v>10000</v>
      </c>
      <c r="K1711" s="36" t="s">
        <v>6432</v>
      </c>
      <c r="L1711" s="39">
        <v>43510</v>
      </c>
      <c r="M1711" s="39">
        <v>43551</v>
      </c>
      <c r="N1711" s="36" t="s">
        <v>3808</v>
      </c>
      <c r="O1711" s="36" t="s">
        <v>113</v>
      </c>
      <c r="P1711" s="37">
        <v>1.38E-2</v>
      </c>
      <c r="Q1711" s="36" t="s">
        <v>677</v>
      </c>
      <c r="R1711" s="36" t="s">
        <v>682</v>
      </c>
      <c r="S1711" s="47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</row>
    <row r="1712" spans="2:37">
      <c r="B1712" s="36" t="s">
        <v>11417</v>
      </c>
      <c r="C1712" s="36" t="s">
        <v>11418</v>
      </c>
      <c r="D1712" s="36" t="s">
        <v>11419</v>
      </c>
      <c r="E1712" s="36" t="s">
        <v>4879</v>
      </c>
      <c r="F1712" s="36" t="s">
        <v>679</v>
      </c>
      <c r="G1712" s="36" t="s">
        <v>692</v>
      </c>
      <c r="H1712" s="36" t="s">
        <v>675</v>
      </c>
      <c r="I1712" s="37">
        <v>2.75</v>
      </c>
      <c r="J1712" s="38">
        <v>10000</v>
      </c>
      <c r="K1712" s="36" t="s">
        <v>6432</v>
      </c>
      <c r="L1712" s="39">
        <v>43510</v>
      </c>
      <c r="M1712" s="39">
        <v>43551</v>
      </c>
      <c r="N1712" s="36" t="s">
        <v>3808</v>
      </c>
      <c r="O1712" s="36" t="s">
        <v>113</v>
      </c>
      <c r="P1712" s="37">
        <v>0.18820000000000001</v>
      </c>
      <c r="Q1712" s="36" t="s">
        <v>677</v>
      </c>
      <c r="R1712" s="36" t="s">
        <v>682</v>
      </c>
      <c r="S1712" s="47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</row>
    <row r="1713" spans="2:37">
      <c r="B1713" s="36" t="s">
        <v>11420</v>
      </c>
      <c r="C1713" s="36" t="s">
        <v>11421</v>
      </c>
      <c r="D1713" s="36" t="s">
        <v>11422</v>
      </c>
      <c r="E1713" s="36" t="s">
        <v>4879</v>
      </c>
      <c r="F1713" s="36" t="s">
        <v>679</v>
      </c>
      <c r="G1713" s="36" t="s">
        <v>674</v>
      </c>
      <c r="H1713" s="36" t="s">
        <v>675</v>
      </c>
      <c r="I1713" s="37">
        <v>2.75</v>
      </c>
      <c r="J1713" s="38">
        <v>10000</v>
      </c>
      <c r="K1713" s="36" t="s">
        <v>6546</v>
      </c>
      <c r="L1713" s="39">
        <v>43510</v>
      </c>
      <c r="M1713" s="39">
        <v>43642</v>
      </c>
      <c r="N1713" s="36" t="s">
        <v>6549</v>
      </c>
      <c r="O1713" s="36" t="s">
        <v>6557</v>
      </c>
      <c r="P1713" s="37">
        <v>5.4199999999999998E-2</v>
      </c>
      <c r="Q1713" s="36" t="s">
        <v>677</v>
      </c>
      <c r="R1713" s="36" t="s">
        <v>682</v>
      </c>
      <c r="S1713" s="47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</row>
    <row r="1714" spans="2:37">
      <c r="B1714" s="36" t="s">
        <v>6794</v>
      </c>
      <c r="C1714" s="36" t="s">
        <v>6795</v>
      </c>
      <c r="D1714" s="36" t="s">
        <v>3980</v>
      </c>
      <c r="E1714" s="36" t="s">
        <v>4879</v>
      </c>
      <c r="F1714" s="36" t="s">
        <v>679</v>
      </c>
      <c r="G1714" s="36" t="s">
        <v>692</v>
      </c>
      <c r="H1714" s="36" t="s">
        <v>675</v>
      </c>
      <c r="I1714" s="37">
        <v>2.75</v>
      </c>
      <c r="J1714" s="38">
        <v>10000</v>
      </c>
      <c r="K1714" s="36" t="s">
        <v>6546</v>
      </c>
      <c r="L1714" s="39">
        <v>43510</v>
      </c>
      <c r="M1714" s="39">
        <v>43642</v>
      </c>
      <c r="N1714" s="36" t="s">
        <v>6549</v>
      </c>
      <c r="O1714" s="36" t="s">
        <v>6557</v>
      </c>
      <c r="P1714" s="37">
        <v>0.21179999999999999</v>
      </c>
      <c r="Q1714" s="36" t="s">
        <v>9548</v>
      </c>
      <c r="R1714" s="36" t="s">
        <v>682</v>
      </c>
      <c r="S1714" s="47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</row>
    <row r="1715" spans="2:37">
      <c r="B1715" s="36" t="s">
        <v>6796</v>
      </c>
      <c r="C1715" s="36" t="s">
        <v>11423</v>
      </c>
      <c r="D1715" s="36" t="s">
        <v>6797</v>
      </c>
      <c r="E1715" s="36" t="s">
        <v>4879</v>
      </c>
      <c r="F1715" s="36" t="s">
        <v>679</v>
      </c>
      <c r="G1715" s="36" t="s">
        <v>674</v>
      </c>
      <c r="H1715" s="36" t="s">
        <v>675</v>
      </c>
      <c r="I1715" s="37">
        <v>2.75</v>
      </c>
      <c r="J1715" s="38">
        <v>10000</v>
      </c>
      <c r="K1715" s="36" t="s">
        <v>3962</v>
      </c>
      <c r="L1715" s="39">
        <v>43510</v>
      </c>
      <c r="M1715" s="39">
        <v>43733</v>
      </c>
      <c r="N1715" s="36" t="s">
        <v>6764</v>
      </c>
      <c r="O1715" s="36" t="s">
        <v>6766</v>
      </c>
      <c r="P1715" s="37">
        <v>8.9300000000000004E-2</v>
      </c>
      <c r="Q1715" s="36" t="s">
        <v>677</v>
      </c>
      <c r="R1715" s="36" t="s">
        <v>682</v>
      </c>
      <c r="S1715" s="47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</row>
    <row r="1716" spans="2:37">
      <c r="B1716" s="36" t="s">
        <v>11424</v>
      </c>
      <c r="C1716" s="36" t="s">
        <v>11425</v>
      </c>
      <c r="D1716" s="36" t="s">
        <v>11426</v>
      </c>
      <c r="E1716" s="36" t="s">
        <v>4879</v>
      </c>
      <c r="F1716" s="36" t="s">
        <v>679</v>
      </c>
      <c r="G1716" s="36" t="s">
        <v>692</v>
      </c>
      <c r="H1716" s="36" t="s">
        <v>675</v>
      </c>
      <c r="I1716" s="37">
        <v>2.75</v>
      </c>
      <c r="J1716" s="38">
        <v>10000</v>
      </c>
      <c r="K1716" s="36" t="s">
        <v>3962</v>
      </c>
      <c r="L1716" s="39">
        <v>43510</v>
      </c>
      <c r="M1716" s="39">
        <v>43733</v>
      </c>
      <c r="N1716" s="36" t="s">
        <v>6764</v>
      </c>
      <c r="O1716" s="36" t="s">
        <v>6766</v>
      </c>
      <c r="P1716" s="37">
        <v>0.22509999999999999</v>
      </c>
      <c r="Q1716" s="36" t="s">
        <v>677</v>
      </c>
      <c r="R1716" s="36" t="s">
        <v>682</v>
      </c>
      <c r="S1716" s="47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</row>
    <row r="1717" spans="2:37">
      <c r="B1717" s="36" t="s">
        <v>11427</v>
      </c>
      <c r="C1717" s="36" t="s">
        <v>6798</v>
      </c>
      <c r="D1717" s="36" t="s">
        <v>11428</v>
      </c>
      <c r="E1717" s="36" t="s">
        <v>4879</v>
      </c>
      <c r="F1717" s="36" t="s">
        <v>679</v>
      </c>
      <c r="G1717" s="36" t="s">
        <v>674</v>
      </c>
      <c r="H1717" s="36" t="s">
        <v>675</v>
      </c>
      <c r="I1717" s="37">
        <v>2.8</v>
      </c>
      <c r="J1717" s="38">
        <v>10000</v>
      </c>
      <c r="K1717" s="36" t="s">
        <v>6725</v>
      </c>
      <c r="L1717" s="39">
        <v>43517</v>
      </c>
      <c r="M1717" s="39">
        <v>43523</v>
      </c>
      <c r="N1717" s="36" t="s">
        <v>3943</v>
      </c>
      <c r="O1717" s="36" t="s">
        <v>6728</v>
      </c>
      <c r="P1717" s="37">
        <v>2.9999999999999997E-4</v>
      </c>
      <c r="Q1717" s="36" t="s">
        <v>677</v>
      </c>
      <c r="R1717" s="36" t="s">
        <v>682</v>
      </c>
      <c r="S1717" s="4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</row>
    <row r="1718" spans="2:37">
      <c r="B1718" s="36" t="s">
        <v>11429</v>
      </c>
      <c r="C1718" s="36" t="s">
        <v>3981</v>
      </c>
      <c r="D1718" s="36" t="s">
        <v>11430</v>
      </c>
      <c r="E1718" s="36" t="s">
        <v>4879</v>
      </c>
      <c r="F1718" s="36" t="s">
        <v>679</v>
      </c>
      <c r="G1718" s="36" t="s">
        <v>692</v>
      </c>
      <c r="H1718" s="36" t="s">
        <v>675</v>
      </c>
      <c r="I1718" s="37">
        <v>2.8</v>
      </c>
      <c r="J1718" s="38">
        <v>10000</v>
      </c>
      <c r="K1718" s="36" t="s">
        <v>6725</v>
      </c>
      <c r="L1718" s="39">
        <v>43517</v>
      </c>
      <c r="M1718" s="39">
        <v>43523</v>
      </c>
      <c r="N1718" s="36" t="s">
        <v>3943</v>
      </c>
      <c r="O1718" s="36" t="s">
        <v>6728</v>
      </c>
      <c r="P1718" s="37">
        <v>0.223</v>
      </c>
      <c r="Q1718" s="36" t="s">
        <v>677</v>
      </c>
      <c r="R1718" s="36" t="s">
        <v>682</v>
      </c>
      <c r="S1718" s="47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</row>
    <row r="1719" spans="2:37">
      <c r="B1719" s="36" t="s">
        <v>6799</v>
      </c>
      <c r="C1719" s="36" t="s">
        <v>11431</v>
      </c>
      <c r="D1719" s="36" t="s">
        <v>11432</v>
      </c>
      <c r="E1719" s="36" t="s">
        <v>4879</v>
      </c>
      <c r="F1719" s="36" t="s">
        <v>679</v>
      </c>
      <c r="G1719" s="36" t="s">
        <v>674</v>
      </c>
      <c r="H1719" s="36" t="s">
        <v>675</v>
      </c>
      <c r="I1719" s="37">
        <v>2.8</v>
      </c>
      <c r="J1719" s="38">
        <v>10000</v>
      </c>
      <c r="K1719" s="36" t="s">
        <v>6432</v>
      </c>
      <c r="L1719" s="39">
        <v>43517</v>
      </c>
      <c r="M1719" s="39">
        <v>43551</v>
      </c>
      <c r="N1719" s="36" t="s">
        <v>3808</v>
      </c>
      <c r="O1719" s="36" t="s">
        <v>113</v>
      </c>
      <c r="P1719" s="37">
        <v>1.2999999999999999E-2</v>
      </c>
      <c r="Q1719" s="36" t="s">
        <v>677</v>
      </c>
      <c r="R1719" s="36" t="s">
        <v>682</v>
      </c>
      <c r="S1719" s="47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</row>
    <row r="1720" spans="2:37">
      <c r="B1720" s="36" t="s">
        <v>3982</v>
      </c>
      <c r="C1720" s="36" t="s">
        <v>11433</v>
      </c>
      <c r="D1720" s="36" t="s">
        <v>11434</v>
      </c>
      <c r="E1720" s="36" t="s">
        <v>4879</v>
      </c>
      <c r="F1720" s="36" t="s">
        <v>679</v>
      </c>
      <c r="G1720" s="36" t="s">
        <v>692</v>
      </c>
      <c r="H1720" s="36" t="s">
        <v>675</v>
      </c>
      <c r="I1720" s="37">
        <v>2.8</v>
      </c>
      <c r="J1720" s="38">
        <v>10000</v>
      </c>
      <c r="K1720" s="36" t="s">
        <v>6432</v>
      </c>
      <c r="L1720" s="39">
        <v>43517</v>
      </c>
      <c r="M1720" s="39">
        <v>43551</v>
      </c>
      <c r="N1720" s="36" t="s">
        <v>3808</v>
      </c>
      <c r="O1720" s="36" t="s">
        <v>113</v>
      </c>
      <c r="P1720" s="37">
        <v>0.22869999999999999</v>
      </c>
      <c r="Q1720" s="36" t="s">
        <v>677</v>
      </c>
      <c r="R1720" s="36" t="s">
        <v>9492</v>
      </c>
      <c r="S1720" s="47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</row>
    <row r="1721" spans="2:37">
      <c r="B1721" s="36" t="s">
        <v>6800</v>
      </c>
      <c r="C1721" s="36" t="s">
        <v>3983</v>
      </c>
      <c r="D1721" s="36" t="s">
        <v>6801</v>
      </c>
      <c r="E1721" s="36" t="s">
        <v>4879</v>
      </c>
      <c r="F1721" s="36" t="s">
        <v>679</v>
      </c>
      <c r="G1721" s="36" t="s">
        <v>674</v>
      </c>
      <c r="H1721" s="36" t="s">
        <v>675</v>
      </c>
      <c r="I1721" s="37">
        <v>2.8</v>
      </c>
      <c r="J1721" s="38">
        <v>10000</v>
      </c>
      <c r="K1721" s="36" t="s">
        <v>6546</v>
      </c>
      <c r="L1721" s="39">
        <v>43517</v>
      </c>
      <c r="M1721" s="39">
        <v>43642</v>
      </c>
      <c r="N1721" s="36" t="s">
        <v>6549</v>
      </c>
      <c r="O1721" s="36" t="s">
        <v>6557</v>
      </c>
      <c r="P1721" s="37">
        <v>6.3700000000000007E-2</v>
      </c>
      <c r="Q1721" s="36" t="s">
        <v>677</v>
      </c>
      <c r="R1721" s="36" t="s">
        <v>682</v>
      </c>
      <c r="S1721" s="47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</row>
    <row r="1722" spans="2:37">
      <c r="B1722" s="36" t="s">
        <v>487</v>
      </c>
      <c r="C1722" s="36" t="s">
        <v>3984</v>
      </c>
      <c r="D1722" s="36" t="s">
        <v>11435</v>
      </c>
      <c r="E1722" s="36" t="s">
        <v>4879</v>
      </c>
      <c r="F1722" s="36" t="s">
        <v>679</v>
      </c>
      <c r="G1722" s="36" t="s">
        <v>692</v>
      </c>
      <c r="H1722" s="36" t="s">
        <v>675</v>
      </c>
      <c r="I1722" s="37">
        <v>2.8</v>
      </c>
      <c r="J1722" s="38">
        <v>10000</v>
      </c>
      <c r="K1722" s="36" t="s">
        <v>6546</v>
      </c>
      <c r="L1722" s="39">
        <v>43517</v>
      </c>
      <c r="M1722" s="39">
        <v>43642</v>
      </c>
      <c r="N1722" s="36" t="s">
        <v>6549</v>
      </c>
      <c r="O1722" s="36" t="s">
        <v>6557</v>
      </c>
      <c r="P1722" s="37">
        <v>0.25390000000000001</v>
      </c>
      <c r="Q1722" s="36" t="s">
        <v>677</v>
      </c>
      <c r="R1722" s="36" t="s">
        <v>682</v>
      </c>
      <c r="S1722" s="47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</row>
    <row r="1723" spans="2:37">
      <c r="B1723" s="36" t="s">
        <v>3985</v>
      </c>
      <c r="C1723" s="36" t="s">
        <v>11436</v>
      </c>
      <c r="D1723" s="36" t="s">
        <v>11437</v>
      </c>
      <c r="E1723" s="36" t="s">
        <v>4879</v>
      </c>
      <c r="F1723" s="36" t="s">
        <v>679</v>
      </c>
      <c r="G1723" s="36" t="s">
        <v>674</v>
      </c>
      <c r="H1723" s="36" t="s">
        <v>675</v>
      </c>
      <c r="I1723" s="37">
        <v>2.8</v>
      </c>
      <c r="J1723" s="38">
        <v>10000</v>
      </c>
      <c r="K1723" s="36" t="s">
        <v>3962</v>
      </c>
      <c r="L1723" s="39">
        <v>43517</v>
      </c>
      <c r="M1723" s="39">
        <v>43733</v>
      </c>
      <c r="N1723" s="36" t="s">
        <v>6764</v>
      </c>
      <c r="O1723" s="36" t="s">
        <v>6766</v>
      </c>
      <c r="P1723" s="37">
        <v>0.1072</v>
      </c>
      <c r="Q1723" s="36" t="s">
        <v>677</v>
      </c>
      <c r="R1723" s="36" t="s">
        <v>682</v>
      </c>
      <c r="S1723" s="47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</row>
    <row r="1724" spans="2:37">
      <c r="B1724" s="36" t="s">
        <v>11438</v>
      </c>
      <c r="C1724" s="36" t="s">
        <v>6802</v>
      </c>
      <c r="D1724" s="36" t="s">
        <v>11439</v>
      </c>
      <c r="E1724" s="36" t="s">
        <v>4879</v>
      </c>
      <c r="F1724" s="36" t="s">
        <v>679</v>
      </c>
      <c r="G1724" s="36" t="s">
        <v>692</v>
      </c>
      <c r="H1724" s="36" t="s">
        <v>675</v>
      </c>
      <c r="I1724" s="37">
        <v>2.8</v>
      </c>
      <c r="J1724" s="38">
        <v>10000</v>
      </c>
      <c r="K1724" s="36" t="s">
        <v>3962</v>
      </c>
      <c r="L1724" s="39">
        <v>43517</v>
      </c>
      <c r="M1724" s="39">
        <v>43733</v>
      </c>
      <c r="N1724" s="36" t="s">
        <v>6764</v>
      </c>
      <c r="O1724" s="36" t="s">
        <v>6766</v>
      </c>
      <c r="P1724" s="37">
        <v>0.26989999999999997</v>
      </c>
      <c r="Q1724" s="36" t="s">
        <v>677</v>
      </c>
      <c r="R1724" s="36" t="s">
        <v>682</v>
      </c>
      <c r="S1724" s="47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</row>
    <row r="1725" spans="2:37">
      <c r="B1725" s="36" t="s">
        <v>6803</v>
      </c>
      <c r="C1725" s="36" t="s">
        <v>3986</v>
      </c>
      <c r="D1725" s="36" t="s">
        <v>6804</v>
      </c>
      <c r="E1725" s="36" t="s">
        <v>4879</v>
      </c>
      <c r="F1725" s="36" t="s">
        <v>679</v>
      </c>
      <c r="G1725" s="36" t="s">
        <v>674</v>
      </c>
      <c r="H1725" s="36" t="s">
        <v>675</v>
      </c>
      <c r="I1725" s="37">
        <v>2.85</v>
      </c>
      <c r="J1725" s="38">
        <v>10000</v>
      </c>
      <c r="K1725" s="36" t="s">
        <v>6725</v>
      </c>
      <c r="L1725" s="39">
        <v>43522</v>
      </c>
      <c r="M1725" s="39">
        <v>43523</v>
      </c>
      <c r="N1725" s="36" t="s">
        <v>3943</v>
      </c>
      <c r="O1725" s="36" t="s">
        <v>6728</v>
      </c>
      <c r="P1725" s="37">
        <v>3.49E-2</v>
      </c>
      <c r="Q1725" s="36" t="s">
        <v>677</v>
      </c>
      <c r="R1725" s="36" t="s">
        <v>682</v>
      </c>
      <c r="S1725" s="47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</row>
    <row r="1726" spans="2:37">
      <c r="B1726" s="36" t="s">
        <v>488</v>
      </c>
      <c r="C1726" s="36" t="s">
        <v>3987</v>
      </c>
      <c r="D1726" s="36" t="s">
        <v>6805</v>
      </c>
      <c r="E1726" s="36" t="s">
        <v>4879</v>
      </c>
      <c r="F1726" s="36" t="s">
        <v>679</v>
      </c>
      <c r="G1726" s="36" t="s">
        <v>674</v>
      </c>
      <c r="H1726" s="36" t="s">
        <v>675</v>
      </c>
      <c r="I1726" s="37">
        <v>2.9</v>
      </c>
      <c r="J1726" s="38">
        <v>10000</v>
      </c>
      <c r="K1726" s="36" t="s">
        <v>6725</v>
      </c>
      <c r="L1726" s="39">
        <v>43522</v>
      </c>
      <c r="M1726" s="39">
        <v>43523</v>
      </c>
      <c r="N1726" s="36" t="s">
        <v>3943</v>
      </c>
      <c r="O1726" s="36" t="s">
        <v>6728</v>
      </c>
      <c r="P1726" s="37">
        <v>1.9199999999999998E-2</v>
      </c>
      <c r="Q1726" s="36" t="s">
        <v>677</v>
      </c>
      <c r="R1726" s="36" t="s">
        <v>682</v>
      </c>
      <c r="S1726" s="47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</row>
    <row r="1727" spans="2:37">
      <c r="B1727" s="36" t="s">
        <v>11440</v>
      </c>
      <c r="C1727" s="36" t="s">
        <v>3988</v>
      </c>
      <c r="D1727" s="36" t="s">
        <v>3989</v>
      </c>
      <c r="E1727" s="36" t="s">
        <v>4879</v>
      </c>
      <c r="F1727" s="36" t="s">
        <v>679</v>
      </c>
      <c r="G1727" s="36" t="s">
        <v>674</v>
      </c>
      <c r="H1727" s="36" t="s">
        <v>675</v>
      </c>
      <c r="I1727" s="37">
        <v>2.95</v>
      </c>
      <c r="J1727" s="38">
        <v>10000</v>
      </c>
      <c r="K1727" s="36" t="s">
        <v>6725</v>
      </c>
      <c r="L1727" s="39">
        <v>43522</v>
      </c>
      <c r="M1727" s="39">
        <v>43523</v>
      </c>
      <c r="N1727" s="36" t="s">
        <v>3943</v>
      </c>
      <c r="O1727" s="36" t="s">
        <v>6728</v>
      </c>
      <c r="P1727" s="37">
        <v>9.5999999999999992E-3</v>
      </c>
      <c r="Q1727" s="36" t="s">
        <v>677</v>
      </c>
      <c r="R1727" s="36" t="s">
        <v>682</v>
      </c>
      <c r="S1727" s="4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</row>
    <row r="1728" spans="2:37">
      <c r="B1728" s="36" t="s">
        <v>3990</v>
      </c>
      <c r="C1728" s="36" t="s">
        <v>6806</v>
      </c>
      <c r="D1728" s="36" t="s">
        <v>6807</v>
      </c>
      <c r="E1728" s="36" t="s">
        <v>4879</v>
      </c>
      <c r="F1728" s="36" t="s">
        <v>679</v>
      </c>
      <c r="G1728" s="36" t="s">
        <v>674</v>
      </c>
      <c r="H1728" s="36" t="s">
        <v>675</v>
      </c>
      <c r="I1728" s="37">
        <v>3</v>
      </c>
      <c r="J1728" s="38">
        <v>10000</v>
      </c>
      <c r="K1728" s="36" t="s">
        <v>6725</v>
      </c>
      <c r="L1728" s="39">
        <v>43522</v>
      </c>
      <c r="M1728" s="39">
        <v>43523</v>
      </c>
      <c r="N1728" s="36" t="s">
        <v>3943</v>
      </c>
      <c r="O1728" s="36" t="s">
        <v>6728</v>
      </c>
      <c r="P1728" s="37">
        <v>4.4000000000000003E-3</v>
      </c>
      <c r="Q1728" s="36" t="s">
        <v>677</v>
      </c>
      <c r="R1728" s="36" t="s">
        <v>682</v>
      </c>
      <c r="S1728" s="47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</row>
    <row r="1729" spans="2:37">
      <c r="B1729" s="36" t="s">
        <v>3991</v>
      </c>
      <c r="C1729" s="36" t="s">
        <v>6808</v>
      </c>
      <c r="D1729" s="36" t="s">
        <v>11441</v>
      </c>
      <c r="E1729" s="36" t="s">
        <v>4879</v>
      </c>
      <c r="F1729" s="36" t="s">
        <v>679</v>
      </c>
      <c r="G1729" s="36" t="s">
        <v>692</v>
      </c>
      <c r="H1729" s="36" t="s">
        <v>675</v>
      </c>
      <c r="I1729" s="37">
        <v>2.85</v>
      </c>
      <c r="J1729" s="38">
        <v>10000</v>
      </c>
      <c r="K1729" s="36" t="s">
        <v>6725</v>
      </c>
      <c r="L1729" s="39">
        <v>43522</v>
      </c>
      <c r="M1729" s="39">
        <v>43523</v>
      </c>
      <c r="N1729" s="36" t="s">
        <v>3943</v>
      </c>
      <c r="O1729" s="36" t="s">
        <v>6728</v>
      </c>
      <c r="P1729" s="37">
        <v>6.3700000000000007E-2</v>
      </c>
      <c r="Q1729" s="36" t="s">
        <v>677</v>
      </c>
      <c r="R1729" s="36" t="s">
        <v>682</v>
      </c>
      <c r="S1729" s="47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</row>
    <row r="1730" spans="2:37">
      <c r="B1730" s="36" t="s">
        <v>6809</v>
      </c>
      <c r="C1730" s="36" t="s">
        <v>6810</v>
      </c>
      <c r="D1730" s="36" t="s">
        <v>6811</v>
      </c>
      <c r="E1730" s="36" t="s">
        <v>4879</v>
      </c>
      <c r="F1730" s="36" t="s">
        <v>679</v>
      </c>
      <c r="G1730" s="36" t="s">
        <v>692</v>
      </c>
      <c r="H1730" s="36" t="s">
        <v>675</v>
      </c>
      <c r="I1730" s="37">
        <v>2.9</v>
      </c>
      <c r="J1730" s="38">
        <v>10000</v>
      </c>
      <c r="K1730" s="36" t="s">
        <v>6725</v>
      </c>
      <c r="L1730" s="39">
        <v>43522</v>
      </c>
      <c r="M1730" s="39">
        <v>43523</v>
      </c>
      <c r="N1730" s="36" t="s">
        <v>3943</v>
      </c>
      <c r="O1730" s="36" t="s">
        <v>6728</v>
      </c>
      <c r="P1730" s="37">
        <v>9.8900000000000002E-2</v>
      </c>
      <c r="Q1730" s="36" t="s">
        <v>677</v>
      </c>
      <c r="R1730" s="36" t="s">
        <v>682</v>
      </c>
      <c r="S1730" s="47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</row>
    <row r="1731" spans="2:37">
      <c r="B1731" s="36" t="s">
        <v>11442</v>
      </c>
      <c r="C1731" s="36" t="s">
        <v>6812</v>
      </c>
      <c r="D1731" s="36" t="s">
        <v>6813</v>
      </c>
      <c r="E1731" s="36" t="s">
        <v>4879</v>
      </c>
      <c r="F1731" s="36" t="s">
        <v>679</v>
      </c>
      <c r="G1731" s="36" t="s">
        <v>692</v>
      </c>
      <c r="H1731" s="36" t="s">
        <v>675</v>
      </c>
      <c r="I1731" s="37">
        <v>2.95</v>
      </c>
      <c r="J1731" s="38">
        <v>10000</v>
      </c>
      <c r="K1731" s="36" t="s">
        <v>6725</v>
      </c>
      <c r="L1731" s="39">
        <v>43522</v>
      </c>
      <c r="M1731" s="39">
        <v>43523</v>
      </c>
      <c r="N1731" s="36" t="s">
        <v>3943</v>
      </c>
      <c r="O1731" s="36" t="s">
        <v>6728</v>
      </c>
      <c r="P1731" s="37">
        <v>0.1404</v>
      </c>
      <c r="Q1731" s="36" t="s">
        <v>677</v>
      </c>
      <c r="R1731" s="36" t="s">
        <v>682</v>
      </c>
      <c r="S1731" s="47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</row>
    <row r="1732" spans="2:37">
      <c r="B1732" s="36" t="s">
        <v>6814</v>
      </c>
      <c r="C1732" s="36" t="s">
        <v>6815</v>
      </c>
      <c r="D1732" s="36" t="s">
        <v>6816</v>
      </c>
      <c r="E1732" s="36" t="s">
        <v>4879</v>
      </c>
      <c r="F1732" s="36" t="s">
        <v>679</v>
      </c>
      <c r="G1732" s="36" t="s">
        <v>692</v>
      </c>
      <c r="H1732" s="36" t="s">
        <v>675</v>
      </c>
      <c r="I1732" s="37">
        <v>3</v>
      </c>
      <c r="J1732" s="38">
        <v>10000</v>
      </c>
      <c r="K1732" s="36" t="s">
        <v>6725</v>
      </c>
      <c r="L1732" s="39">
        <v>43522</v>
      </c>
      <c r="M1732" s="39">
        <v>43523</v>
      </c>
      <c r="N1732" s="36" t="s">
        <v>3943</v>
      </c>
      <c r="O1732" s="36" t="s">
        <v>6728</v>
      </c>
      <c r="P1732" s="37">
        <v>0.18629999999999999</v>
      </c>
      <c r="Q1732" s="36" t="s">
        <v>677</v>
      </c>
      <c r="R1732" s="36" t="s">
        <v>682</v>
      </c>
      <c r="S1732" s="47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</row>
    <row r="1733" spans="2:37">
      <c r="B1733" s="36" t="s">
        <v>11443</v>
      </c>
      <c r="C1733" s="36" t="s">
        <v>3992</v>
      </c>
      <c r="D1733" s="36" t="s">
        <v>3993</v>
      </c>
      <c r="E1733" s="36" t="s">
        <v>4879</v>
      </c>
      <c r="F1733" s="36" t="s">
        <v>679</v>
      </c>
      <c r="G1733" s="36" t="s">
        <v>674</v>
      </c>
      <c r="H1733" s="36" t="s">
        <v>675</v>
      </c>
      <c r="I1733" s="37">
        <v>2.85</v>
      </c>
      <c r="J1733" s="38">
        <v>10000</v>
      </c>
      <c r="K1733" s="36" t="s">
        <v>6432</v>
      </c>
      <c r="L1733" s="39">
        <v>43522</v>
      </c>
      <c r="M1733" s="39">
        <v>43551</v>
      </c>
      <c r="N1733" s="36" t="s">
        <v>3808</v>
      </c>
      <c r="O1733" s="36" t="s">
        <v>113</v>
      </c>
      <c r="P1733" s="37">
        <v>0.1095</v>
      </c>
      <c r="Q1733" s="36" t="s">
        <v>677</v>
      </c>
      <c r="R1733" s="36" t="s">
        <v>682</v>
      </c>
      <c r="S1733" s="47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</row>
    <row r="1734" spans="2:37">
      <c r="B1734" s="36" t="s">
        <v>3994</v>
      </c>
      <c r="C1734" s="36" t="s">
        <v>3995</v>
      </c>
      <c r="D1734" s="36" t="s">
        <v>11444</v>
      </c>
      <c r="E1734" s="36" t="s">
        <v>4879</v>
      </c>
      <c r="F1734" s="36" t="s">
        <v>679</v>
      </c>
      <c r="G1734" s="36" t="s">
        <v>674</v>
      </c>
      <c r="H1734" s="36" t="s">
        <v>675</v>
      </c>
      <c r="I1734" s="37">
        <v>2.9</v>
      </c>
      <c r="J1734" s="38">
        <v>10000</v>
      </c>
      <c r="K1734" s="36" t="s">
        <v>6432</v>
      </c>
      <c r="L1734" s="39">
        <v>43522</v>
      </c>
      <c r="M1734" s="39">
        <v>43551</v>
      </c>
      <c r="N1734" s="36" t="s">
        <v>11101</v>
      </c>
      <c r="O1734" s="36" t="s">
        <v>113</v>
      </c>
      <c r="P1734" s="37">
        <v>8.8999999999999996E-2</v>
      </c>
      <c r="Q1734" s="36" t="s">
        <v>677</v>
      </c>
      <c r="R1734" s="36" t="s">
        <v>682</v>
      </c>
      <c r="S1734" s="47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</row>
    <row r="1735" spans="2:37">
      <c r="B1735" s="36" t="s">
        <v>3996</v>
      </c>
      <c r="C1735" s="36" t="s">
        <v>11445</v>
      </c>
      <c r="D1735" s="36" t="s">
        <v>11446</v>
      </c>
      <c r="E1735" s="36" t="s">
        <v>4879</v>
      </c>
      <c r="F1735" s="36" t="s">
        <v>679</v>
      </c>
      <c r="G1735" s="36" t="s">
        <v>674</v>
      </c>
      <c r="H1735" s="36" t="s">
        <v>675</v>
      </c>
      <c r="I1735" s="37">
        <v>2.95</v>
      </c>
      <c r="J1735" s="38">
        <v>10000</v>
      </c>
      <c r="K1735" s="36" t="s">
        <v>6432</v>
      </c>
      <c r="L1735" s="39">
        <v>43522</v>
      </c>
      <c r="M1735" s="39">
        <v>43551</v>
      </c>
      <c r="N1735" s="36" t="s">
        <v>3808</v>
      </c>
      <c r="O1735" s="36" t="s">
        <v>113</v>
      </c>
      <c r="P1735" s="37">
        <v>7.1499999999999994E-2</v>
      </c>
      <c r="Q1735" s="36" t="s">
        <v>677</v>
      </c>
      <c r="R1735" s="36" t="s">
        <v>682</v>
      </c>
      <c r="S1735" s="47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</row>
    <row r="1736" spans="2:37">
      <c r="B1736" s="36" t="s">
        <v>6817</v>
      </c>
      <c r="C1736" s="36" t="s">
        <v>6818</v>
      </c>
      <c r="D1736" s="36" t="s">
        <v>3997</v>
      </c>
      <c r="E1736" s="36" t="s">
        <v>4879</v>
      </c>
      <c r="F1736" s="36" t="s">
        <v>679</v>
      </c>
      <c r="G1736" s="36" t="s">
        <v>674</v>
      </c>
      <c r="H1736" s="36" t="s">
        <v>675</v>
      </c>
      <c r="I1736" s="37">
        <v>3</v>
      </c>
      <c r="J1736" s="38">
        <v>10000</v>
      </c>
      <c r="K1736" s="36" t="s">
        <v>6432</v>
      </c>
      <c r="L1736" s="39">
        <v>43522</v>
      </c>
      <c r="M1736" s="39">
        <v>43551</v>
      </c>
      <c r="N1736" s="36" t="s">
        <v>3808</v>
      </c>
      <c r="O1736" s="36" t="s">
        <v>113</v>
      </c>
      <c r="P1736" s="37">
        <v>5.67E-2</v>
      </c>
      <c r="Q1736" s="36" t="s">
        <v>677</v>
      </c>
      <c r="R1736" s="36" t="s">
        <v>682</v>
      </c>
      <c r="S1736" s="47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</row>
    <row r="1737" spans="2:37">
      <c r="B1737" s="36" t="s">
        <v>3998</v>
      </c>
      <c r="C1737" s="36" t="s">
        <v>6819</v>
      </c>
      <c r="D1737" s="36" t="s">
        <v>6820</v>
      </c>
      <c r="E1737" s="36" t="s">
        <v>4879</v>
      </c>
      <c r="F1737" s="36" t="s">
        <v>679</v>
      </c>
      <c r="G1737" s="36" t="s">
        <v>692</v>
      </c>
      <c r="H1737" s="36" t="s">
        <v>675</v>
      </c>
      <c r="I1737" s="37">
        <v>2.85</v>
      </c>
      <c r="J1737" s="38">
        <v>10000</v>
      </c>
      <c r="K1737" s="36" t="s">
        <v>6432</v>
      </c>
      <c r="L1737" s="39">
        <v>43522</v>
      </c>
      <c r="M1737" s="39">
        <v>43551</v>
      </c>
      <c r="N1737" s="36" t="s">
        <v>3808</v>
      </c>
      <c r="O1737" s="36" t="s">
        <v>113</v>
      </c>
      <c r="P1737" s="37">
        <v>0.13109999999999999</v>
      </c>
      <c r="Q1737" s="36" t="s">
        <v>677</v>
      </c>
      <c r="R1737" s="36" t="s">
        <v>682</v>
      </c>
      <c r="S1737" s="4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</row>
    <row r="1738" spans="2:37">
      <c r="B1738" s="36" t="s">
        <v>6821</v>
      </c>
      <c r="C1738" s="36" t="s">
        <v>11447</v>
      </c>
      <c r="D1738" s="36" t="s">
        <v>6822</v>
      </c>
      <c r="E1738" s="36" t="s">
        <v>9456</v>
      </c>
      <c r="F1738" s="36" t="s">
        <v>679</v>
      </c>
      <c r="G1738" s="36" t="s">
        <v>692</v>
      </c>
      <c r="H1738" s="36" t="s">
        <v>675</v>
      </c>
      <c r="I1738" s="37">
        <v>2.9</v>
      </c>
      <c r="J1738" s="38">
        <v>10000</v>
      </c>
      <c r="K1738" s="36" t="s">
        <v>6432</v>
      </c>
      <c r="L1738" s="39">
        <v>43522</v>
      </c>
      <c r="M1738" s="39">
        <v>43551</v>
      </c>
      <c r="N1738" s="36" t="s">
        <v>3808</v>
      </c>
      <c r="O1738" s="36" t="s">
        <v>113</v>
      </c>
      <c r="P1738" s="37">
        <v>0.16059999999999999</v>
      </c>
      <c r="Q1738" s="36" t="s">
        <v>677</v>
      </c>
      <c r="R1738" s="36" t="s">
        <v>682</v>
      </c>
      <c r="S1738" s="47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</row>
    <row r="1739" spans="2:37">
      <c r="B1739" s="36" t="s">
        <v>11448</v>
      </c>
      <c r="C1739" s="36" t="s">
        <v>6823</v>
      </c>
      <c r="D1739" s="36" t="s">
        <v>157</v>
      </c>
      <c r="E1739" s="36" t="s">
        <v>4879</v>
      </c>
      <c r="F1739" s="36" t="s">
        <v>679</v>
      </c>
      <c r="G1739" s="36" t="s">
        <v>692</v>
      </c>
      <c r="H1739" s="36" t="s">
        <v>675</v>
      </c>
      <c r="I1739" s="37">
        <v>2.95</v>
      </c>
      <c r="J1739" s="38">
        <v>10000</v>
      </c>
      <c r="K1739" s="36" t="s">
        <v>6432</v>
      </c>
      <c r="L1739" s="39">
        <v>43522</v>
      </c>
      <c r="M1739" s="39">
        <v>43551</v>
      </c>
      <c r="N1739" s="36" t="s">
        <v>3808</v>
      </c>
      <c r="O1739" s="36" t="s">
        <v>113</v>
      </c>
      <c r="P1739" s="37">
        <v>0.19309999999999999</v>
      </c>
      <c r="Q1739" s="36" t="s">
        <v>677</v>
      </c>
      <c r="R1739" s="36" t="s">
        <v>682</v>
      </c>
      <c r="S1739" s="47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</row>
    <row r="1740" spans="2:37">
      <c r="B1740" s="36" t="s">
        <v>6824</v>
      </c>
      <c r="C1740" s="36" t="s">
        <v>3999</v>
      </c>
      <c r="D1740" s="36" t="s">
        <v>6825</v>
      </c>
      <c r="E1740" s="36" t="s">
        <v>4879</v>
      </c>
      <c r="F1740" s="36" t="s">
        <v>679</v>
      </c>
      <c r="G1740" s="36" t="s">
        <v>692</v>
      </c>
      <c r="H1740" s="36" t="s">
        <v>675</v>
      </c>
      <c r="I1740" s="37">
        <v>3</v>
      </c>
      <c r="J1740" s="38">
        <v>10000</v>
      </c>
      <c r="K1740" s="36" t="s">
        <v>6432</v>
      </c>
      <c r="L1740" s="39">
        <v>43522</v>
      </c>
      <c r="M1740" s="39">
        <v>43551</v>
      </c>
      <c r="N1740" s="36" t="s">
        <v>3808</v>
      </c>
      <c r="O1740" s="36" t="s">
        <v>113</v>
      </c>
      <c r="P1740" s="37">
        <v>0.2286</v>
      </c>
      <c r="Q1740" s="36" t="s">
        <v>677</v>
      </c>
      <c r="R1740" s="36" t="s">
        <v>682</v>
      </c>
      <c r="S1740" s="47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</row>
    <row r="1741" spans="2:37">
      <c r="B1741" s="36" t="s">
        <v>11449</v>
      </c>
      <c r="C1741" s="36" t="s">
        <v>4000</v>
      </c>
      <c r="D1741" s="36" t="s">
        <v>4001</v>
      </c>
      <c r="E1741" s="36" t="s">
        <v>4879</v>
      </c>
      <c r="F1741" s="36" t="s">
        <v>679</v>
      </c>
      <c r="G1741" s="36" t="s">
        <v>674</v>
      </c>
      <c r="H1741" s="36" t="s">
        <v>675</v>
      </c>
      <c r="I1741" s="37">
        <v>2.85</v>
      </c>
      <c r="J1741" s="38">
        <v>10000</v>
      </c>
      <c r="K1741" s="36" t="s">
        <v>6546</v>
      </c>
      <c r="L1741" s="39">
        <v>43522</v>
      </c>
      <c r="M1741" s="39">
        <v>43642</v>
      </c>
      <c r="N1741" s="36" t="s">
        <v>6549</v>
      </c>
      <c r="O1741" s="36" t="s">
        <v>6557</v>
      </c>
      <c r="P1741" s="37">
        <v>0.19750000000000001</v>
      </c>
      <c r="Q1741" s="36" t="s">
        <v>677</v>
      </c>
      <c r="R1741" s="36" t="s">
        <v>682</v>
      </c>
      <c r="S1741" s="47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</row>
    <row r="1742" spans="2:37">
      <c r="B1742" s="36" t="s">
        <v>11450</v>
      </c>
      <c r="C1742" s="36" t="s">
        <v>11451</v>
      </c>
      <c r="D1742" s="36" t="s">
        <v>4002</v>
      </c>
      <c r="E1742" s="36" t="s">
        <v>4879</v>
      </c>
      <c r="F1742" s="36" t="s">
        <v>679</v>
      </c>
      <c r="G1742" s="36" t="s">
        <v>674</v>
      </c>
      <c r="H1742" s="36" t="s">
        <v>675</v>
      </c>
      <c r="I1742" s="37">
        <v>2.9</v>
      </c>
      <c r="J1742" s="38">
        <v>10000</v>
      </c>
      <c r="K1742" s="36" t="s">
        <v>6546</v>
      </c>
      <c r="L1742" s="39">
        <v>43522</v>
      </c>
      <c r="M1742" s="39">
        <v>43642</v>
      </c>
      <c r="N1742" s="36" t="s">
        <v>6549</v>
      </c>
      <c r="O1742" s="36" t="s">
        <v>6557</v>
      </c>
      <c r="P1742" s="37">
        <v>0.1757</v>
      </c>
      <c r="Q1742" s="36" t="s">
        <v>677</v>
      </c>
      <c r="R1742" s="36" t="s">
        <v>682</v>
      </c>
      <c r="S1742" s="47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</row>
    <row r="1743" spans="2:37">
      <c r="B1743" s="36" t="s">
        <v>6826</v>
      </c>
      <c r="C1743" s="36" t="s">
        <v>6827</v>
      </c>
      <c r="D1743" s="36" t="s">
        <v>4003</v>
      </c>
      <c r="E1743" s="36" t="s">
        <v>4879</v>
      </c>
      <c r="F1743" s="36" t="s">
        <v>679</v>
      </c>
      <c r="G1743" s="36" t="s">
        <v>674</v>
      </c>
      <c r="H1743" s="36" t="s">
        <v>675</v>
      </c>
      <c r="I1743" s="37">
        <v>2.95</v>
      </c>
      <c r="J1743" s="38">
        <v>10000</v>
      </c>
      <c r="K1743" s="36" t="s">
        <v>6546</v>
      </c>
      <c r="L1743" s="39">
        <v>43522</v>
      </c>
      <c r="M1743" s="39">
        <v>43642</v>
      </c>
      <c r="N1743" s="36" t="s">
        <v>6549</v>
      </c>
      <c r="O1743" s="36" t="s">
        <v>6557</v>
      </c>
      <c r="P1743" s="37">
        <v>0.15579999999999999</v>
      </c>
      <c r="Q1743" s="36" t="s">
        <v>677</v>
      </c>
      <c r="R1743" s="36" t="s">
        <v>682</v>
      </c>
      <c r="S1743" s="47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</row>
    <row r="1744" spans="2:37">
      <c r="B1744" s="36" t="s">
        <v>6828</v>
      </c>
      <c r="C1744" s="36" t="s">
        <v>11452</v>
      </c>
      <c r="D1744" s="36" t="s">
        <v>11453</v>
      </c>
      <c r="E1744" s="36" t="s">
        <v>4879</v>
      </c>
      <c r="F1744" s="36" t="s">
        <v>679</v>
      </c>
      <c r="G1744" s="36" t="s">
        <v>674</v>
      </c>
      <c r="H1744" s="36" t="s">
        <v>675</v>
      </c>
      <c r="I1744" s="37">
        <v>3</v>
      </c>
      <c r="J1744" s="38">
        <v>10000</v>
      </c>
      <c r="K1744" s="36" t="s">
        <v>6546</v>
      </c>
      <c r="L1744" s="39">
        <v>43522</v>
      </c>
      <c r="M1744" s="39">
        <v>43642</v>
      </c>
      <c r="N1744" s="36" t="s">
        <v>6549</v>
      </c>
      <c r="O1744" s="36" t="s">
        <v>6557</v>
      </c>
      <c r="P1744" s="37">
        <v>0.13769999999999999</v>
      </c>
      <c r="Q1744" s="36" t="s">
        <v>677</v>
      </c>
      <c r="R1744" s="36" t="s">
        <v>682</v>
      </c>
      <c r="S1744" s="47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</row>
    <row r="1745" spans="2:37">
      <c r="B1745" s="36" t="s">
        <v>6829</v>
      </c>
      <c r="C1745" s="36" t="s">
        <v>4004</v>
      </c>
      <c r="D1745" s="36" t="s">
        <v>6830</v>
      </c>
      <c r="E1745" s="36" t="s">
        <v>4879</v>
      </c>
      <c r="F1745" s="36" t="s">
        <v>679</v>
      </c>
      <c r="G1745" s="36" t="s">
        <v>692</v>
      </c>
      <c r="H1745" s="36" t="s">
        <v>675</v>
      </c>
      <c r="I1745" s="37">
        <v>2.85</v>
      </c>
      <c r="J1745" s="38">
        <v>10000</v>
      </c>
      <c r="K1745" s="36" t="s">
        <v>6546</v>
      </c>
      <c r="L1745" s="39">
        <v>43522</v>
      </c>
      <c r="M1745" s="39">
        <v>43642</v>
      </c>
      <c r="N1745" s="36" t="s">
        <v>6549</v>
      </c>
      <c r="O1745" s="36" t="s">
        <v>6557</v>
      </c>
      <c r="P1745" s="37">
        <v>0.1966</v>
      </c>
      <c r="Q1745" s="36" t="s">
        <v>677</v>
      </c>
      <c r="R1745" s="36" t="s">
        <v>682</v>
      </c>
      <c r="S1745" s="47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</row>
    <row r="1746" spans="2:37">
      <c r="B1746" s="36" t="s">
        <v>489</v>
      </c>
      <c r="C1746" s="36" t="s">
        <v>11454</v>
      </c>
      <c r="D1746" s="36" t="s">
        <v>11455</v>
      </c>
      <c r="E1746" s="36" t="s">
        <v>4879</v>
      </c>
      <c r="F1746" s="36" t="s">
        <v>679</v>
      </c>
      <c r="G1746" s="36" t="s">
        <v>692</v>
      </c>
      <c r="H1746" s="36" t="s">
        <v>675</v>
      </c>
      <c r="I1746" s="37">
        <v>2.9</v>
      </c>
      <c r="J1746" s="38">
        <v>10000</v>
      </c>
      <c r="K1746" s="36" t="s">
        <v>6546</v>
      </c>
      <c r="L1746" s="39">
        <v>43522</v>
      </c>
      <c r="M1746" s="39">
        <v>43642</v>
      </c>
      <c r="N1746" s="36" t="s">
        <v>6549</v>
      </c>
      <c r="O1746" s="36" t="s">
        <v>6557</v>
      </c>
      <c r="P1746" s="37">
        <v>0.2243</v>
      </c>
      <c r="Q1746" s="36" t="s">
        <v>677</v>
      </c>
      <c r="R1746" s="36" t="s">
        <v>682</v>
      </c>
      <c r="S1746" s="47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</row>
    <row r="1747" spans="2:37">
      <c r="B1747" s="36" t="s">
        <v>11456</v>
      </c>
      <c r="C1747" s="36" t="s">
        <v>6831</v>
      </c>
      <c r="D1747" s="36" t="s">
        <v>6832</v>
      </c>
      <c r="E1747" s="36" t="s">
        <v>4879</v>
      </c>
      <c r="F1747" s="36" t="s">
        <v>679</v>
      </c>
      <c r="G1747" s="36" t="s">
        <v>692</v>
      </c>
      <c r="H1747" s="36" t="s">
        <v>675</v>
      </c>
      <c r="I1747" s="37">
        <v>2.95</v>
      </c>
      <c r="J1747" s="38">
        <v>10000</v>
      </c>
      <c r="K1747" s="36" t="s">
        <v>11198</v>
      </c>
      <c r="L1747" s="39">
        <v>43522</v>
      </c>
      <c r="M1747" s="39">
        <v>43642</v>
      </c>
      <c r="N1747" s="36" t="s">
        <v>6549</v>
      </c>
      <c r="O1747" s="36" t="s">
        <v>6557</v>
      </c>
      <c r="P1747" s="37">
        <v>0.25390000000000001</v>
      </c>
      <c r="Q1747" s="36" t="s">
        <v>677</v>
      </c>
      <c r="R1747" s="36" t="s">
        <v>682</v>
      </c>
      <c r="S1747" s="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</row>
    <row r="1748" spans="2:37">
      <c r="B1748" s="36" t="s">
        <v>6833</v>
      </c>
      <c r="C1748" s="36" t="s">
        <v>11457</v>
      </c>
      <c r="D1748" s="36" t="s">
        <v>11458</v>
      </c>
      <c r="E1748" s="36" t="s">
        <v>4879</v>
      </c>
      <c r="F1748" s="36" t="s">
        <v>679</v>
      </c>
      <c r="G1748" s="36" t="s">
        <v>692</v>
      </c>
      <c r="H1748" s="36" t="s">
        <v>675</v>
      </c>
      <c r="I1748" s="37">
        <v>3</v>
      </c>
      <c r="J1748" s="38">
        <v>10000</v>
      </c>
      <c r="K1748" s="36" t="s">
        <v>6546</v>
      </c>
      <c r="L1748" s="39">
        <v>43522</v>
      </c>
      <c r="M1748" s="39">
        <v>43642</v>
      </c>
      <c r="N1748" s="36" t="s">
        <v>6549</v>
      </c>
      <c r="O1748" s="36" t="s">
        <v>6557</v>
      </c>
      <c r="P1748" s="37">
        <v>0.28539999999999999</v>
      </c>
      <c r="Q1748" s="36" t="s">
        <v>677</v>
      </c>
      <c r="R1748" s="36" t="s">
        <v>682</v>
      </c>
      <c r="S1748" s="47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</row>
    <row r="1749" spans="2:37">
      <c r="B1749" s="36" t="s">
        <v>11459</v>
      </c>
      <c r="C1749" s="36" t="s">
        <v>6834</v>
      </c>
      <c r="D1749" s="36" t="s">
        <v>6835</v>
      </c>
      <c r="E1749" s="36" t="s">
        <v>4879</v>
      </c>
      <c r="F1749" s="36" t="s">
        <v>679</v>
      </c>
      <c r="G1749" s="36" t="s">
        <v>674</v>
      </c>
      <c r="H1749" s="36" t="s">
        <v>675</v>
      </c>
      <c r="I1749" s="37">
        <v>2.85</v>
      </c>
      <c r="J1749" s="38">
        <v>10000</v>
      </c>
      <c r="K1749" s="36" t="s">
        <v>3962</v>
      </c>
      <c r="L1749" s="39">
        <v>43522</v>
      </c>
      <c r="M1749" s="39">
        <v>43733</v>
      </c>
      <c r="N1749" s="36" t="s">
        <v>6764</v>
      </c>
      <c r="O1749" s="36" t="s">
        <v>6766</v>
      </c>
      <c r="P1749" s="37">
        <v>0.252</v>
      </c>
      <c r="Q1749" s="36" t="s">
        <v>677</v>
      </c>
      <c r="R1749" s="36" t="s">
        <v>682</v>
      </c>
      <c r="S1749" s="47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</row>
    <row r="1750" spans="2:37">
      <c r="B1750" s="36" t="s">
        <v>11460</v>
      </c>
      <c r="C1750" s="36" t="s">
        <v>6836</v>
      </c>
      <c r="D1750" s="36" t="s">
        <v>6837</v>
      </c>
      <c r="E1750" s="36" t="s">
        <v>4879</v>
      </c>
      <c r="F1750" s="36" t="s">
        <v>679</v>
      </c>
      <c r="G1750" s="36" t="s">
        <v>674</v>
      </c>
      <c r="H1750" s="36" t="s">
        <v>675</v>
      </c>
      <c r="I1750" s="37">
        <v>2.9</v>
      </c>
      <c r="J1750" s="38">
        <v>10000</v>
      </c>
      <c r="K1750" s="36" t="s">
        <v>3962</v>
      </c>
      <c r="L1750" s="39">
        <v>43522</v>
      </c>
      <c r="M1750" s="39">
        <v>43733</v>
      </c>
      <c r="N1750" s="36" t="s">
        <v>6764</v>
      </c>
      <c r="O1750" s="36" t="s">
        <v>6766</v>
      </c>
      <c r="P1750" s="37">
        <v>0.22989999999999999</v>
      </c>
      <c r="Q1750" s="36" t="s">
        <v>677</v>
      </c>
      <c r="R1750" s="36" t="s">
        <v>682</v>
      </c>
      <c r="S1750" s="47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</row>
    <row r="1751" spans="2:37">
      <c r="B1751" s="36" t="s">
        <v>4005</v>
      </c>
      <c r="C1751" s="36" t="s">
        <v>6838</v>
      </c>
      <c r="D1751" s="36" t="s">
        <v>6839</v>
      </c>
      <c r="E1751" s="36" t="s">
        <v>4879</v>
      </c>
      <c r="F1751" s="36" t="s">
        <v>679</v>
      </c>
      <c r="G1751" s="36" t="s">
        <v>674</v>
      </c>
      <c r="H1751" s="36" t="s">
        <v>675</v>
      </c>
      <c r="I1751" s="37">
        <v>2.95</v>
      </c>
      <c r="J1751" s="38">
        <v>10000</v>
      </c>
      <c r="K1751" s="36" t="s">
        <v>3962</v>
      </c>
      <c r="L1751" s="39">
        <v>43522</v>
      </c>
      <c r="M1751" s="39">
        <v>43733</v>
      </c>
      <c r="N1751" s="36" t="s">
        <v>6764</v>
      </c>
      <c r="O1751" s="36" t="s">
        <v>6766</v>
      </c>
      <c r="P1751" s="37">
        <v>0.20930000000000001</v>
      </c>
      <c r="Q1751" s="36" t="s">
        <v>677</v>
      </c>
      <c r="R1751" s="36" t="s">
        <v>682</v>
      </c>
      <c r="S1751" s="47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</row>
    <row r="1752" spans="2:37">
      <c r="B1752" s="36" t="s">
        <v>11461</v>
      </c>
      <c r="C1752" s="36" t="s">
        <v>11462</v>
      </c>
      <c r="D1752" s="36" t="s">
        <v>11463</v>
      </c>
      <c r="E1752" s="36" t="s">
        <v>4879</v>
      </c>
      <c r="F1752" s="36" t="s">
        <v>679</v>
      </c>
      <c r="G1752" s="36" t="s">
        <v>674</v>
      </c>
      <c r="H1752" s="36" t="s">
        <v>675</v>
      </c>
      <c r="I1752" s="37">
        <v>3</v>
      </c>
      <c r="J1752" s="38">
        <v>10000</v>
      </c>
      <c r="K1752" s="36" t="s">
        <v>3962</v>
      </c>
      <c r="L1752" s="39">
        <v>43522</v>
      </c>
      <c r="M1752" s="39">
        <v>43733</v>
      </c>
      <c r="N1752" s="36" t="s">
        <v>6764</v>
      </c>
      <c r="O1752" s="36" t="s">
        <v>6766</v>
      </c>
      <c r="P1752" s="37">
        <v>0.19020000000000001</v>
      </c>
      <c r="Q1752" s="36" t="s">
        <v>677</v>
      </c>
      <c r="R1752" s="36" t="s">
        <v>682</v>
      </c>
      <c r="S1752" s="47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</row>
    <row r="1753" spans="2:37">
      <c r="B1753" s="36" t="s">
        <v>6840</v>
      </c>
      <c r="C1753" s="36" t="s">
        <v>11464</v>
      </c>
      <c r="D1753" s="36" t="s">
        <v>11465</v>
      </c>
      <c r="E1753" s="36" t="s">
        <v>4879</v>
      </c>
      <c r="F1753" s="36" t="s">
        <v>679</v>
      </c>
      <c r="G1753" s="36" t="s">
        <v>692</v>
      </c>
      <c r="H1753" s="36" t="s">
        <v>675</v>
      </c>
      <c r="I1753" s="37">
        <v>2.85</v>
      </c>
      <c r="J1753" s="38">
        <v>10000</v>
      </c>
      <c r="K1753" s="36" t="s">
        <v>3962</v>
      </c>
      <c r="L1753" s="39">
        <v>43522</v>
      </c>
      <c r="M1753" s="39">
        <v>43733</v>
      </c>
      <c r="N1753" s="36" t="s">
        <v>6764</v>
      </c>
      <c r="O1753" s="36" t="s">
        <v>6766</v>
      </c>
      <c r="P1753" s="37">
        <v>0.22739999999999999</v>
      </c>
      <c r="Q1753" s="36" t="s">
        <v>677</v>
      </c>
      <c r="R1753" s="36" t="s">
        <v>682</v>
      </c>
      <c r="S1753" s="47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</row>
    <row r="1754" spans="2:37">
      <c r="B1754" s="36" t="s">
        <v>4006</v>
      </c>
      <c r="C1754" s="36" t="s">
        <v>4007</v>
      </c>
      <c r="D1754" s="36" t="s">
        <v>6841</v>
      </c>
      <c r="E1754" s="36" t="s">
        <v>4879</v>
      </c>
      <c r="F1754" s="36" t="s">
        <v>679</v>
      </c>
      <c r="G1754" s="36" t="s">
        <v>692</v>
      </c>
      <c r="H1754" s="36" t="s">
        <v>675</v>
      </c>
      <c r="I1754" s="37">
        <v>2.9</v>
      </c>
      <c r="J1754" s="38">
        <v>10000</v>
      </c>
      <c r="K1754" s="36" t="s">
        <v>3962</v>
      </c>
      <c r="L1754" s="39">
        <v>43522</v>
      </c>
      <c r="M1754" s="39">
        <v>43733</v>
      </c>
      <c r="N1754" s="36" t="s">
        <v>6764</v>
      </c>
      <c r="O1754" s="36" t="s">
        <v>6766</v>
      </c>
      <c r="P1754" s="37">
        <v>0.25440000000000002</v>
      </c>
      <c r="Q1754" s="36" t="s">
        <v>677</v>
      </c>
      <c r="R1754" s="36" t="s">
        <v>682</v>
      </c>
      <c r="S1754" s="47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</row>
    <row r="1755" spans="2:37">
      <c r="B1755" s="36" t="s">
        <v>6842</v>
      </c>
      <c r="C1755" s="36" t="s">
        <v>4008</v>
      </c>
      <c r="D1755" s="36" t="s">
        <v>6843</v>
      </c>
      <c r="E1755" s="36" t="s">
        <v>4879</v>
      </c>
      <c r="F1755" s="36" t="s">
        <v>679</v>
      </c>
      <c r="G1755" s="36" t="s">
        <v>692</v>
      </c>
      <c r="H1755" s="36" t="s">
        <v>675</v>
      </c>
      <c r="I1755" s="37">
        <v>2.95</v>
      </c>
      <c r="J1755" s="38">
        <v>10000</v>
      </c>
      <c r="K1755" s="36" t="s">
        <v>3962</v>
      </c>
      <c r="L1755" s="39">
        <v>43522</v>
      </c>
      <c r="M1755" s="39">
        <v>43733</v>
      </c>
      <c r="N1755" s="36" t="s">
        <v>6764</v>
      </c>
      <c r="O1755" s="36" t="s">
        <v>6766</v>
      </c>
      <c r="P1755" s="37">
        <v>0.28289999999999998</v>
      </c>
      <c r="Q1755" s="36" t="s">
        <v>677</v>
      </c>
      <c r="R1755" s="36" t="s">
        <v>682</v>
      </c>
      <c r="S1755" s="47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</row>
    <row r="1756" spans="2:37">
      <c r="B1756" s="36" t="s">
        <v>11466</v>
      </c>
      <c r="C1756" s="36" t="s">
        <v>11467</v>
      </c>
      <c r="D1756" s="36" t="s">
        <v>11468</v>
      </c>
      <c r="E1756" s="36" t="s">
        <v>4879</v>
      </c>
      <c r="F1756" s="36" t="s">
        <v>679</v>
      </c>
      <c r="G1756" s="36" t="s">
        <v>692</v>
      </c>
      <c r="H1756" s="36" t="s">
        <v>675</v>
      </c>
      <c r="I1756" s="37">
        <v>3</v>
      </c>
      <c r="J1756" s="38">
        <v>10000</v>
      </c>
      <c r="K1756" s="36" t="s">
        <v>3962</v>
      </c>
      <c r="L1756" s="39">
        <v>43522</v>
      </c>
      <c r="M1756" s="39">
        <v>43733</v>
      </c>
      <c r="N1756" s="36" t="s">
        <v>6764</v>
      </c>
      <c r="O1756" s="36" t="s">
        <v>6766</v>
      </c>
      <c r="P1756" s="37">
        <v>0.313</v>
      </c>
      <c r="Q1756" s="36" t="s">
        <v>677</v>
      </c>
      <c r="R1756" s="36" t="s">
        <v>9492</v>
      </c>
      <c r="S1756" s="47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</row>
    <row r="1757" spans="2:37">
      <c r="B1757" s="36" t="s">
        <v>6844</v>
      </c>
      <c r="C1757" s="36" t="s">
        <v>6845</v>
      </c>
      <c r="D1757" s="36" t="s">
        <v>6846</v>
      </c>
      <c r="E1757" s="36" t="s">
        <v>4879</v>
      </c>
      <c r="F1757" s="36" t="s">
        <v>679</v>
      </c>
      <c r="G1757" s="36" t="s">
        <v>674</v>
      </c>
      <c r="H1757" s="36" t="s">
        <v>675</v>
      </c>
      <c r="I1757" s="37">
        <v>2.5499999999999998</v>
      </c>
      <c r="J1757" s="38">
        <v>10000</v>
      </c>
      <c r="K1757" s="36" t="s">
        <v>6848</v>
      </c>
      <c r="L1757" s="39">
        <v>43524</v>
      </c>
      <c r="M1757" s="39">
        <v>43579</v>
      </c>
      <c r="N1757" s="36" t="s">
        <v>4009</v>
      </c>
      <c r="O1757" s="36" t="s">
        <v>6853</v>
      </c>
      <c r="P1757" s="37">
        <v>0.255</v>
      </c>
      <c r="Q1757" s="36" t="s">
        <v>677</v>
      </c>
      <c r="R1757" s="36" t="s">
        <v>682</v>
      </c>
      <c r="S1757" s="4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</row>
    <row r="1758" spans="2:37">
      <c r="B1758" s="36" t="s">
        <v>11469</v>
      </c>
      <c r="C1758" s="36" t="s">
        <v>4010</v>
      </c>
      <c r="D1758" s="36" t="s">
        <v>6847</v>
      </c>
      <c r="E1758" s="36" t="s">
        <v>4879</v>
      </c>
      <c r="F1758" s="36" t="s">
        <v>679</v>
      </c>
      <c r="G1758" s="36" t="s">
        <v>674</v>
      </c>
      <c r="H1758" s="36" t="s">
        <v>675</v>
      </c>
      <c r="I1758" s="37">
        <v>2.6</v>
      </c>
      <c r="J1758" s="38">
        <v>10000</v>
      </c>
      <c r="K1758" s="36" t="s">
        <v>6848</v>
      </c>
      <c r="L1758" s="39">
        <v>43524</v>
      </c>
      <c r="M1758" s="39">
        <v>43579</v>
      </c>
      <c r="N1758" s="36" t="s">
        <v>4009</v>
      </c>
      <c r="O1758" s="36" t="s">
        <v>6853</v>
      </c>
      <c r="P1758" s="37">
        <v>0.21990000000000001</v>
      </c>
      <c r="Q1758" s="36" t="s">
        <v>677</v>
      </c>
      <c r="R1758" s="36" t="s">
        <v>682</v>
      </c>
      <c r="S1758" s="47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</row>
    <row r="1759" spans="2:37">
      <c r="B1759" s="36" t="s">
        <v>11470</v>
      </c>
      <c r="C1759" s="36" t="s">
        <v>4011</v>
      </c>
      <c r="D1759" s="36" t="s">
        <v>11471</v>
      </c>
      <c r="E1759" s="36" t="s">
        <v>4879</v>
      </c>
      <c r="F1759" s="36" t="s">
        <v>679</v>
      </c>
      <c r="G1759" s="36" t="s">
        <v>674</v>
      </c>
      <c r="H1759" s="36" t="s">
        <v>675</v>
      </c>
      <c r="I1759" s="37">
        <v>2.65</v>
      </c>
      <c r="J1759" s="38">
        <v>10000</v>
      </c>
      <c r="K1759" s="36" t="s">
        <v>6848</v>
      </c>
      <c r="L1759" s="39">
        <v>43524</v>
      </c>
      <c r="M1759" s="39">
        <v>43579</v>
      </c>
      <c r="N1759" s="36" t="s">
        <v>4009</v>
      </c>
      <c r="O1759" s="36" t="s">
        <v>6853</v>
      </c>
      <c r="P1759" s="37">
        <v>0.1867</v>
      </c>
      <c r="Q1759" s="36" t="s">
        <v>677</v>
      </c>
      <c r="R1759" s="36" t="s">
        <v>682</v>
      </c>
      <c r="S1759" s="47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</row>
    <row r="1760" spans="2:37">
      <c r="B1760" s="36" t="s">
        <v>6849</v>
      </c>
      <c r="C1760" s="36" t="s">
        <v>6850</v>
      </c>
      <c r="D1760" s="36" t="s">
        <v>6851</v>
      </c>
      <c r="E1760" s="36" t="s">
        <v>4879</v>
      </c>
      <c r="F1760" s="36" t="s">
        <v>679</v>
      </c>
      <c r="G1760" s="36" t="s">
        <v>674</v>
      </c>
      <c r="H1760" s="36" t="s">
        <v>675</v>
      </c>
      <c r="I1760" s="37">
        <v>2.7</v>
      </c>
      <c r="J1760" s="38">
        <v>10000</v>
      </c>
      <c r="K1760" s="36" t="s">
        <v>6848</v>
      </c>
      <c r="L1760" s="39">
        <v>43524</v>
      </c>
      <c r="M1760" s="39">
        <v>43579</v>
      </c>
      <c r="N1760" s="36" t="s">
        <v>4009</v>
      </c>
      <c r="O1760" s="36" t="s">
        <v>6853</v>
      </c>
      <c r="P1760" s="37">
        <v>0.16039999999999999</v>
      </c>
      <c r="Q1760" s="36" t="s">
        <v>677</v>
      </c>
      <c r="R1760" s="36" t="s">
        <v>682</v>
      </c>
      <c r="S1760" s="47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</row>
    <row r="1761" spans="2:37">
      <c r="B1761" s="36" t="s">
        <v>11472</v>
      </c>
      <c r="C1761" s="36" t="s">
        <v>11473</v>
      </c>
      <c r="D1761" s="36" t="s">
        <v>6852</v>
      </c>
      <c r="E1761" s="36" t="s">
        <v>4879</v>
      </c>
      <c r="F1761" s="36" t="s">
        <v>679</v>
      </c>
      <c r="G1761" s="36" t="s">
        <v>674</v>
      </c>
      <c r="H1761" s="36" t="s">
        <v>675</v>
      </c>
      <c r="I1761" s="37">
        <v>2.75</v>
      </c>
      <c r="J1761" s="38">
        <v>10000</v>
      </c>
      <c r="K1761" s="36" t="s">
        <v>6848</v>
      </c>
      <c r="L1761" s="39">
        <v>43524</v>
      </c>
      <c r="M1761" s="39">
        <v>43579</v>
      </c>
      <c r="N1761" s="36" t="s">
        <v>4009</v>
      </c>
      <c r="O1761" s="36" t="s">
        <v>6853</v>
      </c>
      <c r="P1761" s="37">
        <v>0.1351</v>
      </c>
      <c r="Q1761" s="36" t="s">
        <v>677</v>
      </c>
      <c r="R1761" s="36" t="s">
        <v>682</v>
      </c>
      <c r="S1761" s="47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</row>
    <row r="1762" spans="2:37">
      <c r="B1762" s="36" t="s">
        <v>4012</v>
      </c>
      <c r="C1762" s="36" t="s">
        <v>6854</v>
      </c>
      <c r="D1762" s="36" t="s">
        <v>6855</v>
      </c>
      <c r="E1762" s="36" t="s">
        <v>4879</v>
      </c>
      <c r="F1762" s="36" t="s">
        <v>679</v>
      </c>
      <c r="G1762" s="36" t="s">
        <v>674</v>
      </c>
      <c r="H1762" s="36" t="s">
        <v>675</v>
      </c>
      <c r="I1762" s="37">
        <v>2.8</v>
      </c>
      <c r="J1762" s="38">
        <v>10000</v>
      </c>
      <c r="K1762" s="36" t="s">
        <v>6848</v>
      </c>
      <c r="L1762" s="39">
        <v>43524</v>
      </c>
      <c r="M1762" s="39">
        <v>43579</v>
      </c>
      <c r="N1762" s="36" t="s">
        <v>4009</v>
      </c>
      <c r="O1762" s="36" t="s">
        <v>6853</v>
      </c>
      <c r="P1762" s="37">
        <v>0.1132</v>
      </c>
      <c r="Q1762" s="36" t="s">
        <v>677</v>
      </c>
      <c r="R1762" s="36" t="s">
        <v>682</v>
      </c>
      <c r="S1762" s="47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</row>
    <row r="1763" spans="2:37">
      <c r="B1763" s="36" t="s">
        <v>11474</v>
      </c>
      <c r="C1763" s="36" t="s">
        <v>6856</v>
      </c>
      <c r="D1763" s="36" t="s">
        <v>4013</v>
      </c>
      <c r="E1763" s="36" t="s">
        <v>4879</v>
      </c>
      <c r="F1763" s="36" t="s">
        <v>679</v>
      </c>
      <c r="G1763" s="36" t="s">
        <v>674</v>
      </c>
      <c r="H1763" s="36" t="s">
        <v>675</v>
      </c>
      <c r="I1763" s="37">
        <v>2.85</v>
      </c>
      <c r="J1763" s="38">
        <v>10000</v>
      </c>
      <c r="K1763" s="36" t="s">
        <v>6848</v>
      </c>
      <c r="L1763" s="39">
        <v>43524</v>
      </c>
      <c r="M1763" s="39">
        <v>43579</v>
      </c>
      <c r="N1763" s="36" t="s">
        <v>4009</v>
      </c>
      <c r="O1763" s="36" t="s">
        <v>6853</v>
      </c>
      <c r="P1763" s="37">
        <v>9.5100000000000004E-2</v>
      </c>
      <c r="Q1763" s="36" t="s">
        <v>677</v>
      </c>
      <c r="R1763" s="36" t="s">
        <v>682</v>
      </c>
      <c r="S1763" s="47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</row>
    <row r="1764" spans="2:37">
      <c r="B1764" s="36" t="s">
        <v>11475</v>
      </c>
      <c r="C1764" s="36" t="s">
        <v>11476</v>
      </c>
      <c r="D1764" s="36" t="s">
        <v>11477</v>
      </c>
      <c r="E1764" s="36" t="s">
        <v>4879</v>
      </c>
      <c r="F1764" s="36" t="s">
        <v>679</v>
      </c>
      <c r="G1764" s="36" t="s">
        <v>674</v>
      </c>
      <c r="H1764" s="36" t="s">
        <v>675</v>
      </c>
      <c r="I1764" s="37">
        <v>2.9</v>
      </c>
      <c r="J1764" s="38">
        <v>10000</v>
      </c>
      <c r="K1764" s="36" t="s">
        <v>6848</v>
      </c>
      <c r="L1764" s="39">
        <v>43524</v>
      </c>
      <c r="M1764" s="39">
        <v>43579</v>
      </c>
      <c r="N1764" s="36" t="s">
        <v>4009</v>
      </c>
      <c r="O1764" s="36" t="s">
        <v>6853</v>
      </c>
      <c r="P1764" s="37">
        <v>7.9000000000000001E-2</v>
      </c>
      <c r="Q1764" s="36" t="s">
        <v>677</v>
      </c>
      <c r="R1764" s="36" t="s">
        <v>682</v>
      </c>
      <c r="S1764" s="47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</row>
    <row r="1765" spans="2:37">
      <c r="B1765" s="36" t="s">
        <v>6857</v>
      </c>
      <c r="C1765" s="36" t="s">
        <v>158</v>
      </c>
      <c r="D1765" s="36" t="s">
        <v>11478</v>
      </c>
      <c r="E1765" s="36" t="s">
        <v>4879</v>
      </c>
      <c r="F1765" s="36" t="s">
        <v>679</v>
      </c>
      <c r="G1765" s="36" t="s">
        <v>674</v>
      </c>
      <c r="H1765" s="36" t="s">
        <v>675</v>
      </c>
      <c r="I1765" s="37">
        <v>2.95</v>
      </c>
      <c r="J1765" s="38">
        <v>10000</v>
      </c>
      <c r="K1765" s="36" t="s">
        <v>6848</v>
      </c>
      <c r="L1765" s="39">
        <v>43524</v>
      </c>
      <c r="M1765" s="39">
        <v>43579</v>
      </c>
      <c r="N1765" s="36" t="s">
        <v>4009</v>
      </c>
      <c r="O1765" s="36" t="s">
        <v>6853</v>
      </c>
      <c r="P1765" s="37">
        <v>6.6000000000000003E-2</v>
      </c>
      <c r="Q1765" s="36" t="s">
        <v>677</v>
      </c>
      <c r="R1765" s="36" t="s">
        <v>682</v>
      </c>
      <c r="S1765" s="47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</row>
    <row r="1766" spans="2:37">
      <c r="B1766" s="36" t="s">
        <v>4014</v>
      </c>
      <c r="C1766" s="36" t="s">
        <v>11479</v>
      </c>
      <c r="D1766" s="36" t="s">
        <v>11480</v>
      </c>
      <c r="E1766" s="36" t="s">
        <v>4879</v>
      </c>
      <c r="F1766" s="36" t="s">
        <v>679</v>
      </c>
      <c r="G1766" s="36" t="s">
        <v>692</v>
      </c>
      <c r="H1766" s="36" t="s">
        <v>675</v>
      </c>
      <c r="I1766" s="37">
        <v>2.5499999999999998</v>
      </c>
      <c r="J1766" s="38">
        <v>10000</v>
      </c>
      <c r="K1766" s="36" t="s">
        <v>6848</v>
      </c>
      <c r="L1766" s="39">
        <v>43524</v>
      </c>
      <c r="M1766" s="39">
        <v>43579</v>
      </c>
      <c r="N1766" s="36" t="s">
        <v>4009</v>
      </c>
      <c r="O1766" s="36" t="s">
        <v>6853</v>
      </c>
      <c r="P1766" s="37">
        <v>4.6100000000000002E-2</v>
      </c>
      <c r="Q1766" s="36" t="s">
        <v>677</v>
      </c>
      <c r="R1766" s="36" t="s">
        <v>682</v>
      </c>
      <c r="S1766" s="47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</row>
    <row r="1767" spans="2:37">
      <c r="B1767" s="36" t="s">
        <v>11481</v>
      </c>
      <c r="C1767" s="36" t="s">
        <v>6858</v>
      </c>
      <c r="D1767" s="36" t="s">
        <v>6859</v>
      </c>
      <c r="E1767" s="36" t="s">
        <v>4879</v>
      </c>
      <c r="F1767" s="36" t="s">
        <v>679</v>
      </c>
      <c r="G1767" s="36" t="s">
        <v>692</v>
      </c>
      <c r="H1767" s="36" t="s">
        <v>675</v>
      </c>
      <c r="I1767" s="37">
        <v>2.6</v>
      </c>
      <c r="J1767" s="38">
        <v>10000</v>
      </c>
      <c r="K1767" s="36" t="s">
        <v>6848</v>
      </c>
      <c r="L1767" s="39">
        <v>43524</v>
      </c>
      <c r="M1767" s="39">
        <v>43579</v>
      </c>
      <c r="N1767" s="36" t="s">
        <v>4009</v>
      </c>
      <c r="O1767" s="36" t="s">
        <v>6853</v>
      </c>
      <c r="P1767" s="37">
        <v>5.9900000000000002E-2</v>
      </c>
      <c r="Q1767" s="36" t="s">
        <v>677</v>
      </c>
      <c r="R1767" s="36" t="s">
        <v>682</v>
      </c>
      <c r="S1767" s="4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</row>
    <row r="1768" spans="2:37">
      <c r="B1768" s="36" t="s">
        <v>11482</v>
      </c>
      <c r="C1768" s="36" t="s">
        <v>6860</v>
      </c>
      <c r="D1768" s="36" t="s">
        <v>6861</v>
      </c>
      <c r="E1768" s="36" t="s">
        <v>4879</v>
      </c>
      <c r="F1768" s="36" t="s">
        <v>679</v>
      </c>
      <c r="G1768" s="36" t="s">
        <v>692</v>
      </c>
      <c r="H1768" s="36" t="s">
        <v>675</v>
      </c>
      <c r="I1768" s="37">
        <v>2.65</v>
      </c>
      <c r="J1768" s="38">
        <v>10000</v>
      </c>
      <c r="K1768" s="36" t="s">
        <v>6848</v>
      </c>
      <c r="L1768" s="39">
        <v>43524</v>
      </c>
      <c r="M1768" s="39">
        <v>43579</v>
      </c>
      <c r="N1768" s="36" t="s">
        <v>4009</v>
      </c>
      <c r="O1768" s="36" t="s">
        <v>6853</v>
      </c>
      <c r="P1768" s="37">
        <v>7.7100000000000002E-2</v>
      </c>
      <c r="Q1768" s="36" t="s">
        <v>677</v>
      </c>
      <c r="R1768" s="36" t="s">
        <v>682</v>
      </c>
      <c r="S1768" s="47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</row>
    <row r="1769" spans="2:37">
      <c r="B1769" s="36" t="s">
        <v>4015</v>
      </c>
      <c r="C1769" s="36" t="s">
        <v>11483</v>
      </c>
      <c r="D1769" s="36" t="s">
        <v>11484</v>
      </c>
      <c r="E1769" s="36" t="s">
        <v>4879</v>
      </c>
      <c r="F1769" s="36" t="s">
        <v>679</v>
      </c>
      <c r="G1769" s="36" t="s">
        <v>692</v>
      </c>
      <c r="H1769" s="36" t="s">
        <v>675</v>
      </c>
      <c r="I1769" s="37">
        <v>2.7</v>
      </c>
      <c r="J1769" s="38">
        <v>10000</v>
      </c>
      <c r="K1769" s="36" t="s">
        <v>6848</v>
      </c>
      <c r="L1769" s="39">
        <v>43524</v>
      </c>
      <c r="M1769" s="39">
        <v>43579</v>
      </c>
      <c r="N1769" s="36" t="s">
        <v>4009</v>
      </c>
      <c r="O1769" s="36" t="s">
        <v>6853</v>
      </c>
      <c r="P1769" s="37">
        <v>9.8900000000000002E-2</v>
      </c>
      <c r="Q1769" s="36" t="s">
        <v>9548</v>
      </c>
      <c r="R1769" s="36" t="s">
        <v>682</v>
      </c>
      <c r="S1769" s="47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</row>
    <row r="1770" spans="2:37">
      <c r="B1770" s="36" t="s">
        <v>4016</v>
      </c>
      <c r="C1770" s="36" t="s">
        <v>11485</v>
      </c>
      <c r="D1770" s="36" t="s">
        <v>11486</v>
      </c>
      <c r="E1770" s="36" t="s">
        <v>4879</v>
      </c>
      <c r="F1770" s="36" t="s">
        <v>679</v>
      </c>
      <c r="G1770" s="36" t="s">
        <v>692</v>
      </c>
      <c r="H1770" s="36" t="s">
        <v>675</v>
      </c>
      <c r="I1770" s="37">
        <v>2.75</v>
      </c>
      <c r="J1770" s="38">
        <v>10000</v>
      </c>
      <c r="K1770" s="36" t="s">
        <v>6848</v>
      </c>
      <c r="L1770" s="39">
        <v>43524</v>
      </c>
      <c r="M1770" s="39">
        <v>43579</v>
      </c>
      <c r="N1770" s="36" t="s">
        <v>4009</v>
      </c>
      <c r="O1770" s="36" t="s">
        <v>6853</v>
      </c>
      <c r="P1770" s="37">
        <v>0.1241</v>
      </c>
      <c r="Q1770" s="36" t="s">
        <v>677</v>
      </c>
      <c r="R1770" s="36" t="s">
        <v>682</v>
      </c>
      <c r="S1770" s="47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</row>
    <row r="1771" spans="2:37">
      <c r="B1771" s="36" t="s">
        <v>159</v>
      </c>
      <c r="C1771" s="36" t="s">
        <v>6862</v>
      </c>
      <c r="D1771" s="36" t="s">
        <v>6863</v>
      </c>
      <c r="E1771" s="36" t="s">
        <v>4879</v>
      </c>
      <c r="F1771" s="36" t="s">
        <v>679</v>
      </c>
      <c r="G1771" s="36" t="s">
        <v>692</v>
      </c>
      <c r="H1771" s="36" t="s">
        <v>675</v>
      </c>
      <c r="I1771" s="37">
        <v>2.8</v>
      </c>
      <c r="J1771" s="38">
        <v>10000</v>
      </c>
      <c r="K1771" s="36" t="s">
        <v>6848</v>
      </c>
      <c r="L1771" s="39">
        <v>43524</v>
      </c>
      <c r="M1771" s="39">
        <v>43579</v>
      </c>
      <c r="N1771" s="36" t="s">
        <v>4009</v>
      </c>
      <c r="O1771" s="36" t="s">
        <v>6853</v>
      </c>
      <c r="P1771" s="37">
        <v>0.152</v>
      </c>
      <c r="Q1771" s="36" t="s">
        <v>677</v>
      </c>
      <c r="R1771" s="36" t="s">
        <v>682</v>
      </c>
      <c r="S1771" s="47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</row>
    <row r="1772" spans="2:37">
      <c r="B1772" s="36" t="s">
        <v>4017</v>
      </c>
      <c r="C1772" s="36" t="s">
        <v>6864</v>
      </c>
      <c r="D1772" s="36" t="s">
        <v>4018</v>
      </c>
      <c r="E1772" s="36" t="s">
        <v>4879</v>
      </c>
      <c r="F1772" s="36" t="s">
        <v>679</v>
      </c>
      <c r="G1772" s="36" t="s">
        <v>692</v>
      </c>
      <c r="H1772" s="36" t="s">
        <v>675</v>
      </c>
      <c r="I1772" s="37">
        <v>2.85</v>
      </c>
      <c r="J1772" s="38">
        <v>10000</v>
      </c>
      <c r="K1772" s="36" t="s">
        <v>6848</v>
      </c>
      <c r="L1772" s="39">
        <v>43524</v>
      </c>
      <c r="M1772" s="39">
        <v>43579</v>
      </c>
      <c r="N1772" s="36" t="s">
        <v>4009</v>
      </c>
      <c r="O1772" s="36" t="s">
        <v>6853</v>
      </c>
      <c r="P1772" s="37">
        <v>0.18140000000000001</v>
      </c>
      <c r="Q1772" s="36" t="s">
        <v>677</v>
      </c>
      <c r="R1772" s="36" t="s">
        <v>682</v>
      </c>
      <c r="S1772" s="47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</row>
    <row r="1773" spans="2:37">
      <c r="B1773" s="36" t="s">
        <v>6865</v>
      </c>
      <c r="C1773" s="36" t="s">
        <v>6866</v>
      </c>
      <c r="D1773" s="36" t="s">
        <v>6867</v>
      </c>
      <c r="E1773" s="36" t="s">
        <v>4879</v>
      </c>
      <c r="F1773" s="36" t="s">
        <v>679</v>
      </c>
      <c r="G1773" s="36" t="s">
        <v>692</v>
      </c>
      <c r="H1773" s="36" t="s">
        <v>675</v>
      </c>
      <c r="I1773" s="37">
        <v>2.9</v>
      </c>
      <c r="J1773" s="38">
        <v>10000</v>
      </c>
      <c r="K1773" s="36" t="s">
        <v>6848</v>
      </c>
      <c r="L1773" s="39">
        <v>43524</v>
      </c>
      <c r="M1773" s="39">
        <v>43579</v>
      </c>
      <c r="N1773" s="36" t="s">
        <v>4009</v>
      </c>
      <c r="O1773" s="36" t="s">
        <v>6853</v>
      </c>
      <c r="P1773" s="37">
        <v>0.21429999999999999</v>
      </c>
      <c r="Q1773" s="36" t="s">
        <v>677</v>
      </c>
      <c r="R1773" s="36" t="s">
        <v>682</v>
      </c>
      <c r="S1773" s="47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</row>
    <row r="1774" spans="2:37">
      <c r="B1774" s="36" t="s">
        <v>6868</v>
      </c>
      <c r="C1774" s="36" t="s">
        <v>6869</v>
      </c>
      <c r="D1774" s="36" t="s">
        <v>6870</v>
      </c>
      <c r="E1774" s="36" t="s">
        <v>4879</v>
      </c>
      <c r="F1774" s="36" t="s">
        <v>679</v>
      </c>
      <c r="G1774" s="36" t="s">
        <v>692</v>
      </c>
      <c r="H1774" s="36" t="s">
        <v>675</v>
      </c>
      <c r="I1774" s="37">
        <v>2.95</v>
      </c>
      <c r="J1774" s="38">
        <v>10000</v>
      </c>
      <c r="K1774" s="36" t="s">
        <v>6848</v>
      </c>
      <c r="L1774" s="39">
        <v>43524</v>
      </c>
      <c r="M1774" s="39">
        <v>43579</v>
      </c>
      <c r="N1774" s="36" t="s">
        <v>4009</v>
      </c>
      <c r="O1774" s="36" t="s">
        <v>6853</v>
      </c>
      <c r="P1774" s="37">
        <v>0.25509999999999999</v>
      </c>
      <c r="Q1774" s="36" t="s">
        <v>677</v>
      </c>
      <c r="R1774" s="36" t="s">
        <v>682</v>
      </c>
      <c r="S1774" s="47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</row>
    <row r="1775" spans="2:37">
      <c r="B1775" s="36" t="s">
        <v>4019</v>
      </c>
      <c r="C1775" s="36" t="s">
        <v>11487</v>
      </c>
      <c r="D1775" s="36" t="s">
        <v>6871</v>
      </c>
      <c r="E1775" s="36" t="s">
        <v>4879</v>
      </c>
      <c r="F1775" s="36" t="s">
        <v>679</v>
      </c>
      <c r="G1775" s="36" t="s">
        <v>674</v>
      </c>
      <c r="H1775" s="36" t="s">
        <v>675</v>
      </c>
      <c r="I1775" s="37">
        <v>3</v>
      </c>
      <c r="J1775" s="38">
        <v>10000</v>
      </c>
      <c r="K1775" s="36" t="s">
        <v>6848</v>
      </c>
      <c r="L1775" s="39">
        <v>43528</v>
      </c>
      <c r="M1775" s="39">
        <v>43579</v>
      </c>
      <c r="N1775" s="36" t="s">
        <v>4009</v>
      </c>
      <c r="O1775" s="36" t="s">
        <v>6853</v>
      </c>
      <c r="P1775" s="37">
        <v>5.96E-2</v>
      </c>
      <c r="Q1775" s="36" t="s">
        <v>677</v>
      </c>
      <c r="R1775" s="36" t="s">
        <v>682</v>
      </c>
      <c r="S1775" s="47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</row>
    <row r="1776" spans="2:37">
      <c r="B1776" s="36" t="s">
        <v>11488</v>
      </c>
      <c r="C1776" s="36" t="s">
        <v>4020</v>
      </c>
      <c r="D1776" s="36" t="s">
        <v>4021</v>
      </c>
      <c r="E1776" s="36" t="s">
        <v>4879</v>
      </c>
      <c r="F1776" s="36" t="s">
        <v>679</v>
      </c>
      <c r="G1776" s="36" t="s">
        <v>692</v>
      </c>
      <c r="H1776" s="36" t="s">
        <v>675</v>
      </c>
      <c r="I1776" s="37">
        <v>3</v>
      </c>
      <c r="J1776" s="38">
        <v>10000</v>
      </c>
      <c r="K1776" s="36" t="s">
        <v>6848</v>
      </c>
      <c r="L1776" s="39">
        <v>43528</v>
      </c>
      <c r="M1776" s="39">
        <v>43579</v>
      </c>
      <c r="N1776" s="36" t="s">
        <v>4009</v>
      </c>
      <c r="O1776" s="36" t="s">
        <v>6853</v>
      </c>
      <c r="P1776" s="37">
        <v>0.23039999999999999</v>
      </c>
      <c r="Q1776" s="36" t="s">
        <v>677</v>
      </c>
      <c r="R1776" s="36" t="s">
        <v>682</v>
      </c>
      <c r="S1776" s="47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</row>
    <row r="1777" spans="2:37">
      <c r="B1777" s="36" t="s">
        <v>4022</v>
      </c>
      <c r="C1777" s="36" t="s">
        <v>11489</v>
      </c>
      <c r="D1777" s="36" t="s">
        <v>6872</v>
      </c>
      <c r="E1777" s="36" t="s">
        <v>4879</v>
      </c>
      <c r="F1777" s="36" t="s">
        <v>679</v>
      </c>
      <c r="G1777" s="36" t="s">
        <v>674</v>
      </c>
      <c r="H1777" s="36" t="s">
        <v>675</v>
      </c>
      <c r="I1777" s="37">
        <v>2.5</v>
      </c>
      <c r="J1777" s="38">
        <v>10000</v>
      </c>
      <c r="K1777" s="36" t="s">
        <v>6848</v>
      </c>
      <c r="L1777" s="39">
        <v>43535</v>
      </c>
      <c r="M1777" s="39">
        <v>43579</v>
      </c>
      <c r="N1777" s="36" t="s">
        <v>4009</v>
      </c>
      <c r="O1777" s="36" t="s">
        <v>6853</v>
      </c>
      <c r="P1777" s="37">
        <v>0.24399999999999999</v>
      </c>
      <c r="Q1777" s="36" t="s">
        <v>677</v>
      </c>
      <c r="R1777" s="36" t="s">
        <v>682</v>
      </c>
      <c r="S1777" s="4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</row>
    <row r="1778" spans="2:37">
      <c r="B1778" s="36" t="s">
        <v>11490</v>
      </c>
      <c r="C1778" s="36" t="s">
        <v>6873</v>
      </c>
      <c r="D1778" s="36" t="s">
        <v>6874</v>
      </c>
      <c r="E1778" s="36" t="s">
        <v>4879</v>
      </c>
      <c r="F1778" s="36" t="s">
        <v>679</v>
      </c>
      <c r="G1778" s="36" t="s">
        <v>692</v>
      </c>
      <c r="H1778" s="36" t="s">
        <v>675</v>
      </c>
      <c r="I1778" s="37">
        <v>2.5</v>
      </c>
      <c r="J1778" s="38">
        <v>10000</v>
      </c>
      <c r="K1778" s="36" t="s">
        <v>6848</v>
      </c>
      <c r="L1778" s="39">
        <v>43535</v>
      </c>
      <c r="M1778" s="39">
        <v>43579</v>
      </c>
      <c r="N1778" s="36" t="s">
        <v>4009</v>
      </c>
      <c r="O1778" s="36" t="s">
        <v>6853</v>
      </c>
      <c r="P1778" s="37">
        <v>5.4600000000000003E-2</v>
      </c>
      <c r="Q1778" s="36" t="s">
        <v>677</v>
      </c>
      <c r="R1778" s="36" t="s">
        <v>682</v>
      </c>
      <c r="S1778" s="47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</row>
    <row r="1779" spans="2:37">
      <c r="B1779" s="36" t="s">
        <v>11491</v>
      </c>
      <c r="C1779" s="36" t="s">
        <v>6875</v>
      </c>
      <c r="D1779" s="36" t="s">
        <v>4023</v>
      </c>
      <c r="E1779" s="36" t="s">
        <v>4879</v>
      </c>
      <c r="F1779" s="36" t="s">
        <v>679</v>
      </c>
      <c r="G1779" s="36" t="s">
        <v>674</v>
      </c>
      <c r="H1779" s="36" t="s">
        <v>675</v>
      </c>
      <c r="I1779" s="37">
        <v>2.5</v>
      </c>
      <c r="J1779" s="38">
        <v>10000</v>
      </c>
      <c r="K1779" s="36" t="s">
        <v>6876</v>
      </c>
      <c r="L1779" s="39">
        <v>43552</v>
      </c>
      <c r="M1779" s="39">
        <v>43607</v>
      </c>
      <c r="N1779" s="36" t="s">
        <v>6880</v>
      </c>
      <c r="O1779" s="36" t="s">
        <v>6877</v>
      </c>
      <c r="P1779" s="37">
        <v>0.2576</v>
      </c>
      <c r="Q1779" s="36" t="s">
        <v>677</v>
      </c>
      <c r="R1779" s="36" t="s">
        <v>682</v>
      </c>
      <c r="S1779" s="47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</row>
    <row r="1780" spans="2:37">
      <c r="B1780" s="36" t="s">
        <v>4024</v>
      </c>
      <c r="C1780" s="36" t="s">
        <v>6878</v>
      </c>
      <c r="D1780" s="36" t="s">
        <v>4025</v>
      </c>
      <c r="E1780" s="36" t="s">
        <v>4879</v>
      </c>
      <c r="F1780" s="36" t="s">
        <v>679</v>
      </c>
      <c r="G1780" s="36" t="s">
        <v>674</v>
      </c>
      <c r="H1780" s="36" t="s">
        <v>675</v>
      </c>
      <c r="I1780" s="37">
        <v>2.5499999999999998</v>
      </c>
      <c r="J1780" s="38">
        <v>10000</v>
      </c>
      <c r="K1780" s="36" t="s">
        <v>6876</v>
      </c>
      <c r="L1780" s="39">
        <v>43552</v>
      </c>
      <c r="M1780" s="39">
        <v>43607</v>
      </c>
      <c r="N1780" s="36" t="s">
        <v>6880</v>
      </c>
      <c r="O1780" s="36" t="s">
        <v>6877</v>
      </c>
      <c r="P1780" s="37">
        <v>0.219</v>
      </c>
      <c r="Q1780" s="36" t="s">
        <v>677</v>
      </c>
      <c r="R1780" s="36" t="s">
        <v>682</v>
      </c>
      <c r="S1780" s="47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</row>
    <row r="1781" spans="2:37">
      <c r="B1781" s="36" t="s">
        <v>6879</v>
      </c>
      <c r="C1781" s="36" t="s">
        <v>11492</v>
      </c>
      <c r="D1781" s="36" t="s">
        <v>11493</v>
      </c>
      <c r="E1781" s="36" t="s">
        <v>4879</v>
      </c>
      <c r="F1781" s="36" t="s">
        <v>679</v>
      </c>
      <c r="G1781" s="36" t="s">
        <v>674</v>
      </c>
      <c r="H1781" s="36" t="s">
        <v>675</v>
      </c>
      <c r="I1781" s="37">
        <v>2.6</v>
      </c>
      <c r="J1781" s="38">
        <v>10000</v>
      </c>
      <c r="K1781" s="36" t="s">
        <v>6876</v>
      </c>
      <c r="L1781" s="39">
        <v>43552</v>
      </c>
      <c r="M1781" s="39">
        <v>43607</v>
      </c>
      <c r="N1781" s="36" t="s">
        <v>6880</v>
      </c>
      <c r="O1781" s="36" t="s">
        <v>6877</v>
      </c>
      <c r="P1781" s="37">
        <v>0.18459999999999999</v>
      </c>
      <c r="Q1781" s="36" t="s">
        <v>677</v>
      </c>
      <c r="R1781" s="36" t="s">
        <v>682</v>
      </c>
      <c r="S1781" s="47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</row>
    <row r="1782" spans="2:37">
      <c r="B1782" s="36" t="s">
        <v>4026</v>
      </c>
      <c r="C1782" s="36" t="s">
        <v>11494</v>
      </c>
      <c r="D1782" s="36" t="s">
        <v>11495</v>
      </c>
      <c r="E1782" s="36" t="s">
        <v>4879</v>
      </c>
      <c r="F1782" s="36" t="s">
        <v>679</v>
      </c>
      <c r="G1782" s="36" t="s">
        <v>674</v>
      </c>
      <c r="H1782" s="36" t="s">
        <v>675</v>
      </c>
      <c r="I1782" s="37">
        <v>2.65</v>
      </c>
      <c r="J1782" s="38">
        <v>10000</v>
      </c>
      <c r="K1782" s="36" t="s">
        <v>6876</v>
      </c>
      <c r="L1782" s="39">
        <v>43552</v>
      </c>
      <c r="M1782" s="39">
        <v>43607</v>
      </c>
      <c r="N1782" s="36" t="s">
        <v>6880</v>
      </c>
      <c r="O1782" s="36" t="s">
        <v>6877</v>
      </c>
      <c r="P1782" s="37">
        <v>0.1517</v>
      </c>
      <c r="Q1782" s="36" t="s">
        <v>9548</v>
      </c>
      <c r="R1782" s="36" t="s">
        <v>682</v>
      </c>
      <c r="S1782" s="47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</row>
    <row r="1783" spans="2:37">
      <c r="B1783" s="36" t="s">
        <v>11496</v>
      </c>
      <c r="C1783" s="36" t="s">
        <v>4027</v>
      </c>
      <c r="D1783" s="36" t="s">
        <v>4028</v>
      </c>
      <c r="E1783" s="36" t="s">
        <v>4879</v>
      </c>
      <c r="F1783" s="36" t="s">
        <v>679</v>
      </c>
      <c r="G1783" s="36" t="s">
        <v>674</v>
      </c>
      <c r="H1783" s="36" t="s">
        <v>675</v>
      </c>
      <c r="I1783" s="37">
        <v>2.7</v>
      </c>
      <c r="J1783" s="38">
        <v>10000</v>
      </c>
      <c r="K1783" s="36" t="s">
        <v>6876</v>
      </c>
      <c r="L1783" s="39">
        <v>43552</v>
      </c>
      <c r="M1783" s="39">
        <v>43607</v>
      </c>
      <c r="N1783" s="36" t="s">
        <v>6880</v>
      </c>
      <c r="O1783" s="36" t="s">
        <v>6877</v>
      </c>
      <c r="P1783" s="37">
        <v>0.1239</v>
      </c>
      <c r="Q1783" s="36" t="s">
        <v>677</v>
      </c>
      <c r="R1783" s="36" t="s">
        <v>682</v>
      </c>
      <c r="S1783" s="47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</row>
    <row r="1784" spans="2:37">
      <c r="B1784" s="36" t="s">
        <v>490</v>
      </c>
      <c r="C1784" s="36" t="s">
        <v>11497</v>
      </c>
      <c r="D1784" s="36" t="s">
        <v>11498</v>
      </c>
      <c r="E1784" s="36" t="s">
        <v>4879</v>
      </c>
      <c r="F1784" s="36" t="s">
        <v>679</v>
      </c>
      <c r="G1784" s="36" t="s">
        <v>674</v>
      </c>
      <c r="H1784" s="36" t="s">
        <v>675</v>
      </c>
      <c r="I1784" s="37">
        <v>2.75</v>
      </c>
      <c r="J1784" s="38">
        <v>10000</v>
      </c>
      <c r="K1784" s="36" t="s">
        <v>6876</v>
      </c>
      <c r="L1784" s="39">
        <v>43552</v>
      </c>
      <c r="M1784" s="39">
        <v>43607</v>
      </c>
      <c r="N1784" s="36" t="s">
        <v>6880</v>
      </c>
      <c r="O1784" s="36" t="s">
        <v>6877</v>
      </c>
      <c r="P1784" s="37">
        <v>9.9500000000000005E-2</v>
      </c>
      <c r="Q1784" s="36" t="s">
        <v>677</v>
      </c>
      <c r="R1784" s="36" t="s">
        <v>682</v>
      </c>
      <c r="S1784" s="47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</row>
    <row r="1785" spans="2:37">
      <c r="B1785" s="36" t="s">
        <v>6881</v>
      </c>
      <c r="C1785" s="36" t="s">
        <v>6882</v>
      </c>
      <c r="D1785" s="36" t="s">
        <v>6883</v>
      </c>
      <c r="E1785" s="36" t="s">
        <v>4879</v>
      </c>
      <c r="F1785" s="36" t="s">
        <v>679</v>
      </c>
      <c r="G1785" s="36" t="s">
        <v>674</v>
      </c>
      <c r="H1785" s="36" t="s">
        <v>675</v>
      </c>
      <c r="I1785" s="37">
        <v>2.8</v>
      </c>
      <c r="J1785" s="38">
        <v>10000</v>
      </c>
      <c r="K1785" s="36" t="s">
        <v>6876</v>
      </c>
      <c r="L1785" s="39">
        <v>43552</v>
      </c>
      <c r="M1785" s="39">
        <v>43607</v>
      </c>
      <c r="N1785" s="36" t="s">
        <v>6880</v>
      </c>
      <c r="O1785" s="36" t="s">
        <v>6877</v>
      </c>
      <c r="P1785" s="37">
        <v>8.0100000000000005E-2</v>
      </c>
      <c r="Q1785" s="36" t="s">
        <v>677</v>
      </c>
      <c r="R1785" s="36" t="s">
        <v>682</v>
      </c>
      <c r="S1785" s="47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</row>
    <row r="1786" spans="2:37">
      <c r="B1786" s="36" t="s">
        <v>11499</v>
      </c>
      <c r="C1786" s="36" t="s">
        <v>6884</v>
      </c>
      <c r="D1786" s="36" t="s">
        <v>491</v>
      </c>
      <c r="E1786" s="36" t="s">
        <v>4879</v>
      </c>
      <c r="F1786" s="36" t="s">
        <v>679</v>
      </c>
      <c r="G1786" s="36" t="s">
        <v>674</v>
      </c>
      <c r="H1786" s="36" t="s">
        <v>675</v>
      </c>
      <c r="I1786" s="37">
        <v>2.85</v>
      </c>
      <c r="J1786" s="38">
        <v>10000</v>
      </c>
      <c r="K1786" s="36" t="s">
        <v>6876</v>
      </c>
      <c r="L1786" s="39">
        <v>43552</v>
      </c>
      <c r="M1786" s="39">
        <v>43607</v>
      </c>
      <c r="N1786" s="36" t="s">
        <v>6880</v>
      </c>
      <c r="O1786" s="36" t="s">
        <v>6877</v>
      </c>
      <c r="P1786" s="37">
        <v>6.3399999999999998E-2</v>
      </c>
      <c r="Q1786" s="36" t="s">
        <v>677</v>
      </c>
      <c r="R1786" s="36" t="s">
        <v>682</v>
      </c>
      <c r="S1786" s="47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</row>
    <row r="1787" spans="2:37">
      <c r="B1787" s="36" t="s">
        <v>4029</v>
      </c>
      <c r="C1787" s="36" t="s">
        <v>4030</v>
      </c>
      <c r="D1787" s="36" t="s">
        <v>4031</v>
      </c>
      <c r="E1787" s="36" t="s">
        <v>4879</v>
      </c>
      <c r="F1787" s="36" t="s">
        <v>679</v>
      </c>
      <c r="G1787" s="36" t="s">
        <v>674</v>
      </c>
      <c r="H1787" s="36" t="s">
        <v>675</v>
      </c>
      <c r="I1787" s="37">
        <v>2.9</v>
      </c>
      <c r="J1787" s="38">
        <v>10000</v>
      </c>
      <c r="K1787" s="36" t="s">
        <v>6876</v>
      </c>
      <c r="L1787" s="39">
        <v>43552</v>
      </c>
      <c r="M1787" s="39">
        <v>43607</v>
      </c>
      <c r="N1787" s="36" t="s">
        <v>6880</v>
      </c>
      <c r="O1787" s="36" t="s">
        <v>6877</v>
      </c>
      <c r="P1787" s="37">
        <v>4.9099999999999998E-2</v>
      </c>
      <c r="Q1787" s="36" t="s">
        <v>677</v>
      </c>
      <c r="R1787" s="36" t="s">
        <v>682</v>
      </c>
      <c r="S1787" s="4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</row>
    <row r="1788" spans="2:37">
      <c r="B1788" s="36" t="s">
        <v>6885</v>
      </c>
      <c r="C1788" s="36" t="s">
        <v>4032</v>
      </c>
      <c r="D1788" s="36" t="s">
        <v>6886</v>
      </c>
      <c r="E1788" s="36" t="s">
        <v>4879</v>
      </c>
      <c r="F1788" s="36" t="s">
        <v>679</v>
      </c>
      <c r="G1788" s="36" t="s">
        <v>692</v>
      </c>
      <c r="H1788" s="36" t="s">
        <v>675</v>
      </c>
      <c r="I1788" s="37">
        <v>2.5</v>
      </c>
      <c r="J1788" s="38">
        <v>10000</v>
      </c>
      <c r="K1788" s="36" t="s">
        <v>6876</v>
      </c>
      <c r="L1788" s="39">
        <v>43552</v>
      </c>
      <c r="M1788" s="39">
        <v>43607</v>
      </c>
      <c r="N1788" s="36" t="s">
        <v>6880</v>
      </c>
      <c r="O1788" s="36" t="s">
        <v>6877</v>
      </c>
      <c r="P1788" s="37">
        <v>2.5399999999999999E-2</v>
      </c>
      <c r="Q1788" s="36" t="s">
        <v>677</v>
      </c>
      <c r="R1788" s="36" t="s">
        <v>682</v>
      </c>
      <c r="S1788" s="47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</row>
    <row r="1789" spans="2:37">
      <c r="B1789" s="36" t="s">
        <v>11500</v>
      </c>
      <c r="C1789" s="36" t="s">
        <v>4033</v>
      </c>
      <c r="D1789" s="36" t="s">
        <v>4034</v>
      </c>
      <c r="E1789" s="36" t="s">
        <v>4879</v>
      </c>
      <c r="F1789" s="36" t="s">
        <v>679</v>
      </c>
      <c r="G1789" s="36" t="s">
        <v>692</v>
      </c>
      <c r="H1789" s="36" t="s">
        <v>675</v>
      </c>
      <c r="I1789" s="37">
        <v>2.5499999999999998</v>
      </c>
      <c r="J1789" s="38">
        <v>10000</v>
      </c>
      <c r="K1789" s="36" t="s">
        <v>6876</v>
      </c>
      <c r="L1789" s="39">
        <v>43552</v>
      </c>
      <c r="M1789" s="39">
        <v>43607</v>
      </c>
      <c r="N1789" s="36" t="s">
        <v>6880</v>
      </c>
      <c r="O1789" s="36" t="s">
        <v>6877</v>
      </c>
      <c r="P1789" s="37">
        <v>3.5299999999999998E-2</v>
      </c>
      <c r="Q1789" s="36" t="s">
        <v>677</v>
      </c>
      <c r="R1789" s="36" t="s">
        <v>682</v>
      </c>
      <c r="S1789" s="47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</row>
    <row r="1790" spans="2:37">
      <c r="B1790" s="36" t="s">
        <v>4035</v>
      </c>
      <c r="C1790" s="36" t="s">
        <v>4036</v>
      </c>
      <c r="D1790" s="36" t="s">
        <v>6887</v>
      </c>
      <c r="E1790" s="36" t="s">
        <v>4879</v>
      </c>
      <c r="F1790" s="36" t="s">
        <v>679</v>
      </c>
      <c r="G1790" s="36" t="s">
        <v>692</v>
      </c>
      <c r="H1790" s="36" t="s">
        <v>675</v>
      </c>
      <c r="I1790" s="37">
        <v>2.6</v>
      </c>
      <c r="J1790" s="38">
        <v>10000</v>
      </c>
      <c r="K1790" s="36" t="s">
        <v>6876</v>
      </c>
      <c r="L1790" s="39">
        <v>43552</v>
      </c>
      <c r="M1790" s="39">
        <v>43607</v>
      </c>
      <c r="N1790" s="36" t="s">
        <v>6880</v>
      </c>
      <c r="O1790" s="36" t="s">
        <v>6877</v>
      </c>
      <c r="P1790" s="37">
        <v>4.9399999999999999E-2</v>
      </c>
      <c r="Q1790" s="36" t="s">
        <v>677</v>
      </c>
      <c r="R1790" s="36" t="s">
        <v>682</v>
      </c>
      <c r="S1790" s="47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</row>
    <row r="1791" spans="2:37">
      <c r="B1791" s="36" t="s">
        <v>4037</v>
      </c>
      <c r="C1791" s="36" t="s">
        <v>6888</v>
      </c>
      <c r="D1791" s="36" t="s">
        <v>4038</v>
      </c>
      <c r="E1791" s="36" t="s">
        <v>4879</v>
      </c>
      <c r="F1791" s="36" t="s">
        <v>679</v>
      </c>
      <c r="G1791" s="36" t="s">
        <v>692</v>
      </c>
      <c r="H1791" s="36" t="s">
        <v>675</v>
      </c>
      <c r="I1791" s="37">
        <v>2.65</v>
      </c>
      <c r="J1791" s="38">
        <v>10000</v>
      </c>
      <c r="K1791" s="36" t="s">
        <v>6876</v>
      </c>
      <c r="L1791" s="39">
        <v>43552</v>
      </c>
      <c r="M1791" s="39">
        <v>43607</v>
      </c>
      <c r="N1791" s="36" t="s">
        <v>6880</v>
      </c>
      <c r="O1791" s="36" t="s">
        <v>6877</v>
      </c>
      <c r="P1791" s="37">
        <v>6.7199999999999996E-2</v>
      </c>
      <c r="Q1791" s="36" t="s">
        <v>677</v>
      </c>
      <c r="R1791" s="36" t="s">
        <v>682</v>
      </c>
      <c r="S1791" s="47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</row>
    <row r="1792" spans="2:37">
      <c r="B1792" s="36" t="s">
        <v>6889</v>
      </c>
      <c r="C1792" s="36" t="s">
        <v>11501</v>
      </c>
      <c r="D1792" s="36" t="s">
        <v>11502</v>
      </c>
      <c r="E1792" s="36" t="s">
        <v>4879</v>
      </c>
      <c r="F1792" s="36" t="s">
        <v>679</v>
      </c>
      <c r="G1792" s="36" t="s">
        <v>692</v>
      </c>
      <c r="H1792" s="36" t="s">
        <v>675</v>
      </c>
      <c r="I1792" s="37">
        <v>2.7</v>
      </c>
      <c r="J1792" s="38">
        <v>10000</v>
      </c>
      <c r="K1792" s="36" t="s">
        <v>6876</v>
      </c>
      <c r="L1792" s="39">
        <v>43552</v>
      </c>
      <c r="M1792" s="39">
        <v>43607</v>
      </c>
      <c r="N1792" s="36" t="s">
        <v>6880</v>
      </c>
      <c r="O1792" s="36" t="s">
        <v>6877</v>
      </c>
      <c r="P1792" s="37">
        <v>8.8700000000000001E-2</v>
      </c>
      <c r="Q1792" s="36" t="s">
        <v>677</v>
      </c>
      <c r="R1792" s="36" t="s">
        <v>682</v>
      </c>
      <c r="S1792" s="47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</row>
    <row r="1793" spans="2:37">
      <c r="B1793" s="36" t="s">
        <v>11503</v>
      </c>
      <c r="C1793" s="36" t="s">
        <v>160</v>
      </c>
      <c r="D1793" s="36" t="s">
        <v>4039</v>
      </c>
      <c r="E1793" s="36" t="s">
        <v>4879</v>
      </c>
      <c r="F1793" s="36" t="s">
        <v>679</v>
      </c>
      <c r="G1793" s="36" t="s">
        <v>692</v>
      </c>
      <c r="H1793" s="36" t="s">
        <v>675</v>
      </c>
      <c r="I1793" s="37">
        <v>2.75</v>
      </c>
      <c r="J1793" s="38">
        <v>10000</v>
      </c>
      <c r="K1793" s="36" t="s">
        <v>6876</v>
      </c>
      <c r="L1793" s="39">
        <v>43552</v>
      </c>
      <c r="M1793" s="39">
        <v>43607</v>
      </c>
      <c r="N1793" s="36" t="s">
        <v>6880</v>
      </c>
      <c r="O1793" s="36" t="s">
        <v>6877</v>
      </c>
      <c r="P1793" s="37">
        <v>0.1137</v>
      </c>
      <c r="Q1793" s="36" t="s">
        <v>677</v>
      </c>
      <c r="R1793" s="36" t="s">
        <v>682</v>
      </c>
      <c r="S1793" s="47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</row>
    <row r="1794" spans="2:37">
      <c r="B1794" s="36" t="s">
        <v>11504</v>
      </c>
      <c r="C1794" s="36" t="s">
        <v>11505</v>
      </c>
      <c r="D1794" s="36" t="s">
        <v>11506</v>
      </c>
      <c r="E1794" s="36" t="s">
        <v>4879</v>
      </c>
      <c r="F1794" s="36" t="s">
        <v>679</v>
      </c>
      <c r="G1794" s="36" t="s">
        <v>692</v>
      </c>
      <c r="H1794" s="36" t="s">
        <v>675</v>
      </c>
      <c r="I1794" s="37">
        <v>2.8</v>
      </c>
      <c r="J1794" s="38">
        <v>10000</v>
      </c>
      <c r="K1794" s="36" t="s">
        <v>6876</v>
      </c>
      <c r="L1794" s="39">
        <v>43552</v>
      </c>
      <c r="M1794" s="39">
        <v>43607</v>
      </c>
      <c r="N1794" s="36" t="s">
        <v>6880</v>
      </c>
      <c r="O1794" s="36" t="s">
        <v>6877</v>
      </c>
      <c r="P1794" s="37">
        <v>0.14319999999999999</v>
      </c>
      <c r="Q1794" s="36" t="s">
        <v>677</v>
      </c>
      <c r="R1794" s="36" t="s">
        <v>682</v>
      </c>
      <c r="S1794" s="47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</row>
    <row r="1795" spans="2:37">
      <c r="B1795" s="36" t="s">
        <v>11507</v>
      </c>
      <c r="C1795" s="36" t="s">
        <v>6890</v>
      </c>
      <c r="D1795" s="36" t="s">
        <v>11508</v>
      </c>
      <c r="E1795" s="36" t="s">
        <v>4879</v>
      </c>
      <c r="F1795" s="36" t="s">
        <v>679</v>
      </c>
      <c r="G1795" s="36" t="s">
        <v>692</v>
      </c>
      <c r="H1795" s="36" t="s">
        <v>675</v>
      </c>
      <c r="I1795" s="37">
        <v>2.85</v>
      </c>
      <c r="J1795" s="38">
        <v>10000</v>
      </c>
      <c r="K1795" s="36" t="s">
        <v>6876</v>
      </c>
      <c r="L1795" s="39">
        <v>43552</v>
      </c>
      <c r="M1795" s="39">
        <v>43607</v>
      </c>
      <c r="N1795" s="36" t="s">
        <v>6880</v>
      </c>
      <c r="O1795" s="36" t="s">
        <v>6877</v>
      </c>
      <c r="P1795" s="37">
        <v>0.17660000000000001</v>
      </c>
      <c r="Q1795" s="36" t="s">
        <v>677</v>
      </c>
      <c r="R1795" s="36" t="s">
        <v>682</v>
      </c>
      <c r="S1795" s="47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</row>
    <row r="1796" spans="2:37">
      <c r="B1796" s="36" t="s">
        <v>6891</v>
      </c>
      <c r="C1796" s="36" t="s">
        <v>4040</v>
      </c>
      <c r="D1796" s="36" t="s">
        <v>6892</v>
      </c>
      <c r="E1796" s="36" t="s">
        <v>4879</v>
      </c>
      <c r="F1796" s="36" t="s">
        <v>679</v>
      </c>
      <c r="G1796" s="36" t="s">
        <v>692</v>
      </c>
      <c r="H1796" s="36" t="s">
        <v>675</v>
      </c>
      <c r="I1796" s="37">
        <v>2.9</v>
      </c>
      <c r="J1796" s="38">
        <v>10000</v>
      </c>
      <c r="K1796" s="36" t="s">
        <v>6876</v>
      </c>
      <c r="L1796" s="39">
        <v>43552</v>
      </c>
      <c r="M1796" s="39">
        <v>43607</v>
      </c>
      <c r="N1796" s="36" t="s">
        <v>6880</v>
      </c>
      <c r="O1796" s="36" t="s">
        <v>6877</v>
      </c>
      <c r="P1796" s="37">
        <v>0.21340000000000001</v>
      </c>
      <c r="Q1796" s="36" t="s">
        <v>677</v>
      </c>
      <c r="R1796" s="36" t="s">
        <v>682</v>
      </c>
      <c r="S1796" s="47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</row>
    <row r="1797" spans="2:37">
      <c r="B1797" s="36" t="s">
        <v>6893</v>
      </c>
      <c r="C1797" s="36" t="s">
        <v>4041</v>
      </c>
      <c r="D1797" s="36" t="s">
        <v>6894</v>
      </c>
      <c r="E1797" s="36" t="s">
        <v>4879</v>
      </c>
      <c r="F1797" s="36" t="s">
        <v>679</v>
      </c>
      <c r="G1797" s="36" t="s">
        <v>674</v>
      </c>
      <c r="H1797" s="36" t="s">
        <v>675</v>
      </c>
      <c r="I1797" s="37">
        <v>2.95</v>
      </c>
      <c r="J1797" s="38">
        <v>10000</v>
      </c>
      <c r="K1797" s="36" t="s">
        <v>6876</v>
      </c>
      <c r="L1797" s="39">
        <v>43556</v>
      </c>
      <c r="M1797" s="39">
        <v>43607</v>
      </c>
      <c r="N1797" s="36" t="s">
        <v>6880</v>
      </c>
      <c r="O1797" s="36" t="s">
        <v>6877</v>
      </c>
      <c r="P1797" s="37">
        <v>6.7299999999999999E-2</v>
      </c>
      <c r="Q1797" s="36" t="s">
        <v>677</v>
      </c>
      <c r="R1797" s="36" t="s">
        <v>682</v>
      </c>
      <c r="S1797" s="4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</row>
    <row r="1798" spans="2:37">
      <c r="B1798" s="36" t="s">
        <v>11509</v>
      </c>
      <c r="C1798" s="36" t="s">
        <v>6895</v>
      </c>
      <c r="D1798" s="36" t="s">
        <v>11510</v>
      </c>
      <c r="E1798" s="36" t="s">
        <v>4879</v>
      </c>
      <c r="F1798" s="36" t="s">
        <v>679</v>
      </c>
      <c r="G1798" s="36" t="s">
        <v>674</v>
      </c>
      <c r="H1798" s="36" t="s">
        <v>675</v>
      </c>
      <c r="I1798" s="37">
        <v>3</v>
      </c>
      <c r="J1798" s="38">
        <v>10000</v>
      </c>
      <c r="K1798" s="36" t="s">
        <v>6876</v>
      </c>
      <c r="L1798" s="39">
        <v>43556</v>
      </c>
      <c r="M1798" s="39">
        <v>43607</v>
      </c>
      <c r="N1798" s="36" t="s">
        <v>6880</v>
      </c>
      <c r="O1798" s="36" t="s">
        <v>6877</v>
      </c>
      <c r="P1798" s="37">
        <v>5.2600000000000001E-2</v>
      </c>
      <c r="Q1798" s="36" t="s">
        <v>677</v>
      </c>
      <c r="R1798" s="36" t="s">
        <v>682</v>
      </c>
      <c r="S1798" s="47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</row>
    <row r="1799" spans="2:37">
      <c r="B1799" s="36" t="s">
        <v>4042</v>
      </c>
      <c r="C1799" s="36" t="s">
        <v>6896</v>
      </c>
      <c r="D1799" s="36" t="s">
        <v>11511</v>
      </c>
      <c r="E1799" s="36" t="s">
        <v>4879</v>
      </c>
      <c r="F1799" s="36" t="s">
        <v>679</v>
      </c>
      <c r="G1799" s="36" t="s">
        <v>692</v>
      </c>
      <c r="H1799" s="36" t="s">
        <v>675</v>
      </c>
      <c r="I1799" s="37">
        <v>2.95</v>
      </c>
      <c r="J1799" s="38">
        <v>10000</v>
      </c>
      <c r="K1799" s="36" t="s">
        <v>6876</v>
      </c>
      <c r="L1799" s="39">
        <v>43556</v>
      </c>
      <c r="M1799" s="39">
        <v>43607</v>
      </c>
      <c r="N1799" s="36" t="s">
        <v>6880</v>
      </c>
      <c r="O1799" s="36" t="s">
        <v>6877</v>
      </c>
      <c r="P1799" s="37">
        <v>0.17929999999999999</v>
      </c>
      <c r="Q1799" s="36" t="s">
        <v>677</v>
      </c>
      <c r="R1799" s="36" t="s">
        <v>682</v>
      </c>
      <c r="S1799" s="47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</row>
    <row r="1800" spans="2:37">
      <c r="B1800" s="36" t="s">
        <v>4043</v>
      </c>
      <c r="C1800" s="36" t="s">
        <v>6897</v>
      </c>
      <c r="D1800" s="36" t="s">
        <v>6898</v>
      </c>
      <c r="E1800" s="36" t="s">
        <v>4879</v>
      </c>
      <c r="F1800" s="36" t="s">
        <v>679</v>
      </c>
      <c r="G1800" s="36" t="s">
        <v>692</v>
      </c>
      <c r="H1800" s="36" t="s">
        <v>675</v>
      </c>
      <c r="I1800" s="37">
        <v>3</v>
      </c>
      <c r="J1800" s="38">
        <v>10000</v>
      </c>
      <c r="K1800" s="36" t="s">
        <v>6876</v>
      </c>
      <c r="L1800" s="39">
        <v>43556</v>
      </c>
      <c r="M1800" s="39">
        <v>43607</v>
      </c>
      <c r="N1800" s="36" t="s">
        <v>6880</v>
      </c>
      <c r="O1800" s="36" t="s">
        <v>6877</v>
      </c>
      <c r="P1800" s="37">
        <v>0.21479999999999999</v>
      </c>
      <c r="Q1800" s="36" t="s">
        <v>677</v>
      </c>
      <c r="R1800" s="36" t="s">
        <v>682</v>
      </c>
      <c r="S1800" s="47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</row>
    <row r="1801" spans="2:37">
      <c r="B1801" s="36" t="s">
        <v>4044</v>
      </c>
      <c r="C1801" s="36" t="s">
        <v>6899</v>
      </c>
      <c r="D1801" s="36" t="s">
        <v>4045</v>
      </c>
      <c r="E1801" s="36" t="s">
        <v>4879</v>
      </c>
      <c r="F1801" s="36" t="s">
        <v>679</v>
      </c>
      <c r="G1801" s="36" t="s">
        <v>674</v>
      </c>
      <c r="H1801" s="36" t="s">
        <v>675</v>
      </c>
      <c r="I1801" s="37">
        <v>3.1</v>
      </c>
      <c r="J1801" s="38">
        <v>10000</v>
      </c>
      <c r="K1801" s="36" t="s">
        <v>6848</v>
      </c>
      <c r="L1801" s="39">
        <v>43557</v>
      </c>
      <c r="M1801" s="39">
        <v>43579</v>
      </c>
      <c r="N1801" s="36" t="s">
        <v>4009</v>
      </c>
      <c r="O1801" s="36" t="s">
        <v>6853</v>
      </c>
      <c r="P1801" s="37">
        <v>2.1999999999999999E-2</v>
      </c>
      <c r="Q1801" s="36" t="s">
        <v>677</v>
      </c>
      <c r="R1801" s="36" t="s">
        <v>682</v>
      </c>
      <c r="S1801" s="47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</row>
    <row r="1802" spans="2:37">
      <c r="B1802" s="36" t="s">
        <v>4046</v>
      </c>
      <c r="C1802" s="36" t="s">
        <v>11512</v>
      </c>
      <c r="D1802" s="36" t="s">
        <v>4047</v>
      </c>
      <c r="E1802" s="36" t="s">
        <v>4879</v>
      </c>
      <c r="F1802" s="36" t="s">
        <v>679</v>
      </c>
      <c r="G1802" s="36" t="s">
        <v>692</v>
      </c>
      <c r="H1802" s="36" t="s">
        <v>675</v>
      </c>
      <c r="I1802" s="37">
        <v>3.1</v>
      </c>
      <c r="J1802" s="38">
        <v>10000</v>
      </c>
      <c r="K1802" s="36" t="s">
        <v>6848</v>
      </c>
      <c r="L1802" s="39">
        <v>43557</v>
      </c>
      <c r="M1802" s="39">
        <v>43579</v>
      </c>
      <c r="N1802" s="36" t="s">
        <v>4009</v>
      </c>
      <c r="O1802" s="36" t="s">
        <v>6853</v>
      </c>
      <c r="P1802" s="37">
        <v>0.2419</v>
      </c>
      <c r="Q1802" s="36" t="s">
        <v>677</v>
      </c>
      <c r="R1802" s="36" t="s">
        <v>682</v>
      </c>
      <c r="S1802" s="47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</row>
    <row r="1803" spans="2:37">
      <c r="B1803" s="36" t="s">
        <v>6900</v>
      </c>
      <c r="C1803" s="36" t="s">
        <v>11513</v>
      </c>
      <c r="D1803" s="36" t="s">
        <v>11514</v>
      </c>
      <c r="E1803" s="36" t="s">
        <v>4879</v>
      </c>
      <c r="F1803" s="36" t="s">
        <v>679</v>
      </c>
      <c r="G1803" s="36" t="s">
        <v>674</v>
      </c>
      <c r="H1803" s="36" t="s">
        <v>675</v>
      </c>
      <c r="I1803" s="37">
        <v>3.1</v>
      </c>
      <c r="J1803" s="38">
        <v>10000</v>
      </c>
      <c r="K1803" s="36" t="s">
        <v>6876</v>
      </c>
      <c r="L1803" s="39">
        <v>43557</v>
      </c>
      <c r="M1803" s="39">
        <v>43607</v>
      </c>
      <c r="N1803" s="36" t="s">
        <v>6880</v>
      </c>
      <c r="O1803" s="36" t="s">
        <v>6877</v>
      </c>
      <c r="P1803" s="37">
        <v>4.7699999999999999E-2</v>
      </c>
      <c r="Q1803" s="36" t="s">
        <v>677</v>
      </c>
      <c r="R1803" s="36" t="s">
        <v>682</v>
      </c>
      <c r="S1803" s="47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</row>
    <row r="1804" spans="2:37">
      <c r="B1804" s="36" t="s">
        <v>4048</v>
      </c>
      <c r="C1804" s="36" t="s">
        <v>492</v>
      </c>
      <c r="D1804" s="36" t="s">
        <v>6901</v>
      </c>
      <c r="E1804" s="36" t="s">
        <v>4879</v>
      </c>
      <c r="F1804" s="36" t="s">
        <v>679</v>
      </c>
      <c r="G1804" s="36" t="s">
        <v>692</v>
      </c>
      <c r="H1804" s="36" t="s">
        <v>675</v>
      </c>
      <c r="I1804" s="37">
        <v>3.1</v>
      </c>
      <c r="J1804" s="38">
        <v>10000</v>
      </c>
      <c r="K1804" s="36" t="s">
        <v>6876</v>
      </c>
      <c r="L1804" s="39">
        <v>43557</v>
      </c>
      <c r="M1804" s="39">
        <v>43607</v>
      </c>
      <c r="N1804" s="36" t="s">
        <v>6880</v>
      </c>
      <c r="O1804" s="36" t="s">
        <v>6877</v>
      </c>
      <c r="P1804" s="37">
        <v>0.25729999999999997</v>
      </c>
      <c r="Q1804" s="36" t="s">
        <v>677</v>
      </c>
      <c r="R1804" s="36" t="s">
        <v>682</v>
      </c>
      <c r="S1804" s="47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</row>
    <row r="1805" spans="2:37">
      <c r="B1805" s="36" t="s">
        <v>11515</v>
      </c>
      <c r="C1805" s="36" t="s">
        <v>493</v>
      </c>
      <c r="D1805" s="36" t="s">
        <v>11516</v>
      </c>
      <c r="E1805" s="36" t="s">
        <v>4879</v>
      </c>
      <c r="F1805" s="36" t="s">
        <v>679</v>
      </c>
      <c r="G1805" s="36" t="s">
        <v>674</v>
      </c>
      <c r="H1805" s="36" t="s">
        <v>675</v>
      </c>
      <c r="I1805" s="37">
        <v>3.1</v>
      </c>
      <c r="J1805" s="38">
        <v>10000</v>
      </c>
      <c r="K1805" s="36" t="s">
        <v>6546</v>
      </c>
      <c r="L1805" s="39">
        <v>43557</v>
      </c>
      <c r="M1805" s="39">
        <v>43642</v>
      </c>
      <c r="N1805" s="36" t="s">
        <v>6549</v>
      </c>
      <c r="O1805" s="36" t="s">
        <v>6557</v>
      </c>
      <c r="P1805" s="37">
        <v>8.2199999999999995E-2</v>
      </c>
      <c r="Q1805" s="36" t="s">
        <v>677</v>
      </c>
      <c r="R1805" s="36" t="s">
        <v>682</v>
      </c>
      <c r="S1805" s="47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</row>
    <row r="1806" spans="2:37">
      <c r="B1806" s="36" t="s">
        <v>11517</v>
      </c>
      <c r="C1806" s="36" t="s">
        <v>11518</v>
      </c>
      <c r="D1806" s="36" t="s">
        <v>11519</v>
      </c>
      <c r="E1806" s="36" t="s">
        <v>4879</v>
      </c>
      <c r="F1806" s="36" t="s">
        <v>679</v>
      </c>
      <c r="G1806" s="36" t="s">
        <v>692</v>
      </c>
      <c r="H1806" s="36" t="s">
        <v>675</v>
      </c>
      <c r="I1806" s="37">
        <v>3.1</v>
      </c>
      <c r="J1806" s="38">
        <v>10000</v>
      </c>
      <c r="K1806" s="36" t="s">
        <v>6546</v>
      </c>
      <c r="L1806" s="39">
        <v>43557</v>
      </c>
      <c r="M1806" s="39">
        <v>43642</v>
      </c>
      <c r="N1806" s="36" t="s">
        <v>6549</v>
      </c>
      <c r="O1806" s="36" t="s">
        <v>6557</v>
      </c>
      <c r="P1806" s="37">
        <v>0.28320000000000001</v>
      </c>
      <c r="Q1806" s="36" t="s">
        <v>677</v>
      </c>
      <c r="R1806" s="36" t="s">
        <v>682</v>
      </c>
      <c r="S1806" s="47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</row>
    <row r="1807" spans="2:37">
      <c r="B1807" s="36" t="s">
        <v>6902</v>
      </c>
      <c r="C1807" s="36" t="s">
        <v>161</v>
      </c>
      <c r="D1807" s="36" t="s">
        <v>4049</v>
      </c>
      <c r="E1807" s="36" t="s">
        <v>4879</v>
      </c>
      <c r="F1807" s="36" t="s">
        <v>679</v>
      </c>
      <c r="G1807" s="36" t="s">
        <v>674</v>
      </c>
      <c r="H1807" s="36" t="s">
        <v>675</v>
      </c>
      <c r="I1807" s="37">
        <v>3.1</v>
      </c>
      <c r="J1807" s="38">
        <v>10000</v>
      </c>
      <c r="K1807" s="36" t="s">
        <v>3962</v>
      </c>
      <c r="L1807" s="39">
        <v>43557</v>
      </c>
      <c r="M1807" s="39">
        <v>43733</v>
      </c>
      <c r="N1807" s="36" t="s">
        <v>6764</v>
      </c>
      <c r="O1807" s="36" t="s">
        <v>6766</v>
      </c>
      <c r="P1807" s="37">
        <v>0.15160000000000001</v>
      </c>
      <c r="Q1807" s="36" t="s">
        <v>677</v>
      </c>
      <c r="R1807" s="36" t="s">
        <v>682</v>
      </c>
      <c r="S1807" s="4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</row>
    <row r="1808" spans="2:37">
      <c r="B1808" s="36" t="s">
        <v>4050</v>
      </c>
      <c r="C1808" s="36" t="s">
        <v>4051</v>
      </c>
      <c r="D1808" s="36" t="s">
        <v>11520</v>
      </c>
      <c r="E1808" s="36" t="s">
        <v>4879</v>
      </c>
      <c r="F1808" s="36" t="s">
        <v>679</v>
      </c>
      <c r="G1808" s="36" t="s">
        <v>692</v>
      </c>
      <c r="H1808" s="36" t="s">
        <v>675</v>
      </c>
      <c r="I1808" s="37">
        <v>3.1</v>
      </c>
      <c r="J1808" s="38">
        <v>10000</v>
      </c>
      <c r="K1808" s="36" t="s">
        <v>3962</v>
      </c>
      <c r="L1808" s="39">
        <v>43557</v>
      </c>
      <c r="M1808" s="39">
        <v>43733</v>
      </c>
      <c r="N1808" s="36" t="s">
        <v>6764</v>
      </c>
      <c r="O1808" s="36" t="s">
        <v>6766</v>
      </c>
      <c r="P1808" s="37">
        <v>0.31969999999999998</v>
      </c>
      <c r="Q1808" s="36" t="s">
        <v>677</v>
      </c>
      <c r="R1808" s="36" t="s">
        <v>682</v>
      </c>
      <c r="S1808" s="47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</row>
    <row r="1809" spans="2:37">
      <c r="B1809" s="36" t="s">
        <v>162</v>
      </c>
      <c r="C1809" s="36" t="s">
        <v>4052</v>
      </c>
      <c r="D1809" s="36" t="s">
        <v>11521</v>
      </c>
      <c r="E1809" s="36" t="s">
        <v>4879</v>
      </c>
      <c r="F1809" s="36" t="s">
        <v>679</v>
      </c>
      <c r="G1809" s="36" t="s">
        <v>674</v>
      </c>
      <c r="H1809" s="36" t="s">
        <v>675</v>
      </c>
      <c r="I1809" s="37">
        <v>3.2</v>
      </c>
      <c r="J1809" s="38">
        <v>10000</v>
      </c>
      <c r="K1809" s="36" t="s">
        <v>6848</v>
      </c>
      <c r="L1809" s="39">
        <v>43559</v>
      </c>
      <c r="M1809" s="39">
        <v>43579</v>
      </c>
      <c r="N1809" s="36" t="s">
        <v>4009</v>
      </c>
      <c r="O1809" s="36" t="s">
        <v>6853</v>
      </c>
      <c r="P1809" s="37">
        <v>1.29E-2</v>
      </c>
      <c r="Q1809" s="36" t="s">
        <v>677</v>
      </c>
      <c r="R1809" s="36" t="s">
        <v>682</v>
      </c>
      <c r="S1809" s="47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</row>
    <row r="1810" spans="2:37">
      <c r="B1810" s="36" t="s">
        <v>4053</v>
      </c>
      <c r="C1810" s="36" t="s">
        <v>4054</v>
      </c>
      <c r="D1810" s="36" t="s">
        <v>11522</v>
      </c>
      <c r="E1810" s="36" t="s">
        <v>4879</v>
      </c>
      <c r="F1810" s="36" t="s">
        <v>679</v>
      </c>
      <c r="G1810" s="36" t="s">
        <v>692</v>
      </c>
      <c r="H1810" s="36" t="s">
        <v>675</v>
      </c>
      <c r="I1810" s="37">
        <v>3.2</v>
      </c>
      <c r="J1810" s="38">
        <v>10000</v>
      </c>
      <c r="K1810" s="36" t="s">
        <v>6848</v>
      </c>
      <c r="L1810" s="39">
        <v>43559</v>
      </c>
      <c r="M1810" s="39">
        <v>43579</v>
      </c>
      <c r="N1810" s="36" t="s">
        <v>4009</v>
      </c>
      <c r="O1810" s="36" t="s">
        <v>6853</v>
      </c>
      <c r="P1810" s="37">
        <v>0.3034</v>
      </c>
      <c r="Q1810" s="36" t="s">
        <v>677</v>
      </c>
      <c r="R1810" s="36" t="s">
        <v>682</v>
      </c>
      <c r="S1810" s="47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</row>
    <row r="1811" spans="2:37">
      <c r="B1811" s="36" t="s">
        <v>4055</v>
      </c>
      <c r="C1811" s="36" t="s">
        <v>11523</v>
      </c>
      <c r="D1811" s="36" t="s">
        <v>11524</v>
      </c>
      <c r="E1811" s="36" t="s">
        <v>4879</v>
      </c>
      <c r="F1811" s="36" t="s">
        <v>679</v>
      </c>
      <c r="G1811" s="36" t="s">
        <v>674</v>
      </c>
      <c r="H1811" s="36" t="s">
        <v>675</v>
      </c>
      <c r="I1811" s="37">
        <v>3.2</v>
      </c>
      <c r="J1811" s="38">
        <v>10000</v>
      </c>
      <c r="K1811" s="36" t="s">
        <v>6876</v>
      </c>
      <c r="L1811" s="39">
        <v>43559</v>
      </c>
      <c r="M1811" s="39">
        <v>43607</v>
      </c>
      <c r="N1811" s="36" t="s">
        <v>6880</v>
      </c>
      <c r="O1811" s="36" t="s">
        <v>6877</v>
      </c>
      <c r="P1811" s="37">
        <v>3.85E-2</v>
      </c>
      <c r="Q1811" s="36" t="s">
        <v>677</v>
      </c>
      <c r="R1811" s="36" t="s">
        <v>682</v>
      </c>
      <c r="S1811" s="47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</row>
    <row r="1812" spans="2:37">
      <c r="B1812" s="36" t="s">
        <v>494</v>
      </c>
      <c r="C1812" s="36" t="s">
        <v>4056</v>
      </c>
      <c r="D1812" s="36" t="s">
        <v>4057</v>
      </c>
      <c r="E1812" s="36" t="s">
        <v>4879</v>
      </c>
      <c r="F1812" s="36" t="s">
        <v>679</v>
      </c>
      <c r="G1812" s="36" t="s">
        <v>692</v>
      </c>
      <c r="H1812" s="36" t="s">
        <v>675</v>
      </c>
      <c r="I1812" s="37">
        <v>3.2</v>
      </c>
      <c r="J1812" s="38">
        <v>10000</v>
      </c>
      <c r="K1812" s="36" t="s">
        <v>6876</v>
      </c>
      <c r="L1812" s="39">
        <v>43559</v>
      </c>
      <c r="M1812" s="39">
        <v>43607</v>
      </c>
      <c r="N1812" s="36" t="s">
        <v>6880</v>
      </c>
      <c r="O1812" s="36" t="s">
        <v>6877</v>
      </c>
      <c r="P1812" s="37">
        <v>0.31809999999999999</v>
      </c>
      <c r="Q1812" s="36" t="s">
        <v>677</v>
      </c>
      <c r="R1812" s="36" t="s">
        <v>682</v>
      </c>
      <c r="S1812" s="47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</row>
    <row r="1813" spans="2:37">
      <c r="B1813" s="36" t="s">
        <v>6903</v>
      </c>
      <c r="C1813" s="36" t="s">
        <v>4058</v>
      </c>
      <c r="D1813" s="36" t="s">
        <v>4059</v>
      </c>
      <c r="E1813" s="36" t="s">
        <v>4879</v>
      </c>
      <c r="F1813" s="36" t="s">
        <v>679</v>
      </c>
      <c r="G1813" s="36" t="s">
        <v>674</v>
      </c>
      <c r="H1813" s="36" t="s">
        <v>675</v>
      </c>
      <c r="I1813" s="37">
        <v>3.2</v>
      </c>
      <c r="J1813" s="38">
        <v>10000</v>
      </c>
      <c r="K1813" s="36" t="s">
        <v>6546</v>
      </c>
      <c r="L1813" s="39">
        <v>43559</v>
      </c>
      <c r="M1813" s="39">
        <v>43642</v>
      </c>
      <c r="N1813" s="36" t="s">
        <v>6549</v>
      </c>
      <c r="O1813" s="36" t="s">
        <v>6557</v>
      </c>
      <c r="P1813" s="37">
        <v>6.5799999999999997E-2</v>
      </c>
      <c r="Q1813" s="36" t="s">
        <v>677</v>
      </c>
      <c r="R1813" s="36" t="s">
        <v>682</v>
      </c>
      <c r="S1813" s="47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</row>
    <row r="1814" spans="2:37">
      <c r="B1814" s="36" t="s">
        <v>4060</v>
      </c>
      <c r="C1814" s="36" t="s">
        <v>6904</v>
      </c>
      <c r="D1814" s="36" t="s">
        <v>4061</v>
      </c>
      <c r="E1814" s="36" t="s">
        <v>4879</v>
      </c>
      <c r="F1814" s="36" t="s">
        <v>679</v>
      </c>
      <c r="G1814" s="36" t="s">
        <v>692</v>
      </c>
      <c r="H1814" s="36" t="s">
        <v>9446</v>
      </c>
      <c r="I1814" s="37">
        <v>3.2</v>
      </c>
      <c r="J1814" s="38">
        <v>10000</v>
      </c>
      <c r="K1814" s="36" t="s">
        <v>6546</v>
      </c>
      <c r="L1814" s="39">
        <v>43559</v>
      </c>
      <c r="M1814" s="39">
        <v>43642</v>
      </c>
      <c r="N1814" s="36" t="s">
        <v>6549</v>
      </c>
      <c r="O1814" s="36" t="s">
        <v>6557</v>
      </c>
      <c r="P1814" s="37">
        <v>0.33539999999999998</v>
      </c>
      <c r="Q1814" s="36" t="s">
        <v>677</v>
      </c>
      <c r="R1814" s="36" t="s">
        <v>682</v>
      </c>
      <c r="S1814" s="47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</row>
    <row r="1815" spans="2:37">
      <c r="B1815" s="36" t="s">
        <v>6905</v>
      </c>
      <c r="C1815" s="36" t="s">
        <v>11525</v>
      </c>
      <c r="D1815" s="36" t="s">
        <v>11526</v>
      </c>
      <c r="E1815" s="36" t="s">
        <v>4879</v>
      </c>
      <c r="F1815" s="36" t="s">
        <v>679</v>
      </c>
      <c r="G1815" s="36" t="s">
        <v>674</v>
      </c>
      <c r="H1815" s="36" t="s">
        <v>675</v>
      </c>
      <c r="I1815" s="37">
        <v>3.2</v>
      </c>
      <c r="J1815" s="38">
        <v>10000</v>
      </c>
      <c r="K1815" s="36" t="s">
        <v>3962</v>
      </c>
      <c r="L1815" s="39">
        <v>43559</v>
      </c>
      <c r="M1815" s="39">
        <v>43733</v>
      </c>
      <c r="N1815" s="36" t="s">
        <v>6764</v>
      </c>
      <c r="O1815" s="36" t="s">
        <v>6766</v>
      </c>
      <c r="P1815" s="37">
        <v>0.13220000000000001</v>
      </c>
      <c r="Q1815" s="36" t="s">
        <v>677</v>
      </c>
      <c r="R1815" s="36" t="s">
        <v>682</v>
      </c>
      <c r="S1815" s="47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</row>
    <row r="1816" spans="2:37">
      <c r="B1816" s="36" t="s">
        <v>11527</v>
      </c>
      <c r="C1816" s="36" t="s">
        <v>6906</v>
      </c>
      <c r="D1816" s="36" t="s">
        <v>11528</v>
      </c>
      <c r="E1816" s="36" t="s">
        <v>4879</v>
      </c>
      <c r="F1816" s="36" t="s">
        <v>679</v>
      </c>
      <c r="G1816" s="36" t="s">
        <v>692</v>
      </c>
      <c r="H1816" s="36" t="s">
        <v>675</v>
      </c>
      <c r="I1816" s="37">
        <v>3.2</v>
      </c>
      <c r="J1816" s="38">
        <v>10000</v>
      </c>
      <c r="K1816" s="36" t="s">
        <v>3962</v>
      </c>
      <c r="L1816" s="39">
        <v>43559</v>
      </c>
      <c r="M1816" s="39">
        <v>43733</v>
      </c>
      <c r="N1816" s="36" t="s">
        <v>6764</v>
      </c>
      <c r="O1816" s="36" t="s">
        <v>6766</v>
      </c>
      <c r="P1816" s="37">
        <v>0.37280000000000002</v>
      </c>
      <c r="Q1816" s="36" t="s">
        <v>677</v>
      </c>
      <c r="R1816" s="36" t="s">
        <v>682</v>
      </c>
      <c r="S1816" s="47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</row>
    <row r="1817" spans="2:37">
      <c r="B1817" s="36" t="s">
        <v>6907</v>
      </c>
      <c r="C1817" s="36" t="s">
        <v>6908</v>
      </c>
      <c r="D1817" s="36" t="s">
        <v>4062</v>
      </c>
      <c r="E1817" s="36" t="s">
        <v>4879</v>
      </c>
      <c r="F1817" s="36" t="s">
        <v>679</v>
      </c>
      <c r="G1817" s="36" t="s">
        <v>674</v>
      </c>
      <c r="H1817" s="36" t="s">
        <v>675</v>
      </c>
      <c r="I1817" s="37">
        <v>3.3</v>
      </c>
      <c r="J1817" s="38">
        <v>10000</v>
      </c>
      <c r="K1817" s="36" t="s">
        <v>6848</v>
      </c>
      <c r="L1817" s="39">
        <v>43563</v>
      </c>
      <c r="M1817" s="39">
        <v>43579</v>
      </c>
      <c r="N1817" s="36" t="s">
        <v>4009</v>
      </c>
      <c r="O1817" s="36" t="s">
        <v>6853</v>
      </c>
      <c r="P1817" s="37">
        <v>9.1000000000000004E-3</v>
      </c>
      <c r="Q1817" s="36" t="s">
        <v>677</v>
      </c>
      <c r="R1817" s="36" t="s">
        <v>682</v>
      </c>
      <c r="S1817" s="4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</row>
    <row r="1818" spans="2:37">
      <c r="B1818" s="36" t="s">
        <v>4063</v>
      </c>
      <c r="C1818" s="36" t="s">
        <v>6909</v>
      </c>
      <c r="D1818" s="36" t="s">
        <v>4064</v>
      </c>
      <c r="E1818" s="36" t="s">
        <v>4879</v>
      </c>
      <c r="F1818" s="36" t="s">
        <v>679</v>
      </c>
      <c r="G1818" s="36" t="s">
        <v>692</v>
      </c>
      <c r="H1818" s="36" t="s">
        <v>675</v>
      </c>
      <c r="I1818" s="37">
        <v>3.3</v>
      </c>
      <c r="J1818" s="38">
        <v>10000</v>
      </c>
      <c r="K1818" s="36" t="s">
        <v>6848</v>
      </c>
      <c r="L1818" s="39">
        <v>43563</v>
      </c>
      <c r="M1818" s="39">
        <v>43579</v>
      </c>
      <c r="N1818" s="36" t="s">
        <v>4009</v>
      </c>
      <c r="O1818" s="36" t="s">
        <v>6853</v>
      </c>
      <c r="P1818" s="37">
        <v>0.36630000000000001</v>
      </c>
      <c r="Q1818" s="36" t="s">
        <v>677</v>
      </c>
      <c r="R1818" s="36" t="s">
        <v>682</v>
      </c>
      <c r="S1818" s="47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</row>
    <row r="1819" spans="2:37">
      <c r="B1819" s="36" t="s">
        <v>6910</v>
      </c>
      <c r="C1819" s="36" t="s">
        <v>6911</v>
      </c>
      <c r="D1819" s="36" t="s">
        <v>11529</v>
      </c>
      <c r="E1819" s="36" t="s">
        <v>4879</v>
      </c>
      <c r="F1819" s="36" t="s">
        <v>679</v>
      </c>
      <c r="G1819" s="36" t="s">
        <v>674</v>
      </c>
      <c r="H1819" s="36" t="s">
        <v>675</v>
      </c>
      <c r="I1819" s="37">
        <v>3.3</v>
      </c>
      <c r="J1819" s="38">
        <v>10000</v>
      </c>
      <c r="K1819" s="36" t="s">
        <v>6876</v>
      </c>
      <c r="L1819" s="39">
        <v>43563</v>
      </c>
      <c r="M1819" s="39">
        <v>43607</v>
      </c>
      <c r="N1819" s="36" t="s">
        <v>6880</v>
      </c>
      <c r="O1819" s="36" t="s">
        <v>6877</v>
      </c>
      <c r="P1819" s="37">
        <v>3.2500000000000001E-2</v>
      </c>
      <c r="Q1819" s="36" t="s">
        <v>677</v>
      </c>
      <c r="R1819" s="36" t="s">
        <v>682</v>
      </c>
      <c r="S1819" s="47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</row>
    <row r="1820" spans="2:37">
      <c r="B1820" s="36" t="s">
        <v>11530</v>
      </c>
      <c r="C1820" s="36" t="s">
        <v>6912</v>
      </c>
      <c r="D1820" s="36" t="s">
        <v>6913</v>
      </c>
      <c r="E1820" s="36" t="s">
        <v>4879</v>
      </c>
      <c r="F1820" s="36" t="s">
        <v>679</v>
      </c>
      <c r="G1820" s="36" t="s">
        <v>692</v>
      </c>
      <c r="H1820" s="36" t="s">
        <v>675</v>
      </c>
      <c r="I1820" s="37">
        <v>3.3</v>
      </c>
      <c r="J1820" s="38">
        <v>10000</v>
      </c>
      <c r="K1820" s="36" t="s">
        <v>6876</v>
      </c>
      <c r="L1820" s="39">
        <v>43563</v>
      </c>
      <c r="M1820" s="39">
        <v>43607</v>
      </c>
      <c r="N1820" s="36" t="s">
        <v>6880</v>
      </c>
      <c r="O1820" s="36" t="s">
        <v>6877</v>
      </c>
      <c r="P1820" s="37">
        <v>0.37959999999999999</v>
      </c>
      <c r="Q1820" s="36" t="s">
        <v>677</v>
      </c>
      <c r="R1820" s="36" t="s">
        <v>682</v>
      </c>
      <c r="S1820" s="47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</row>
    <row r="1821" spans="2:37">
      <c r="B1821" s="36" t="s">
        <v>11531</v>
      </c>
      <c r="C1821" s="36" t="s">
        <v>11532</v>
      </c>
      <c r="D1821" s="36" t="s">
        <v>11533</v>
      </c>
      <c r="E1821" s="36" t="s">
        <v>4879</v>
      </c>
      <c r="F1821" s="36" t="s">
        <v>679</v>
      </c>
      <c r="G1821" s="36" t="s">
        <v>674</v>
      </c>
      <c r="H1821" s="36" t="s">
        <v>675</v>
      </c>
      <c r="I1821" s="37">
        <v>3.3</v>
      </c>
      <c r="J1821" s="38">
        <v>10000</v>
      </c>
      <c r="K1821" s="36" t="s">
        <v>6546</v>
      </c>
      <c r="L1821" s="39">
        <v>43563</v>
      </c>
      <c r="M1821" s="39">
        <v>43642</v>
      </c>
      <c r="N1821" s="36" t="s">
        <v>6549</v>
      </c>
      <c r="O1821" s="36" t="s">
        <v>6557</v>
      </c>
      <c r="P1821" s="37">
        <v>6.3299999999999995E-2</v>
      </c>
      <c r="Q1821" s="36" t="s">
        <v>677</v>
      </c>
      <c r="R1821" s="36" t="s">
        <v>682</v>
      </c>
      <c r="S1821" s="47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</row>
    <row r="1822" spans="2:37">
      <c r="B1822" s="36" t="s">
        <v>6914</v>
      </c>
      <c r="C1822" s="36" t="s">
        <v>4065</v>
      </c>
      <c r="D1822" s="36" t="s">
        <v>11534</v>
      </c>
      <c r="E1822" s="36" t="s">
        <v>4879</v>
      </c>
      <c r="F1822" s="36" t="s">
        <v>679</v>
      </c>
      <c r="G1822" s="36" t="s">
        <v>692</v>
      </c>
      <c r="H1822" s="36" t="s">
        <v>675</v>
      </c>
      <c r="I1822" s="37">
        <v>3.3</v>
      </c>
      <c r="J1822" s="38">
        <v>10000</v>
      </c>
      <c r="K1822" s="36" t="s">
        <v>6546</v>
      </c>
      <c r="L1822" s="39">
        <v>43563</v>
      </c>
      <c r="M1822" s="39">
        <v>43642</v>
      </c>
      <c r="N1822" s="36" t="s">
        <v>6549</v>
      </c>
      <c r="O1822" s="36" t="s">
        <v>6557</v>
      </c>
      <c r="P1822" s="37">
        <v>0.3962</v>
      </c>
      <c r="Q1822" s="36" t="s">
        <v>677</v>
      </c>
      <c r="R1822" s="36" t="s">
        <v>682</v>
      </c>
      <c r="S1822" s="47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</row>
    <row r="1823" spans="2:37">
      <c r="B1823" s="36" t="s">
        <v>6915</v>
      </c>
      <c r="C1823" s="36" t="s">
        <v>6916</v>
      </c>
      <c r="D1823" s="36" t="s">
        <v>6917</v>
      </c>
      <c r="E1823" s="36" t="s">
        <v>4879</v>
      </c>
      <c r="F1823" s="36" t="s">
        <v>679</v>
      </c>
      <c r="G1823" s="36" t="s">
        <v>674</v>
      </c>
      <c r="H1823" s="36" t="s">
        <v>675</v>
      </c>
      <c r="I1823" s="37">
        <v>3.3</v>
      </c>
      <c r="J1823" s="38">
        <v>10000</v>
      </c>
      <c r="K1823" s="36" t="s">
        <v>3962</v>
      </c>
      <c r="L1823" s="39">
        <v>43563</v>
      </c>
      <c r="M1823" s="39">
        <v>43733</v>
      </c>
      <c r="N1823" s="36" t="s">
        <v>6764</v>
      </c>
      <c r="O1823" s="36" t="s">
        <v>6766</v>
      </c>
      <c r="P1823" s="37">
        <v>0.12590000000000001</v>
      </c>
      <c r="Q1823" s="36" t="s">
        <v>677</v>
      </c>
      <c r="R1823" s="36" t="s">
        <v>682</v>
      </c>
      <c r="S1823" s="47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</row>
    <row r="1824" spans="2:37">
      <c r="B1824" s="36" t="s">
        <v>4066</v>
      </c>
      <c r="C1824" s="36" t="s">
        <v>6918</v>
      </c>
      <c r="D1824" s="36" t="s">
        <v>6919</v>
      </c>
      <c r="E1824" s="36" t="s">
        <v>4879</v>
      </c>
      <c r="F1824" s="36" t="s">
        <v>679</v>
      </c>
      <c r="G1824" s="36" t="s">
        <v>692</v>
      </c>
      <c r="H1824" s="36" t="s">
        <v>675</v>
      </c>
      <c r="I1824" s="37">
        <v>3.3</v>
      </c>
      <c r="J1824" s="38">
        <v>10000</v>
      </c>
      <c r="K1824" s="36" t="s">
        <v>3962</v>
      </c>
      <c r="L1824" s="39">
        <v>43563</v>
      </c>
      <c r="M1824" s="39">
        <v>43733</v>
      </c>
      <c r="N1824" s="36" t="s">
        <v>6764</v>
      </c>
      <c r="O1824" s="36" t="s">
        <v>6766</v>
      </c>
      <c r="P1824" s="37">
        <v>0.4264</v>
      </c>
      <c r="Q1824" s="36" t="s">
        <v>677</v>
      </c>
      <c r="R1824" s="36" t="s">
        <v>682</v>
      </c>
      <c r="S1824" s="47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</row>
    <row r="1825" spans="2:37">
      <c r="B1825" s="36" t="s">
        <v>11535</v>
      </c>
      <c r="C1825" s="36" t="s">
        <v>11536</v>
      </c>
      <c r="D1825" s="36" t="s">
        <v>4067</v>
      </c>
      <c r="E1825" s="36" t="s">
        <v>4879</v>
      </c>
      <c r="F1825" s="36" t="s">
        <v>679</v>
      </c>
      <c r="G1825" s="36" t="s">
        <v>674</v>
      </c>
      <c r="H1825" s="36" t="s">
        <v>675</v>
      </c>
      <c r="I1825" s="37">
        <v>3.4</v>
      </c>
      <c r="J1825" s="38">
        <v>10000</v>
      </c>
      <c r="K1825" s="36" t="s">
        <v>6848</v>
      </c>
      <c r="L1825" s="39">
        <v>43572</v>
      </c>
      <c r="M1825" s="39">
        <v>43579</v>
      </c>
      <c r="N1825" s="36" t="s">
        <v>4009</v>
      </c>
      <c r="O1825" s="36" t="s">
        <v>6853</v>
      </c>
      <c r="P1825" s="37">
        <v>8.9999999999999998E-4</v>
      </c>
      <c r="Q1825" s="36" t="s">
        <v>677</v>
      </c>
      <c r="R1825" s="36" t="s">
        <v>682</v>
      </c>
      <c r="S1825" s="47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</row>
    <row r="1826" spans="2:37">
      <c r="B1826" s="36" t="s">
        <v>4068</v>
      </c>
      <c r="C1826" s="36" t="s">
        <v>6920</v>
      </c>
      <c r="D1826" s="36" t="s">
        <v>4069</v>
      </c>
      <c r="E1826" s="36" t="s">
        <v>4879</v>
      </c>
      <c r="F1826" s="36" t="s">
        <v>679</v>
      </c>
      <c r="G1826" s="36" t="s">
        <v>692</v>
      </c>
      <c r="H1826" s="36" t="s">
        <v>675</v>
      </c>
      <c r="I1826" s="37">
        <v>3.4</v>
      </c>
      <c r="J1826" s="38">
        <v>10000</v>
      </c>
      <c r="K1826" s="36" t="s">
        <v>6848</v>
      </c>
      <c r="L1826" s="39">
        <v>43572</v>
      </c>
      <c r="M1826" s="39">
        <v>43579</v>
      </c>
      <c r="N1826" s="36" t="s">
        <v>4009</v>
      </c>
      <c r="O1826" s="36" t="s">
        <v>6853</v>
      </c>
      <c r="P1826" s="37">
        <v>0.39200000000000002</v>
      </c>
      <c r="Q1826" s="36" t="s">
        <v>677</v>
      </c>
      <c r="R1826" s="36" t="s">
        <v>682</v>
      </c>
      <c r="S1826" s="47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</row>
    <row r="1827" spans="2:37">
      <c r="B1827" s="36" t="s">
        <v>4070</v>
      </c>
      <c r="C1827" s="36" t="s">
        <v>4071</v>
      </c>
      <c r="D1827" s="36" t="s">
        <v>6921</v>
      </c>
      <c r="E1827" s="36" t="s">
        <v>4879</v>
      </c>
      <c r="F1827" s="36" t="s">
        <v>679</v>
      </c>
      <c r="G1827" s="36" t="s">
        <v>674</v>
      </c>
      <c r="H1827" s="36" t="s">
        <v>675</v>
      </c>
      <c r="I1827" s="37">
        <v>3.4</v>
      </c>
      <c r="J1827" s="38">
        <v>10000</v>
      </c>
      <c r="K1827" s="36" t="s">
        <v>6876</v>
      </c>
      <c r="L1827" s="39">
        <v>43572</v>
      </c>
      <c r="M1827" s="39">
        <v>43607</v>
      </c>
      <c r="N1827" s="36" t="s">
        <v>6880</v>
      </c>
      <c r="O1827" s="36" t="s">
        <v>6877</v>
      </c>
      <c r="P1827" s="37">
        <v>1.4E-2</v>
      </c>
      <c r="Q1827" s="36" t="s">
        <v>677</v>
      </c>
      <c r="R1827" s="36" t="s">
        <v>682</v>
      </c>
      <c r="S1827" s="4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</row>
    <row r="1828" spans="2:37">
      <c r="B1828" s="36" t="s">
        <v>4072</v>
      </c>
      <c r="C1828" s="36" t="s">
        <v>6922</v>
      </c>
      <c r="D1828" s="36" t="s">
        <v>11537</v>
      </c>
      <c r="E1828" s="36" t="s">
        <v>4879</v>
      </c>
      <c r="F1828" s="36" t="s">
        <v>679</v>
      </c>
      <c r="G1828" s="36" t="s">
        <v>692</v>
      </c>
      <c r="H1828" s="36" t="s">
        <v>675</v>
      </c>
      <c r="I1828" s="37">
        <v>3.4</v>
      </c>
      <c r="J1828" s="38">
        <v>10000</v>
      </c>
      <c r="K1828" s="36" t="s">
        <v>6876</v>
      </c>
      <c r="L1828" s="39">
        <v>43572</v>
      </c>
      <c r="M1828" s="39">
        <v>43607</v>
      </c>
      <c r="N1828" s="36" t="s">
        <v>6880</v>
      </c>
      <c r="O1828" s="36" t="s">
        <v>6877</v>
      </c>
      <c r="P1828" s="37">
        <v>0.39290000000000003</v>
      </c>
      <c r="Q1828" s="36" t="s">
        <v>677</v>
      </c>
      <c r="R1828" s="36" t="s">
        <v>682</v>
      </c>
      <c r="S1828" s="47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</row>
    <row r="1829" spans="2:37">
      <c r="B1829" s="36" t="s">
        <v>6923</v>
      </c>
      <c r="C1829" s="36" t="s">
        <v>11538</v>
      </c>
      <c r="D1829" s="36" t="s">
        <v>6924</v>
      </c>
      <c r="E1829" s="36" t="s">
        <v>4879</v>
      </c>
      <c r="F1829" s="36" t="s">
        <v>679</v>
      </c>
      <c r="G1829" s="36" t="s">
        <v>674</v>
      </c>
      <c r="H1829" s="36" t="s">
        <v>675</v>
      </c>
      <c r="I1829" s="37">
        <v>3.4</v>
      </c>
      <c r="J1829" s="38">
        <v>10000</v>
      </c>
      <c r="K1829" s="36" t="s">
        <v>6546</v>
      </c>
      <c r="L1829" s="39">
        <v>43572</v>
      </c>
      <c r="M1829" s="39">
        <v>43642</v>
      </c>
      <c r="N1829" s="36" t="s">
        <v>6549</v>
      </c>
      <c r="O1829" s="36" t="s">
        <v>6557</v>
      </c>
      <c r="P1829" s="37">
        <v>4.07E-2</v>
      </c>
      <c r="Q1829" s="36" t="s">
        <v>677</v>
      </c>
      <c r="R1829" s="36" t="s">
        <v>682</v>
      </c>
      <c r="S1829" s="47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</row>
    <row r="1830" spans="2:37">
      <c r="B1830" s="36" t="s">
        <v>11539</v>
      </c>
      <c r="C1830" s="36" t="s">
        <v>4073</v>
      </c>
      <c r="D1830" s="36" t="s">
        <v>11540</v>
      </c>
      <c r="E1830" s="36" t="s">
        <v>4879</v>
      </c>
      <c r="F1830" s="36" t="s">
        <v>679</v>
      </c>
      <c r="G1830" s="36" t="s">
        <v>692</v>
      </c>
      <c r="H1830" s="36" t="s">
        <v>675</v>
      </c>
      <c r="I1830" s="37">
        <v>3.4</v>
      </c>
      <c r="J1830" s="38">
        <v>10000</v>
      </c>
      <c r="K1830" s="36" t="s">
        <v>6546</v>
      </c>
      <c r="L1830" s="39">
        <v>43572</v>
      </c>
      <c r="M1830" s="39">
        <v>43642</v>
      </c>
      <c r="N1830" s="36" t="s">
        <v>6549</v>
      </c>
      <c r="O1830" s="36" t="s">
        <v>6557</v>
      </c>
      <c r="P1830" s="37">
        <v>0.40410000000000001</v>
      </c>
      <c r="Q1830" s="36" t="s">
        <v>677</v>
      </c>
      <c r="R1830" s="36" t="s">
        <v>682</v>
      </c>
      <c r="S1830" s="47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</row>
    <row r="1831" spans="2:37">
      <c r="B1831" s="36" t="s">
        <v>4074</v>
      </c>
      <c r="C1831" s="36" t="s">
        <v>6925</v>
      </c>
      <c r="D1831" s="36" t="s">
        <v>6926</v>
      </c>
      <c r="E1831" s="36" t="s">
        <v>4879</v>
      </c>
      <c r="F1831" s="36" t="s">
        <v>679</v>
      </c>
      <c r="G1831" s="36" t="s">
        <v>674</v>
      </c>
      <c r="H1831" s="36" t="s">
        <v>675</v>
      </c>
      <c r="I1831" s="37">
        <v>3.4</v>
      </c>
      <c r="J1831" s="38">
        <v>10000</v>
      </c>
      <c r="K1831" s="36" t="s">
        <v>3962</v>
      </c>
      <c r="L1831" s="39">
        <v>43572</v>
      </c>
      <c r="M1831" s="39">
        <v>43733</v>
      </c>
      <c r="N1831" s="36" t="s">
        <v>6764</v>
      </c>
      <c r="O1831" s="36" t="s">
        <v>6766</v>
      </c>
      <c r="P1831" s="37">
        <v>0.1027</v>
      </c>
      <c r="Q1831" s="36" t="s">
        <v>677</v>
      </c>
      <c r="R1831" s="36" t="s">
        <v>682</v>
      </c>
      <c r="S1831" s="47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</row>
    <row r="1832" spans="2:37">
      <c r="B1832" s="36" t="s">
        <v>6927</v>
      </c>
      <c r="C1832" s="36" t="s">
        <v>11541</v>
      </c>
      <c r="D1832" s="36" t="s">
        <v>4075</v>
      </c>
      <c r="E1832" s="36" t="s">
        <v>4879</v>
      </c>
      <c r="F1832" s="36" t="s">
        <v>679</v>
      </c>
      <c r="G1832" s="36" t="s">
        <v>692</v>
      </c>
      <c r="H1832" s="36" t="s">
        <v>675</v>
      </c>
      <c r="I1832" s="37">
        <v>3.4</v>
      </c>
      <c r="J1832" s="38">
        <v>10000</v>
      </c>
      <c r="K1832" s="36" t="s">
        <v>3962</v>
      </c>
      <c r="L1832" s="39">
        <v>43572</v>
      </c>
      <c r="M1832" s="39">
        <v>43733</v>
      </c>
      <c r="N1832" s="36" t="s">
        <v>6764</v>
      </c>
      <c r="O1832" s="36" t="s">
        <v>6766</v>
      </c>
      <c r="P1832" s="37">
        <v>0.44109999999999999</v>
      </c>
      <c r="Q1832" s="36" t="s">
        <v>677</v>
      </c>
      <c r="R1832" s="36" t="s">
        <v>682</v>
      </c>
      <c r="S1832" s="47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</row>
    <row r="1833" spans="2:37">
      <c r="B1833" s="36" t="s">
        <v>6928</v>
      </c>
      <c r="C1833" s="36" t="s">
        <v>4076</v>
      </c>
      <c r="D1833" s="36" t="s">
        <v>6929</v>
      </c>
      <c r="E1833" s="36" t="s">
        <v>4879</v>
      </c>
      <c r="F1833" s="36" t="s">
        <v>679</v>
      </c>
      <c r="G1833" s="36" t="s">
        <v>674</v>
      </c>
      <c r="H1833" s="36" t="s">
        <v>675</v>
      </c>
      <c r="I1833" s="37">
        <v>2.706</v>
      </c>
      <c r="J1833" s="38">
        <v>10163</v>
      </c>
      <c r="K1833" s="36" t="s">
        <v>7381</v>
      </c>
      <c r="L1833" s="39">
        <v>43580</v>
      </c>
      <c r="M1833" s="39">
        <v>43824</v>
      </c>
      <c r="N1833" s="36" t="s">
        <v>4077</v>
      </c>
      <c r="O1833" s="36" t="s">
        <v>6942</v>
      </c>
      <c r="P1833" s="37">
        <v>0.40949999999999998</v>
      </c>
      <c r="Q1833" s="36" t="s">
        <v>677</v>
      </c>
      <c r="R1833" s="36" t="s">
        <v>682</v>
      </c>
      <c r="S1833" s="47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</row>
    <row r="1834" spans="2:37">
      <c r="B1834" s="36" t="s">
        <v>6930</v>
      </c>
      <c r="C1834" s="36" t="s">
        <v>6931</v>
      </c>
      <c r="D1834" s="36" t="s">
        <v>6932</v>
      </c>
      <c r="E1834" s="36" t="s">
        <v>4879</v>
      </c>
      <c r="F1834" s="36" t="s">
        <v>679</v>
      </c>
      <c r="G1834" s="36" t="s">
        <v>674</v>
      </c>
      <c r="H1834" s="36" t="s">
        <v>675</v>
      </c>
      <c r="I1834" s="37">
        <v>2.7549999999999999</v>
      </c>
      <c r="J1834" s="38">
        <v>10163</v>
      </c>
      <c r="K1834" s="36" t="s">
        <v>7381</v>
      </c>
      <c r="L1834" s="39">
        <v>43580</v>
      </c>
      <c r="M1834" s="39">
        <v>43824</v>
      </c>
      <c r="N1834" s="36" t="s">
        <v>4077</v>
      </c>
      <c r="O1834" s="36" t="s">
        <v>6942</v>
      </c>
      <c r="P1834" s="37">
        <v>0.37759999999999999</v>
      </c>
      <c r="Q1834" s="36" t="s">
        <v>677</v>
      </c>
      <c r="R1834" s="36" t="s">
        <v>682</v>
      </c>
      <c r="S1834" s="47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</row>
    <row r="1835" spans="2:37">
      <c r="B1835" s="36" t="s">
        <v>11542</v>
      </c>
      <c r="C1835" s="36" t="s">
        <v>11543</v>
      </c>
      <c r="D1835" s="36" t="s">
        <v>4078</v>
      </c>
      <c r="E1835" s="36" t="s">
        <v>4879</v>
      </c>
      <c r="F1835" s="36" t="s">
        <v>679</v>
      </c>
      <c r="G1835" s="36" t="s">
        <v>674</v>
      </c>
      <c r="H1835" s="36" t="s">
        <v>675</v>
      </c>
      <c r="I1835" s="37">
        <v>2.8039999999999998</v>
      </c>
      <c r="J1835" s="38">
        <v>10163</v>
      </c>
      <c r="K1835" s="36" t="s">
        <v>7381</v>
      </c>
      <c r="L1835" s="39">
        <v>43580</v>
      </c>
      <c r="M1835" s="39">
        <v>43824</v>
      </c>
      <c r="N1835" s="36" t="s">
        <v>4077</v>
      </c>
      <c r="O1835" s="36" t="s">
        <v>6942</v>
      </c>
      <c r="P1835" s="37">
        <v>0.34939999999999999</v>
      </c>
      <c r="Q1835" s="36" t="s">
        <v>677</v>
      </c>
      <c r="R1835" s="36" t="s">
        <v>682</v>
      </c>
      <c r="S1835" s="47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</row>
    <row r="1836" spans="2:37">
      <c r="B1836" s="36" t="s">
        <v>4079</v>
      </c>
      <c r="C1836" s="36" t="s">
        <v>6933</v>
      </c>
      <c r="D1836" s="36" t="s">
        <v>11544</v>
      </c>
      <c r="E1836" s="36" t="s">
        <v>4879</v>
      </c>
      <c r="F1836" s="36" t="s">
        <v>679</v>
      </c>
      <c r="G1836" s="36" t="s">
        <v>674</v>
      </c>
      <c r="H1836" s="36" t="s">
        <v>675</v>
      </c>
      <c r="I1836" s="37">
        <v>2.8530000000000002</v>
      </c>
      <c r="J1836" s="38">
        <v>10163</v>
      </c>
      <c r="K1836" s="36" t="s">
        <v>7381</v>
      </c>
      <c r="L1836" s="39">
        <v>43580</v>
      </c>
      <c r="M1836" s="39">
        <v>43824</v>
      </c>
      <c r="N1836" s="36" t="s">
        <v>4077</v>
      </c>
      <c r="O1836" s="36" t="s">
        <v>6942</v>
      </c>
      <c r="P1836" s="37">
        <v>0.32140000000000002</v>
      </c>
      <c r="Q1836" s="36" t="s">
        <v>677</v>
      </c>
      <c r="R1836" s="36" t="s">
        <v>682</v>
      </c>
      <c r="S1836" s="47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</row>
    <row r="1837" spans="2:37">
      <c r="B1837" s="36" t="s">
        <v>11545</v>
      </c>
      <c r="C1837" s="36" t="s">
        <v>11546</v>
      </c>
      <c r="D1837" s="36" t="s">
        <v>4080</v>
      </c>
      <c r="E1837" s="36" t="s">
        <v>4879</v>
      </c>
      <c r="F1837" s="36" t="s">
        <v>679</v>
      </c>
      <c r="G1837" s="36" t="s">
        <v>674</v>
      </c>
      <c r="H1837" s="36" t="s">
        <v>675</v>
      </c>
      <c r="I1837" s="37">
        <v>2.903</v>
      </c>
      <c r="J1837" s="38">
        <v>10163</v>
      </c>
      <c r="K1837" s="36" t="s">
        <v>7381</v>
      </c>
      <c r="L1837" s="39">
        <v>43580</v>
      </c>
      <c r="M1837" s="39">
        <v>43824</v>
      </c>
      <c r="N1837" s="36" t="s">
        <v>4077</v>
      </c>
      <c r="O1837" s="36" t="s">
        <v>6942</v>
      </c>
      <c r="P1837" s="37">
        <v>0.29289999999999999</v>
      </c>
      <c r="Q1837" s="36" t="s">
        <v>677</v>
      </c>
      <c r="R1837" s="36" t="s">
        <v>682</v>
      </c>
      <c r="S1837" s="4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</row>
    <row r="1838" spans="2:37">
      <c r="B1838" s="36" t="s">
        <v>11547</v>
      </c>
      <c r="C1838" s="36" t="s">
        <v>11548</v>
      </c>
      <c r="D1838" s="36" t="s">
        <v>6934</v>
      </c>
      <c r="E1838" s="36" t="s">
        <v>4879</v>
      </c>
      <c r="F1838" s="36" t="s">
        <v>679</v>
      </c>
      <c r="G1838" s="36" t="s">
        <v>674</v>
      </c>
      <c r="H1838" s="36" t="s">
        <v>675</v>
      </c>
      <c r="I1838" s="37">
        <v>2.952</v>
      </c>
      <c r="J1838" s="38">
        <v>10163</v>
      </c>
      <c r="K1838" s="36" t="s">
        <v>7381</v>
      </c>
      <c r="L1838" s="39">
        <v>43580</v>
      </c>
      <c r="M1838" s="39">
        <v>43824</v>
      </c>
      <c r="N1838" s="36" t="s">
        <v>4077</v>
      </c>
      <c r="O1838" s="36" t="s">
        <v>6942</v>
      </c>
      <c r="P1838" s="37">
        <v>0.27189999999999998</v>
      </c>
      <c r="Q1838" s="36" t="s">
        <v>677</v>
      </c>
      <c r="R1838" s="36" t="s">
        <v>682</v>
      </c>
      <c r="S1838" s="47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</row>
    <row r="1839" spans="2:37">
      <c r="B1839" s="36" t="s">
        <v>6935</v>
      </c>
      <c r="C1839" s="36" t="s">
        <v>4081</v>
      </c>
      <c r="D1839" s="36" t="s">
        <v>495</v>
      </c>
      <c r="E1839" s="36" t="s">
        <v>4879</v>
      </c>
      <c r="F1839" s="36" t="s">
        <v>679</v>
      </c>
      <c r="G1839" s="36" t="s">
        <v>674</v>
      </c>
      <c r="H1839" s="36" t="s">
        <v>675</v>
      </c>
      <c r="I1839" s="37">
        <v>3.05</v>
      </c>
      <c r="J1839" s="38">
        <v>10163</v>
      </c>
      <c r="K1839" s="36" t="s">
        <v>7381</v>
      </c>
      <c r="L1839" s="39">
        <v>43580</v>
      </c>
      <c r="M1839" s="39">
        <v>43824</v>
      </c>
      <c r="N1839" s="36" t="s">
        <v>4077</v>
      </c>
      <c r="O1839" s="36" t="s">
        <v>6942</v>
      </c>
      <c r="P1839" s="37">
        <v>0.23169999999999999</v>
      </c>
      <c r="Q1839" s="36" t="s">
        <v>677</v>
      </c>
      <c r="R1839" s="36" t="s">
        <v>682</v>
      </c>
      <c r="S1839" s="47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</row>
    <row r="1840" spans="2:37">
      <c r="B1840" s="36" t="s">
        <v>6936</v>
      </c>
      <c r="C1840" s="36" t="s">
        <v>6937</v>
      </c>
      <c r="D1840" s="36" t="s">
        <v>6938</v>
      </c>
      <c r="E1840" s="36" t="s">
        <v>4879</v>
      </c>
      <c r="F1840" s="36" t="s">
        <v>679</v>
      </c>
      <c r="G1840" s="36" t="s">
        <v>674</v>
      </c>
      <c r="H1840" s="36" t="s">
        <v>675</v>
      </c>
      <c r="I1840" s="37">
        <v>3.149</v>
      </c>
      <c r="J1840" s="38">
        <v>10163</v>
      </c>
      <c r="K1840" s="36" t="s">
        <v>7381</v>
      </c>
      <c r="L1840" s="39">
        <v>43580</v>
      </c>
      <c r="M1840" s="39">
        <v>43824</v>
      </c>
      <c r="N1840" s="36" t="s">
        <v>4077</v>
      </c>
      <c r="O1840" s="36" t="s">
        <v>6942</v>
      </c>
      <c r="P1840" s="37">
        <v>0.19289999999999999</v>
      </c>
      <c r="Q1840" s="36" t="s">
        <v>677</v>
      </c>
      <c r="R1840" s="36" t="s">
        <v>682</v>
      </c>
      <c r="S1840" s="47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</row>
    <row r="1841" spans="2:37">
      <c r="B1841" s="36" t="s">
        <v>4082</v>
      </c>
      <c r="C1841" s="36" t="s">
        <v>6939</v>
      </c>
      <c r="D1841" s="36" t="s">
        <v>6940</v>
      </c>
      <c r="E1841" s="36" t="s">
        <v>4879</v>
      </c>
      <c r="F1841" s="36" t="s">
        <v>679</v>
      </c>
      <c r="G1841" s="36" t="s">
        <v>674</v>
      </c>
      <c r="H1841" s="36" t="s">
        <v>675</v>
      </c>
      <c r="I1841" s="37">
        <v>3.2469999999999999</v>
      </c>
      <c r="J1841" s="38">
        <v>10163</v>
      </c>
      <c r="K1841" s="36" t="s">
        <v>7381</v>
      </c>
      <c r="L1841" s="39">
        <v>43580</v>
      </c>
      <c r="M1841" s="39">
        <v>43824</v>
      </c>
      <c r="N1841" s="36" t="s">
        <v>4077</v>
      </c>
      <c r="O1841" s="36" t="s">
        <v>6942</v>
      </c>
      <c r="P1841" s="37">
        <v>0.16700000000000001</v>
      </c>
      <c r="Q1841" s="36" t="s">
        <v>677</v>
      </c>
      <c r="R1841" s="36" t="s">
        <v>682</v>
      </c>
      <c r="S1841" s="47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</row>
    <row r="1842" spans="2:37">
      <c r="B1842" s="36" t="s">
        <v>6941</v>
      </c>
      <c r="C1842" s="36" t="s">
        <v>4083</v>
      </c>
      <c r="D1842" s="36" t="s">
        <v>11549</v>
      </c>
      <c r="E1842" s="36" t="s">
        <v>4879</v>
      </c>
      <c r="F1842" s="36" t="s">
        <v>679</v>
      </c>
      <c r="G1842" s="36" t="s">
        <v>692</v>
      </c>
      <c r="H1842" s="36" t="s">
        <v>675</v>
      </c>
      <c r="I1842" s="37">
        <v>2.706</v>
      </c>
      <c r="J1842" s="38">
        <v>10163</v>
      </c>
      <c r="K1842" s="36" t="s">
        <v>7381</v>
      </c>
      <c r="L1842" s="39">
        <v>43580</v>
      </c>
      <c r="M1842" s="39">
        <v>43824</v>
      </c>
      <c r="N1842" s="36" t="s">
        <v>4077</v>
      </c>
      <c r="O1842" s="36" t="s">
        <v>6942</v>
      </c>
      <c r="P1842" s="37">
        <v>0.1255</v>
      </c>
      <c r="Q1842" s="36" t="s">
        <v>677</v>
      </c>
      <c r="R1842" s="36" t="s">
        <v>682</v>
      </c>
      <c r="S1842" s="47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</row>
    <row r="1843" spans="2:37">
      <c r="B1843" s="36" t="s">
        <v>6943</v>
      </c>
      <c r="C1843" s="36" t="s">
        <v>6944</v>
      </c>
      <c r="D1843" s="36" t="s">
        <v>6945</v>
      </c>
      <c r="E1843" s="36" t="s">
        <v>4879</v>
      </c>
      <c r="F1843" s="36" t="s">
        <v>679</v>
      </c>
      <c r="G1843" s="36" t="s">
        <v>692</v>
      </c>
      <c r="H1843" s="36" t="s">
        <v>675</v>
      </c>
      <c r="I1843" s="37">
        <v>2.7549999999999999</v>
      </c>
      <c r="J1843" s="38">
        <v>10163</v>
      </c>
      <c r="K1843" s="36" t="s">
        <v>7381</v>
      </c>
      <c r="L1843" s="39">
        <v>43580</v>
      </c>
      <c r="M1843" s="39">
        <v>43824</v>
      </c>
      <c r="N1843" s="36" t="s">
        <v>4077</v>
      </c>
      <c r="O1843" s="36" t="s">
        <v>6942</v>
      </c>
      <c r="P1843" s="37">
        <v>0.14280000000000001</v>
      </c>
      <c r="Q1843" s="36" t="s">
        <v>677</v>
      </c>
      <c r="R1843" s="36" t="s">
        <v>682</v>
      </c>
      <c r="S1843" s="47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</row>
    <row r="1844" spans="2:37">
      <c r="B1844" s="36" t="s">
        <v>6946</v>
      </c>
      <c r="C1844" s="36" t="s">
        <v>6947</v>
      </c>
      <c r="D1844" s="36" t="s">
        <v>6948</v>
      </c>
      <c r="E1844" s="36" t="s">
        <v>4879</v>
      </c>
      <c r="F1844" s="36" t="s">
        <v>679</v>
      </c>
      <c r="G1844" s="36" t="s">
        <v>692</v>
      </c>
      <c r="H1844" s="36" t="s">
        <v>675</v>
      </c>
      <c r="I1844" s="37">
        <v>2.8039999999999998</v>
      </c>
      <c r="J1844" s="38">
        <v>10163</v>
      </c>
      <c r="K1844" s="36" t="s">
        <v>7381</v>
      </c>
      <c r="L1844" s="39">
        <v>43580</v>
      </c>
      <c r="M1844" s="39">
        <v>43824</v>
      </c>
      <c r="N1844" s="36" t="s">
        <v>4077</v>
      </c>
      <c r="O1844" s="36" t="s">
        <v>6942</v>
      </c>
      <c r="P1844" s="37">
        <v>0.1646</v>
      </c>
      <c r="Q1844" s="36" t="s">
        <v>677</v>
      </c>
      <c r="R1844" s="36" t="s">
        <v>682</v>
      </c>
      <c r="S1844" s="47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</row>
    <row r="1845" spans="2:37">
      <c r="B1845" s="36" t="s">
        <v>11550</v>
      </c>
      <c r="C1845" s="36" t="s">
        <v>4084</v>
      </c>
      <c r="D1845" s="36" t="s">
        <v>4085</v>
      </c>
      <c r="E1845" s="36" t="s">
        <v>4879</v>
      </c>
      <c r="F1845" s="36" t="s">
        <v>679</v>
      </c>
      <c r="G1845" s="36" t="s">
        <v>692</v>
      </c>
      <c r="H1845" s="36" t="s">
        <v>675</v>
      </c>
      <c r="I1845" s="37">
        <v>2.8530000000000002</v>
      </c>
      <c r="J1845" s="38">
        <v>10163</v>
      </c>
      <c r="K1845" s="36" t="s">
        <v>7381</v>
      </c>
      <c r="L1845" s="39">
        <v>43580</v>
      </c>
      <c r="M1845" s="39">
        <v>43824</v>
      </c>
      <c r="N1845" s="36" t="s">
        <v>4077</v>
      </c>
      <c r="O1845" s="36" t="s">
        <v>6942</v>
      </c>
      <c r="P1845" s="37">
        <v>0.18590000000000001</v>
      </c>
      <c r="Q1845" s="36" t="s">
        <v>677</v>
      </c>
      <c r="R1845" s="36" t="s">
        <v>682</v>
      </c>
      <c r="S1845" s="47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</row>
    <row r="1846" spans="2:37">
      <c r="B1846" s="36" t="s">
        <v>4086</v>
      </c>
      <c r="C1846" s="36" t="s">
        <v>6949</v>
      </c>
      <c r="D1846" s="36" t="s">
        <v>6950</v>
      </c>
      <c r="E1846" s="36" t="s">
        <v>4879</v>
      </c>
      <c r="F1846" s="36" t="s">
        <v>679</v>
      </c>
      <c r="G1846" s="36" t="s">
        <v>692</v>
      </c>
      <c r="H1846" s="36" t="s">
        <v>675</v>
      </c>
      <c r="I1846" s="37">
        <v>2.903</v>
      </c>
      <c r="J1846" s="38">
        <v>10163</v>
      </c>
      <c r="K1846" s="36" t="s">
        <v>7381</v>
      </c>
      <c r="L1846" s="39">
        <v>43580</v>
      </c>
      <c r="M1846" s="39">
        <v>43824</v>
      </c>
      <c r="N1846" s="36" t="s">
        <v>4077</v>
      </c>
      <c r="O1846" s="36" t="s">
        <v>6942</v>
      </c>
      <c r="P1846" s="37">
        <v>0.20979999999999999</v>
      </c>
      <c r="Q1846" s="36" t="s">
        <v>677</v>
      </c>
      <c r="R1846" s="36" t="s">
        <v>682</v>
      </c>
      <c r="S1846" s="47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</row>
    <row r="1847" spans="2:37">
      <c r="B1847" s="36" t="s">
        <v>6951</v>
      </c>
      <c r="C1847" s="36" t="s">
        <v>6952</v>
      </c>
      <c r="D1847" s="36" t="s">
        <v>6953</v>
      </c>
      <c r="E1847" s="36" t="s">
        <v>4879</v>
      </c>
      <c r="F1847" s="36" t="s">
        <v>679</v>
      </c>
      <c r="G1847" s="36" t="s">
        <v>692</v>
      </c>
      <c r="H1847" s="36" t="s">
        <v>675</v>
      </c>
      <c r="I1847" s="37">
        <v>2.952</v>
      </c>
      <c r="J1847" s="38">
        <v>10163</v>
      </c>
      <c r="K1847" s="36" t="s">
        <v>7381</v>
      </c>
      <c r="L1847" s="39">
        <v>43580</v>
      </c>
      <c r="M1847" s="39">
        <v>43824</v>
      </c>
      <c r="N1847" s="36" t="s">
        <v>4077</v>
      </c>
      <c r="O1847" s="36" t="s">
        <v>6942</v>
      </c>
      <c r="P1847" s="37">
        <v>0.23449999999999999</v>
      </c>
      <c r="Q1847" s="36" t="s">
        <v>677</v>
      </c>
      <c r="R1847" s="36" t="s">
        <v>682</v>
      </c>
      <c r="S1847" s="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</row>
    <row r="1848" spans="2:37">
      <c r="B1848" s="36" t="s">
        <v>11551</v>
      </c>
      <c r="C1848" s="36" t="s">
        <v>4087</v>
      </c>
      <c r="D1848" s="36" t="s">
        <v>6954</v>
      </c>
      <c r="E1848" s="36" t="s">
        <v>4879</v>
      </c>
      <c r="F1848" s="36" t="s">
        <v>679</v>
      </c>
      <c r="G1848" s="36" t="s">
        <v>692</v>
      </c>
      <c r="H1848" s="36" t="s">
        <v>675</v>
      </c>
      <c r="I1848" s="37">
        <v>3.05</v>
      </c>
      <c r="J1848" s="38">
        <v>10163</v>
      </c>
      <c r="K1848" s="36" t="s">
        <v>7381</v>
      </c>
      <c r="L1848" s="39">
        <v>43580</v>
      </c>
      <c r="M1848" s="39">
        <v>43824</v>
      </c>
      <c r="N1848" s="36" t="s">
        <v>4077</v>
      </c>
      <c r="O1848" s="36" t="s">
        <v>6942</v>
      </c>
      <c r="P1848" s="37">
        <v>0.29120000000000001</v>
      </c>
      <c r="Q1848" s="36" t="s">
        <v>677</v>
      </c>
      <c r="R1848" s="36" t="s">
        <v>682</v>
      </c>
      <c r="S1848" s="47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</row>
    <row r="1849" spans="2:37">
      <c r="B1849" s="36" t="s">
        <v>6955</v>
      </c>
      <c r="C1849" s="36" t="s">
        <v>11552</v>
      </c>
      <c r="D1849" s="36" t="s">
        <v>11553</v>
      </c>
      <c r="E1849" s="36" t="s">
        <v>4879</v>
      </c>
      <c r="F1849" s="36" t="s">
        <v>679</v>
      </c>
      <c r="G1849" s="36" t="s">
        <v>692</v>
      </c>
      <c r="H1849" s="36" t="s">
        <v>675</v>
      </c>
      <c r="I1849" s="37">
        <v>3.149</v>
      </c>
      <c r="J1849" s="38">
        <v>10163</v>
      </c>
      <c r="K1849" s="36" t="s">
        <v>7381</v>
      </c>
      <c r="L1849" s="39">
        <v>43580</v>
      </c>
      <c r="M1849" s="39">
        <v>43824</v>
      </c>
      <c r="N1849" s="36" t="s">
        <v>4077</v>
      </c>
      <c r="O1849" s="36" t="s">
        <v>6942</v>
      </c>
      <c r="P1849" s="37">
        <v>0.3533</v>
      </c>
      <c r="Q1849" s="36" t="s">
        <v>677</v>
      </c>
      <c r="R1849" s="36" t="s">
        <v>682</v>
      </c>
      <c r="S1849" s="47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</row>
    <row r="1850" spans="2:37">
      <c r="B1850" s="36" t="s">
        <v>6956</v>
      </c>
      <c r="C1850" s="36" t="s">
        <v>6957</v>
      </c>
      <c r="D1850" s="36" t="s">
        <v>6958</v>
      </c>
      <c r="E1850" s="36" t="s">
        <v>4879</v>
      </c>
      <c r="F1850" s="36" t="s">
        <v>679</v>
      </c>
      <c r="G1850" s="36" t="s">
        <v>692</v>
      </c>
      <c r="H1850" s="36" t="s">
        <v>675</v>
      </c>
      <c r="I1850" s="37">
        <v>3.2469999999999999</v>
      </c>
      <c r="J1850" s="38">
        <v>10163</v>
      </c>
      <c r="K1850" s="36" t="s">
        <v>7381</v>
      </c>
      <c r="L1850" s="39">
        <v>43580</v>
      </c>
      <c r="M1850" s="39">
        <v>43824</v>
      </c>
      <c r="N1850" s="36" t="s">
        <v>4077</v>
      </c>
      <c r="O1850" s="36" t="s">
        <v>6942</v>
      </c>
      <c r="P1850" s="37">
        <v>0.42049999999999998</v>
      </c>
      <c r="Q1850" s="36" t="s">
        <v>677</v>
      </c>
      <c r="R1850" s="36" t="s">
        <v>682</v>
      </c>
      <c r="S1850" s="47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</row>
    <row r="1851" spans="2:37">
      <c r="B1851" s="36" t="s">
        <v>6959</v>
      </c>
      <c r="C1851" s="36" t="s">
        <v>6960</v>
      </c>
      <c r="D1851" s="36" t="s">
        <v>4088</v>
      </c>
      <c r="E1851" s="36" t="s">
        <v>4879</v>
      </c>
      <c r="F1851" s="36" t="s">
        <v>9453</v>
      </c>
      <c r="G1851" s="36" t="s">
        <v>674</v>
      </c>
      <c r="H1851" s="36" t="s">
        <v>675</v>
      </c>
      <c r="I1851" s="37">
        <v>2.657</v>
      </c>
      <c r="J1851" s="38">
        <v>10163</v>
      </c>
      <c r="K1851" s="36" t="s">
        <v>7381</v>
      </c>
      <c r="L1851" s="39">
        <v>43581</v>
      </c>
      <c r="M1851" s="39">
        <v>43824</v>
      </c>
      <c r="N1851" s="36" t="s">
        <v>4077</v>
      </c>
      <c r="O1851" s="36" t="s">
        <v>6942</v>
      </c>
      <c r="P1851" s="37">
        <v>0.4022</v>
      </c>
      <c r="Q1851" s="36" t="s">
        <v>677</v>
      </c>
      <c r="R1851" s="36" t="s">
        <v>682</v>
      </c>
      <c r="S1851" s="47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</row>
    <row r="1852" spans="2:37">
      <c r="B1852" s="36" t="s">
        <v>4089</v>
      </c>
      <c r="C1852" s="36" t="s">
        <v>6961</v>
      </c>
      <c r="D1852" s="36" t="s">
        <v>163</v>
      </c>
      <c r="E1852" s="36" t="s">
        <v>4879</v>
      </c>
      <c r="F1852" s="36" t="s">
        <v>679</v>
      </c>
      <c r="G1852" s="36" t="s">
        <v>692</v>
      </c>
      <c r="H1852" s="36" t="s">
        <v>675</v>
      </c>
      <c r="I1852" s="37">
        <v>2.657</v>
      </c>
      <c r="J1852" s="38">
        <v>10163</v>
      </c>
      <c r="K1852" s="36" t="s">
        <v>7381</v>
      </c>
      <c r="L1852" s="39">
        <v>43581</v>
      </c>
      <c r="M1852" s="39">
        <v>43824</v>
      </c>
      <c r="N1852" s="36" t="s">
        <v>4077</v>
      </c>
      <c r="O1852" s="36" t="s">
        <v>6942</v>
      </c>
      <c r="P1852" s="37">
        <v>0.10630000000000001</v>
      </c>
      <c r="Q1852" s="36" t="s">
        <v>677</v>
      </c>
      <c r="R1852" s="36" t="s">
        <v>682</v>
      </c>
      <c r="S1852" s="47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</row>
    <row r="1853" spans="2:37">
      <c r="B1853" s="36" t="s">
        <v>6962</v>
      </c>
      <c r="C1853" s="36" t="s">
        <v>6963</v>
      </c>
      <c r="D1853" s="36" t="s">
        <v>11554</v>
      </c>
      <c r="E1853" s="36" t="s">
        <v>4879</v>
      </c>
      <c r="F1853" s="36" t="s">
        <v>679</v>
      </c>
      <c r="G1853" s="36" t="s">
        <v>674</v>
      </c>
      <c r="H1853" s="36" t="s">
        <v>675</v>
      </c>
      <c r="I1853" s="37">
        <v>2.5579999999999998</v>
      </c>
      <c r="J1853" s="38">
        <v>10163</v>
      </c>
      <c r="K1853" s="36" t="s">
        <v>7381</v>
      </c>
      <c r="L1853" s="39">
        <v>43592</v>
      </c>
      <c r="M1853" s="39">
        <v>43824</v>
      </c>
      <c r="N1853" s="36" t="s">
        <v>4077</v>
      </c>
      <c r="O1853" s="36" t="s">
        <v>6942</v>
      </c>
      <c r="P1853" s="37">
        <v>0.36730000000000002</v>
      </c>
      <c r="Q1853" s="36" t="s">
        <v>677</v>
      </c>
      <c r="R1853" s="36" t="s">
        <v>682</v>
      </c>
      <c r="S1853" s="47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</row>
    <row r="1854" spans="2:37">
      <c r="B1854" s="36" t="s">
        <v>6964</v>
      </c>
      <c r="C1854" s="36" t="s">
        <v>4090</v>
      </c>
      <c r="D1854" s="36" t="s">
        <v>11555</v>
      </c>
      <c r="E1854" s="36" t="s">
        <v>4879</v>
      </c>
      <c r="F1854" s="36" t="s">
        <v>679</v>
      </c>
      <c r="G1854" s="36" t="s">
        <v>674</v>
      </c>
      <c r="H1854" s="36" t="s">
        <v>675</v>
      </c>
      <c r="I1854" s="37">
        <v>2.6070000000000002</v>
      </c>
      <c r="J1854" s="38">
        <v>10163</v>
      </c>
      <c r="K1854" s="36" t="s">
        <v>7381</v>
      </c>
      <c r="L1854" s="39">
        <v>43592</v>
      </c>
      <c r="M1854" s="39">
        <v>43824</v>
      </c>
      <c r="N1854" s="36" t="s">
        <v>4077</v>
      </c>
      <c r="O1854" s="36" t="s">
        <v>6942</v>
      </c>
      <c r="P1854" s="37">
        <v>0.33789999999999998</v>
      </c>
      <c r="Q1854" s="36" t="s">
        <v>677</v>
      </c>
      <c r="R1854" s="36" t="s">
        <v>682</v>
      </c>
      <c r="S1854" s="47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</row>
    <row r="1855" spans="2:37">
      <c r="B1855" s="36" t="s">
        <v>6965</v>
      </c>
      <c r="C1855" s="36" t="s">
        <v>6966</v>
      </c>
      <c r="D1855" s="36" t="s">
        <v>11556</v>
      </c>
      <c r="E1855" s="36" t="s">
        <v>4879</v>
      </c>
      <c r="F1855" s="36" t="s">
        <v>679</v>
      </c>
      <c r="G1855" s="36" t="s">
        <v>692</v>
      </c>
      <c r="H1855" s="36" t="s">
        <v>675</v>
      </c>
      <c r="I1855" s="37">
        <v>2.5579999999999998</v>
      </c>
      <c r="J1855" s="38">
        <v>10163</v>
      </c>
      <c r="K1855" s="36" t="s">
        <v>7381</v>
      </c>
      <c r="L1855" s="39">
        <v>43592</v>
      </c>
      <c r="M1855" s="39">
        <v>43824</v>
      </c>
      <c r="N1855" s="36" t="s">
        <v>4077</v>
      </c>
      <c r="O1855" s="36" t="s">
        <v>6942</v>
      </c>
      <c r="P1855" s="37">
        <v>0.108</v>
      </c>
      <c r="Q1855" s="36" t="s">
        <v>677</v>
      </c>
      <c r="R1855" s="36" t="s">
        <v>682</v>
      </c>
      <c r="S1855" s="47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</row>
    <row r="1856" spans="2:37">
      <c r="B1856" s="36" t="s">
        <v>164</v>
      </c>
      <c r="C1856" s="36" t="s">
        <v>6967</v>
      </c>
      <c r="D1856" s="36" t="s">
        <v>6968</v>
      </c>
      <c r="E1856" s="36" t="s">
        <v>4879</v>
      </c>
      <c r="F1856" s="36" t="s">
        <v>679</v>
      </c>
      <c r="G1856" s="36" t="s">
        <v>692</v>
      </c>
      <c r="H1856" s="36" t="s">
        <v>675</v>
      </c>
      <c r="I1856" s="37">
        <v>2.6070000000000002</v>
      </c>
      <c r="J1856" s="38">
        <v>10163</v>
      </c>
      <c r="K1856" s="36" t="s">
        <v>7381</v>
      </c>
      <c r="L1856" s="39">
        <v>43592</v>
      </c>
      <c r="M1856" s="39">
        <v>43824</v>
      </c>
      <c r="N1856" s="36" t="s">
        <v>4077</v>
      </c>
      <c r="O1856" s="36" t="s">
        <v>6942</v>
      </c>
      <c r="P1856" s="37">
        <v>0.1265</v>
      </c>
      <c r="Q1856" s="36" t="s">
        <v>677</v>
      </c>
      <c r="R1856" s="36" t="s">
        <v>682</v>
      </c>
      <c r="S1856" s="47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</row>
    <row r="1857" spans="2:37">
      <c r="B1857" s="36" t="s">
        <v>4091</v>
      </c>
      <c r="C1857" s="36" t="s">
        <v>6969</v>
      </c>
      <c r="D1857" s="36" t="s">
        <v>6970</v>
      </c>
      <c r="E1857" s="36" t="s">
        <v>4879</v>
      </c>
      <c r="F1857" s="36" t="s">
        <v>679</v>
      </c>
      <c r="G1857" s="36" t="s">
        <v>674</v>
      </c>
      <c r="H1857" s="36" t="s">
        <v>675</v>
      </c>
      <c r="I1857" s="37">
        <v>2.5089999999999999</v>
      </c>
      <c r="J1857" s="38">
        <v>10163</v>
      </c>
      <c r="K1857" s="36" t="s">
        <v>7381</v>
      </c>
      <c r="L1857" s="39">
        <v>43594</v>
      </c>
      <c r="M1857" s="39">
        <v>43824</v>
      </c>
      <c r="N1857" s="36" t="s">
        <v>4077</v>
      </c>
      <c r="O1857" s="36" t="s">
        <v>6942</v>
      </c>
      <c r="P1857" s="37">
        <v>0.36449999999999999</v>
      </c>
      <c r="Q1857" s="36" t="s">
        <v>677</v>
      </c>
      <c r="R1857" s="36" t="s">
        <v>682</v>
      </c>
      <c r="S1857" s="4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</row>
    <row r="1858" spans="2:37">
      <c r="B1858" s="36" t="s">
        <v>11557</v>
      </c>
      <c r="C1858" s="36" t="s">
        <v>11558</v>
      </c>
      <c r="D1858" s="36" t="s">
        <v>4092</v>
      </c>
      <c r="E1858" s="36" t="s">
        <v>4879</v>
      </c>
      <c r="F1858" s="36" t="s">
        <v>679</v>
      </c>
      <c r="G1858" s="36" t="s">
        <v>692</v>
      </c>
      <c r="H1858" s="36" t="s">
        <v>675</v>
      </c>
      <c r="I1858" s="37">
        <v>2.5089999999999999</v>
      </c>
      <c r="J1858" s="38">
        <v>10163</v>
      </c>
      <c r="K1858" s="36" t="s">
        <v>7381</v>
      </c>
      <c r="L1858" s="39">
        <v>43594</v>
      </c>
      <c r="M1858" s="39">
        <v>43824</v>
      </c>
      <c r="N1858" s="36" t="s">
        <v>4077</v>
      </c>
      <c r="O1858" s="36" t="s">
        <v>6942</v>
      </c>
      <c r="P1858" s="37">
        <v>8.8300000000000003E-2</v>
      </c>
      <c r="Q1858" s="36" t="s">
        <v>677</v>
      </c>
      <c r="R1858" s="36" t="s">
        <v>682</v>
      </c>
      <c r="S1858" s="47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</row>
    <row r="1859" spans="2:37">
      <c r="B1859" s="36" t="s">
        <v>4093</v>
      </c>
      <c r="C1859" s="36" t="s">
        <v>6971</v>
      </c>
      <c r="D1859" s="36" t="s">
        <v>6972</v>
      </c>
      <c r="E1859" s="36" t="s">
        <v>4879</v>
      </c>
      <c r="F1859" s="36" t="s">
        <v>679</v>
      </c>
      <c r="G1859" s="36" t="s">
        <v>674</v>
      </c>
      <c r="H1859" s="36" t="s">
        <v>675</v>
      </c>
      <c r="I1859" s="37">
        <v>2.46</v>
      </c>
      <c r="J1859" s="38">
        <v>10163</v>
      </c>
      <c r="K1859" s="36" t="s">
        <v>7381</v>
      </c>
      <c r="L1859" s="39">
        <v>43595</v>
      </c>
      <c r="M1859" s="39">
        <v>43824</v>
      </c>
      <c r="N1859" s="36" t="s">
        <v>4077</v>
      </c>
      <c r="O1859" s="36" t="s">
        <v>6942</v>
      </c>
      <c r="P1859" s="37">
        <v>0.35510000000000003</v>
      </c>
      <c r="Q1859" s="36" t="s">
        <v>677</v>
      </c>
      <c r="R1859" s="36" t="s">
        <v>682</v>
      </c>
      <c r="S1859" s="47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</row>
    <row r="1860" spans="2:37">
      <c r="B1860" s="36" t="s">
        <v>4094</v>
      </c>
      <c r="C1860" s="36" t="s">
        <v>6973</v>
      </c>
      <c r="D1860" s="36" t="s">
        <v>6974</v>
      </c>
      <c r="E1860" s="36" t="s">
        <v>4879</v>
      </c>
      <c r="F1860" s="36" t="s">
        <v>679</v>
      </c>
      <c r="G1860" s="36" t="s">
        <v>692</v>
      </c>
      <c r="H1860" s="36" t="s">
        <v>675</v>
      </c>
      <c r="I1860" s="37">
        <v>2.46</v>
      </c>
      <c r="J1860" s="38">
        <v>10163</v>
      </c>
      <c r="K1860" s="36" t="s">
        <v>7381</v>
      </c>
      <c r="L1860" s="39">
        <v>43595</v>
      </c>
      <c r="M1860" s="39">
        <v>43824</v>
      </c>
      <c r="N1860" s="36" t="s">
        <v>4077</v>
      </c>
      <c r="O1860" s="36" t="s">
        <v>6942</v>
      </c>
      <c r="P1860" s="37">
        <v>9.5500000000000002E-2</v>
      </c>
      <c r="Q1860" s="36" t="s">
        <v>677</v>
      </c>
      <c r="R1860" s="36" t="s">
        <v>682</v>
      </c>
      <c r="S1860" s="47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</row>
    <row r="1861" spans="2:37">
      <c r="B1861" s="36" t="s">
        <v>11559</v>
      </c>
      <c r="C1861" s="36" t="s">
        <v>11560</v>
      </c>
      <c r="D1861" s="36" t="s">
        <v>11561</v>
      </c>
      <c r="E1861" s="36" t="s">
        <v>4879</v>
      </c>
      <c r="F1861" s="36" t="s">
        <v>679</v>
      </c>
      <c r="G1861" s="36" t="s">
        <v>674</v>
      </c>
      <c r="H1861" s="36" t="s">
        <v>675</v>
      </c>
      <c r="I1861" s="37">
        <v>2.5</v>
      </c>
      <c r="J1861" s="38">
        <v>10000</v>
      </c>
      <c r="K1861" s="36" t="s">
        <v>11562</v>
      </c>
      <c r="L1861" s="39">
        <v>43608</v>
      </c>
      <c r="M1861" s="39">
        <v>43670</v>
      </c>
      <c r="N1861" s="36" t="s">
        <v>4095</v>
      </c>
      <c r="O1861" s="36" t="s">
        <v>6978</v>
      </c>
      <c r="P1861" s="37">
        <v>0.2387</v>
      </c>
      <c r="Q1861" s="36" t="s">
        <v>677</v>
      </c>
      <c r="R1861" s="36" t="s">
        <v>682</v>
      </c>
      <c r="S1861" s="47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</row>
    <row r="1862" spans="2:37">
      <c r="B1862" s="36" t="s">
        <v>11563</v>
      </c>
      <c r="C1862" s="36" t="s">
        <v>6975</v>
      </c>
      <c r="D1862" s="36" t="s">
        <v>6976</v>
      </c>
      <c r="E1862" s="36" t="s">
        <v>4879</v>
      </c>
      <c r="F1862" s="36" t="s">
        <v>679</v>
      </c>
      <c r="G1862" s="36" t="s">
        <v>674</v>
      </c>
      <c r="H1862" s="36" t="s">
        <v>675</v>
      </c>
      <c r="I1862" s="37">
        <v>2.5499999999999998</v>
      </c>
      <c r="J1862" s="38">
        <v>10000</v>
      </c>
      <c r="K1862" s="36" t="s">
        <v>11562</v>
      </c>
      <c r="L1862" s="39">
        <v>43608</v>
      </c>
      <c r="M1862" s="39">
        <v>43670</v>
      </c>
      <c r="N1862" s="36" t="s">
        <v>4095</v>
      </c>
      <c r="O1862" s="36" t="s">
        <v>6978</v>
      </c>
      <c r="P1862" s="37">
        <v>0.20280000000000001</v>
      </c>
      <c r="Q1862" s="36" t="s">
        <v>677</v>
      </c>
      <c r="R1862" s="36" t="s">
        <v>682</v>
      </c>
      <c r="S1862" s="47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</row>
    <row r="1863" spans="2:37">
      <c r="B1863" s="36" t="s">
        <v>6977</v>
      </c>
      <c r="C1863" s="36" t="s">
        <v>165</v>
      </c>
      <c r="D1863" s="36" t="s">
        <v>4096</v>
      </c>
      <c r="E1863" s="36" t="s">
        <v>4879</v>
      </c>
      <c r="F1863" s="36" t="s">
        <v>679</v>
      </c>
      <c r="G1863" s="36" t="s">
        <v>674</v>
      </c>
      <c r="H1863" s="36" t="s">
        <v>675</v>
      </c>
      <c r="I1863" s="37">
        <v>2.6</v>
      </c>
      <c r="J1863" s="38">
        <v>10000</v>
      </c>
      <c r="K1863" s="36" t="s">
        <v>11562</v>
      </c>
      <c r="L1863" s="39">
        <v>43608</v>
      </c>
      <c r="M1863" s="39">
        <v>43670</v>
      </c>
      <c r="N1863" s="36" t="s">
        <v>4095</v>
      </c>
      <c r="O1863" s="36" t="s">
        <v>6978</v>
      </c>
      <c r="P1863" s="37">
        <v>0.16389999999999999</v>
      </c>
      <c r="Q1863" s="36" t="s">
        <v>677</v>
      </c>
      <c r="R1863" s="36" t="s">
        <v>682</v>
      </c>
      <c r="S1863" s="47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</row>
    <row r="1864" spans="2:37">
      <c r="B1864" s="36" t="s">
        <v>11564</v>
      </c>
      <c r="C1864" s="36" t="s">
        <v>11565</v>
      </c>
      <c r="D1864" s="36" t="s">
        <v>11566</v>
      </c>
      <c r="E1864" s="36" t="s">
        <v>4879</v>
      </c>
      <c r="F1864" s="36" t="s">
        <v>679</v>
      </c>
      <c r="G1864" s="36" t="s">
        <v>674</v>
      </c>
      <c r="H1864" s="36" t="s">
        <v>675</v>
      </c>
      <c r="I1864" s="37">
        <v>2.65</v>
      </c>
      <c r="J1864" s="38">
        <v>10000</v>
      </c>
      <c r="K1864" s="36" t="s">
        <v>11562</v>
      </c>
      <c r="L1864" s="39">
        <v>43608</v>
      </c>
      <c r="M1864" s="39">
        <v>43670</v>
      </c>
      <c r="N1864" s="36" t="s">
        <v>4095</v>
      </c>
      <c r="O1864" s="36" t="s">
        <v>6978</v>
      </c>
      <c r="P1864" s="37">
        <v>0.1321</v>
      </c>
      <c r="Q1864" s="36" t="s">
        <v>677</v>
      </c>
      <c r="R1864" s="36" t="s">
        <v>682</v>
      </c>
      <c r="S1864" s="47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</row>
    <row r="1865" spans="2:37">
      <c r="B1865" s="36" t="s">
        <v>6979</v>
      </c>
      <c r="C1865" s="36" t="s">
        <v>11567</v>
      </c>
      <c r="D1865" s="36" t="s">
        <v>6980</v>
      </c>
      <c r="E1865" s="36" t="s">
        <v>4879</v>
      </c>
      <c r="F1865" s="36" t="s">
        <v>679</v>
      </c>
      <c r="G1865" s="36" t="s">
        <v>674</v>
      </c>
      <c r="H1865" s="36" t="s">
        <v>675</v>
      </c>
      <c r="I1865" s="37">
        <v>2.7</v>
      </c>
      <c r="J1865" s="38">
        <v>10000</v>
      </c>
      <c r="K1865" s="36" t="s">
        <v>11562</v>
      </c>
      <c r="L1865" s="39">
        <v>43608</v>
      </c>
      <c r="M1865" s="39">
        <v>43670</v>
      </c>
      <c r="N1865" s="36" t="s">
        <v>4095</v>
      </c>
      <c r="O1865" s="36" t="s">
        <v>6978</v>
      </c>
      <c r="P1865" s="37">
        <v>0.1032</v>
      </c>
      <c r="Q1865" s="36" t="s">
        <v>677</v>
      </c>
      <c r="R1865" s="36" t="s">
        <v>682</v>
      </c>
      <c r="S1865" s="47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</row>
    <row r="1866" spans="2:37">
      <c r="B1866" s="36" t="s">
        <v>6981</v>
      </c>
      <c r="C1866" s="36" t="s">
        <v>11568</v>
      </c>
      <c r="D1866" s="36" t="s">
        <v>6982</v>
      </c>
      <c r="E1866" s="36" t="s">
        <v>4879</v>
      </c>
      <c r="F1866" s="36" t="s">
        <v>679</v>
      </c>
      <c r="G1866" s="36" t="s">
        <v>674</v>
      </c>
      <c r="H1866" s="36" t="s">
        <v>675</v>
      </c>
      <c r="I1866" s="37">
        <v>2.75</v>
      </c>
      <c r="J1866" s="38">
        <v>10000</v>
      </c>
      <c r="K1866" s="36" t="s">
        <v>11562</v>
      </c>
      <c r="L1866" s="39">
        <v>43608</v>
      </c>
      <c r="M1866" s="39">
        <v>43670</v>
      </c>
      <c r="N1866" s="36" t="s">
        <v>4095</v>
      </c>
      <c r="O1866" s="36" t="s">
        <v>6978</v>
      </c>
      <c r="P1866" s="37">
        <v>7.9399999999999998E-2</v>
      </c>
      <c r="Q1866" s="36" t="s">
        <v>677</v>
      </c>
      <c r="R1866" s="36" t="s">
        <v>682</v>
      </c>
      <c r="S1866" s="47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</row>
    <row r="1867" spans="2:37">
      <c r="B1867" s="36" t="s">
        <v>6983</v>
      </c>
      <c r="C1867" s="36" t="s">
        <v>11569</v>
      </c>
      <c r="D1867" s="36" t="s">
        <v>11570</v>
      </c>
      <c r="E1867" s="36" t="s">
        <v>4879</v>
      </c>
      <c r="F1867" s="36" t="s">
        <v>679</v>
      </c>
      <c r="G1867" s="36" t="s">
        <v>674</v>
      </c>
      <c r="H1867" s="36" t="s">
        <v>675</v>
      </c>
      <c r="I1867" s="37">
        <v>2.8</v>
      </c>
      <c r="J1867" s="38">
        <v>10000</v>
      </c>
      <c r="K1867" s="36" t="s">
        <v>11562</v>
      </c>
      <c r="L1867" s="39">
        <v>43608</v>
      </c>
      <c r="M1867" s="39">
        <v>43670</v>
      </c>
      <c r="N1867" s="36" t="s">
        <v>4095</v>
      </c>
      <c r="O1867" s="36" t="s">
        <v>6978</v>
      </c>
      <c r="P1867" s="37">
        <v>6.0600000000000001E-2</v>
      </c>
      <c r="Q1867" s="36" t="s">
        <v>677</v>
      </c>
      <c r="R1867" s="36" t="s">
        <v>682</v>
      </c>
      <c r="S1867" s="4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</row>
    <row r="1868" spans="2:37">
      <c r="B1868" s="36" t="s">
        <v>4097</v>
      </c>
      <c r="C1868" s="36" t="s">
        <v>11571</v>
      </c>
      <c r="D1868" s="36" t="s">
        <v>6984</v>
      </c>
      <c r="E1868" s="36" t="s">
        <v>4879</v>
      </c>
      <c r="F1868" s="36" t="s">
        <v>679</v>
      </c>
      <c r="G1868" s="36" t="s">
        <v>674</v>
      </c>
      <c r="H1868" s="36" t="s">
        <v>675</v>
      </c>
      <c r="I1868" s="37">
        <v>2.85</v>
      </c>
      <c r="J1868" s="38">
        <v>10000</v>
      </c>
      <c r="K1868" s="36" t="s">
        <v>11562</v>
      </c>
      <c r="L1868" s="39">
        <v>43608</v>
      </c>
      <c r="M1868" s="39">
        <v>43670</v>
      </c>
      <c r="N1868" s="36" t="s">
        <v>4095</v>
      </c>
      <c r="O1868" s="36" t="s">
        <v>6978</v>
      </c>
      <c r="P1868" s="37">
        <v>4.5400000000000003E-2</v>
      </c>
      <c r="Q1868" s="36" t="s">
        <v>677</v>
      </c>
      <c r="R1868" s="36" t="s">
        <v>682</v>
      </c>
      <c r="S1868" s="47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</row>
    <row r="1869" spans="2:37">
      <c r="B1869" s="36" t="s">
        <v>11572</v>
      </c>
      <c r="C1869" s="36" t="s">
        <v>6985</v>
      </c>
      <c r="D1869" s="36" t="s">
        <v>6986</v>
      </c>
      <c r="E1869" s="36" t="s">
        <v>4879</v>
      </c>
      <c r="F1869" s="36" t="s">
        <v>679</v>
      </c>
      <c r="G1869" s="36" t="s">
        <v>674</v>
      </c>
      <c r="H1869" s="36" t="s">
        <v>675</v>
      </c>
      <c r="I1869" s="37">
        <v>2.9</v>
      </c>
      <c r="J1869" s="38">
        <v>10000</v>
      </c>
      <c r="K1869" s="36" t="s">
        <v>11562</v>
      </c>
      <c r="L1869" s="39">
        <v>43608</v>
      </c>
      <c r="M1869" s="39">
        <v>43670</v>
      </c>
      <c r="N1869" s="36" t="s">
        <v>4095</v>
      </c>
      <c r="O1869" s="36" t="s">
        <v>11573</v>
      </c>
      <c r="P1869" s="37">
        <v>3.4299999999999997E-2</v>
      </c>
      <c r="Q1869" s="36" t="s">
        <v>677</v>
      </c>
      <c r="R1869" s="36" t="s">
        <v>682</v>
      </c>
      <c r="S1869" s="47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</row>
    <row r="1870" spans="2:37">
      <c r="B1870" s="36" t="s">
        <v>6987</v>
      </c>
      <c r="C1870" s="36" t="s">
        <v>6988</v>
      </c>
      <c r="D1870" s="36" t="s">
        <v>4098</v>
      </c>
      <c r="E1870" s="36" t="s">
        <v>4879</v>
      </c>
      <c r="F1870" s="36" t="s">
        <v>679</v>
      </c>
      <c r="G1870" s="36" t="s">
        <v>692</v>
      </c>
      <c r="H1870" s="36" t="s">
        <v>675</v>
      </c>
      <c r="I1870" s="37">
        <v>2.5</v>
      </c>
      <c r="J1870" s="38">
        <v>10000</v>
      </c>
      <c r="K1870" s="36" t="s">
        <v>11562</v>
      </c>
      <c r="L1870" s="39">
        <v>43608</v>
      </c>
      <c r="M1870" s="39">
        <v>43670</v>
      </c>
      <c r="N1870" s="36" t="s">
        <v>4095</v>
      </c>
      <c r="O1870" s="36" t="s">
        <v>6978</v>
      </c>
      <c r="P1870" s="37">
        <v>2.1000000000000001E-2</v>
      </c>
      <c r="Q1870" s="36" t="s">
        <v>677</v>
      </c>
      <c r="R1870" s="36" t="s">
        <v>682</v>
      </c>
      <c r="S1870" s="47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</row>
    <row r="1871" spans="2:37">
      <c r="B1871" s="36" t="s">
        <v>11574</v>
      </c>
      <c r="C1871" s="36" t="s">
        <v>11575</v>
      </c>
      <c r="D1871" s="36" t="s">
        <v>6989</v>
      </c>
      <c r="E1871" s="36" t="s">
        <v>4879</v>
      </c>
      <c r="F1871" s="36" t="s">
        <v>679</v>
      </c>
      <c r="G1871" s="36" t="s">
        <v>692</v>
      </c>
      <c r="H1871" s="36" t="s">
        <v>675</v>
      </c>
      <c r="I1871" s="37">
        <v>2.5499999999999998</v>
      </c>
      <c r="J1871" s="38">
        <v>10000</v>
      </c>
      <c r="K1871" s="36" t="s">
        <v>11562</v>
      </c>
      <c r="L1871" s="39">
        <v>43608</v>
      </c>
      <c r="M1871" s="39">
        <v>43670</v>
      </c>
      <c r="N1871" s="36" t="s">
        <v>4095</v>
      </c>
      <c r="O1871" s="36" t="s">
        <v>6978</v>
      </c>
      <c r="P1871" s="37">
        <v>2.9000000000000001E-2</v>
      </c>
      <c r="Q1871" s="36" t="s">
        <v>677</v>
      </c>
      <c r="R1871" s="36" t="s">
        <v>682</v>
      </c>
      <c r="S1871" s="47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</row>
    <row r="1872" spans="2:37">
      <c r="B1872" s="36" t="s">
        <v>11576</v>
      </c>
      <c r="C1872" s="36" t="s">
        <v>11577</v>
      </c>
      <c r="D1872" s="36" t="s">
        <v>6990</v>
      </c>
      <c r="E1872" s="36" t="s">
        <v>4879</v>
      </c>
      <c r="F1872" s="36" t="s">
        <v>679</v>
      </c>
      <c r="G1872" s="36" t="s">
        <v>692</v>
      </c>
      <c r="H1872" s="36" t="s">
        <v>675</v>
      </c>
      <c r="I1872" s="37">
        <v>2.6</v>
      </c>
      <c r="J1872" s="38">
        <v>10000</v>
      </c>
      <c r="K1872" s="36" t="s">
        <v>11562</v>
      </c>
      <c r="L1872" s="39">
        <v>43608</v>
      </c>
      <c r="M1872" s="39">
        <v>43670</v>
      </c>
      <c r="N1872" s="36" t="s">
        <v>4095</v>
      </c>
      <c r="O1872" s="36" t="s">
        <v>6978</v>
      </c>
      <c r="P1872" s="37">
        <v>4.2000000000000003E-2</v>
      </c>
      <c r="Q1872" s="36" t="s">
        <v>677</v>
      </c>
      <c r="R1872" s="36" t="s">
        <v>682</v>
      </c>
      <c r="S1872" s="47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</row>
    <row r="1873" spans="2:37">
      <c r="B1873" s="36" t="s">
        <v>4099</v>
      </c>
      <c r="C1873" s="36" t="s">
        <v>6991</v>
      </c>
      <c r="D1873" s="36" t="s">
        <v>6992</v>
      </c>
      <c r="E1873" s="36" t="s">
        <v>4879</v>
      </c>
      <c r="F1873" s="36" t="s">
        <v>679</v>
      </c>
      <c r="G1873" s="36" t="s">
        <v>692</v>
      </c>
      <c r="H1873" s="36" t="s">
        <v>675</v>
      </c>
      <c r="I1873" s="37">
        <v>2.65</v>
      </c>
      <c r="J1873" s="38">
        <v>10000</v>
      </c>
      <c r="K1873" s="36" t="s">
        <v>11562</v>
      </c>
      <c r="L1873" s="39">
        <v>43608</v>
      </c>
      <c r="M1873" s="39">
        <v>43670</v>
      </c>
      <c r="N1873" s="36" t="s">
        <v>4095</v>
      </c>
      <c r="O1873" s="36" t="s">
        <v>6978</v>
      </c>
      <c r="P1873" s="37">
        <v>5.96E-2</v>
      </c>
      <c r="Q1873" s="36" t="s">
        <v>677</v>
      </c>
      <c r="R1873" s="36" t="s">
        <v>682</v>
      </c>
      <c r="S1873" s="47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</row>
    <row r="1874" spans="2:37">
      <c r="B1874" s="36" t="s">
        <v>6993</v>
      </c>
      <c r="C1874" s="36" t="s">
        <v>11578</v>
      </c>
      <c r="D1874" s="36" t="s">
        <v>6994</v>
      </c>
      <c r="E1874" s="36" t="s">
        <v>4879</v>
      </c>
      <c r="F1874" s="36" t="s">
        <v>679</v>
      </c>
      <c r="G1874" s="36" t="s">
        <v>692</v>
      </c>
      <c r="H1874" s="36" t="s">
        <v>675</v>
      </c>
      <c r="I1874" s="37">
        <v>2.7</v>
      </c>
      <c r="J1874" s="38">
        <v>10000</v>
      </c>
      <c r="K1874" s="36" t="s">
        <v>11562</v>
      </c>
      <c r="L1874" s="39">
        <v>43608</v>
      </c>
      <c r="M1874" s="39">
        <v>43670</v>
      </c>
      <c r="N1874" s="36" t="s">
        <v>4095</v>
      </c>
      <c r="O1874" s="36" t="s">
        <v>6978</v>
      </c>
      <c r="P1874" s="37">
        <v>7.9600000000000004E-2</v>
      </c>
      <c r="Q1874" s="36" t="s">
        <v>677</v>
      </c>
      <c r="R1874" s="36" t="s">
        <v>682</v>
      </c>
      <c r="S1874" s="47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</row>
    <row r="1875" spans="2:37">
      <c r="B1875" s="36" t="s">
        <v>6995</v>
      </c>
      <c r="C1875" s="36" t="s">
        <v>6996</v>
      </c>
      <c r="D1875" s="36" t="s">
        <v>4100</v>
      </c>
      <c r="E1875" s="36" t="s">
        <v>4879</v>
      </c>
      <c r="F1875" s="36" t="s">
        <v>679</v>
      </c>
      <c r="G1875" s="36" t="s">
        <v>692</v>
      </c>
      <c r="H1875" s="36" t="s">
        <v>675</v>
      </c>
      <c r="I1875" s="37">
        <v>2.75</v>
      </c>
      <c r="J1875" s="38">
        <v>10000</v>
      </c>
      <c r="K1875" s="36" t="s">
        <v>11562</v>
      </c>
      <c r="L1875" s="39">
        <v>43608</v>
      </c>
      <c r="M1875" s="39">
        <v>43670</v>
      </c>
      <c r="N1875" s="36" t="s">
        <v>4095</v>
      </c>
      <c r="O1875" s="36" t="s">
        <v>6978</v>
      </c>
      <c r="P1875" s="37">
        <v>0.1045</v>
      </c>
      <c r="Q1875" s="36" t="s">
        <v>677</v>
      </c>
      <c r="R1875" s="36" t="s">
        <v>682</v>
      </c>
      <c r="S1875" s="47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</row>
    <row r="1876" spans="2:37">
      <c r="B1876" s="36" t="s">
        <v>6997</v>
      </c>
      <c r="C1876" s="36" t="s">
        <v>6998</v>
      </c>
      <c r="D1876" s="36" t="s">
        <v>11579</v>
      </c>
      <c r="E1876" s="36" t="s">
        <v>4879</v>
      </c>
      <c r="F1876" s="36" t="s">
        <v>679</v>
      </c>
      <c r="G1876" s="36" t="s">
        <v>692</v>
      </c>
      <c r="H1876" s="36" t="s">
        <v>675</v>
      </c>
      <c r="I1876" s="37">
        <v>2.8</v>
      </c>
      <c r="J1876" s="38">
        <v>10000</v>
      </c>
      <c r="K1876" s="36" t="s">
        <v>11562</v>
      </c>
      <c r="L1876" s="39">
        <v>43608</v>
      </c>
      <c r="M1876" s="39">
        <v>43670</v>
      </c>
      <c r="N1876" s="36" t="s">
        <v>4095</v>
      </c>
      <c r="O1876" s="36" t="s">
        <v>6978</v>
      </c>
      <c r="P1876" s="37">
        <v>0.1353</v>
      </c>
      <c r="Q1876" s="36" t="s">
        <v>677</v>
      </c>
      <c r="R1876" s="36" t="s">
        <v>682</v>
      </c>
      <c r="S1876" s="47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</row>
    <row r="1877" spans="2:37">
      <c r="B1877" s="36" t="s">
        <v>11580</v>
      </c>
      <c r="C1877" s="36" t="s">
        <v>6999</v>
      </c>
      <c r="D1877" s="36" t="s">
        <v>7000</v>
      </c>
      <c r="E1877" s="36" t="s">
        <v>4879</v>
      </c>
      <c r="F1877" s="36" t="s">
        <v>679</v>
      </c>
      <c r="G1877" s="36" t="s">
        <v>692</v>
      </c>
      <c r="H1877" s="36" t="s">
        <v>675</v>
      </c>
      <c r="I1877" s="37">
        <v>2.85</v>
      </c>
      <c r="J1877" s="38">
        <v>10000</v>
      </c>
      <c r="K1877" s="36" t="s">
        <v>11562</v>
      </c>
      <c r="L1877" s="39">
        <v>43608</v>
      </c>
      <c r="M1877" s="39">
        <v>43670</v>
      </c>
      <c r="N1877" s="36" t="s">
        <v>4095</v>
      </c>
      <c r="O1877" s="36" t="s">
        <v>6978</v>
      </c>
      <c r="P1877" s="37">
        <v>0.1709</v>
      </c>
      <c r="Q1877" s="36" t="s">
        <v>677</v>
      </c>
      <c r="R1877" s="36" t="s">
        <v>682</v>
      </c>
      <c r="S1877" s="4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</row>
    <row r="1878" spans="2:37">
      <c r="B1878" s="36" t="s">
        <v>4101</v>
      </c>
      <c r="C1878" s="36" t="s">
        <v>4102</v>
      </c>
      <c r="D1878" s="36" t="s">
        <v>7001</v>
      </c>
      <c r="E1878" s="36" t="s">
        <v>4879</v>
      </c>
      <c r="F1878" s="36" t="s">
        <v>679</v>
      </c>
      <c r="G1878" s="36" t="s">
        <v>692</v>
      </c>
      <c r="H1878" s="36" t="s">
        <v>675</v>
      </c>
      <c r="I1878" s="37">
        <v>2.9</v>
      </c>
      <c r="J1878" s="38">
        <v>10000</v>
      </c>
      <c r="K1878" s="36" t="s">
        <v>11562</v>
      </c>
      <c r="L1878" s="39">
        <v>43608</v>
      </c>
      <c r="M1878" s="39">
        <v>43670</v>
      </c>
      <c r="N1878" s="36" t="s">
        <v>4095</v>
      </c>
      <c r="O1878" s="36" t="s">
        <v>6978</v>
      </c>
      <c r="P1878" s="37">
        <v>0.2089</v>
      </c>
      <c r="Q1878" s="36" t="s">
        <v>677</v>
      </c>
      <c r="R1878" s="36" t="s">
        <v>682</v>
      </c>
      <c r="S1878" s="47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</row>
    <row r="1879" spans="2:37">
      <c r="B1879" s="36" t="s">
        <v>4103</v>
      </c>
      <c r="C1879" s="36" t="s">
        <v>11581</v>
      </c>
      <c r="D1879" s="36" t="s">
        <v>496</v>
      </c>
      <c r="E1879" s="36" t="s">
        <v>4879</v>
      </c>
      <c r="F1879" s="36" t="s">
        <v>679</v>
      </c>
      <c r="G1879" s="36" t="s">
        <v>9487</v>
      </c>
      <c r="H1879" s="36" t="s">
        <v>675</v>
      </c>
      <c r="I1879" s="37">
        <v>2.95</v>
      </c>
      <c r="J1879" s="38">
        <v>10000</v>
      </c>
      <c r="K1879" s="36" t="s">
        <v>11562</v>
      </c>
      <c r="L1879" s="39">
        <v>43614</v>
      </c>
      <c r="M1879" s="39">
        <v>43670</v>
      </c>
      <c r="N1879" s="36" t="s">
        <v>4095</v>
      </c>
      <c r="O1879" s="36" t="s">
        <v>6978</v>
      </c>
      <c r="P1879" s="37">
        <v>2.6499999999999999E-2</v>
      </c>
      <c r="Q1879" s="36" t="s">
        <v>677</v>
      </c>
      <c r="R1879" s="36" t="s">
        <v>682</v>
      </c>
      <c r="S1879" s="47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</row>
    <row r="1880" spans="2:37">
      <c r="B1880" s="36" t="s">
        <v>11582</v>
      </c>
      <c r="C1880" s="36" t="s">
        <v>11583</v>
      </c>
      <c r="D1880" s="36" t="s">
        <v>4104</v>
      </c>
      <c r="E1880" s="36" t="s">
        <v>4879</v>
      </c>
      <c r="F1880" s="36" t="s">
        <v>679</v>
      </c>
      <c r="G1880" s="36" t="s">
        <v>692</v>
      </c>
      <c r="H1880" s="36" t="s">
        <v>675</v>
      </c>
      <c r="I1880" s="37">
        <v>2.95</v>
      </c>
      <c r="J1880" s="38">
        <v>10000</v>
      </c>
      <c r="K1880" s="36" t="s">
        <v>11562</v>
      </c>
      <c r="L1880" s="39">
        <v>43614</v>
      </c>
      <c r="M1880" s="39">
        <v>43670</v>
      </c>
      <c r="N1880" s="36" t="s">
        <v>4095</v>
      </c>
      <c r="O1880" s="36" t="s">
        <v>6978</v>
      </c>
      <c r="P1880" s="37">
        <v>0.23680000000000001</v>
      </c>
      <c r="Q1880" s="36" t="s">
        <v>677</v>
      </c>
      <c r="R1880" s="36" t="s">
        <v>682</v>
      </c>
      <c r="S1880" s="47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</row>
    <row r="1881" spans="2:37">
      <c r="B1881" s="36" t="s">
        <v>7002</v>
      </c>
      <c r="C1881" s="36" t="s">
        <v>11584</v>
      </c>
      <c r="D1881" s="36" t="s">
        <v>7003</v>
      </c>
      <c r="E1881" s="36" t="s">
        <v>4879</v>
      </c>
      <c r="F1881" s="36" t="s">
        <v>679</v>
      </c>
      <c r="G1881" s="36" t="s">
        <v>674</v>
      </c>
      <c r="H1881" s="36" t="s">
        <v>675</v>
      </c>
      <c r="I1881" s="37">
        <v>3</v>
      </c>
      <c r="J1881" s="38">
        <v>10000</v>
      </c>
      <c r="K1881" s="36" t="s">
        <v>11562</v>
      </c>
      <c r="L1881" s="39">
        <v>43628</v>
      </c>
      <c r="M1881" s="39">
        <v>43670</v>
      </c>
      <c r="N1881" s="36" t="s">
        <v>4095</v>
      </c>
      <c r="O1881" s="36" t="s">
        <v>6978</v>
      </c>
      <c r="P1881" s="37">
        <v>2.2499999999999999E-2</v>
      </c>
      <c r="Q1881" s="36" t="s">
        <v>677</v>
      </c>
      <c r="R1881" s="36" t="s">
        <v>682</v>
      </c>
      <c r="S1881" s="47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</row>
    <row r="1882" spans="2:37">
      <c r="B1882" s="36" t="s">
        <v>7004</v>
      </c>
      <c r="C1882" s="36" t="s">
        <v>4105</v>
      </c>
      <c r="D1882" s="36" t="s">
        <v>11585</v>
      </c>
      <c r="E1882" s="36" t="s">
        <v>4879</v>
      </c>
      <c r="F1882" s="36" t="s">
        <v>679</v>
      </c>
      <c r="G1882" s="36" t="s">
        <v>692</v>
      </c>
      <c r="H1882" s="36" t="s">
        <v>675</v>
      </c>
      <c r="I1882" s="37">
        <v>3</v>
      </c>
      <c r="J1882" s="38">
        <v>10000</v>
      </c>
      <c r="K1882" s="36" t="s">
        <v>11562</v>
      </c>
      <c r="L1882" s="39">
        <v>43628</v>
      </c>
      <c r="M1882" s="39">
        <v>43670</v>
      </c>
      <c r="N1882" s="36" t="s">
        <v>4095</v>
      </c>
      <c r="O1882" s="36" t="s">
        <v>6978</v>
      </c>
      <c r="P1882" s="37">
        <v>0.20710000000000001</v>
      </c>
      <c r="Q1882" s="36" t="s">
        <v>677</v>
      </c>
      <c r="R1882" s="36" t="s">
        <v>682</v>
      </c>
      <c r="S1882" s="47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</row>
    <row r="1883" spans="2:37">
      <c r="B1883" s="36" t="s">
        <v>4106</v>
      </c>
      <c r="C1883" s="36" t="s">
        <v>11586</v>
      </c>
      <c r="D1883" s="36" t="s">
        <v>7005</v>
      </c>
      <c r="E1883" s="36" t="s">
        <v>4879</v>
      </c>
      <c r="F1883" s="36" t="s">
        <v>679</v>
      </c>
      <c r="G1883" s="36" t="s">
        <v>674</v>
      </c>
      <c r="H1883" s="36" t="s">
        <v>675</v>
      </c>
      <c r="I1883" s="37">
        <v>3.1</v>
      </c>
      <c r="J1883" s="38">
        <v>10000</v>
      </c>
      <c r="K1883" s="36" t="s">
        <v>11562</v>
      </c>
      <c r="L1883" s="39">
        <v>43636</v>
      </c>
      <c r="M1883" s="39">
        <v>43670</v>
      </c>
      <c r="N1883" s="36" t="s">
        <v>4095</v>
      </c>
      <c r="O1883" s="36" t="s">
        <v>6978</v>
      </c>
      <c r="P1883" s="37">
        <v>7.7000000000000002E-3</v>
      </c>
      <c r="Q1883" s="36" t="s">
        <v>677</v>
      </c>
      <c r="R1883" s="36" t="s">
        <v>682</v>
      </c>
      <c r="S1883" s="47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</row>
    <row r="1884" spans="2:37">
      <c r="B1884" s="36" t="s">
        <v>11587</v>
      </c>
      <c r="C1884" s="36" t="s">
        <v>7006</v>
      </c>
      <c r="D1884" s="36" t="s">
        <v>11588</v>
      </c>
      <c r="E1884" s="36" t="s">
        <v>4879</v>
      </c>
      <c r="F1884" s="36" t="s">
        <v>679</v>
      </c>
      <c r="G1884" s="36" t="s">
        <v>692</v>
      </c>
      <c r="H1884" s="36" t="s">
        <v>675</v>
      </c>
      <c r="I1884" s="37">
        <v>3.1</v>
      </c>
      <c r="J1884" s="38">
        <v>10000</v>
      </c>
      <c r="K1884" s="36" t="s">
        <v>11562</v>
      </c>
      <c r="L1884" s="39">
        <v>43636</v>
      </c>
      <c r="M1884" s="39">
        <v>43670</v>
      </c>
      <c r="N1884" s="36" t="s">
        <v>4095</v>
      </c>
      <c r="O1884" s="36" t="s">
        <v>6978</v>
      </c>
      <c r="P1884" s="37">
        <v>0.24399999999999999</v>
      </c>
      <c r="Q1884" s="36" t="s">
        <v>677</v>
      </c>
      <c r="R1884" s="36" t="s">
        <v>682</v>
      </c>
      <c r="S1884" s="47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</row>
    <row r="1885" spans="2:37">
      <c r="B1885" s="36" t="s">
        <v>7007</v>
      </c>
      <c r="C1885" s="36" t="s">
        <v>497</v>
      </c>
      <c r="D1885" s="36" t="s">
        <v>11589</v>
      </c>
      <c r="E1885" s="36" t="s">
        <v>4879</v>
      </c>
      <c r="F1885" s="36" t="s">
        <v>679</v>
      </c>
      <c r="G1885" s="36" t="s">
        <v>674</v>
      </c>
      <c r="H1885" s="36" t="s">
        <v>675</v>
      </c>
      <c r="I1885" s="37">
        <v>3.2</v>
      </c>
      <c r="J1885" s="38">
        <v>10000</v>
      </c>
      <c r="K1885" s="36" t="s">
        <v>11562</v>
      </c>
      <c r="L1885" s="39">
        <v>43637</v>
      </c>
      <c r="M1885" s="39">
        <v>43670</v>
      </c>
      <c r="N1885" s="36" t="s">
        <v>4095</v>
      </c>
      <c r="O1885" s="36" t="s">
        <v>6978</v>
      </c>
      <c r="P1885" s="37">
        <v>1.5299999999999999E-2</v>
      </c>
      <c r="Q1885" s="36" t="s">
        <v>677</v>
      </c>
      <c r="R1885" s="36" t="s">
        <v>682</v>
      </c>
      <c r="S1885" s="47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</row>
    <row r="1886" spans="2:37">
      <c r="B1886" s="36" t="s">
        <v>7008</v>
      </c>
      <c r="C1886" s="36" t="s">
        <v>11590</v>
      </c>
      <c r="D1886" s="36" t="s">
        <v>7009</v>
      </c>
      <c r="E1886" s="36" t="s">
        <v>4879</v>
      </c>
      <c r="F1886" s="36" t="s">
        <v>679</v>
      </c>
      <c r="G1886" s="36" t="s">
        <v>674</v>
      </c>
      <c r="H1886" s="36" t="s">
        <v>675</v>
      </c>
      <c r="I1886" s="37">
        <v>3.3</v>
      </c>
      <c r="J1886" s="38">
        <v>10000</v>
      </c>
      <c r="K1886" s="36" t="s">
        <v>11562</v>
      </c>
      <c r="L1886" s="39">
        <v>43637</v>
      </c>
      <c r="M1886" s="39">
        <v>43670</v>
      </c>
      <c r="N1886" s="36" t="s">
        <v>4095</v>
      </c>
      <c r="O1886" s="36" t="s">
        <v>6978</v>
      </c>
      <c r="P1886" s="37">
        <v>6.1999999999999998E-3</v>
      </c>
      <c r="Q1886" s="36" t="s">
        <v>677</v>
      </c>
      <c r="R1886" s="36" t="s">
        <v>682</v>
      </c>
      <c r="S1886" s="47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</row>
    <row r="1887" spans="2:37">
      <c r="B1887" s="36" t="s">
        <v>7010</v>
      </c>
      <c r="C1887" s="36" t="s">
        <v>7011</v>
      </c>
      <c r="D1887" s="36" t="s">
        <v>11591</v>
      </c>
      <c r="E1887" s="36" t="s">
        <v>4879</v>
      </c>
      <c r="F1887" s="36" t="s">
        <v>679</v>
      </c>
      <c r="G1887" s="36" t="s">
        <v>692</v>
      </c>
      <c r="H1887" s="36" t="s">
        <v>675</v>
      </c>
      <c r="I1887" s="37">
        <v>3.2</v>
      </c>
      <c r="J1887" s="38">
        <v>10000</v>
      </c>
      <c r="K1887" s="36" t="s">
        <v>11562</v>
      </c>
      <c r="L1887" s="39">
        <v>43637</v>
      </c>
      <c r="M1887" s="39">
        <v>43670</v>
      </c>
      <c r="N1887" s="36" t="s">
        <v>4095</v>
      </c>
      <c r="O1887" s="36" t="s">
        <v>6978</v>
      </c>
      <c r="P1887" s="37">
        <v>0.25580000000000003</v>
      </c>
      <c r="Q1887" s="36" t="s">
        <v>677</v>
      </c>
      <c r="R1887" s="36" t="s">
        <v>682</v>
      </c>
      <c r="S1887" s="4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</row>
    <row r="1888" spans="2:37">
      <c r="B1888" s="36" t="s">
        <v>4107</v>
      </c>
      <c r="C1888" s="36" t="s">
        <v>4108</v>
      </c>
      <c r="D1888" s="36" t="s">
        <v>11592</v>
      </c>
      <c r="E1888" s="36" t="s">
        <v>4879</v>
      </c>
      <c r="F1888" s="36" t="s">
        <v>679</v>
      </c>
      <c r="G1888" s="36" t="s">
        <v>692</v>
      </c>
      <c r="H1888" s="36" t="s">
        <v>675</v>
      </c>
      <c r="I1888" s="37">
        <v>3.3</v>
      </c>
      <c r="J1888" s="38">
        <v>10000</v>
      </c>
      <c r="K1888" s="36" t="s">
        <v>11562</v>
      </c>
      <c r="L1888" s="39">
        <v>43637</v>
      </c>
      <c r="M1888" s="39">
        <v>43670</v>
      </c>
      <c r="N1888" s="36" t="s">
        <v>4095</v>
      </c>
      <c r="O1888" s="36" t="s">
        <v>6978</v>
      </c>
      <c r="P1888" s="37">
        <v>0.35320000000000001</v>
      </c>
      <c r="Q1888" s="36" t="s">
        <v>677</v>
      </c>
      <c r="R1888" s="36" t="s">
        <v>682</v>
      </c>
      <c r="S1888" s="47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</row>
    <row r="1889" spans="2:37">
      <c r="B1889" s="36" t="s">
        <v>4109</v>
      </c>
      <c r="C1889" s="36" t="s">
        <v>4110</v>
      </c>
      <c r="D1889" s="36" t="s">
        <v>7012</v>
      </c>
      <c r="E1889" s="36" t="s">
        <v>4879</v>
      </c>
      <c r="F1889" s="36" t="s">
        <v>679</v>
      </c>
      <c r="G1889" s="36" t="s">
        <v>674</v>
      </c>
      <c r="H1889" s="36" t="s">
        <v>675</v>
      </c>
      <c r="I1889" s="37">
        <v>2.7</v>
      </c>
      <c r="J1889" s="38">
        <v>10000</v>
      </c>
      <c r="K1889" s="36" t="s">
        <v>7013</v>
      </c>
      <c r="L1889" s="39">
        <v>43643</v>
      </c>
      <c r="M1889" s="39">
        <v>43705</v>
      </c>
      <c r="N1889" s="36" t="s">
        <v>7014</v>
      </c>
      <c r="O1889" s="36" t="s">
        <v>4111</v>
      </c>
      <c r="P1889" s="37">
        <v>0.2676</v>
      </c>
      <c r="Q1889" s="36" t="s">
        <v>677</v>
      </c>
      <c r="R1889" s="36" t="s">
        <v>682</v>
      </c>
      <c r="S1889" s="47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</row>
    <row r="1890" spans="2:37">
      <c r="B1890" s="36" t="s">
        <v>7015</v>
      </c>
      <c r="C1890" s="36" t="s">
        <v>7016</v>
      </c>
      <c r="D1890" s="36" t="s">
        <v>11593</v>
      </c>
      <c r="E1890" s="36" t="s">
        <v>4879</v>
      </c>
      <c r="F1890" s="36" t="s">
        <v>679</v>
      </c>
      <c r="G1890" s="36" t="s">
        <v>674</v>
      </c>
      <c r="H1890" s="36" t="s">
        <v>675</v>
      </c>
      <c r="I1890" s="37">
        <v>2.75</v>
      </c>
      <c r="J1890" s="38">
        <v>10000</v>
      </c>
      <c r="K1890" s="36" t="s">
        <v>7013</v>
      </c>
      <c r="L1890" s="39">
        <v>43643</v>
      </c>
      <c r="M1890" s="39">
        <v>43705</v>
      </c>
      <c r="N1890" s="36" t="s">
        <v>7014</v>
      </c>
      <c r="O1890" s="36" t="s">
        <v>4111</v>
      </c>
      <c r="P1890" s="37">
        <v>0.22900000000000001</v>
      </c>
      <c r="Q1890" s="36" t="s">
        <v>677</v>
      </c>
      <c r="R1890" s="36" t="s">
        <v>682</v>
      </c>
      <c r="S1890" s="47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</row>
    <row r="1891" spans="2:37">
      <c r="B1891" s="36" t="s">
        <v>11594</v>
      </c>
      <c r="C1891" s="36" t="s">
        <v>7017</v>
      </c>
      <c r="D1891" s="36" t="s">
        <v>11595</v>
      </c>
      <c r="E1891" s="36" t="s">
        <v>4879</v>
      </c>
      <c r="F1891" s="36" t="s">
        <v>679</v>
      </c>
      <c r="G1891" s="36" t="s">
        <v>674</v>
      </c>
      <c r="H1891" s="36" t="s">
        <v>675</v>
      </c>
      <c r="I1891" s="37">
        <v>2.8</v>
      </c>
      <c r="J1891" s="38">
        <v>10000</v>
      </c>
      <c r="K1891" s="36" t="s">
        <v>7013</v>
      </c>
      <c r="L1891" s="39">
        <v>43643</v>
      </c>
      <c r="M1891" s="39">
        <v>43705</v>
      </c>
      <c r="N1891" s="36" t="s">
        <v>7014</v>
      </c>
      <c r="O1891" s="36" t="s">
        <v>4111</v>
      </c>
      <c r="P1891" s="37">
        <v>0.19589999999999999</v>
      </c>
      <c r="Q1891" s="36" t="s">
        <v>677</v>
      </c>
      <c r="R1891" s="36" t="s">
        <v>682</v>
      </c>
      <c r="S1891" s="47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</row>
    <row r="1892" spans="2:37">
      <c r="B1892" s="36" t="s">
        <v>7018</v>
      </c>
      <c r="C1892" s="36" t="s">
        <v>7019</v>
      </c>
      <c r="D1892" s="36" t="s">
        <v>7020</v>
      </c>
      <c r="E1892" s="36" t="s">
        <v>4879</v>
      </c>
      <c r="F1892" s="36" t="s">
        <v>679</v>
      </c>
      <c r="G1892" s="36" t="s">
        <v>674</v>
      </c>
      <c r="H1892" s="36" t="s">
        <v>675</v>
      </c>
      <c r="I1892" s="37">
        <v>2.85</v>
      </c>
      <c r="J1892" s="38">
        <v>10000</v>
      </c>
      <c r="K1892" s="36" t="s">
        <v>7013</v>
      </c>
      <c r="L1892" s="39">
        <v>43643</v>
      </c>
      <c r="M1892" s="39">
        <v>43705</v>
      </c>
      <c r="N1892" s="36" t="s">
        <v>7014</v>
      </c>
      <c r="O1892" s="36" t="s">
        <v>4111</v>
      </c>
      <c r="P1892" s="37">
        <v>0.16489999999999999</v>
      </c>
      <c r="Q1892" s="36" t="s">
        <v>677</v>
      </c>
      <c r="R1892" s="36" t="s">
        <v>682</v>
      </c>
      <c r="S1892" s="47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</row>
    <row r="1893" spans="2:37">
      <c r="B1893" s="36" t="s">
        <v>7021</v>
      </c>
      <c r="C1893" s="36" t="s">
        <v>11596</v>
      </c>
      <c r="D1893" s="36" t="s">
        <v>7022</v>
      </c>
      <c r="E1893" s="36" t="s">
        <v>4879</v>
      </c>
      <c r="F1893" s="36" t="s">
        <v>679</v>
      </c>
      <c r="G1893" s="36" t="s">
        <v>674</v>
      </c>
      <c r="H1893" s="36" t="s">
        <v>675</v>
      </c>
      <c r="I1893" s="37">
        <v>2.9</v>
      </c>
      <c r="J1893" s="38">
        <v>10000</v>
      </c>
      <c r="K1893" s="36" t="s">
        <v>7013</v>
      </c>
      <c r="L1893" s="39">
        <v>43643</v>
      </c>
      <c r="M1893" s="39">
        <v>43705</v>
      </c>
      <c r="N1893" s="36" t="s">
        <v>7014</v>
      </c>
      <c r="O1893" s="36" t="s">
        <v>4111</v>
      </c>
      <c r="P1893" s="37">
        <v>0.13819999999999999</v>
      </c>
      <c r="Q1893" s="36" t="s">
        <v>677</v>
      </c>
      <c r="R1893" s="36" t="s">
        <v>682</v>
      </c>
      <c r="S1893" s="47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</row>
    <row r="1894" spans="2:37">
      <c r="B1894" s="36" t="s">
        <v>7023</v>
      </c>
      <c r="C1894" s="36" t="s">
        <v>4112</v>
      </c>
      <c r="D1894" s="36" t="s">
        <v>7024</v>
      </c>
      <c r="E1894" s="36" t="s">
        <v>4879</v>
      </c>
      <c r="F1894" s="36" t="s">
        <v>679</v>
      </c>
      <c r="G1894" s="36" t="s">
        <v>674</v>
      </c>
      <c r="H1894" s="36" t="s">
        <v>675</v>
      </c>
      <c r="I1894" s="37">
        <v>2.95</v>
      </c>
      <c r="J1894" s="38">
        <v>10000</v>
      </c>
      <c r="K1894" s="36" t="s">
        <v>7013</v>
      </c>
      <c r="L1894" s="39">
        <v>43643</v>
      </c>
      <c r="M1894" s="39">
        <v>43705</v>
      </c>
      <c r="N1894" s="36" t="s">
        <v>7014</v>
      </c>
      <c r="O1894" s="36" t="s">
        <v>4111</v>
      </c>
      <c r="P1894" s="37">
        <v>0.1152</v>
      </c>
      <c r="Q1894" s="36" t="s">
        <v>677</v>
      </c>
      <c r="R1894" s="36" t="s">
        <v>682</v>
      </c>
      <c r="S1894" s="47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</row>
    <row r="1895" spans="2:37">
      <c r="B1895" s="36" t="s">
        <v>11597</v>
      </c>
      <c r="C1895" s="36" t="s">
        <v>11598</v>
      </c>
      <c r="D1895" s="36" t="s">
        <v>7025</v>
      </c>
      <c r="E1895" s="36" t="s">
        <v>4879</v>
      </c>
      <c r="F1895" s="36" t="s">
        <v>679</v>
      </c>
      <c r="G1895" s="36" t="s">
        <v>674</v>
      </c>
      <c r="H1895" s="36" t="s">
        <v>675</v>
      </c>
      <c r="I1895" s="37">
        <v>3</v>
      </c>
      <c r="J1895" s="38">
        <v>10000</v>
      </c>
      <c r="K1895" s="36" t="s">
        <v>7013</v>
      </c>
      <c r="L1895" s="39">
        <v>43643</v>
      </c>
      <c r="M1895" s="39">
        <v>43705</v>
      </c>
      <c r="N1895" s="36" t="s">
        <v>7014</v>
      </c>
      <c r="O1895" s="36" t="s">
        <v>4111</v>
      </c>
      <c r="P1895" s="37">
        <v>9.6500000000000002E-2</v>
      </c>
      <c r="Q1895" s="36" t="s">
        <v>677</v>
      </c>
      <c r="R1895" s="36" t="s">
        <v>682</v>
      </c>
      <c r="S1895" s="47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</row>
    <row r="1896" spans="2:37">
      <c r="B1896" s="36" t="s">
        <v>4113</v>
      </c>
      <c r="C1896" s="36" t="s">
        <v>11599</v>
      </c>
      <c r="D1896" s="36" t="s">
        <v>7026</v>
      </c>
      <c r="E1896" s="36" t="s">
        <v>4879</v>
      </c>
      <c r="F1896" s="36" t="s">
        <v>679</v>
      </c>
      <c r="G1896" s="36" t="s">
        <v>674</v>
      </c>
      <c r="H1896" s="36" t="s">
        <v>675</v>
      </c>
      <c r="I1896" s="37">
        <v>3.1</v>
      </c>
      <c r="J1896" s="38">
        <v>10000</v>
      </c>
      <c r="K1896" s="36" t="s">
        <v>7013</v>
      </c>
      <c r="L1896" s="39">
        <v>43643</v>
      </c>
      <c r="M1896" s="39">
        <v>43705</v>
      </c>
      <c r="N1896" s="36" t="s">
        <v>7014</v>
      </c>
      <c r="O1896" s="36" t="s">
        <v>4111</v>
      </c>
      <c r="P1896" s="37">
        <v>6.4699999999999994E-2</v>
      </c>
      <c r="Q1896" s="36" t="s">
        <v>677</v>
      </c>
      <c r="R1896" s="36" t="s">
        <v>682</v>
      </c>
      <c r="S1896" s="47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</row>
    <row r="1897" spans="2:37">
      <c r="B1897" s="36" t="s">
        <v>11600</v>
      </c>
      <c r="C1897" s="36" t="s">
        <v>7027</v>
      </c>
      <c r="D1897" s="36" t="s">
        <v>362</v>
      </c>
      <c r="E1897" s="36" t="s">
        <v>4879</v>
      </c>
      <c r="F1897" s="36" t="s">
        <v>679</v>
      </c>
      <c r="G1897" s="36" t="s">
        <v>674</v>
      </c>
      <c r="H1897" s="36" t="s">
        <v>675</v>
      </c>
      <c r="I1897" s="37">
        <v>3.2</v>
      </c>
      <c r="J1897" s="38">
        <v>10000</v>
      </c>
      <c r="K1897" s="36" t="s">
        <v>7013</v>
      </c>
      <c r="L1897" s="39">
        <v>43643</v>
      </c>
      <c r="M1897" s="39">
        <v>43705</v>
      </c>
      <c r="N1897" s="36" t="s">
        <v>7014</v>
      </c>
      <c r="O1897" s="36" t="s">
        <v>4111</v>
      </c>
      <c r="P1897" s="37">
        <v>4.48E-2</v>
      </c>
      <c r="Q1897" s="36" t="s">
        <v>677</v>
      </c>
      <c r="R1897" s="36" t="s">
        <v>682</v>
      </c>
      <c r="S1897" s="4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</row>
    <row r="1898" spans="2:37">
      <c r="B1898" s="36" t="s">
        <v>7028</v>
      </c>
      <c r="C1898" s="36" t="s">
        <v>7029</v>
      </c>
      <c r="D1898" s="36" t="s">
        <v>4114</v>
      </c>
      <c r="E1898" s="36" t="s">
        <v>4879</v>
      </c>
      <c r="F1898" s="36" t="s">
        <v>679</v>
      </c>
      <c r="G1898" s="36" t="s">
        <v>692</v>
      </c>
      <c r="H1898" s="36" t="s">
        <v>675</v>
      </c>
      <c r="I1898" s="37">
        <v>2.7</v>
      </c>
      <c r="J1898" s="38">
        <v>10000</v>
      </c>
      <c r="K1898" s="36" t="s">
        <v>7013</v>
      </c>
      <c r="L1898" s="39">
        <v>43643</v>
      </c>
      <c r="M1898" s="39">
        <v>43705</v>
      </c>
      <c r="N1898" s="36" t="s">
        <v>7014</v>
      </c>
      <c r="O1898" s="36" t="s">
        <v>4111</v>
      </c>
      <c r="P1898" s="37">
        <v>3.5200000000000002E-2</v>
      </c>
      <c r="Q1898" s="36" t="s">
        <v>677</v>
      </c>
      <c r="R1898" s="36" t="s">
        <v>682</v>
      </c>
      <c r="S1898" s="47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</row>
    <row r="1899" spans="2:37">
      <c r="B1899" s="36" t="s">
        <v>7030</v>
      </c>
      <c r="C1899" s="36" t="s">
        <v>7031</v>
      </c>
      <c r="D1899" s="36" t="s">
        <v>7032</v>
      </c>
      <c r="E1899" s="36" t="s">
        <v>4879</v>
      </c>
      <c r="F1899" s="36" t="s">
        <v>679</v>
      </c>
      <c r="G1899" s="36" t="s">
        <v>692</v>
      </c>
      <c r="H1899" s="36" t="s">
        <v>675</v>
      </c>
      <c r="I1899" s="37">
        <v>2.75</v>
      </c>
      <c r="J1899" s="38">
        <v>10000</v>
      </c>
      <c r="K1899" s="36" t="s">
        <v>7013</v>
      </c>
      <c r="L1899" s="39">
        <v>43643</v>
      </c>
      <c r="M1899" s="39">
        <v>43705</v>
      </c>
      <c r="N1899" s="36" t="s">
        <v>7014</v>
      </c>
      <c r="O1899" s="36" t="s">
        <v>4111</v>
      </c>
      <c r="P1899" s="37">
        <v>4.7699999999999999E-2</v>
      </c>
      <c r="Q1899" s="36" t="s">
        <v>677</v>
      </c>
      <c r="R1899" s="36" t="s">
        <v>682</v>
      </c>
      <c r="S1899" s="47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</row>
    <row r="1900" spans="2:37">
      <c r="B1900" s="36" t="s">
        <v>7033</v>
      </c>
      <c r="C1900" s="36" t="s">
        <v>11601</v>
      </c>
      <c r="D1900" s="36" t="s">
        <v>7034</v>
      </c>
      <c r="E1900" s="36" t="s">
        <v>4879</v>
      </c>
      <c r="F1900" s="36" t="s">
        <v>679</v>
      </c>
      <c r="G1900" s="36" t="s">
        <v>692</v>
      </c>
      <c r="H1900" s="36" t="s">
        <v>675</v>
      </c>
      <c r="I1900" s="37">
        <v>2.8</v>
      </c>
      <c r="J1900" s="38">
        <v>10000</v>
      </c>
      <c r="K1900" s="36" t="s">
        <v>11602</v>
      </c>
      <c r="L1900" s="39">
        <v>43643</v>
      </c>
      <c r="M1900" s="39">
        <v>43705</v>
      </c>
      <c r="N1900" s="36" t="s">
        <v>7014</v>
      </c>
      <c r="O1900" s="36" t="s">
        <v>4111</v>
      </c>
      <c r="P1900" s="37">
        <v>6.2700000000000006E-2</v>
      </c>
      <c r="Q1900" s="36" t="s">
        <v>677</v>
      </c>
      <c r="R1900" s="36" t="s">
        <v>682</v>
      </c>
      <c r="S1900" s="47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</row>
    <row r="1901" spans="2:37">
      <c r="B1901" s="36" t="s">
        <v>4115</v>
      </c>
      <c r="C1901" s="36" t="s">
        <v>7035</v>
      </c>
      <c r="D1901" s="36" t="s">
        <v>4116</v>
      </c>
      <c r="E1901" s="36" t="s">
        <v>4879</v>
      </c>
      <c r="F1901" s="36" t="s">
        <v>679</v>
      </c>
      <c r="G1901" s="36" t="s">
        <v>692</v>
      </c>
      <c r="H1901" s="36" t="s">
        <v>675</v>
      </c>
      <c r="I1901" s="37">
        <v>2.85</v>
      </c>
      <c r="J1901" s="38">
        <v>10000</v>
      </c>
      <c r="K1901" s="36" t="s">
        <v>7013</v>
      </c>
      <c r="L1901" s="39">
        <v>43643</v>
      </c>
      <c r="M1901" s="39">
        <v>43705</v>
      </c>
      <c r="N1901" s="36" t="s">
        <v>7014</v>
      </c>
      <c r="O1901" s="36" t="s">
        <v>4111</v>
      </c>
      <c r="P1901" s="37">
        <v>8.2500000000000004E-2</v>
      </c>
      <c r="Q1901" s="36" t="s">
        <v>677</v>
      </c>
      <c r="R1901" s="36" t="s">
        <v>682</v>
      </c>
      <c r="S1901" s="47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</row>
    <row r="1902" spans="2:37">
      <c r="B1902" s="36" t="s">
        <v>7036</v>
      </c>
      <c r="C1902" s="36" t="s">
        <v>7037</v>
      </c>
      <c r="D1902" s="36" t="s">
        <v>7038</v>
      </c>
      <c r="E1902" s="36" t="s">
        <v>4879</v>
      </c>
      <c r="F1902" s="36" t="s">
        <v>679</v>
      </c>
      <c r="G1902" s="36" t="s">
        <v>692</v>
      </c>
      <c r="H1902" s="36" t="s">
        <v>675</v>
      </c>
      <c r="I1902" s="37">
        <v>2.9</v>
      </c>
      <c r="J1902" s="38">
        <v>10000</v>
      </c>
      <c r="K1902" s="36" t="s">
        <v>7013</v>
      </c>
      <c r="L1902" s="39">
        <v>43643</v>
      </c>
      <c r="M1902" s="39">
        <v>43705</v>
      </c>
      <c r="N1902" s="36" t="s">
        <v>7014</v>
      </c>
      <c r="O1902" s="36" t="s">
        <v>4111</v>
      </c>
      <c r="P1902" s="37">
        <v>0.10539999999999999</v>
      </c>
      <c r="Q1902" s="36" t="s">
        <v>677</v>
      </c>
      <c r="R1902" s="36" t="s">
        <v>682</v>
      </c>
      <c r="S1902" s="47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</row>
    <row r="1903" spans="2:37">
      <c r="B1903" s="36" t="s">
        <v>7039</v>
      </c>
      <c r="C1903" s="36" t="s">
        <v>11603</v>
      </c>
      <c r="D1903" s="36" t="s">
        <v>7040</v>
      </c>
      <c r="E1903" s="36" t="s">
        <v>4879</v>
      </c>
      <c r="F1903" s="36" t="s">
        <v>679</v>
      </c>
      <c r="G1903" s="36" t="s">
        <v>692</v>
      </c>
      <c r="H1903" s="36" t="s">
        <v>675</v>
      </c>
      <c r="I1903" s="37">
        <v>2.95</v>
      </c>
      <c r="J1903" s="38">
        <v>10000</v>
      </c>
      <c r="K1903" s="36" t="s">
        <v>7013</v>
      </c>
      <c r="L1903" s="39">
        <v>43643</v>
      </c>
      <c r="M1903" s="39">
        <v>43705</v>
      </c>
      <c r="N1903" s="36" t="s">
        <v>7014</v>
      </c>
      <c r="O1903" s="36" t="s">
        <v>4111</v>
      </c>
      <c r="P1903" s="37">
        <v>0.13220000000000001</v>
      </c>
      <c r="Q1903" s="36" t="s">
        <v>677</v>
      </c>
      <c r="R1903" s="36" t="s">
        <v>682</v>
      </c>
      <c r="S1903" s="47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</row>
    <row r="1904" spans="2:37">
      <c r="B1904" s="36" t="s">
        <v>11604</v>
      </c>
      <c r="C1904" s="36" t="s">
        <v>11605</v>
      </c>
      <c r="D1904" s="36" t="s">
        <v>7041</v>
      </c>
      <c r="E1904" s="36" t="s">
        <v>4879</v>
      </c>
      <c r="F1904" s="36" t="s">
        <v>679</v>
      </c>
      <c r="G1904" s="36" t="s">
        <v>692</v>
      </c>
      <c r="H1904" s="36" t="s">
        <v>675</v>
      </c>
      <c r="I1904" s="37">
        <v>3</v>
      </c>
      <c r="J1904" s="38">
        <v>10000</v>
      </c>
      <c r="K1904" s="36" t="s">
        <v>7013</v>
      </c>
      <c r="L1904" s="39">
        <v>43643</v>
      </c>
      <c r="M1904" s="39">
        <v>43705</v>
      </c>
      <c r="N1904" s="36" t="s">
        <v>7014</v>
      </c>
      <c r="O1904" s="36" t="s">
        <v>4111</v>
      </c>
      <c r="P1904" s="37">
        <v>0.16250000000000001</v>
      </c>
      <c r="Q1904" s="36" t="s">
        <v>677</v>
      </c>
      <c r="R1904" s="36" t="s">
        <v>682</v>
      </c>
      <c r="S1904" s="47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</row>
    <row r="1905" spans="2:37">
      <c r="B1905" s="36" t="s">
        <v>7042</v>
      </c>
      <c r="C1905" s="36" t="s">
        <v>7043</v>
      </c>
      <c r="D1905" s="36" t="s">
        <v>7044</v>
      </c>
      <c r="E1905" s="36" t="s">
        <v>4879</v>
      </c>
      <c r="F1905" s="36" t="s">
        <v>679</v>
      </c>
      <c r="G1905" s="36" t="s">
        <v>692</v>
      </c>
      <c r="H1905" s="36" t="s">
        <v>675</v>
      </c>
      <c r="I1905" s="37">
        <v>3.1</v>
      </c>
      <c r="J1905" s="38">
        <v>10000</v>
      </c>
      <c r="K1905" s="36" t="s">
        <v>7013</v>
      </c>
      <c r="L1905" s="39">
        <v>43643</v>
      </c>
      <c r="M1905" s="39">
        <v>43705</v>
      </c>
      <c r="N1905" s="36" t="s">
        <v>7014</v>
      </c>
      <c r="O1905" s="36" t="s">
        <v>4111</v>
      </c>
      <c r="P1905" s="37">
        <v>0.23139999999999999</v>
      </c>
      <c r="Q1905" s="36" t="s">
        <v>677</v>
      </c>
      <c r="R1905" s="36" t="s">
        <v>682</v>
      </c>
      <c r="S1905" s="47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</row>
    <row r="1906" spans="2:37">
      <c r="B1906" s="36" t="s">
        <v>11606</v>
      </c>
      <c r="C1906" s="36" t="s">
        <v>7045</v>
      </c>
      <c r="D1906" s="36" t="s">
        <v>4117</v>
      </c>
      <c r="E1906" s="36" t="s">
        <v>4879</v>
      </c>
      <c r="F1906" s="36" t="s">
        <v>679</v>
      </c>
      <c r="G1906" s="36" t="s">
        <v>692</v>
      </c>
      <c r="H1906" s="36" t="s">
        <v>675</v>
      </c>
      <c r="I1906" s="37">
        <v>3.2</v>
      </c>
      <c r="J1906" s="38">
        <v>10000</v>
      </c>
      <c r="K1906" s="36" t="s">
        <v>7013</v>
      </c>
      <c r="L1906" s="39">
        <v>43643</v>
      </c>
      <c r="M1906" s="39">
        <v>43705</v>
      </c>
      <c r="N1906" s="36" t="s">
        <v>7014</v>
      </c>
      <c r="O1906" s="36" t="s">
        <v>4111</v>
      </c>
      <c r="P1906" s="37">
        <v>0.3095</v>
      </c>
      <c r="Q1906" s="36" t="s">
        <v>677</v>
      </c>
      <c r="R1906" s="36" t="s">
        <v>682</v>
      </c>
      <c r="S1906" s="47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</row>
    <row r="1907" spans="2:37">
      <c r="B1907" s="36" t="s">
        <v>7046</v>
      </c>
      <c r="C1907" s="36" t="s">
        <v>11607</v>
      </c>
      <c r="D1907" s="36" t="s">
        <v>11608</v>
      </c>
      <c r="E1907" s="36" t="s">
        <v>4879</v>
      </c>
      <c r="F1907" s="36" t="s">
        <v>679</v>
      </c>
      <c r="G1907" s="36" t="s">
        <v>674</v>
      </c>
      <c r="H1907" s="36" t="s">
        <v>675</v>
      </c>
      <c r="I1907" s="37">
        <v>3.3</v>
      </c>
      <c r="J1907" s="38">
        <v>10000</v>
      </c>
      <c r="K1907" s="36" t="s">
        <v>7013</v>
      </c>
      <c r="L1907" s="39">
        <v>43644</v>
      </c>
      <c r="M1907" s="39">
        <v>43705</v>
      </c>
      <c r="N1907" s="36" t="s">
        <v>7014</v>
      </c>
      <c r="O1907" s="36" t="s">
        <v>4111</v>
      </c>
      <c r="P1907" s="37">
        <v>3.4500000000000003E-2</v>
      </c>
      <c r="Q1907" s="36" t="s">
        <v>677</v>
      </c>
      <c r="R1907" s="36" t="s">
        <v>682</v>
      </c>
      <c r="S1907" s="4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</row>
    <row r="1908" spans="2:37">
      <c r="B1908" s="36" t="s">
        <v>7047</v>
      </c>
      <c r="C1908" s="36" t="s">
        <v>11609</v>
      </c>
      <c r="D1908" s="36" t="s">
        <v>7048</v>
      </c>
      <c r="E1908" s="36" t="s">
        <v>4879</v>
      </c>
      <c r="F1908" s="36" t="s">
        <v>679</v>
      </c>
      <c r="G1908" s="36" t="s">
        <v>692</v>
      </c>
      <c r="H1908" s="36" t="s">
        <v>675</v>
      </c>
      <c r="I1908" s="37">
        <v>3.3</v>
      </c>
      <c r="J1908" s="38">
        <v>10000</v>
      </c>
      <c r="K1908" s="36" t="s">
        <v>7013</v>
      </c>
      <c r="L1908" s="39">
        <v>43644</v>
      </c>
      <c r="M1908" s="39">
        <v>43705</v>
      </c>
      <c r="N1908" s="36" t="s">
        <v>7014</v>
      </c>
      <c r="O1908" s="36" t="s">
        <v>4111</v>
      </c>
      <c r="P1908" s="37">
        <v>0.3619</v>
      </c>
      <c r="Q1908" s="36" t="s">
        <v>677</v>
      </c>
      <c r="R1908" s="36" t="s">
        <v>682</v>
      </c>
      <c r="S1908" s="47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</row>
    <row r="1909" spans="2:37">
      <c r="B1909" s="36" t="s">
        <v>7049</v>
      </c>
      <c r="C1909" s="36" t="s">
        <v>4118</v>
      </c>
      <c r="D1909" s="36" t="s">
        <v>11610</v>
      </c>
      <c r="E1909" s="36" t="s">
        <v>4879</v>
      </c>
      <c r="F1909" s="36" t="s">
        <v>679</v>
      </c>
      <c r="G1909" s="36" t="s">
        <v>674</v>
      </c>
      <c r="H1909" s="36" t="s">
        <v>675</v>
      </c>
      <c r="I1909" s="37">
        <v>3.4</v>
      </c>
      <c r="J1909" s="38">
        <v>10000</v>
      </c>
      <c r="K1909" s="36" t="s">
        <v>11562</v>
      </c>
      <c r="L1909" s="39">
        <v>43648</v>
      </c>
      <c r="M1909" s="39">
        <v>43670</v>
      </c>
      <c r="N1909" s="36" t="s">
        <v>4095</v>
      </c>
      <c r="O1909" s="36" t="s">
        <v>6978</v>
      </c>
      <c r="P1909" s="37">
        <v>5.1000000000000004E-3</v>
      </c>
      <c r="Q1909" s="36" t="s">
        <v>677</v>
      </c>
      <c r="R1909" s="36" t="s">
        <v>682</v>
      </c>
      <c r="S1909" s="47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</row>
    <row r="1910" spans="2:37">
      <c r="B1910" s="36" t="s">
        <v>7050</v>
      </c>
      <c r="C1910" s="36" t="s">
        <v>7051</v>
      </c>
      <c r="D1910" s="36" t="s">
        <v>4119</v>
      </c>
      <c r="E1910" s="36" t="s">
        <v>4879</v>
      </c>
      <c r="F1910" s="36" t="s">
        <v>679</v>
      </c>
      <c r="G1910" s="36" t="s">
        <v>692</v>
      </c>
      <c r="H1910" s="36" t="s">
        <v>675</v>
      </c>
      <c r="I1910" s="37">
        <v>3.4</v>
      </c>
      <c r="J1910" s="38">
        <v>10000</v>
      </c>
      <c r="K1910" s="36" t="s">
        <v>11562</v>
      </c>
      <c r="L1910" s="39">
        <v>43648</v>
      </c>
      <c r="M1910" s="39">
        <v>43670</v>
      </c>
      <c r="N1910" s="36" t="s">
        <v>4095</v>
      </c>
      <c r="O1910" s="36" t="s">
        <v>6978</v>
      </c>
      <c r="P1910" s="37">
        <v>0.38</v>
      </c>
      <c r="Q1910" s="36" t="s">
        <v>677</v>
      </c>
      <c r="R1910" s="36" t="s">
        <v>682</v>
      </c>
      <c r="S1910" s="47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</row>
    <row r="1911" spans="2:37">
      <c r="B1911" s="36" t="s">
        <v>11611</v>
      </c>
      <c r="C1911" s="36" t="s">
        <v>11612</v>
      </c>
      <c r="D1911" s="36" t="s">
        <v>4120</v>
      </c>
      <c r="E1911" s="36" t="s">
        <v>4879</v>
      </c>
      <c r="F1911" s="36" t="s">
        <v>679</v>
      </c>
      <c r="G1911" s="36" t="s">
        <v>674</v>
      </c>
      <c r="H1911" s="36" t="s">
        <v>675</v>
      </c>
      <c r="I1911" s="37">
        <v>3.4</v>
      </c>
      <c r="J1911" s="38">
        <v>10000</v>
      </c>
      <c r="K1911" s="36" t="s">
        <v>7013</v>
      </c>
      <c r="L1911" s="39">
        <v>43648</v>
      </c>
      <c r="M1911" s="39">
        <v>43705</v>
      </c>
      <c r="N1911" s="36" t="s">
        <v>7014</v>
      </c>
      <c r="O1911" s="36" t="s">
        <v>4111</v>
      </c>
      <c r="P1911" s="37">
        <v>2.4500000000000001E-2</v>
      </c>
      <c r="Q1911" s="36" t="s">
        <v>677</v>
      </c>
      <c r="R1911" s="36" t="s">
        <v>682</v>
      </c>
      <c r="S1911" s="47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</row>
    <row r="1912" spans="2:37">
      <c r="B1912" s="36" t="s">
        <v>11613</v>
      </c>
      <c r="C1912" s="36" t="s">
        <v>7052</v>
      </c>
      <c r="D1912" s="36" t="s">
        <v>11614</v>
      </c>
      <c r="E1912" s="36" t="s">
        <v>4879</v>
      </c>
      <c r="F1912" s="36" t="s">
        <v>679</v>
      </c>
      <c r="G1912" s="36" t="s">
        <v>692</v>
      </c>
      <c r="H1912" s="36" t="s">
        <v>675</v>
      </c>
      <c r="I1912" s="37">
        <v>3.4</v>
      </c>
      <c r="J1912" s="38">
        <v>10000</v>
      </c>
      <c r="K1912" s="36" t="s">
        <v>7013</v>
      </c>
      <c r="L1912" s="39">
        <v>43648</v>
      </c>
      <c r="M1912" s="39">
        <v>43705</v>
      </c>
      <c r="N1912" s="36" t="s">
        <v>7014</v>
      </c>
      <c r="O1912" s="36" t="s">
        <v>4111</v>
      </c>
      <c r="P1912" s="37">
        <v>0.38719999999999999</v>
      </c>
      <c r="Q1912" s="36" t="s">
        <v>677</v>
      </c>
      <c r="R1912" s="36" t="s">
        <v>682</v>
      </c>
      <c r="S1912" s="47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</row>
    <row r="1913" spans="2:37">
      <c r="B1913" s="36" t="s">
        <v>7053</v>
      </c>
      <c r="C1913" s="36" t="s">
        <v>4121</v>
      </c>
      <c r="D1913" s="36" t="s">
        <v>7054</v>
      </c>
      <c r="E1913" s="36" t="s">
        <v>4879</v>
      </c>
      <c r="F1913" s="36" t="s">
        <v>679</v>
      </c>
      <c r="G1913" s="36" t="s">
        <v>674</v>
      </c>
      <c r="H1913" s="36" t="s">
        <v>675</v>
      </c>
      <c r="I1913" s="37">
        <v>3.3450000000000002</v>
      </c>
      <c r="J1913" s="38">
        <v>10163</v>
      </c>
      <c r="K1913" s="36" t="s">
        <v>7381</v>
      </c>
      <c r="L1913" s="39">
        <v>43648</v>
      </c>
      <c r="M1913" s="39">
        <v>43824</v>
      </c>
      <c r="N1913" s="36" t="s">
        <v>4077</v>
      </c>
      <c r="O1913" s="36" t="s">
        <v>6942</v>
      </c>
      <c r="P1913" s="37">
        <v>9.6199999999999994E-2</v>
      </c>
      <c r="Q1913" s="36" t="s">
        <v>677</v>
      </c>
      <c r="R1913" s="36" t="s">
        <v>682</v>
      </c>
      <c r="S1913" s="47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</row>
    <row r="1914" spans="2:37">
      <c r="B1914" s="36" t="s">
        <v>7055</v>
      </c>
      <c r="C1914" s="36" t="s">
        <v>7056</v>
      </c>
      <c r="D1914" s="36" t="s">
        <v>4122</v>
      </c>
      <c r="E1914" s="36" t="s">
        <v>4879</v>
      </c>
      <c r="F1914" s="36" t="s">
        <v>679</v>
      </c>
      <c r="G1914" s="36" t="s">
        <v>692</v>
      </c>
      <c r="H1914" s="36" t="s">
        <v>675</v>
      </c>
      <c r="I1914" s="37">
        <v>3.3450000000000002</v>
      </c>
      <c r="J1914" s="38">
        <v>10163</v>
      </c>
      <c r="K1914" s="36" t="s">
        <v>7381</v>
      </c>
      <c r="L1914" s="39">
        <v>43648</v>
      </c>
      <c r="M1914" s="39">
        <v>43824</v>
      </c>
      <c r="N1914" s="36" t="s">
        <v>4077</v>
      </c>
      <c r="O1914" s="36" t="s">
        <v>6942</v>
      </c>
      <c r="P1914" s="37">
        <v>0.43180000000000002</v>
      </c>
      <c r="Q1914" s="36" t="s">
        <v>677</v>
      </c>
      <c r="R1914" s="36" t="s">
        <v>682</v>
      </c>
      <c r="S1914" s="47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</row>
    <row r="1915" spans="2:37">
      <c r="B1915" s="36" t="s">
        <v>4123</v>
      </c>
      <c r="C1915" s="36" t="s">
        <v>11615</v>
      </c>
      <c r="D1915" s="36" t="s">
        <v>7057</v>
      </c>
      <c r="E1915" s="36" t="s">
        <v>4879</v>
      </c>
      <c r="F1915" s="36" t="s">
        <v>679</v>
      </c>
      <c r="G1915" s="36" t="s">
        <v>674</v>
      </c>
      <c r="H1915" s="36" t="s">
        <v>675</v>
      </c>
      <c r="I1915" s="37">
        <v>2.706</v>
      </c>
      <c r="J1915" s="38">
        <v>10163</v>
      </c>
      <c r="K1915" s="36" t="s">
        <v>129</v>
      </c>
      <c r="L1915" s="39">
        <v>43671</v>
      </c>
      <c r="M1915" s="39">
        <v>43915</v>
      </c>
      <c r="N1915" s="36" t="s">
        <v>133</v>
      </c>
      <c r="O1915" s="36" t="s">
        <v>907</v>
      </c>
      <c r="P1915" s="37">
        <v>0.34010000000000001</v>
      </c>
      <c r="Q1915" s="36" t="s">
        <v>677</v>
      </c>
      <c r="R1915" s="36" t="s">
        <v>682</v>
      </c>
      <c r="S1915" s="47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</row>
    <row r="1916" spans="2:37">
      <c r="B1916" s="36" t="s">
        <v>11616</v>
      </c>
      <c r="C1916" s="36" t="s">
        <v>11617</v>
      </c>
      <c r="D1916" s="36" t="s">
        <v>11618</v>
      </c>
      <c r="E1916" s="36" t="s">
        <v>4879</v>
      </c>
      <c r="F1916" s="36" t="s">
        <v>679</v>
      </c>
      <c r="G1916" s="36" t="s">
        <v>674</v>
      </c>
      <c r="H1916" s="36" t="s">
        <v>675</v>
      </c>
      <c r="I1916" s="37">
        <v>2.7549999999999999</v>
      </c>
      <c r="J1916" s="38">
        <v>10163</v>
      </c>
      <c r="K1916" s="36" t="s">
        <v>129</v>
      </c>
      <c r="L1916" s="39">
        <v>43671</v>
      </c>
      <c r="M1916" s="39">
        <v>43915</v>
      </c>
      <c r="N1916" s="36" t="s">
        <v>133</v>
      </c>
      <c r="O1916" s="36" t="s">
        <v>907</v>
      </c>
      <c r="P1916" s="37">
        <v>0.3085</v>
      </c>
      <c r="Q1916" s="36" t="s">
        <v>677</v>
      </c>
      <c r="R1916" s="36" t="s">
        <v>682</v>
      </c>
      <c r="S1916" s="47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</row>
    <row r="1917" spans="2:37">
      <c r="B1917" s="36" t="s">
        <v>7058</v>
      </c>
      <c r="C1917" s="36" t="s">
        <v>7059</v>
      </c>
      <c r="D1917" s="36" t="s">
        <v>4124</v>
      </c>
      <c r="E1917" s="36" t="s">
        <v>4879</v>
      </c>
      <c r="F1917" s="36" t="s">
        <v>679</v>
      </c>
      <c r="G1917" s="36" t="s">
        <v>674</v>
      </c>
      <c r="H1917" s="36" t="s">
        <v>675</v>
      </c>
      <c r="I1917" s="37">
        <v>2.8039999999999998</v>
      </c>
      <c r="J1917" s="38">
        <v>10163</v>
      </c>
      <c r="K1917" s="36" t="s">
        <v>129</v>
      </c>
      <c r="L1917" s="39">
        <v>43671</v>
      </c>
      <c r="M1917" s="39">
        <v>43915</v>
      </c>
      <c r="N1917" s="36" t="s">
        <v>133</v>
      </c>
      <c r="O1917" s="36" t="s">
        <v>907</v>
      </c>
      <c r="P1917" s="37">
        <v>0.28139999999999998</v>
      </c>
      <c r="Q1917" s="36" t="s">
        <v>9548</v>
      </c>
      <c r="R1917" s="36" t="s">
        <v>682</v>
      </c>
      <c r="S1917" s="4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</row>
    <row r="1918" spans="2:37">
      <c r="B1918" s="36" t="s">
        <v>7060</v>
      </c>
      <c r="C1918" s="36" t="s">
        <v>11619</v>
      </c>
      <c r="D1918" s="36" t="s">
        <v>7061</v>
      </c>
      <c r="E1918" s="36" t="s">
        <v>4879</v>
      </c>
      <c r="F1918" s="36" t="s">
        <v>679</v>
      </c>
      <c r="G1918" s="36" t="s">
        <v>674</v>
      </c>
      <c r="H1918" s="36" t="s">
        <v>675</v>
      </c>
      <c r="I1918" s="37">
        <v>2.8530000000000002</v>
      </c>
      <c r="J1918" s="38">
        <v>10163</v>
      </c>
      <c r="K1918" s="36" t="s">
        <v>129</v>
      </c>
      <c r="L1918" s="39">
        <v>43671</v>
      </c>
      <c r="M1918" s="39">
        <v>43915</v>
      </c>
      <c r="N1918" s="36" t="s">
        <v>133</v>
      </c>
      <c r="O1918" s="36" t="s">
        <v>907</v>
      </c>
      <c r="P1918" s="37">
        <v>0.25419999999999998</v>
      </c>
      <c r="Q1918" s="36" t="s">
        <v>677</v>
      </c>
      <c r="R1918" s="36" t="s">
        <v>682</v>
      </c>
      <c r="S1918" s="47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</row>
    <row r="1919" spans="2:37">
      <c r="B1919" s="36" t="s">
        <v>11620</v>
      </c>
      <c r="C1919" s="36" t="s">
        <v>498</v>
      </c>
      <c r="D1919" s="36" t="s">
        <v>7062</v>
      </c>
      <c r="E1919" s="36" t="s">
        <v>4879</v>
      </c>
      <c r="F1919" s="36" t="s">
        <v>679</v>
      </c>
      <c r="G1919" s="36" t="s">
        <v>674</v>
      </c>
      <c r="H1919" s="36" t="s">
        <v>675</v>
      </c>
      <c r="I1919" s="37">
        <v>2.903</v>
      </c>
      <c r="J1919" s="38">
        <v>10163</v>
      </c>
      <c r="K1919" s="36" t="s">
        <v>129</v>
      </c>
      <c r="L1919" s="39">
        <v>43671</v>
      </c>
      <c r="M1919" s="39">
        <v>43915</v>
      </c>
      <c r="N1919" s="36" t="s">
        <v>133</v>
      </c>
      <c r="O1919" s="36" t="s">
        <v>907</v>
      </c>
      <c r="P1919" s="37">
        <v>0.22850000000000001</v>
      </c>
      <c r="Q1919" s="36" t="s">
        <v>677</v>
      </c>
      <c r="R1919" s="36" t="s">
        <v>682</v>
      </c>
      <c r="S1919" s="47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</row>
    <row r="1920" spans="2:37">
      <c r="B1920" s="36" t="s">
        <v>4125</v>
      </c>
      <c r="C1920" s="36" t="s">
        <v>11621</v>
      </c>
      <c r="D1920" s="36" t="s">
        <v>7063</v>
      </c>
      <c r="E1920" s="36" t="s">
        <v>4879</v>
      </c>
      <c r="F1920" s="36" t="s">
        <v>679</v>
      </c>
      <c r="G1920" s="36" t="s">
        <v>674</v>
      </c>
      <c r="H1920" s="36" t="s">
        <v>675</v>
      </c>
      <c r="I1920" s="37">
        <v>2.952</v>
      </c>
      <c r="J1920" s="38">
        <v>10163</v>
      </c>
      <c r="K1920" s="36" t="s">
        <v>129</v>
      </c>
      <c r="L1920" s="39">
        <v>43671</v>
      </c>
      <c r="M1920" s="39">
        <v>43915</v>
      </c>
      <c r="N1920" s="36" t="s">
        <v>133</v>
      </c>
      <c r="O1920" s="36" t="s">
        <v>907</v>
      </c>
      <c r="P1920" s="37">
        <v>0.20630000000000001</v>
      </c>
      <c r="Q1920" s="36" t="s">
        <v>677</v>
      </c>
      <c r="R1920" s="36" t="s">
        <v>682</v>
      </c>
      <c r="S1920" s="47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</row>
    <row r="1921" spans="2:37">
      <c r="B1921" s="36" t="s">
        <v>4126</v>
      </c>
      <c r="C1921" s="36" t="s">
        <v>7064</v>
      </c>
      <c r="D1921" s="36" t="s">
        <v>11622</v>
      </c>
      <c r="E1921" s="36" t="s">
        <v>4879</v>
      </c>
      <c r="F1921" s="36" t="s">
        <v>679</v>
      </c>
      <c r="G1921" s="36" t="s">
        <v>674</v>
      </c>
      <c r="H1921" s="36" t="s">
        <v>675</v>
      </c>
      <c r="I1921" s="37">
        <v>3.05</v>
      </c>
      <c r="J1921" s="38">
        <v>10163</v>
      </c>
      <c r="K1921" s="36" t="s">
        <v>129</v>
      </c>
      <c r="L1921" s="39">
        <v>43671</v>
      </c>
      <c r="M1921" s="39">
        <v>43915</v>
      </c>
      <c r="N1921" s="36" t="s">
        <v>133</v>
      </c>
      <c r="O1921" s="36" t="s">
        <v>907</v>
      </c>
      <c r="P1921" s="37">
        <v>0.16700000000000001</v>
      </c>
      <c r="Q1921" s="36" t="s">
        <v>677</v>
      </c>
      <c r="R1921" s="36" t="s">
        <v>682</v>
      </c>
      <c r="S1921" s="47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</row>
    <row r="1922" spans="2:37">
      <c r="B1922" s="36" t="s">
        <v>166</v>
      </c>
      <c r="C1922" s="36" t="s">
        <v>7065</v>
      </c>
      <c r="D1922" s="36" t="s">
        <v>11623</v>
      </c>
      <c r="E1922" s="36" t="s">
        <v>4879</v>
      </c>
      <c r="F1922" s="36" t="s">
        <v>679</v>
      </c>
      <c r="G1922" s="36" t="s">
        <v>674</v>
      </c>
      <c r="H1922" s="36" t="s">
        <v>675</v>
      </c>
      <c r="I1922" s="37">
        <v>3.149</v>
      </c>
      <c r="J1922" s="38">
        <v>10163</v>
      </c>
      <c r="K1922" s="36" t="s">
        <v>129</v>
      </c>
      <c r="L1922" s="39">
        <v>43671</v>
      </c>
      <c r="M1922" s="39">
        <v>43915</v>
      </c>
      <c r="N1922" s="36" t="s">
        <v>133</v>
      </c>
      <c r="O1922" s="36" t="s">
        <v>907</v>
      </c>
      <c r="P1922" s="37">
        <v>0.13350000000000001</v>
      </c>
      <c r="Q1922" s="36" t="s">
        <v>677</v>
      </c>
      <c r="R1922" s="36" t="s">
        <v>682</v>
      </c>
      <c r="S1922" s="47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</row>
    <row r="1923" spans="2:37">
      <c r="B1923" s="36" t="s">
        <v>7066</v>
      </c>
      <c r="C1923" s="36" t="s">
        <v>11624</v>
      </c>
      <c r="D1923" s="36" t="s">
        <v>4127</v>
      </c>
      <c r="E1923" s="36" t="s">
        <v>4879</v>
      </c>
      <c r="F1923" s="36" t="s">
        <v>679</v>
      </c>
      <c r="G1923" s="36" t="s">
        <v>674</v>
      </c>
      <c r="H1923" s="36" t="s">
        <v>675</v>
      </c>
      <c r="I1923" s="37">
        <v>3.2469999999999999</v>
      </c>
      <c r="J1923" s="38">
        <v>10163</v>
      </c>
      <c r="K1923" s="36" t="s">
        <v>129</v>
      </c>
      <c r="L1923" s="39">
        <v>43671</v>
      </c>
      <c r="M1923" s="39">
        <v>43915</v>
      </c>
      <c r="N1923" s="36" t="s">
        <v>133</v>
      </c>
      <c r="O1923" s="36" t="s">
        <v>907</v>
      </c>
      <c r="P1923" s="37">
        <v>0.10780000000000001</v>
      </c>
      <c r="Q1923" s="36" t="s">
        <v>677</v>
      </c>
      <c r="R1923" s="36" t="s">
        <v>682</v>
      </c>
      <c r="S1923" s="47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</row>
    <row r="1924" spans="2:37">
      <c r="B1924" s="36" t="s">
        <v>11625</v>
      </c>
      <c r="C1924" s="36" t="s">
        <v>7067</v>
      </c>
      <c r="D1924" s="36" t="s">
        <v>7068</v>
      </c>
      <c r="E1924" s="36" t="s">
        <v>4879</v>
      </c>
      <c r="F1924" s="36" t="s">
        <v>679</v>
      </c>
      <c r="G1924" s="36" t="s">
        <v>692</v>
      </c>
      <c r="H1924" s="36" t="s">
        <v>675</v>
      </c>
      <c r="I1924" s="37">
        <v>2.706</v>
      </c>
      <c r="J1924" s="38">
        <v>10163</v>
      </c>
      <c r="K1924" s="36" t="s">
        <v>129</v>
      </c>
      <c r="L1924" s="39">
        <v>43671</v>
      </c>
      <c r="M1924" s="39">
        <v>43915</v>
      </c>
      <c r="N1924" s="36" t="s">
        <v>133</v>
      </c>
      <c r="O1924" s="36" t="s">
        <v>907</v>
      </c>
      <c r="P1924" s="37">
        <v>8.9700000000000002E-2</v>
      </c>
      <c r="Q1924" s="36" t="s">
        <v>677</v>
      </c>
      <c r="R1924" s="36" t="s">
        <v>682</v>
      </c>
      <c r="S1924" s="47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</row>
    <row r="1925" spans="2:37">
      <c r="B1925" s="36" t="s">
        <v>7069</v>
      </c>
      <c r="C1925" s="36" t="s">
        <v>7070</v>
      </c>
      <c r="D1925" s="36" t="s">
        <v>167</v>
      </c>
      <c r="E1925" s="36" t="s">
        <v>4879</v>
      </c>
      <c r="F1925" s="36" t="s">
        <v>679</v>
      </c>
      <c r="G1925" s="36" t="s">
        <v>692</v>
      </c>
      <c r="H1925" s="36" t="s">
        <v>675</v>
      </c>
      <c r="I1925" s="37">
        <v>2.7549999999999999</v>
      </c>
      <c r="J1925" s="38">
        <v>10163</v>
      </c>
      <c r="K1925" s="36" t="s">
        <v>129</v>
      </c>
      <c r="L1925" s="39">
        <v>43671</v>
      </c>
      <c r="M1925" s="39">
        <v>43915</v>
      </c>
      <c r="N1925" s="36" t="s">
        <v>133</v>
      </c>
      <c r="O1925" s="36" t="s">
        <v>907</v>
      </c>
      <c r="P1925" s="37">
        <v>0.1089</v>
      </c>
      <c r="Q1925" s="36" t="s">
        <v>677</v>
      </c>
      <c r="R1925" s="36" t="s">
        <v>682</v>
      </c>
      <c r="S1925" s="47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</row>
    <row r="1926" spans="2:37">
      <c r="B1926" s="36" t="s">
        <v>4128</v>
      </c>
      <c r="C1926" s="36" t="s">
        <v>7071</v>
      </c>
      <c r="D1926" s="36" t="s">
        <v>11626</v>
      </c>
      <c r="E1926" s="36" t="s">
        <v>4879</v>
      </c>
      <c r="F1926" s="36" t="s">
        <v>679</v>
      </c>
      <c r="G1926" s="36" t="s">
        <v>692</v>
      </c>
      <c r="H1926" s="36" t="s">
        <v>675</v>
      </c>
      <c r="I1926" s="37">
        <v>2.8039999999999998</v>
      </c>
      <c r="J1926" s="38">
        <v>10163</v>
      </c>
      <c r="K1926" s="36" t="s">
        <v>129</v>
      </c>
      <c r="L1926" s="39">
        <v>43671</v>
      </c>
      <c r="M1926" s="39">
        <v>43915</v>
      </c>
      <c r="N1926" s="36" t="s">
        <v>133</v>
      </c>
      <c r="O1926" s="36" t="s">
        <v>907</v>
      </c>
      <c r="P1926" s="37">
        <v>0.12970000000000001</v>
      </c>
      <c r="Q1926" s="36" t="s">
        <v>677</v>
      </c>
      <c r="R1926" s="36" t="s">
        <v>682</v>
      </c>
      <c r="S1926" s="47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</row>
    <row r="1927" spans="2:37">
      <c r="B1927" s="36" t="s">
        <v>11627</v>
      </c>
      <c r="C1927" s="36" t="s">
        <v>4129</v>
      </c>
      <c r="D1927" s="36" t="s">
        <v>7072</v>
      </c>
      <c r="E1927" s="36" t="s">
        <v>4879</v>
      </c>
      <c r="F1927" s="36" t="s">
        <v>679</v>
      </c>
      <c r="G1927" s="36" t="s">
        <v>692</v>
      </c>
      <c r="H1927" s="36" t="s">
        <v>675</v>
      </c>
      <c r="I1927" s="37">
        <v>2.8530000000000002</v>
      </c>
      <c r="J1927" s="38">
        <v>10163</v>
      </c>
      <c r="K1927" s="36" t="s">
        <v>129</v>
      </c>
      <c r="L1927" s="39">
        <v>43671</v>
      </c>
      <c r="M1927" s="39">
        <v>43915</v>
      </c>
      <c r="N1927" s="36" t="s">
        <v>133</v>
      </c>
      <c r="O1927" s="36" t="s">
        <v>907</v>
      </c>
      <c r="P1927" s="37">
        <v>0.15160000000000001</v>
      </c>
      <c r="Q1927" s="36" t="s">
        <v>677</v>
      </c>
      <c r="R1927" s="36" t="s">
        <v>682</v>
      </c>
      <c r="S1927" s="4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</row>
    <row r="1928" spans="2:37">
      <c r="B1928" s="36" t="s">
        <v>4130</v>
      </c>
      <c r="C1928" s="36" t="s">
        <v>7073</v>
      </c>
      <c r="D1928" s="36" t="s">
        <v>11628</v>
      </c>
      <c r="E1928" s="36" t="s">
        <v>4879</v>
      </c>
      <c r="F1928" s="36" t="s">
        <v>679</v>
      </c>
      <c r="G1928" s="36" t="s">
        <v>692</v>
      </c>
      <c r="H1928" s="36" t="s">
        <v>675</v>
      </c>
      <c r="I1928" s="37">
        <v>2.903</v>
      </c>
      <c r="J1928" s="38">
        <v>10163</v>
      </c>
      <c r="K1928" s="36" t="s">
        <v>129</v>
      </c>
      <c r="L1928" s="39">
        <v>43671</v>
      </c>
      <c r="M1928" s="39">
        <v>43915</v>
      </c>
      <c r="N1928" s="36" t="s">
        <v>133</v>
      </c>
      <c r="O1928" s="36" t="s">
        <v>907</v>
      </c>
      <c r="P1928" s="37">
        <v>0.17610000000000001</v>
      </c>
      <c r="Q1928" s="36" t="s">
        <v>677</v>
      </c>
      <c r="R1928" s="36" t="s">
        <v>682</v>
      </c>
      <c r="S1928" s="47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</row>
    <row r="1929" spans="2:37">
      <c r="B1929" s="36" t="s">
        <v>7074</v>
      </c>
      <c r="C1929" s="36" t="s">
        <v>7075</v>
      </c>
      <c r="D1929" s="36" t="s">
        <v>7076</v>
      </c>
      <c r="E1929" s="36" t="s">
        <v>4879</v>
      </c>
      <c r="F1929" s="36" t="s">
        <v>679</v>
      </c>
      <c r="G1929" s="36" t="s">
        <v>692</v>
      </c>
      <c r="H1929" s="36" t="s">
        <v>675</v>
      </c>
      <c r="I1929" s="37">
        <v>2.952</v>
      </c>
      <c r="J1929" s="38">
        <v>10163</v>
      </c>
      <c r="K1929" s="36" t="s">
        <v>129</v>
      </c>
      <c r="L1929" s="39">
        <v>43671</v>
      </c>
      <c r="M1929" s="39">
        <v>43915</v>
      </c>
      <c r="N1929" s="36" t="s">
        <v>133</v>
      </c>
      <c r="O1929" s="36" t="s">
        <v>907</v>
      </c>
      <c r="P1929" s="37">
        <v>0.2024</v>
      </c>
      <c r="Q1929" s="36" t="s">
        <v>677</v>
      </c>
      <c r="R1929" s="36" t="s">
        <v>682</v>
      </c>
      <c r="S1929" s="47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</row>
    <row r="1930" spans="2:37">
      <c r="B1930" s="36" t="s">
        <v>4131</v>
      </c>
      <c r="C1930" s="36" t="s">
        <v>7077</v>
      </c>
      <c r="D1930" s="36" t="s">
        <v>7078</v>
      </c>
      <c r="E1930" s="36" t="s">
        <v>4879</v>
      </c>
      <c r="F1930" s="36" t="s">
        <v>679</v>
      </c>
      <c r="G1930" s="36" t="s">
        <v>692</v>
      </c>
      <c r="H1930" s="36" t="s">
        <v>675</v>
      </c>
      <c r="I1930" s="37">
        <v>3.05</v>
      </c>
      <c r="J1930" s="38">
        <v>10163</v>
      </c>
      <c r="K1930" s="36" t="s">
        <v>129</v>
      </c>
      <c r="L1930" s="39">
        <v>43671</v>
      </c>
      <c r="M1930" s="39">
        <v>43915</v>
      </c>
      <c r="N1930" s="36" t="s">
        <v>133</v>
      </c>
      <c r="O1930" s="36" t="s">
        <v>907</v>
      </c>
      <c r="P1930" s="37">
        <v>0.26119999999999999</v>
      </c>
      <c r="Q1930" s="36" t="s">
        <v>677</v>
      </c>
      <c r="R1930" s="36" t="s">
        <v>682</v>
      </c>
      <c r="S1930" s="47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</row>
    <row r="1931" spans="2:37">
      <c r="B1931" s="36" t="s">
        <v>4132</v>
      </c>
      <c r="C1931" s="36" t="s">
        <v>499</v>
      </c>
      <c r="D1931" s="36" t="s">
        <v>11629</v>
      </c>
      <c r="E1931" s="36" t="s">
        <v>4879</v>
      </c>
      <c r="F1931" s="36" t="s">
        <v>679</v>
      </c>
      <c r="G1931" s="36" t="s">
        <v>692</v>
      </c>
      <c r="H1931" s="36" t="s">
        <v>675</v>
      </c>
      <c r="I1931" s="37">
        <v>3.149</v>
      </c>
      <c r="J1931" s="38">
        <v>10163</v>
      </c>
      <c r="K1931" s="36" t="s">
        <v>129</v>
      </c>
      <c r="L1931" s="39">
        <v>43671</v>
      </c>
      <c r="M1931" s="39">
        <v>43915</v>
      </c>
      <c r="N1931" s="36" t="s">
        <v>133</v>
      </c>
      <c r="O1931" s="36" t="s">
        <v>907</v>
      </c>
      <c r="P1931" s="37">
        <v>0.32529999999999998</v>
      </c>
      <c r="Q1931" s="36" t="s">
        <v>677</v>
      </c>
      <c r="R1931" s="36" t="s">
        <v>682</v>
      </c>
      <c r="S1931" s="47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</row>
    <row r="1932" spans="2:37">
      <c r="B1932" s="36" t="s">
        <v>500</v>
      </c>
      <c r="C1932" s="36" t="s">
        <v>7079</v>
      </c>
      <c r="D1932" s="36" t="s">
        <v>7080</v>
      </c>
      <c r="E1932" s="36" t="s">
        <v>4879</v>
      </c>
      <c r="F1932" s="36" t="s">
        <v>679</v>
      </c>
      <c r="G1932" s="36" t="s">
        <v>692</v>
      </c>
      <c r="H1932" s="36" t="s">
        <v>675</v>
      </c>
      <c r="I1932" s="37">
        <v>3.2469999999999999</v>
      </c>
      <c r="J1932" s="38">
        <v>10163</v>
      </c>
      <c r="K1932" s="36" t="s">
        <v>129</v>
      </c>
      <c r="L1932" s="39">
        <v>43671</v>
      </c>
      <c r="M1932" s="39">
        <v>43915</v>
      </c>
      <c r="N1932" s="36" t="s">
        <v>133</v>
      </c>
      <c r="O1932" s="36" t="s">
        <v>907</v>
      </c>
      <c r="P1932" s="37">
        <v>0.39710000000000001</v>
      </c>
      <c r="Q1932" s="36" t="s">
        <v>677</v>
      </c>
      <c r="R1932" s="36" t="s">
        <v>682</v>
      </c>
      <c r="S1932" s="47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</row>
    <row r="1933" spans="2:37">
      <c r="B1933" s="36" t="s">
        <v>4133</v>
      </c>
      <c r="C1933" s="36" t="s">
        <v>7081</v>
      </c>
      <c r="D1933" s="36" t="s">
        <v>4134</v>
      </c>
      <c r="E1933" s="36" t="s">
        <v>4879</v>
      </c>
      <c r="F1933" s="36" t="s">
        <v>679</v>
      </c>
      <c r="G1933" s="36" t="s">
        <v>674</v>
      </c>
      <c r="H1933" s="36" t="s">
        <v>675</v>
      </c>
      <c r="I1933" s="37">
        <v>3.3450000000000002</v>
      </c>
      <c r="J1933" s="38">
        <v>10163</v>
      </c>
      <c r="K1933" s="36" t="s">
        <v>129</v>
      </c>
      <c r="L1933" s="39">
        <v>43672</v>
      </c>
      <c r="M1933" s="39">
        <v>43915</v>
      </c>
      <c r="N1933" s="36" t="s">
        <v>133</v>
      </c>
      <c r="O1933" s="36" t="s">
        <v>907</v>
      </c>
      <c r="P1933" s="37">
        <v>7.4499999999999997E-2</v>
      </c>
      <c r="Q1933" s="36" t="s">
        <v>677</v>
      </c>
      <c r="R1933" s="36" t="s">
        <v>682</v>
      </c>
      <c r="S1933" s="47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</row>
    <row r="1934" spans="2:37">
      <c r="B1934" s="36" t="s">
        <v>7082</v>
      </c>
      <c r="C1934" s="36" t="s">
        <v>4135</v>
      </c>
      <c r="D1934" s="36" t="s">
        <v>11630</v>
      </c>
      <c r="E1934" s="36" t="s">
        <v>4879</v>
      </c>
      <c r="F1934" s="36" t="s">
        <v>679</v>
      </c>
      <c r="G1934" s="36" t="s">
        <v>692</v>
      </c>
      <c r="H1934" s="36" t="s">
        <v>675</v>
      </c>
      <c r="I1934" s="37">
        <v>3.3450000000000002</v>
      </c>
      <c r="J1934" s="38">
        <v>10163</v>
      </c>
      <c r="K1934" s="36" t="s">
        <v>129</v>
      </c>
      <c r="L1934" s="39">
        <v>43672</v>
      </c>
      <c r="M1934" s="39">
        <v>43915</v>
      </c>
      <c r="N1934" s="36" t="s">
        <v>133</v>
      </c>
      <c r="O1934" s="36" t="s">
        <v>907</v>
      </c>
      <c r="P1934" s="37">
        <v>0.4395</v>
      </c>
      <c r="Q1934" s="36" t="s">
        <v>677</v>
      </c>
      <c r="R1934" s="36" t="s">
        <v>682</v>
      </c>
      <c r="S1934" s="47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</row>
    <row r="1935" spans="2:37">
      <c r="B1935" s="36" t="s">
        <v>11631</v>
      </c>
      <c r="C1935" s="36" t="s">
        <v>7083</v>
      </c>
      <c r="D1935" s="36" t="s">
        <v>7084</v>
      </c>
      <c r="E1935" s="36" t="s">
        <v>4879</v>
      </c>
      <c r="F1935" s="36" t="s">
        <v>679</v>
      </c>
      <c r="G1935" s="36" t="s">
        <v>674</v>
      </c>
      <c r="H1935" s="36" t="s">
        <v>675</v>
      </c>
      <c r="I1935" s="37">
        <v>2.657</v>
      </c>
      <c r="J1935" s="38">
        <v>10163</v>
      </c>
      <c r="K1935" s="36" t="s">
        <v>129</v>
      </c>
      <c r="L1935" s="39">
        <v>43682</v>
      </c>
      <c r="M1935" s="39">
        <v>43915</v>
      </c>
      <c r="N1935" s="36" t="s">
        <v>133</v>
      </c>
      <c r="O1935" s="36" t="s">
        <v>907</v>
      </c>
      <c r="P1935" s="37">
        <v>0.30990000000000001</v>
      </c>
      <c r="Q1935" s="36" t="s">
        <v>677</v>
      </c>
      <c r="R1935" s="36" t="s">
        <v>682</v>
      </c>
      <c r="S1935" s="47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</row>
    <row r="1936" spans="2:37">
      <c r="B1936" s="36" t="s">
        <v>11632</v>
      </c>
      <c r="C1936" s="36" t="s">
        <v>7085</v>
      </c>
      <c r="D1936" s="36" t="s">
        <v>11633</v>
      </c>
      <c r="E1936" s="36" t="s">
        <v>4879</v>
      </c>
      <c r="F1936" s="36" t="s">
        <v>679</v>
      </c>
      <c r="G1936" s="36" t="s">
        <v>692</v>
      </c>
      <c r="H1936" s="36" t="s">
        <v>675</v>
      </c>
      <c r="I1936" s="37">
        <v>2.657</v>
      </c>
      <c r="J1936" s="38">
        <v>10163</v>
      </c>
      <c r="K1936" s="36" t="s">
        <v>129</v>
      </c>
      <c r="L1936" s="39">
        <v>43682</v>
      </c>
      <c r="M1936" s="39">
        <v>43915</v>
      </c>
      <c r="N1936" s="36" t="s">
        <v>133</v>
      </c>
      <c r="O1936" s="36" t="s">
        <v>907</v>
      </c>
      <c r="P1936" s="37">
        <v>7.6200000000000004E-2</v>
      </c>
      <c r="Q1936" s="36" t="s">
        <v>677</v>
      </c>
      <c r="R1936" s="36" t="s">
        <v>682</v>
      </c>
      <c r="S1936" s="47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</row>
    <row r="1937" spans="2:37">
      <c r="B1937" s="36" t="s">
        <v>11634</v>
      </c>
      <c r="C1937" s="36" t="s">
        <v>7086</v>
      </c>
      <c r="D1937" s="36" t="s">
        <v>7087</v>
      </c>
      <c r="E1937" s="36" t="s">
        <v>4879</v>
      </c>
      <c r="F1937" s="36" t="s">
        <v>679</v>
      </c>
      <c r="G1937" s="36" t="s">
        <v>674</v>
      </c>
      <c r="H1937" s="36" t="s">
        <v>675</v>
      </c>
      <c r="I1937" s="37">
        <v>2.65</v>
      </c>
      <c r="J1937" s="38">
        <v>10000</v>
      </c>
      <c r="K1937" s="36" t="s">
        <v>7013</v>
      </c>
      <c r="L1937" s="39">
        <v>43683</v>
      </c>
      <c r="M1937" s="39">
        <v>43705</v>
      </c>
      <c r="N1937" s="36" t="s">
        <v>7014</v>
      </c>
      <c r="O1937" s="36" t="s">
        <v>4111</v>
      </c>
      <c r="P1937" s="37">
        <v>0.1953</v>
      </c>
      <c r="Q1937" s="36" t="s">
        <v>677</v>
      </c>
      <c r="R1937" s="36" t="s">
        <v>682</v>
      </c>
      <c r="S1937" s="4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</row>
    <row r="1938" spans="2:37">
      <c r="B1938" s="36" t="s">
        <v>7088</v>
      </c>
      <c r="C1938" s="36" t="s">
        <v>7089</v>
      </c>
      <c r="D1938" s="36" t="s">
        <v>7090</v>
      </c>
      <c r="E1938" s="36" t="s">
        <v>4879</v>
      </c>
      <c r="F1938" s="36" t="s">
        <v>679</v>
      </c>
      <c r="G1938" s="36" t="s">
        <v>692</v>
      </c>
      <c r="H1938" s="36" t="s">
        <v>675</v>
      </c>
      <c r="I1938" s="37">
        <v>2.65</v>
      </c>
      <c r="J1938" s="38">
        <v>10000</v>
      </c>
      <c r="K1938" s="36" t="s">
        <v>7013</v>
      </c>
      <c r="L1938" s="39">
        <v>43683</v>
      </c>
      <c r="M1938" s="39">
        <v>43705</v>
      </c>
      <c r="N1938" s="36" t="s">
        <v>7014</v>
      </c>
      <c r="O1938" s="36" t="s">
        <v>4111</v>
      </c>
      <c r="P1938" s="37">
        <v>6.1999999999999998E-3</v>
      </c>
      <c r="Q1938" s="36" t="s">
        <v>677</v>
      </c>
      <c r="R1938" s="36" t="s">
        <v>682</v>
      </c>
      <c r="S1938" s="47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</row>
    <row r="1939" spans="2:37">
      <c r="B1939" s="36" t="s">
        <v>7091</v>
      </c>
      <c r="C1939" s="36" t="s">
        <v>4136</v>
      </c>
      <c r="D1939" s="36" t="s">
        <v>11635</v>
      </c>
      <c r="E1939" s="36" t="s">
        <v>4879</v>
      </c>
      <c r="F1939" s="36" t="s">
        <v>679</v>
      </c>
      <c r="G1939" s="36" t="s">
        <v>674</v>
      </c>
      <c r="H1939" s="36" t="s">
        <v>675</v>
      </c>
      <c r="I1939" s="37">
        <v>2.6070000000000002</v>
      </c>
      <c r="J1939" s="38">
        <v>10163</v>
      </c>
      <c r="K1939" s="36" t="s">
        <v>129</v>
      </c>
      <c r="L1939" s="39">
        <v>43683</v>
      </c>
      <c r="M1939" s="39">
        <v>43915</v>
      </c>
      <c r="N1939" s="36" t="s">
        <v>133</v>
      </c>
      <c r="O1939" s="36" t="s">
        <v>907</v>
      </c>
      <c r="P1939" s="37">
        <v>0.30649999999999999</v>
      </c>
      <c r="Q1939" s="36" t="s">
        <v>677</v>
      </c>
      <c r="R1939" s="36" t="s">
        <v>682</v>
      </c>
      <c r="S1939" s="47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</row>
    <row r="1940" spans="2:37">
      <c r="B1940" s="36" t="s">
        <v>11636</v>
      </c>
      <c r="C1940" s="36" t="s">
        <v>7092</v>
      </c>
      <c r="D1940" s="36" t="s">
        <v>4137</v>
      </c>
      <c r="E1940" s="36" t="s">
        <v>4879</v>
      </c>
      <c r="F1940" s="36" t="s">
        <v>679</v>
      </c>
      <c r="G1940" s="36" t="s">
        <v>692</v>
      </c>
      <c r="H1940" s="36" t="s">
        <v>675</v>
      </c>
      <c r="I1940" s="37">
        <v>2.6070000000000002</v>
      </c>
      <c r="J1940" s="38">
        <v>10163</v>
      </c>
      <c r="K1940" s="36" t="s">
        <v>129</v>
      </c>
      <c r="L1940" s="39">
        <v>43683</v>
      </c>
      <c r="M1940" s="39">
        <v>43915</v>
      </c>
      <c r="N1940" s="36" t="s">
        <v>133</v>
      </c>
      <c r="O1940" s="36" t="s">
        <v>907</v>
      </c>
      <c r="P1940" s="37">
        <v>7.4999999999999997E-2</v>
      </c>
      <c r="Q1940" s="36" t="s">
        <v>677</v>
      </c>
      <c r="R1940" s="36" t="s">
        <v>682</v>
      </c>
      <c r="S1940" s="47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</row>
    <row r="1941" spans="2:37">
      <c r="B1941" s="36" t="s">
        <v>4138</v>
      </c>
      <c r="C1941" s="36" t="s">
        <v>4139</v>
      </c>
      <c r="D1941" s="36" t="s">
        <v>501</v>
      </c>
      <c r="E1941" s="36" t="s">
        <v>4879</v>
      </c>
      <c r="F1941" s="36" t="s">
        <v>679</v>
      </c>
      <c r="G1941" s="36" t="s">
        <v>674</v>
      </c>
      <c r="H1941" s="36" t="s">
        <v>675</v>
      </c>
      <c r="I1941" s="37">
        <v>2.6</v>
      </c>
      <c r="J1941" s="38">
        <v>10000</v>
      </c>
      <c r="K1941" s="36" t="s">
        <v>7013</v>
      </c>
      <c r="L1941" s="39">
        <v>43684</v>
      </c>
      <c r="M1941" s="39">
        <v>43705</v>
      </c>
      <c r="N1941" s="36" t="s">
        <v>7014</v>
      </c>
      <c r="O1941" s="36" t="s">
        <v>11637</v>
      </c>
      <c r="P1941" s="37">
        <v>0.21279999999999999</v>
      </c>
      <c r="Q1941" s="36" t="s">
        <v>677</v>
      </c>
      <c r="R1941" s="36" t="s">
        <v>682</v>
      </c>
      <c r="S1941" s="47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</row>
    <row r="1942" spans="2:37">
      <c r="B1942" s="36" t="s">
        <v>11638</v>
      </c>
      <c r="C1942" s="36" t="s">
        <v>11639</v>
      </c>
      <c r="D1942" s="36" t="s">
        <v>7093</v>
      </c>
      <c r="E1942" s="36" t="s">
        <v>4879</v>
      </c>
      <c r="F1942" s="36" t="s">
        <v>679</v>
      </c>
      <c r="G1942" s="36" t="s">
        <v>692</v>
      </c>
      <c r="H1942" s="36" t="s">
        <v>675</v>
      </c>
      <c r="I1942" s="37">
        <v>2.6</v>
      </c>
      <c r="J1942" s="38">
        <v>10000</v>
      </c>
      <c r="K1942" s="36" t="s">
        <v>7013</v>
      </c>
      <c r="L1942" s="39">
        <v>43684</v>
      </c>
      <c r="M1942" s="39">
        <v>43705</v>
      </c>
      <c r="N1942" s="36" t="s">
        <v>7014</v>
      </c>
      <c r="O1942" s="36" t="s">
        <v>4111</v>
      </c>
      <c r="P1942" s="37">
        <v>6.7000000000000002E-3</v>
      </c>
      <c r="Q1942" s="36" t="s">
        <v>677</v>
      </c>
      <c r="R1942" s="36" t="s">
        <v>682</v>
      </c>
      <c r="S1942" s="47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</row>
    <row r="1943" spans="2:37">
      <c r="B1943" s="36" t="s">
        <v>7094</v>
      </c>
      <c r="C1943" s="36" t="s">
        <v>7095</v>
      </c>
      <c r="D1943" s="36" t="s">
        <v>7096</v>
      </c>
      <c r="E1943" s="36" t="s">
        <v>4879</v>
      </c>
      <c r="F1943" s="36" t="s">
        <v>679</v>
      </c>
      <c r="G1943" s="36" t="s">
        <v>674</v>
      </c>
      <c r="H1943" s="36" t="s">
        <v>675</v>
      </c>
      <c r="I1943" s="37">
        <v>2.5579999999999998</v>
      </c>
      <c r="J1943" s="38">
        <v>10163</v>
      </c>
      <c r="K1943" s="36" t="s">
        <v>129</v>
      </c>
      <c r="L1943" s="39">
        <v>43684</v>
      </c>
      <c r="M1943" s="39">
        <v>43915</v>
      </c>
      <c r="N1943" s="36" t="s">
        <v>133</v>
      </c>
      <c r="O1943" s="36" t="s">
        <v>907</v>
      </c>
      <c r="P1943" s="37">
        <v>0.31979999999999997</v>
      </c>
      <c r="Q1943" s="36" t="s">
        <v>677</v>
      </c>
      <c r="R1943" s="36" t="s">
        <v>682</v>
      </c>
      <c r="S1943" s="47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</row>
    <row r="1944" spans="2:37">
      <c r="B1944" s="36" t="s">
        <v>11640</v>
      </c>
      <c r="C1944" s="36" t="s">
        <v>4140</v>
      </c>
      <c r="D1944" s="36" t="s">
        <v>11641</v>
      </c>
      <c r="E1944" s="36" t="s">
        <v>4879</v>
      </c>
      <c r="F1944" s="36" t="s">
        <v>679</v>
      </c>
      <c r="G1944" s="36" t="s">
        <v>692</v>
      </c>
      <c r="H1944" s="36" t="s">
        <v>675</v>
      </c>
      <c r="I1944" s="37">
        <v>2.5579999999999998</v>
      </c>
      <c r="J1944" s="38">
        <v>10163</v>
      </c>
      <c r="K1944" s="36" t="s">
        <v>129</v>
      </c>
      <c r="L1944" s="39">
        <v>43684</v>
      </c>
      <c r="M1944" s="39">
        <v>43915</v>
      </c>
      <c r="N1944" s="36" t="s">
        <v>133</v>
      </c>
      <c r="O1944" s="36" t="s">
        <v>907</v>
      </c>
      <c r="P1944" s="37">
        <v>7.8E-2</v>
      </c>
      <c r="Q1944" s="36" t="s">
        <v>677</v>
      </c>
      <c r="R1944" s="36" t="s">
        <v>682</v>
      </c>
      <c r="S1944" s="47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</row>
    <row r="1945" spans="2:37">
      <c r="B1945" s="36" t="s">
        <v>4141</v>
      </c>
      <c r="C1945" s="36" t="s">
        <v>7097</v>
      </c>
      <c r="D1945" s="36" t="s">
        <v>7098</v>
      </c>
      <c r="E1945" s="36" t="s">
        <v>4879</v>
      </c>
      <c r="F1945" s="36" t="s">
        <v>679</v>
      </c>
      <c r="G1945" s="36" t="s">
        <v>674</v>
      </c>
      <c r="H1945" s="36" t="s">
        <v>675</v>
      </c>
      <c r="I1945" s="37">
        <v>2.7</v>
      </c>
      <c r="J1945" s="38">
        <v>10000</v>
      </c>
      <c r="K1945" s="36" t="s">
        <v>7101</v>
      </c>
      <c r="L1945" s="39">
        <v>43706</v>
      </c>
      <c r="M1945" s="39">
        <v>43761</v>
      </c>
      <c r="N1945" s="36" t="s">
        <v>4142</v>
      </c>
      <c r="O1945" s="36" t="s">
        <v>7119</v>
      </c>
      <c r="P1945" s="37">
        <v>0.2243</v>
      </c>
      <c r="Q1945" s="36" t="s">
        <v>677</v>
      </c>
      <c r="R1945" s="36" t="s">
        <v>682</v>
      </c>
      <c r="S1945" s="47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</row>
    <row r="1946" spans="2:37">
      <c r="B1946" s="36" t="s">
        <v>7099</v>
      </c>
      <c r="C1946" s="36" t="s">
        <v>4143</v>
      </c>
      <c r="D1946" s="36" t="s">
        <v>7100</v>
      </c>
      <c r="E1946" s="36" t="s">
        <v>4879</v>
      </c>
      <c r="F1946" s="36" t="s">
        <v>679</v>
      </c>
      <c r="G1946" s="36" t="s">
        <v>674</v>
      </c>
      <c r="H1946" s="36" t="s">
        <v>675</v>
      </c>
      <c r="I1946" s="37">
        <v>2.75</v>
      </c>
      <c r="J1946" s="38">
        <v>10000</v>
      </c>
      <c r="K1946" s="36" t="s">
        <v>7101</v>
      </c>
      <c r="L1946" s="39">
        <v>43706</v>
      </c>
      <c r="M1946" s="39">
        <v>43761</v>
      </c>
      <c r="N1946" s="36" t="s">
        <v>4142</v>
      </c>
      <c r="O1946" s="36" t="s">
        <v>7119</v>
      </c>
      <c r="P1946" s="37">
        <v>0.1885</v>
      </c>
      <c r="Q1946" s="36" t="s">
        <v>677</v>
      </c>
      <c r="R1946" s="36" t="s">
        <v>682</v>
      </c>
      <c r="S1946" s="47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</row>
    <row r="1947" spans="2:37">
      <c r="B1947" s="36" t="s">
        <v>7102</v>
      </c>
      <c r="C1947" s="36" t="s">
        <v>7103</v>
      </c>
      <c r="D1947" s="36" t="s">
        <v>7104</v>
      </c>
      <c r="E1947" s="36" t="s">
        <v>4879</v>
      </c>
      <c r="F1947" s="36" t="s">
        <v>679</v>
      </c>
      <c r="G1947" s="36" t="s">
        <v>674</v>
      </c>
      <c r="H1947" s="36" t="s">
        <v>675</v>
      </c>
      <c r="I1947" s="37">
        <v>2.8</v>
      </c>
      <c r="J1947" s="38">
        <v>10000</v>
      </c>
      <c r="K1947" s="36" t="s">
        <v>7101</v>
      </c>
      <c r="L1947" s="39">
        <v>43706</v>
      </c>
      <c r="M1947" s="39">
        <v>43761</v>
      </c>
      <c r="N1947" s="36" t="s">
        <v>4142</v>
      </c>
      <c r="O1947" s="36" t="s">
        <v>7119</v>
      </c>
      <c r="P1947" s="37">
        <v>0.15260000000000001</v>
      </c>
      <c r="Q1947" s="36" t="s">
        <v>677</v>
      </c>
      <c r="R1947" s="36" t="s">
        <v>682</v>
      </c>
      <c r="S1947" s="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</row>
    <row r="1948" spans="2:37">
      <c r="B1948" s="36" t="s">
        <v>7105</v>
      </c>
      <c r="C1948" s="36" t="s">
        <v>7106</v>
      </c>
      <c r="D1948" s="36" t="s">
        <v>7107</v>
      </c>
      <c r="E1948" s="36" t="s">
        <v>4879</v>
      </c>
      <c r="F1948" s="36" t="s">
        <v>679</v>
      </c>
      <c r="G1948" s="36" t="s">
        <v>674</v>
      </c>
      <c r="H1948" s="36" t="s">
        <v>675</v>
      </c>
      <c r="I1948" s="37">
        <v>2.85</v>
      </c>
      <c r="J1948" s="38">
        <v>10000</v>
      </c>
      <c r="K1948" s="36" t="s">
        <v>7101</v>
      </c>
      <c r="L1948" s="39">
        <v>43706</v>
      </c>
      <c r="M1948" s="39">
        <v>43761</v>
      </c>
      <c r="N1948" s="36" t="s">
        <v>4142</v>
      </c>
      <c r="O1948" s="36" t="s">
        <v>7119</v>
      </c>
      <c r="P1948" s="37">
        <v>0.1188</v>
      </c>
      <c r="Q1948" s="36" t="s">
        <v>677</v>
      </c>
      <c r="R1948" s="36" t="s">
        <v>682</v>
      </c>
      <c r="S1948" s="47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</row>
    <row r="1949" spans="2:37">
      <c r="B1949" s="36" t="s">
        <v>7108</v>
      </c>
      <c r="C1949" s="36" t="s">
        <v>4144</v>
      </c>
      <c r="D1949" s="36" t="s">
        <v>4145</v>
      </c>
      <c r="E1949" s="36" t="s">
        <v>4879</v>
      </c>
      <c r="F1949" s="36" t="s">
        <v>679</v>
      </c>
      <c r="G1949" s="36" t="s">
        <v>674</v>
      </c>
      <c r="H1949" s="36" t="s">
        <v>675</v>
      </c>
      <c r="I1949" s="37">
        <v>2.9</v>
      </c>
      <c r="J1949" s="38">
        <v>10000</v>
      </c>
      <c r="K1949" s="36" t="s">
        <v>7101</v>
      </c>
      <c r="L1949" s="39">
        <v>43706</v>
      </c>
      <c r="M1949" s="39">
        <v>43761</v>
      </c>
      <c r="N1949" s="36" t="s">
        <v>4142</v>
      </c>
      <c r="O1949" s="36" t="s">
        <v>7119</v>
      </c>
      <c r="P1949" s="37">
        <v>9.0999999999999998E-2</v>
      </c>
      <c r="Q1949" s="36" t="s">
        <v>677</v>
      </c>
      <c r="R1949" s="36" t="s">
        <v>682</v>
      </c>
      <c r="S1949" s="47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</row>
    <row r="1950" spans="2:37">
      <c r="B1950" s="36" t="s">
        <v>11642</v>
      </c>
      <c r="C1950" s="36" t="s">
        <v>7109</v>
      </c>
      <c r="D1950" s="36" t="s">
        <v>11643</v>
      </c>
      <c r="E1950" s="36" t="s">
        <v>9456</v>
      </c>
      <c r="F1950" s="36" t="s">
        <v>679</v>
      </c>
      <c r="G1950" s="36" t="s">
        <v>674</v>
      </c>
      <c r="H1950" s="36" t="s">
        <v>675</v>
      </c>
      <c r="I1950" s="37">
        <v>2.95</v>
      </c>
      <c r="J1950" s="38">
        <v>10000</v>
      </c>
      <c r="K1950" s="36" t="s">
        <v>7101</v>
      </c>
      <c r="L1950" s="39">
        <v>43706</v>
      </c>
      <c r="M1950" s="39">
        <v>43761</v>
      </c>
      <c r="N1950" s="36" t="s">
        <v>4142</v>
      </c>
      <c r="O1950" s="36" t="s">
        <v>7119</v>
      </c>
      <c r="P1950" s="37">
        <v>6.7799999999999999E-2</v>
      </c>
      <c r="Q1950" s="36" t="s">
        <v>677</v>
      </c>
      <c r="R1950" s="36" t="s">
        <v>682</v>
      </c>
      <c r="S1950" s="47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</row>
    <row r="1951" spans="2:37">
      <c r="B1951" s="36" t="s">
        <v>4146</v>
      </c>
      <c r="C1951" s="36" t="s">
        <v>7110</v>
      </c>
      <c r="D1951" s="36" t="s">
        <v>7111</v>
      </c>
      <c r="E1951" s="36" t="s">
        <v>4879</v>
      </c>
      <c r="F1951" s="36" t="s">
        <v>679</v>
      </c>
      <c r="G1951" s="36" t="s">
        <v>674</v>
      </c>
      <c r="H1951" s="36" t="s">
        <v>675</v>
      </c>
      <c r="I1951" s="37">
        <v>3</v>
      </c>
      <c r="J1951" s="38">
        <v>10000</v>
      </c>
      <c r="K1951" s="36" t="s">
        <v>7101</v>
      </c>
      <c r="L1951" s="39">
        <v>43706</v>
      </c>
      <c r="M1951" s="39">
        <v>43761</v>
      </c>
      <c r="N1951" s="36" t="s">
        <v>4142</v>
      </c>
      <c r="O1951" s="36" t="s">
        <v>7119</v>
      </c>
      <c r="P1951" s="37">
        <v>4.9399999999999999E-2</v>
      </c>
      <c r="Q1951" s="36" t="s">
        <v>677</v>
      </c>
      <c r="R1951" s="36" t="s">
        <v>682</v>
      </c>
      <c r="S1951" s="47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</row>
    <row r="1952" spans="2:37">
      <c r="B1952" s="36" t="s">
        <v>502</v>
      </c>
      <c r="C1952" s="36" t="s">
        <v>4147</v>
      </c>
      <c r="D1952" s="36" t="s">
        <v>7112</v>
      </c>
      <c r="E1952" s="36" t="s">
        <v>4879</v>
      </c>
      <c r="F1952" s="36" t="s">
        <v>679</v>
      </c>
      <c r="G1952" s="36" t="s">
        <v>674</v>
      </c>
      <c r="H1952" s="36" t="s">
        <v>675</v>
      </c>
      <c r="I1952" s="37">
        <v>3.1</v>
      </c>
      <c r="J1952" s="38">
        <v>10000</v>
      </c>
      <c r="K1952" s="36" t="s">
        <v>7101</v>
      </c>
      <c r="L1952" s="39">
        <v>43706</v>
      </c>
      <c r="M1952" s="39">
        <v>43761</v>
      </c>
      <c r="N1952" s="36" t="s">
        <v>4142</v>
      </c>
      <c r="O1952" s="36" t="s">
        <v>7119</v>
      </c>
      <c r="P1952" s="37">
        <v>2.58E-2</v>
      </c>
      <c r="Q1952" s="36" t="s">
        <v>677</v>
      </c>
      <c r="R1952" s="36" t="s">
        <v>682</v>
      </c>
      <c r="S1952" s="47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</row>
    <row r="1953" spans="2:37">
      <c r="B1953" s="36" t="s">
        <v>4148</v>
      </c>
      <c r="C1953" s="36" t="s">
        <v>7113</v>
      </c>
      <c r="D1953" s="36" t="s">
        <v>7114</v>
      </c>
      <c r="E1953" s="36" t="s">
        <v>4879</v>
      </c>
      <c r="F1953" s="36" t="s">
        <v>679</v>
      </c>
      <c r="G1953" s="36" t="s">
        <v>674</v>
      </c>
      <c r="H1953" s="36" t="s">
        <v>675</v>
      </c>
      <c r="I1953" s="37">
        <v>3.2</v>
      </c>
      <c r="J1953" s="38">
        <v>10000</v>
      </c>
      <c r="K1953" s="36" t="s">
        <v>7101</v>
      </c>
      <c r="L1953" s="39">
        <v>43706</v>
      </c>
      <c r="M1953" s="39">
        <v>43761</v>
      </c>
      <c r="N1953" s="36" t="s">
        <v>4142</v>
      </c>
      <c r="O1953" s="36" t="s">
        <v>7119</v>
      </c>
      <c r="P1953" s="37">
        <v>1.5599999999999999E-2</v>
      </c>
      <c r="Q1953" s="36" t="s">
        <v>677</v>
      </c>
      <c r="R1953" s="36" t="s">
        <v>682</v>
      </c>
      <c r="S1953" s="47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</row>
    <row r="1954" spans="2:37">
      <c r="B1954" s="36" t="s">
        <v>168</v>
      </c>
      <c r="C1954" s="36" t="s">
        <v>4149</v>
      </c>
      <c r="D1954" s="36" t="s">
        <v>7115</v>
      </c>
      <c r="E1954" s="36" t="s">
        <v>4879</v>
      </c>
      <c r="F1954" s="36" t="s">
        <v>679</v>
      </c>
      <c r="G1954" s="36" t="s">
        <v>692</v>
      </c>
      <c r="H1954" s="36" t="s">
        <v>675</v>
      </c>
      <c r="I1954" s="37">
        <v>2.7</v>
      </c>
      <c r="J1954" s="38">
        <v>10000</v>
      </c>
      <c r="K1954" s="36" t="s">
        <v>7101</v>
      </c>
      <c r="L1954" s="39">
        <v>43706</v>
      </c>
      <c r="M1954" s="39">
        <v>43761</v>
      </c>
      <c r="N1954" s="36" t="s">
        <v>4142</v>
      </c>
      <c r="O1954" s="36" t="s">
        <v>7119</v>
      </c>
      <c r="P1954" s="37">
        <v>1.9800000000000002E-2</v>
      </c>
      <c r="Q1954" s="36" t="s">
        <v>677</v>
      </c>
      <c r="R1954" s="36" t="s">
        <v>682</v>
      </c>
      <c r="S1954" s="47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</row>
    <row r="1955" spans="2:37">
      <c r="B1955" s="36" t="s">
        <v>11644</v>
      </c>
      <c r="C1955" s="36" t="s">
        <v>4150</v>
      </c>
      <c r="D1955" s="36" t="s">
        <v>7116</v>
      </c>
      <c r="E1955" s="36" t="s">
        <v>4879</v>
      </c>
      <c r="F1955" s="36" t="s">
        <v>679</v>
      </c>
      <c r="G1955" s="36" t="s">
        <v>692</v>
      </c>
      <c r="H1955" s="36" t="s">
        <v>675</v>
      </c>
      <c r="I1955" s="37">
        <v>2.75</v>
      </c>
      <c r="J1955" s="38">
        <v>10000</v>
      </c>
      <c r="K1955" s="36" t="s">
        <v>7101</v>
      </c>
      <c r="L1955" s="39">
        <v>43706</v>
      </c>
      <c r="M1955" s="39">
        <v>43761</v>
      </c>
      <c r="N1955" s="36" t="s">
        <v>4142</v>
      </c>
      <c r="O1955" s="36" t="s">
        <v>7119</v>
      </c>
      <c r="P1955" s="37">
        <v>2.7799999999999998E-2</v>
      </c>
      <c r="Q1955" s="36" t="s">
        <v>677</v>
      </c>
      <c r="R1955" s="36" t="s">
        <v>682</v>
      </c>
      <c r="S1955" s="47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</row>
    <row r="1956" spans="2:37">
      <c r="B1956" s="36" t="s">
        <v>7117</v>
      </c>
      <c r="C1956" s="36" t="s">
        <v>4151</v>
      </c>
      <c r="D1956" s="36" t="s">
        <v>4152</v>
      </c>
      <c r="E1956" s="36" t="s">
        <v>4879</v>
      </c>
      <c r="F1956" s="36" t="s">
        <v>679</v>
      </c>
      <c r="G1956" s="36" t="s">
        <v>692</v>
      </c>
      <c r="H1956" s="36" t="s">
        <v>675</v>
      </c>
      <c r="I1956" s="37">
        <v>2.8</v>
      </c>
      <c r="J1956" s="38">
        <v>10000</v>
      </c>
      <c r="K1956" s="36" t="s">
        <v>7101</v>
      </c>
      <c r="L1956" s="39">
        <v>43706</v>
      </c>
      <c r="M1956" s="39">
        <v>43761</v>
      </c>
      <c r="N1956" s="36" t="s">
        <v>4142</v>
      </c>
      <c r="O1956" s="36" t="s">
        <v>7119</v>
      </c>
      <c r="P1956" s="37">
        <v>4.0399999999999998E-2</v>
      </c>
      <c r="Q1956" s="36" t="s">
        <v>677</v>
      </c>
      <c r="R1956" s="36" t="s">
        <v>682</v>
      </c>
      <c r="S1956" s="47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</row>
    <row r="1957" spans="2:37">
      <c r="B1957" s="36" t="s">
        <v>169</v>
      </c>
      <c r="C1957" s="36" t="s">
        <v>4153</v>
      </c>
      <c r="D1957" s="36" t="s">
        <v>503</v>
      </c>
      <c r="E1957" s="36" t="s">
        <v>4879</v>
      </c>
      <c r="F1957" s="36" t="s">
        <v>679</v>
      </c>
      <c r="G1957" s="36" t="s">
        <v>692</v>
      </c>
      <c r="H1957" s="36" t="s">
        <v>675</v>
      </c>
      <c r="I1957" s="37">
        <v>2.85</v>
      </c>
      <c r="J1957" s="38">
        <v>10000</v>
      </c>
      <c r="K1957" s="36" t="s">
        <v>7101</v>
      </c>
      <c r="L1957" s="39">
        <v>43706</v>
      </c>
      <c r="M1957" s="39">
        <v>43761</v>
      </c>
      <c r="N1957" s="36" t="s">
        <v>4142</v>
      </c>
      <c r="O1957" s="36" t="s">
        <v>7119</v>
      </c>
      <c r="P1957" s="37">
        <v>5.7099999999999998E-2</v>
      </c>
      <c r="Q1957" s="36" t="s">
        <v>677</v>
      </c>
      <c r="R1957" s="36" t="s">
        <v>682</v>
      </c>
      <c r="S1957" s="4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</row>
    <row r="1958" spans="2:37">
      <c r="B1958" s="36" t="s">
        <v>4154</v>
      </c>
      <c r="C1958" s="36" t="s">
        <v>7118</v>
      </c>
      <c r="D1958" s="36" t="s">
        <v>504</v>
      </c>
      <c r="E1958" s="36" t="s">
        <v>4879</v>
      </c>
      <c r="F1958" s="36" t="s">
        <v>679</v>
      </c>
      <c r="G1958" s="36" t="s">
        <v>692</v>
      </c>
      <c r="H1958" s="36" t="s">
        <v>675</v>
      </c>
      <c r="I1958" s="37">
        <v>2.9</v>
      </c>
      <c r="J1958" s="38">
        <v>10000</v>
      </c>
      <c r="K1958" s="36" t="s">
        <v>7101</v>
      </c>
      <c r="L1958" s="39">
        <v>43706</v>
      </c>
      <c r="M1958" s="39">
        <v>43761</v>
      </c>
      <c r="N1958" s="36" t="s">
        <v>4142</v>
      </c>
      <c r="O1958" s="36" t="s">
        <v>7119</v>
      </c>
      <c r="P1958" s="37">
        <v>7.8600000000000003E-2</v>
      </c>
      <c r="Q1958" s="36" t="s">
        <v>677</v>
      </c>
      <c r="R1958" s="36" t="s">
        <v>682</v>
      </c>
      <c r="S1958" s="47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</row>
    <row r="1959" spans="2:37">
      <c r="B1959" s="36" t="s">
        <v>11645</v>
      </c>
      <c r="C1959" s="36" t="s">
        <v>4155</v>
      </c>
      <c r="D1959" s="36" t="s">
        <v>11646</v>
      </c>
      <c r="E1959" s="36" t="s">
        <v>4879</v>
      </c>
      <c r="F1959" s="36" t="s">
        <v>679</v>
      </c>
      <c r="G1959" s="36" t="s">
        <v>692</v>
      </c>
      <c r="H1959" s="36" t="s">
        <v>675</v>
      </c>
      <c r="I1959" s="37">
        <v>2.95</v>
      </c>
      <c r="J1959" s="38">
        <v>10000</v>
      </c>
      <c r="K1959" s="36" t="s">
        <v>7101</v>
      </c>
      <c r="L1959" s="39">
        <v>43706</v>
      </c>
      <c r="M1959" s="39">
        <v>43761</v>
      </c>
      <c r="N1959" s="36" t="s">
        <v>4142</v>
      </c>
      <c r="O1959" s="36" t="s">
        <v>7119</v>
      </c>
      <c r="P1959" s="37">
        <v>0.1047</v>
      </c>
      <c r="Q1959" s="36" t="s">
        <v>677</v>
      </c>
      <c r="R1959" s="36" t="s">
        <v>682</v>
      </c>
      <c r="S1959" s="47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</row>
    <row r="1960" spans="2:37">
      <c r="B1960" s="36" t="s">
        <v>7120</v>
      </c>
      <c r="C1960" s="36" t="s">
        <v>7121</v>
      </c>
      <c r="D1960" s="36" t="s">
        <v>7122</v>
      </c>
      <c r="E1960" s="36" t="s">
        <v>4879</v>
      </c>
      <c r="F1960" s="36" t="s">
        <v>679</v>
      </c>
      <c r="G1960" s="36" t="s">
        <v>692</v>
      </c>
      <c r="H1960" s="36" t="s">
        <v>675</v>
      </c>
      <c r="I1960" s="37">
        <v>3</v>
      </c>
      <c r="J1960" s="38">
        <v>10000</v>
      </c>
      <c r="K1960" s="36" t="s">
        <v>7101</v>
      </c>
      <c r="L1960" s="39">
        <v>43706</v>
      </c>
      <c r="M1960" s="39">
        <v>43761</v>
      </c>
      <c r="N1960" s="36" t="s">
        <v>4142</v>
      </c>
      <c r="O1960" s="36" t="s">
        <v>7119</v>
      </c>
      <c r="P1960" s="37">
        <v>0.1371</v>
      </c>
      <c r="Q1960" s="36" t="s">
        <v>677</v>
      </c>
      <c r="R1960" s="36" t="s">
        <v>682</v>
      </c>
      <c r="S1960" s="47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</row>
    <row r="1961" spans="2:37">
      <c r="B1961" s="36" t="s">
        <v>11647</v>
      </c>
      <c r="C1961" s="36" t="s">
        <v>11648</v>
      </c>
      <c r="D1961" s="36" t="s">
        <v>11649</v>
      </c>
      <c r="E1961" s="36" t="s">
        <v>4879</v>
      </c>
      <c r="F1961" s="36" t="s">
        <v>679</v>
      </c>
      <c r="G1961" s="36" t="s">
        <v>692</v>
      </c>
      <c r="H1961" s="36" t="s">
        <v>675</v>
      </c>
      <c r="I1961" s="37">
        <v>3.1</v>
      </c>
      <c r="J1961" s="38">
        <v>10000</v>
      </c>
      <c r="K1961" s="36" t="s">
        <v>7101</v>
      </c>
      <c r="L1961" s="39">
        <v>43706</v>
      </c>
      <c r="M1961" s="39">
        <v>43761</v>
      </c>
      <c r="N1961" s="36" t="s">
        <v>4142</v>
      </c>
      <c r="O1961" s="36" t="s">
        <v>7119</v>
      </c>
      <c r="P1961" s="37">
        <v>0.2147</v>
      </c>
      <c r="Q1961" s="36" t="s">
        <v>677</v>
      </c>
      <c r="R1961" s="36" t="s">
        <v>682</v>
      </c>
      <c r="S1961" s="47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</row>
    <row r="1962" spans="2:37">
      <c r="B1962" s="36" t="s">
        <v>7123</v>
      </c>
      <c r="C1962" s="36" t="s">
        <v>7124</v>
      </c>
      <c r="D1962" s="36" t="s">
        <v>7125</v>
      </c>
      <c r="E1962" s="36" t="s">
        <v>4879</v>
      </c>
      <c r="F1962" s="36" t="s">
        <v>679</v>
      </c>
      <c r="G1962" s="36" t="s">
        <v>692</v>
      </c>
      <c r="H1962" s="36" t="s">
        <v>675</v>
      </c>
      <c r="I1962" s="37">
        <v>3.2</v>
      </c>
      <c r="J1962" s="38">
        <v>10000</v>
      </c>
      <c r="K1962" s="36" t="s">
        <v>7101</v>
      </c>
      <c r="L1962" s="39">
        <v>43706</v>
      </c>
      <c r="M1962" s="39">
        <v>43761</v>
      </c>
      <c r="N1962" s="36" t="s">
        <v>4142</v>
      </c>
      <c r="O1962" s="36" t="s">
        <v>7119</v>
      </c>
      <c r="P1962" s="37">
        <v>0.30649999999999999</v>
      </c>
      <c r="Q1962" s="36" t="s">
        <v>677</v>
      </c>
      <c r="R1962" s="36" t="s">
        <v>682</v>
      </c>
      <c r="S1962" s="47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</row>
    <row r="1963" spans="2:37">
      <c r="B1963" s="36" t="s">
        <v>7126</v>
      </c>
      <c r="C1963" s="36" t="s">
        <v>4156</v>
      </c>
      <c r="D1963" s="36" t="s">
        <v>11650</v>
      </c>
      <c r="E1963" s="36" t="s">
        <v>4879</v>
      </c>
      <c r="F1963" s="36" t="s">
        <v>679</v>
      </c>
      <c r="G1963" s="36" t="s">
        <v>674</v>
      </c>
      <c r="H1963" s="36" t="s">
        <v>675</v>
      </c>
      <c r="I1963" s="37">
        <v>3.3</v>
      </c>
      <c r="J1963" s="38">
        <v>10000</v>
      </c>
      <c r="K1963" s="36" t="s">
        <v>7101</v>
      </c>
      <c r="L1963" s="39">
        <v>43711</v>
      </c>
      <c r="M1963" s="39">
        <v>43761</v>
      </c>
      <c r="N1963" s="36" t="s">
        <v>4142</v>
      </c>
      <c r="O1963" s="36" t="s">
        <v>7119</v>
      </c>
      <c r="P1963" s="37">
        <v>2.8E-3</v>
      </c>
      <c r="Q1963" s="36" t="s">
        <v>677</v>
      </c>
      <c r="R1963" s="36" t="s">
        <v>682</v>
      </c>
      <c r="S1963" s="47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</row>
    <row r="1964" spans="2:37">
      <c r="B1964" s="36" t="s">
        <v>7127</v>
      </c>
      <c r="C1964" s="36" t="s">
        <v>7128</v>
      </c>
      <c r="D1964" s="36" t="s">
        <v>11651</v>
      </c>
      <c r="E1964" s="36" t="s">
        <v>4879</v>
      </c>
      <c r="F1964" s="36" t="s">
        <v>679</v>
      </c>
      <c r="G1964" s="36" t="s">
        <v>692</v>
      </c>
      <c r="H1964" s="36" t="s">
        <v>675</v>
      </c>
      <c r="I1964" s="37">
        <v>3.3</v>
      </c>
      <c r="J1964" s="38">
        <v>10000</v>
      </c>
      <c r="K1964" s="36" t="s">
        <v>7101</v>
      </c>
      <c r="L1964" s="39">
        <v>43711</v>
      </c>
      <c r="M1964" s="39">
        <v>43761</v>
      </c>
      <c r="N1964" s="36" t="s">
        <v>4142</v>
      </c>
      <c r="O1964" s="36" t="s">
        <v>7119</v>
      </c>
      <c r="P1964" s="37">
        <v>0.36709999999999998</v>
      </c>
      <c r="Q1964" s="36" t="s">
        <v>677</v>
      </c>
      <c r="R1964" s="36" t="s">
        <v>682</v>
      </c>
      <c r="S1964" s="47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</row>
    <row r="1965" spans="2:37">
      <c r="B1965" s="36" t="s">
        <v>11652</v>
      </c>
      <c r="C1965" s="36" t="s">
        <v>7129</v>
      </c>
      <c r="D1965" s="36" t="s">
        <v>7130</v>
      </c>
      <c r="E1965" s="36" t="s">
        <v>4879</v>
      </c>
      <c r="F1965" s="36" t="s">
        <v>679</v>
      </c>
      <c r="G1965" s="36" t="s">
        <v>674</v>
      </c>
      <c r="H1965" s="36" t="s">
        <v>675</v>
      </c>
      <c r="I1965" s="37">
        <v>3.4</v>
      </c>
      <c r="J1965" s="38">
        <v>10000</v>
      </c>
      <c r="K1965" s="36" t="s">
        <v>7101</v>
      </c>
      <c r="L1965" s="39">
        <v>43714</v>
      </c>
      <c r="M1965" s="39">
        <v>43761</v>
      </c>
      <c r="N1965" s="36" t="s">
        <v>4142</v>
      </c>
      <c r="O1965" s="36" t="s">
        <v>7119</v>
      </c>
      <c r="P1965" s="37">
        <v>3.5999999999999999E-3</v>
      </c>
      <c r="Q1965" s="36" t="s">
        <v>677</v>
      </c>
      <c r="R1965" s="36" t="s">
        <v>682</v>
      </c>
      <c r="S1965" s="47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</row>
    <row r="1966" spans="2:37">
      <c r="B1966" s="36" t="s">
        <v>7131</v>
      </c>
      <c r="C1966" s="36" t="s">
        <v>11653</v>
      </c>
      <c r="D1966" s="36" t="s">
        <v>7132</v>
      </c>
      <c r="E1966" s="36" t="s">
        <v>4879</v>
      </c>
      <c r="F1966" s="36" t="s">
        <v>679</v>
      </c>
      <c r="G1966" s="36" t="s">
        <v>692</v>
      </c>
      <c r="H1966" s="36" t="s">
        <v>675</v>
      </c>
      <c r="I1966" s="37">
        <v>3.4</v>
      </c>
      <c r="J1966" s="38">
        <v>10000</v>
      </c>
      <c r="K1966" s="36" t="s">
        <v>7101</v>
      </c>
      <c r="L1966" s="39">
        <v>43714</v>
      </c>
      <c r="M1966" s="39">
        <v>43761</v>
      </c>
      <c r="N1966" s="36" t="s">
        <v>4142</v>
      </c>
      <c r="O1966" s="36" t="s">
        <v>7119</v>
      </c>
      <c r="P1966" s="37">
        <v>0.39810000000000001</v>
      </c>
      <c r="Q1966" s="36" t="s">
        <v>677</v>
      </c>
      <c r="R1966" s="36" t="s">
        <v>682</v>
      </c>
      <c r="S1966" s="47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</row>
    <row r="1967" spans="2:37">
      <c r="B1967" s="36" t="s">
        <v>505</v>
      </c>
      <c r="C1967" s="36" t="s">
        <v>7133</v>
      </c>
      <c r="D1967" s="36" t="s">
        <v>11654</v>
      </c>
      <c r="E1967" s="36" t="s">
        <v>4879</v>
      </c>
      <c r="F1967" s="36" t="s">
        <v>679</v>
      </c>
      <c r="G1967" s="36" t="s">
        <v>674</v>
      </c>
      <c r="H1967" s="36" t="s">
        <v>675</v>
      </c>
      <c r="I1967" s="37">
        <v>2.8</v>
      </c>
      <c r="J1967" s="38">
        <v>10000</v>
      </c>
      <c r="K1967" s="36" t="s">
        <v>7139</v>
      </c>
      <c r="L1967" s="39">
        <v>43734</v>
      </c>
      <c r="M1967" s="39">
        <v>43796</v>
      </c>
      <c r="N1967" s="36" t="s">
        <v>7134</v>
      </c>
      <c r="O1967" s="36" t="s">
        <v>506</v>
      </c>
      <c r="P1967" s="37">
        <v>0.2099</v>
      </c>
      <c r="Q1967" s="36" t="s">
        <v>677</v>
      </c>
      <c r="R1967" s="36" t="s">
        <v>682</v>
      </c>
      <c r="S1967" s="4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</row>
    <row r="1968" spans="2:37">
      <c r="B1968" s="36" t="s">
        <v>11655</v>
      </c>
      <c r="C1968" s="36" t="s">
        <v>7135</v>
      </c>
      <c r="D1968" s="36" t="s">
        <v>7136</v>
      </c>
      <c r="E1968" s="36" t="s">
        <v>4879</v>
      </c>
      <c r="F1968" s="36" t="s">
        <v>679</v>
      </c>
      <c r="G1968" s="36" t="s">
        <v>674</v>
      </c>
      <c r="H1968" s="36" t="s">
        <v>675</v>
      </c>
      <c r="I1968" s="37">
        <v>2.85</v>
      </c>
      <c r="J1968" s="38">
        <v>10000</v>
      </c>
      <c r="K1968" s="36" t="s">
        <v>7139</v>
      </c>
      <c r="L1968" s="39">
        <v>43734</v>
      </c>
      <c r="M1968" s="39">
        <v>43796</v>
      </c>
      <c r="N1968" s="36" t="s">
        <v>7134</v>
      </c>
      <c r="O1968" s="36" t="s">
        <v>506</v>
      </c>
      <c r="P1968" s="37">
        <v>0.1681</v>
      </c>
      <c r="Q1968" s="36" t="s">
        <v>677</v>
      </c>
      <c r="R1968" s="36" t="s">
        <v>682</v>
      </c>
      <c r="S1968" s="47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</row>
    <row r="1969" spans="2:37">
      <c r="B1969" s="36" t="s">
        <v>7137</v>
      </c>
      <c r="C1969" s="36" t="s">
        <v>4157</v>
      </c>
      <c r="D1969" s="36" t="s">
        <v>4158</v>
      </c>
      <c r="E1969" s="36" t="s">
        <v>4879</v>
      </c>
      <c r="F1969" s="36" t="s">
        <v>679</v>
      </c>
      <c r="G1969" s="36" t="s">
        <v>674</v>
      </c>
      <c r="H1969" s="36" t="s">
        <v>675</v>
      </c>
      <c r="I1969" s="37">
        <v>2.9</v>
      </c>
      <c r="J1969" s="38">
        <v>10000</v>
      </c>
      <c r="K1969" s="36" t="s">
        <v>7139</v>
      </c>
      <c r="L1969" s="39">
        <v>43734</v>
      </c>
      <c r="M1969" s="39">
        <v>43796</v>
      </c>
      <c r="N1969" s="36" t="s">
        <v>7134</v>
      </c>
      <c r="O1969" s="36" t="s">
        <v>506</v>
      </c>
      <c r="P1969" s="37">
        <v>0.1338</v>
      </c>
      <c r="Q1969" s="36" t="s">
        <v>677</v>
      </c>
      <c r="R1969" s="36" t="s">
        <v>682</v>
      </c>
      <c r="S1969" s="47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</row>
    <row r="1970" spans="2:37">
      <c r="B1970" s="36" t="s">
        <v>7138</v>
      </c>
      <c r="C1970" s="36" t="s">
        <v>11656</v>
      </c>
      <c r="D1970" s="36" t="s">
        <v>11657</v>
      </c>
      <c r="E1970" s="36" t="s">
        <v>4879</v>
      </c>
      <c r="F1970" s="36" t="s">
        <v>679</v>
      </c>
      <c r="G1970" s="36" t="s">
        <v>674</v>
      </c>
      <c r="H1970" s="36" t="s">
        <v>675</v>
      </c>
      <c r="I1970" s="37">
        <v>2.95</v>
      </c>
      <c r="J1970" s="38">
        <v>10000</v>
      </c>
      <c r="K1970" s="36" t="s">
        <v>7139</v>
      </c>
      <c r="L1970" s="39">
        <v>43734</v>
      </c>
      <c r="M1970" s="39">
        <v>43796</v>
      </c>
      <c r="N1970" s="36" t="s">
        <v>7134</v>
      </c>
      <c r="O1970" s="36" t="s">
        <v>506</v>
      </c>
      <c r="P1970" s="37">
        <v>0.10199999999999999</v>
      </c>
      <c r="Q1970" s="36" t="s">
        <v>677</v>
      </c>
      <c r="R1970" s="36" t="s">
        <v>682</v>
      </c>
      <c r="S1970" s="47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</row>
    <row r="1971" spans="2:37">
      <c r="B1971" s="36" t="s">
        <v>7140</v>
      </c>
      <c r="C1971" s="36" t="s">
        <v>7141</v>
      </c>
      <c r="D1971" s="36" t="s">
        <v>7142</v>
      </c>
      <c r="E1971" s="36" t="s">
        <v>4879</v>
      </c>
      <c r="F1971" s="36" t="s">
        <v>679</v>
      </c>
      <c r="G1971" s="36" t="s">
        <v>674</v>
      </c>
      <c r="H1971" s="36" t="s">
        <v>675</v>
      </c>
      <c r="I1971" s="37">
        <v>3</v>
      </c>
      <c r="J1971" s="38">
        <v>10000</v>
      </c>
      <c r="K1971" s="36" t="s">
        <v>7139</v>
      </c>
      <c r="L1971" s="39">
        <v>43734</v>
      </c>
      <c r="M1971" s="39">
        <v>43796</v>
      </c>
      <c r="N1971" s="36" t="s">
        <v>7134</v>
      </c>
      <c r="O1971" s="36" t="s">
        <v>506</v>
      </c>
      <c r="P1971" s="37">
        <v>7.6899999999999996E-2</v>
      </c>
      <c r="Q1971" s="36" t="s">
        <v>677</v>
      </c>
      <c r="R1971" s="36" t="s">
        <v>682</v>
      </c>
      <c r="S1971" s="47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</row>
    <row r="1972" spans="2:37">
      <c r="B1972" s="36" t="s">
        <v>7143</v>
      </c>
      <c r="C1972" s="36" t="s">
        <v>507</v>
      </c>
      <c r="D1972" s="36" t="s">
        <v>508</v>
      </c>
      <c r="E1972" s="36" t="s">
        <v>4879</v>
      </c>
      <c r="F1972" s="36" t="s">
        <v>679</v>
      </c>
      <c r="G1972" s="36" t="s">
        <v>674</v>
      </c>
      <c r="H1972" s="36" t="s">
        <v>675</v>
      </c>
      <c r="I1972" s="37">
        <v>3.1</v>
      </c>
      <c r="J1972" s="38">
        <v>10000</v>
      </c>
      <c r="K1972" s="36" t="s">
        <v>7139</v>
      </c>
      <c r="L1972" s="39">
        <v>43734</v>
      </c>
      <c r="M1972" s="39">
        <v>43796</v>
      </c>
      <c r="N1972" s="36" t="s">
        <v>7134</v>
      </c>
      <c r="O1972" s="36" t="s">
        <v>506</v>
      </c>
      <c r="P1972" s="37">
        <v>4.24E-2</v>
      </c>
      <c r="Q1972" s="36" t="s">
        <v>677</v>
      </c>
      <c r="R1972" s="36" t="s">
        <v>682</v>
      </c>
      <c r="S1972" s="47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</row>
    <row r="1973" spans="2:37">
      <c r="B1973" s="36" t="s">
        <v>7144</v>
      </c>
      <c r="C1973" s="36" t="s">
        <v>7145</v>
      </c>
      <c r="D1973" s="36" t="s">
        <v>7146</v>
      </c>
      <c r="E1973" s="36" t="s">
        <v>4879</v>
      </c>
      <c r="F1973" s="36" t="s">
        <v>679</v>
      </c>
      <c r="G1973" s="36" t="s">
        <v>674</v>
      </c>
      <c r="H1973" s="36" t="s">
        <v>675</v>
      </c>
      <c r="I1973" s="37">
        <v>3.2</v>
      </c>
      <c r="J1973" s="38">
        <v>10000</v>
      </c>
      <c r="K1973" s="36" t="s">
        <v>7139</v>
      </c>
      <c r="L1973" s="39">
        <v>43734</v>
      </c>
      <c r="M1973" s="39">
        <v>43796</v>
      </c>
      <c r="N1973" s="36" t="s">
        <v>7134</v>
      </c>
      <c r="O1973" s="36" t="s">
        <v>506</v>
      </c>
      <c r="P1973" s="37">
        <v>2.35E-2</v>
      </c>
      <c r="Q1973" s="36" t="s">
        <v>677</v>
      </c>
      <c r="R1973" s="36" t="s">
        <v>682</v>
      </c>
      <c r="S1973" s="47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</row>
    <row r="1974" spans="2:37">
      <c r="B1974" s="36" t="s">
        <v>170</v>
      </c>
      <c r="C1974" s="36" t="s">
        <v>7147</v>
      </c>
      <c r="D1974" s="36" t="s">
        <v>7148</v>
      </c>
      <c r="E1974" s="36" t="s">
        <v>4879</v>
      </c>
      <c r="F1974" s="36" t="s">
        <v>679</v>
      </c>
      <c r="G1974" s="36" t="s">
        <v>674</v>
      </c>
      <c r="H1974" s="36" t="s">
        <v>675</v>
      </c>
      <c r="I1974" s="37">
        <v>3.3</v>
      </c>
      <c r="J1974" s="38">
        <v>10000</v>
      </c>
      <c r="K1974" s="36" t="s">
        <v>7139</v>
      </c>
      <c r="L1974" s="39">
        <v>43734</v>
      </c>
      <c r="M1974" s="39">
        <v>43796</v>
      </c>
      <c r="N1974" s="36" t="s">
        <v>7134</v>
      </c>
      <c r="O1974" s="36" t="s">
        <v>506</v>
      </c>
      <c r="P1974" s="37">
        <v>1.46E-2</v>
      </c>
      <c r="Q1974" s="36" t="s">
        <v>677</v>
      </c>
      <c r="R1974" s="36" t="s">
        <v>682</v>
      </c>
      <c r="S1974" s="47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</row>
    <row r="1975" spans="2:37">
      <c r="B1975" s="36" t="s">
        <v>363</v>
      </c>
      <c r="C1975" s="36" t="s">
        <v>4159</v>
      </c>
      <c r="D1975" s="36" t="s">
        <v>11658</v>
      </c>
      <c r="E1975" s="36" t="s">
        <v>4879</v>
      </c>
      <c r="F1975" s="36" t="s">
        <v>679</v>
      </c>
      <c r="G1975" s="36" t="s">
        <v>674</v>
      </c>
      <c r="H1975" s="36" t="s">
        <v>675</v>
      </c>
      <c r="I1975" s="37">
        <v>3.4</v>
      </c>
      <c r="J1975" s="38">
        <v>10000</v>
      </c>
      <c r="K1975" s="36" t="s">
        <v>7139</v>
      </c>
      <c r="L1975" s="39">
        <v>43734</v>
      </c>
      <c r="M1975" s="39">
        <v>43796</v>
      </c>
      <c r="N1975" s="36" t="s">
        <v>7134</v>
      </c>
      <c r="O1975" s="36" t="s">
        <v>506</v>
      </c>
      <c r="P1975" s="37">
        <v>9.9000000000000008E-3</v>
      </c>
      <c r="Q1975" s="36" t="s">
        <v>677</v>
      </c>
      <c r="R1975" s="36" t="s">
        <v>682</v>
      </c>
      <c r="S1975" s="47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</row>
    <row r="1976" spans="2:37">
      <c r="B1976" s="36" t="s">
        <v>7149</v>
      </c>
      <c r="C1976" s="36" t="s">
        <v>7150</v>
      </c>
      <c r="D1976" s="36" t="s">
        <v>4160</v>
      </c>
      <c r="E1976" s="36" t="s">
        <v>4879</v>
      </c>
      <c r="F1976" s="36" t="s">
        <v>679</v>
      </c>
      <c r="G1976" s="36" t="s">
        <v>692</v>
      </c>
      <c r="H1976" s="36" t="s">
        <v>675</v>
      </c>
      <c r="I1976" s="37">
        <v>2.8</v>
      </c>
      <c r="J1976" s="38">
        <v>10000</v>
      </c>
      <c r="K1976" s="36" t="s">
        <v>7139</v>
      </c>
      <c r="L1976" s="39">
        <v>43734</v>
      </c>
      <c r="M1976" s="39">
        <v>43796</v>
      </c>
      <c r="N1976" s="36" t="s">
        <v>7134</v>
      </c>
      <c r="O1976" s="36" t="s">
        <v>506</v>
      </c>
      <c r="P1976" s="37">
        <v>2.1600000000000001E-2</v>
      </c>
      <c r="Q1976" s="36" t="s">
        <v>677</v>
      </c>
      <c r="R1976" s="36" t="s">
        <v>682</v>
      </c>
      <c r="S1976" s="47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</row>
    <row r="1977" spans="2:37">
      <c r="B1977" s="36" t="s">
        <v>4161</v>
      </c>
      <c r="C1977" s="36" t="s">
        <v>7151</v>
      </c>
      <c r="D1977" s="36" t="s">
        <v>4162</v>
      </c>
      <c r="E1977" s="36" t="s">
        <v>4879</v>
      </c>
      <c r="F1977" s="36" t="s">
        <v>679</v>
      </c>
      <c r="G1977" s="36" t="s">
        <v>692</v>
      </c>
      <c r="H1977" s="36" t="s">
        <v>675</v>
      </c>
      <c r="I1977" s="37">
        <v>2.85</v>
      </c>
      <c r="J1977" s="38">
        <v>10000</v>
      </c>
      <c r="K1977" s="36" t="s">
        <v>7139</v>
      </c>
      <c r="L1977" s="39">
        <v>43734</v>
      </c>
      <c r="M1977" s="39">
        <v>43796</v>
      </c>
      <c r="N1977" s="36" t="s">
        <v>7134</v>
      </c>
      <c r="O1977" s="36" t="s">
        <v>506</v>
      </c>
      <c r="P1977" s="37">
        <v>3.1199999999999999E-2</v>
      </c>
      <c r="Q1977" s="36" t="s">
        <v>677</v>
      </c>
      <c r="R1977" s="36" t="s">
        <v>682</v>
      </c>
      <c r="S1977" s="4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</row>
    <row r="1978" spans="2:37">
      <c r="B1978" s="36" t="s">
        <v>7152</v>
      </c>
      <c r="C1978" s="36" t="s">
        <v>7153</v>
      </c>
      <c r="D1978" s="36" t="s">
        <v>7154</v>
      </c>
      <c r="E1978" s="36" t="s">
        <v>4879</v>
      </c>
      <c r="F1978" s="36" t="s">
        <v>679</v>
      </c>
      <c r="G1978" s="36" t="s">
        <v>692</v>
      </c>
      <c r="H1978" s="36" t="s">
        <v>675</v>
      </c>
      <c r="I1978" s="37">
        <v>2.9</v>
      </c>
      <c r="J1978" s="38">
        <v>10000</v>
      </c>
      <c r="K1978" s="36" t="s">
        <v>7139</v>
      </c>
      <c r="L1978" s="39">
        <v>43734</v>
      </c>
      <c r="M1978" s="39">
        <v>43796</v>
      </c>
      <c r="N1978" s="36" t="s">
        <v>7134</v>
      </c>
      <c r="O1978" s="36" t="s">
        <v>506</v>
      </c>
      <c r="P1978" s="37">
        <v>4.6800000000000001E-2</v>
      </c>
      <c r="Q1978" s="36" t="s">
        <v>677</v>
      </c>
      <c r="R1978" s="36" t="s">
        <v>682</v>
      </c>
      <c r="S1978" s="47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</row>
    <row r="1979" spans="2:37">
      <c r="B1979" s="36" t="s">
        <v>7155</v>
      </c>
      <c r="C1979" s="36" t="s">
        <v>4163</v>
      </c>
      <c r="D1979" s="36" t="s">
        <v>7156</v>
      </c>
      <c r="E1979" s="36" t="s">
        <v>4879</v>
      </c>
      <c r="F1979" s="36" t="s">
        <v>679</v>
      </c>
      <c r="G1979" s="36" t="s">
        <v>692</v>
      </c>
      <c r="H1979" s="36" t="s">
        <v>675</v>
      </c>
      <c r="I1979" s="37">
        <v>2.95</v>
      </c>
      <c r="J1979" s="38">
        <v>10000</v>
      </c>
      <c r="K1979" s="36" t="s">
        <v>7139</v>
      </c>
      <c r="L1979" s="39">
        <v>43734</v>
      </c>
      <c r="M1979" s="39">
        <v>43796</v>
      </c>
      <c r="N1979" s="36" t="s">
        <v>7134</v>
      </c>
      <c r="O1979" s="36" t="s">
        <v>506</v>
      </c>
      <c r="P1979" s="37">
        <v>6.5299999999999997E-2</v>
      </c>
      <c r="Q1979" s="36" t="s">
        <v>677</v>
      </c>
      <c r="R1979" s="36" t="s">
        <v>682</v>
      </c>
      <c r="S1979" s="47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</row>
    <row r="1980" spans="2:37">
      <c r="B1980" s="36" t="s">
        <v>4164</v>
      </c>
      <c r="C1980" s="36" t="s">
        <v>11659</v>
      </c>
      <c r="D1980" s="36" t="s">
        <v>7157</v>
      </c>
      <c r="E1980" s="36" t="s">
        <v>4879</v>
      </c>
      <c r="F1980" s="36" t="s">
        <v>679</v>
      </c>
      <c r="G1980" s="36" t="s">
        <v>692</v>
      </c>
      <c r="H1980" s="36" t="s">
        <v>675</v>
      </c>
      <c r="I1980" s="37">
        <v>3</v>
      </c>
      <c r="J1980" s="38">
        <v>10000</v>
      </c>
      <c r="K1980" s="36" t="s">
        <v>7139</v>
      </c>
      <c r="L1980" s="39">
        <v>43734</v>
      </c>
      <c r="M1980" s="39">
        <v>43796</v>
      </c>
      <c r="N1980" s="36" t="s">
        <v>7134</v>
      </c>
      <c r="O1980" s="36" t="s">
        <v>506</v>
      </c>
      <c r="P1980" s="37">
        <v>9.0399999999999994E-2</v>
      </c>
      <c r="Q1980" s="36" t="s">
        <v>677</v>
      </c>
      <c r="R1980" s="36" t="s">
        <v>682</v>
      </c>
      <c r="S1980" s="47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</row>
    <row r="1981" spans="2:37">
      <c r="B1981" s="36" t="s">
        <v>7158</v>
      </c>
      <c r="C1981" s="36" t="s">
        <v>7159</v>
      </c>
      <c r="D1981" s="36" t="s">
        <v>7160</v>
      </c>
      <c r="E1981" s="36" t="s">
        <v>4879</v>
      </c>
      <c r="F1981" s="36" t="s">
        <v>679</v>
      </c>
      <c r="G1981" s="36" t="s">
        <v>692</v>
      </c>
      <c r="H1981" s="36" t="s">
        <v>675</v>
      </c>
      <c r="I1981" s="37">
        <v>3.1</v>
      </c>
      <c r="J1981" s="38">
        <v>10000</v>
      </c>
      <c r="K1981" s="36" t="s">
        <v>7139</v>
      </c>
      <c r="L1981" s="39">
        <v>43734</v>
      </c>
      <c r="M1981" s="39">
        <v>43796</v>
      </c>
      <c r="N1981" s="36" t="s">
        <v>7134</v>
      </c>
      <c r="O1981" s="36" t="s">
        <v>506</v>
      </c>
      <c r="P1981" s="37">
        <v>0.1547</v>
      </c>
      <c r="Q1981" s="36" t="s">
        <v>677</v>
      </c>
      <c r="R1981" s="36" t="s">
        <v>682</v>
      </c>
      <c r="S1981" s="47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</row>
    <row r="1982" spans="2:37">
      <c r="B1982" s="36" t="s">
        <v>11660</v>
      </c>
      <c r="C1982" s="36" t="s">
        <v>7161</v>
      </c>
      <c r="D1982" s="36" t="s">
        <v>4165</v>
      </c>
      <c r="E1982" s="36" t="s">
        <v>4879</v>
      </c>
      <c r="F1982" s="36" t="s">
        <v>679</v>
      </c>
      <c r="G1982" s="36" t="s">
        <v>692</v>
      </c>
      <c r="H1982" s="36" t="s">
        <v>675</v>
      </c>
      <c r="I1982" s="37">
        <v>3.2</v>
      </c>
      <c r="J1982" s="38">
        <v>10000</v>
      </c>
      <c r="K1982" s="36" t="s">
        <v>7139</v>
      </c>
      <c r="L1982" s="39">
        <v>43734</v>
      </c>
      <c r="M1982" s="39">
        <v>43796</v>
      </c>
      <c r="N1982" s="36" t="s">
        <v>7134</v>
      </c>
      <c r="O1982" s="36" t="s">
        <v>506</v>
      </c>
      <c r="P1982" s="37">
        <v>0.2379</v>
      </c>
      <c r="Q1982" s="36" t="s">
        <v>677</v>
      </c>
      <c r="R1982" s="36" t="s">
        <v>682</v>
      </c>
      <c r="S1982" s="47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</row>
    <row r="1983" spans="2:37">
      <c r="B1983" s="36" t="s">
        <v>7162</v>
      </c>
      <c r="C1983" s="36" t="s">
        <v>11661</v>
      </c>
      <c r="D1983" s="36" t="s">
        <v>7163</v>
      </c>
      <c r="E1983" s="36" t="s">
        <v>4879</v>
      </c>
      <c r="F1983" s="36" t="s">
        <v>679</v>
      </c>
      <c r="G1983" s="36" t="s">
        <v>692</v>
      </c>
      <c r="H1983" s="36" t="s">
        <v>675</v>
      </c>
      <c r="I1983" s="37">
        <v>3.3</v>
      </c>
      <c r="J1983" s="38">
        <v>10000</v>
      </c>
      <c r="K1983" s="36" t="s">
        <v>7139</v>
      </c>
      <c r="L1983" s="39">
        <v>43734</v>
      </c>
      <c r="M1983" s="39">
        <v>43796</v>
      </c>
      <c r="N1983" s="36" t="s">
        <v>7134</v>
      </c>
      <c r="O1983" s="36" t="s">
        <v>506</v>
      </c>
      <c r="P1983" s="37">
        <v>0.33210000000000001</v>
      </c>
      <c r="Q1983" s="36" t="s">
        <v>677</v>
      </c>
      <c r="R1983" s="36" t="s">
        <v>682</v>
      </c>
      <c r="S1983" s="47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</row>
    <row r="1984" spans="2:37">
      <c r="B1984" s="36" t="s">
        <v>7164</v>
      </c>
      <c r="C1984" s="36" t="s">
        <v>4166</v>
      </c>
      <c r="D1984" s="36" t="s">
        <v>7165</v>
      </c>
      <c r="E1984" s="36" t="s">
        <v>4879</v>
      </c>
      <c r="F1984" s="36" t="s">
        <v>679</v>
      </c>
      <c r="G1984" s="36" t="s">
        <v>692</v>
      </c>
      <c r="H1984" s="36" t="s">
        <v>675</v>
      </c>
      <c r="I1984" s="37">
        <v>3.4</v>
      </c>
      <c r="J1984" s="38">
        <v>10000</v>
      </c>
      <c r="K1984" s="36" t="s">
        <v>7139</v>
      </c>
      <c r="L1984" s="39">
        <v>43734</v>
      </c>
      <c r="M1984" s="39">
        <v>43796</v>
      </c>
      <c r="N1984" s="36" t="s">
        <v>7134</v>
      </c>
      <c r="O1984" s="36" t="s">
        <v>506</v>
      </c>
      <c r="P1984" s="37">
        <v>0.42720000000000002</v>
      </c>
      <c r="Q1984" s="36" t="s">
        <v>677</v>
      </c>
      <c r="R1984" s="36" t="s">
        <v>682</v>
      </c>
      <c r="S1984" s="47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</row>
    <row r="1985" spans="2:37">
      <c r="B1985" s="36" t="s">
        <v>7166</v>
      </c>
      <c r="C1985" s="36" t="s">
        <v>4167</v>
      </c>
      <c r="D1985" s="36" t="s">
        <v>4168</v>
      </c>
      <c r="E1985" s="36" t="s">
        <v>4879</v>
      </c>
      <c r="F1985" s="36" t="s">
        <v>679</v>
      </c>
      <c r="G1985" s="36" t="s">
        <v>674</v>
      </c>
      <c r="H1985" s="36" t="s">
        <v>675</v>
      </c>
      <c r="I1985" s="37">
        <v>2.75</v>
      </c>
      <c r="J1985" s="38">
        <v>10000</v>
      </c>
      <c r="K1985" s="36" t="s">
        <v>7139</v>
      </c>
      <c r="L1985" s="39">
        <v>43746</v>
      </c>
      <c r="M1985" s="39">
        <v>43796</v>
      </c>
      <c r="N1985" s="36" t="s">
        <v>7134</v>
      </c>
      <c r="O1985" s="36" t="s">
        <v>506</v>
      </c>
      <c r="P1985" s="37">
        <v>0.218</v>
      </c>
      <c r="Q1985" s="36" t="s">
        <v>677</v>
      </c>
      <c r="R1985" s="36" t="s">
        <v>682</v>
      </c>
      <c r="S1985" s="47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</row>
    <row r="1986" spans="2:37">
      <c r="B1986" s="36" t="s">
        <v>7167</v>
      </c>
      <c r="C1986" s="36" t="s">
        <v>7168</v>
      </c>
      <c r="D1986" s="36" t="s">
        <v>7169</v>
      </c>
      <c r="E1986" s="36" t="s">
        <v>4879</v>
      </c>
      <c r="F1986" s="36" t="s">
        <v>679</v>
      </c>
      <c r="G1986" s="36" t="s">
        <v>692</v>
      </c>
      <c r="H1986" s="36" t="s">
        <v>675</v>
      </c>
      <c r="I1986" s="37">
        <v>2.75</v>
      </c>
      <c r="J1986" s="38">
        <v>10000</v>
      </c>
      <c r="K1986" s="36" t="s">
        <v>7139</v>
      </c>
      <c r="L1986" s="39">
        <v>43746</v>
      </c>
      <c r="M1986" s="39">
        <v>43796</v>
      </c>
      <c r="N1986" s="36" t="s">
        <v>7134</v>
      </c>
      <c r="O1986" s="36" t="s">
        <v>506</v>
      </c>
      <c r="P1986" s="37">
        <v>1.7999999999999999E-2</v>
      </c>
      <c r="Q1986" s="36" t="s">
        <v>677</v>
      </c>
      <c r="R1986" s="36" t="s">
        <v>682</v>
      </c>
      <c r="S1986" s="47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</row>
    <row r="1987" spans="2:37">
      <c r="B1987" s="36" t="s">
        <v>11662</v>
      </c>
      <c r="C1987" s="36" t="s">
        <v>11663</v>
      </c>
      <c r="D1987" s="36" t="s">
        <v>7170</v>
      </c>
      <c r="E1987" s="36" t="s">
        <v>4879</v>
      </c>
      <c r="F1987" s="36" t="s">
        <v>679</v>
      </c>
      <c r="G1987" s="36" t="s">
        <v>674</v>
      </c>
      <c r="H1987" s="36" t="s">
        <v>675</v>
      </c>
      <c r="I1987" s="37">
        <v>3.5</v>
      </c>
      <c r="J1987" s="38">
        <v>10000</v>
      </c>
      <c r="K1987" s="36" t="s">
        <v>7101</v>
      </c>
      <c r="L1987" s="39">
        <v>43753</v>
      </c>
      <c r="M1987" s="39">
        <v>43761</v>
      </c>
      <c r="N1987" s="36" t="s">
        <v>4142</v>
      </c>
      <c r="O1987" s="36" t="s">
        <v>7119</v>
      </c>
      <c r="P1987" s="37">
        <v>1E-4</v>
      </c>
      <c r="Q1987" s="36" t="s">
        <v>677</v>
      </c>
      <c r="R1987" s="36" t="s">
        <v>682</v>
      </c>
      <c r="S1987" s="4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</row>
    <row r="1988" spans="2:37">
      <c r="B1988" s="36" t="s">
        <v>7171</v>
      </c>
      <c r="C1988" s="36" t="s">
        <v>7172</v>
      </c>
      <c r="D1988" s="36" t="s">
        <v>7173</v>
      </c>
      <c r="E1988" s="36" t="s">
        <v>4879</v>
      </c>
      <c r="F1988" s="36" t="s">
        <v>679</v>
      </c>
      <c r="G1988" s="36" t="s">
        <v>692</v>
      </c>
      <c r="H1988" s="36" t="s">
        <v>675</v>
      </c>
      <c r="I1988" s="37">
        <v>3.5</v>
      </c>
      <c r="J1988" s="38">
        <v>10000</v>
      </c>
      <c r="K1988" s="36" t="s">
        <v>7101</v>
      </c>
      <c r="L1988" s="39">
        <v>43753</v>
      </c>
      <c r="M1988" s="39">
        <v>43761</v>
      </c>
      <c r="N1988" s="36" t="s">
        <v>4142</v>
      </c>
      <c r="O1988" s="36" t="s">
        <v>7119</v>
      </c>
      <c r="P1988" s="37">
        <v>0.439</v>
      </c>
      <c r="Q1988" s="36" t="s">
        <v>677</v>
      </c>
      <c r="R1988" s="36" t="s">
        <v>682</v>
      </c>
      <c r="S1988" s="47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</row>
    <row r="1989" spans="2:37">
      <c r="B1989" s="36" t="s">
        <v>4169</v>
      </c>
      <c r="C1989" s="36" t="s">
        <v>7174</v>
      </c>
      <c r="D1989" s="36" t="s">
        <v>7175</v>
      </c>
      <c r="E1989" s="36" t="s">
        <v>4879</v>
      </c>
      <c r="F1989" s="36" t="s">
        <v>679</v>
      </c>
      <c r="G1989" s="36" t="s">
        <v>674</v>
      </c>
      <c r="H1989" s="36" t="s">
        <v>675</v>
      </c>
      <c r="I1989" s="37">
        <v>3.5</v>
      </c>
      <c r="J1989" s="38">
        <v>10000</v>
      </c>
      <c r="K1989" s="36" t="s">
        <v>7139</v>
      </c>
      <c r="L1989" s="39">
        <v>43753</v>
      </c>
      <c r="M1989" s="39">
        <v>43796</v>
      </c>
      <c r="N1989" s="36" t="s">
        <v>7134</v>
      </c>
      <c r="O1989" s="36" t="s">
        <v>506</v>
      </c>
      <c r="P1989" s="37">
        <v>8.9999999999999998E-4</v>
      </c>
      <c r="Q1989" s="36" t="s">
        <v>677</v>
      </c>
      <c r="R1989" s="36" t="s">
        <v>9492</v>
      </c>
      <c r="S1989" s="47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</row>
    <row r="1990" spans="2:37">
      <c r="B1990" s="36" t="s">
        <v>7176</v>
      </c>
      <c r="C1990" s="36" t="s">
        <v>7177</v>
      </c>
      <c r="D1990" s="36" t="s">
        <v>7178</v>
      </c>
      <c r="E1990" s="36" t="s">
        <v>4879</v>
      </c>
      <c r="F1990" s="36" t="s">
        <v>679</v>
      </c>
      <c r="G1990" s="36" t="s">
        <v>692</v>
      </c>
      <c r="H1990" s="36" t="s">
        <v>675</v>
      </c>
      <c r="I1990" s="37">
        <v>3.5</v>
      </c>
      <c r="J1990" s="38">
        <v>10000</v>
      </c>
      <c r="K1990" s="36" t="s">
        <v>7139</v>
      </c>
      <c r="L1990" s="39">
        <v>43753</v>
      </c>
      <c r="M1990" s="39">
        <v>43796</v>
      </c>
      <c r="N1990" s="36" t="s">
        <v>7134</v>
      </c>
      <c r="O1990" s="36" t="s">
        <v>506</v>
      </c>
      <c r="P1990" s="37">
        <v>0.439</v>
      </c>
      <c r="Q1990" s="36" t="s">
        <v>677</v>
      </c>
      <c r="R1990" s="36" t="s">
        <v>682</v>
      </c>
      <c r="S1990" s="47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</row>
    <row r="1991" spans="2:37">
      <c r="B1991" s="36" t="s">
        <v>4170</v>
      </c>
      <c r="C1991" s="36" t="s">
        <v>509</v>
      </c>
      <c r="D1991" s="36" t="s">
        <v>7179</v>
      </c>
      <c r="E1991" s="36" t="s">
        <v>4879</v>
      </c>
      <c r="F1991" s="36" t="s">
        <v>679</v>
      </c>
      <c r="G1991" s="36" t="s">
        <v>674</v>
      </c>
      <c r="H1991" s="36" t="s">
        <v>675</v>
      </c>
      <c r="I1991" s="37">
        <v>3.444</v>
      </c>
      <c r="J1991" s="38">
        <v>10163</v>
      </c>
      <c r="K1991" s="36" t="s">
        <v>7381</v>
      </c>
      <c r="L1991" s="39">
        <v>43753</v>
      </c>
      <c r="M1991" s="39">
        <v>43824</v>
      </c>
      <c r="N1991" s="36" t="s">
        <v>4077</v>
      </c>
      <c r="O1991" s="36" t="s">
        <v>6942</v>
      </c>
      <c r="P1991" s="37">
        <v>5.3E-3</v>
      </c>
      <c r="Q1991" s="36" t="s">
        <v>677</v>
      </c>
      <c r="R1991" s="36" t="s">
        <v>682</v>
      </c>
      <c r="S1991" s="47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</row>
    <row r="1992" spans="2:37">
      <c r="B1992" s="36" t="s">
        <v>7180</v>
      </c>
      <c r="C1992" s="36" t="s">
        <v>510</v>
      </c>
      <c r="D1992" s="36" t="s">
        <v>7181</v>
      </c>
      <c r="E1992" s="36" t="s">
        <v>4879</v>
      </c>
      <c r="F1992" s="36" t="s">
        <v>679</v>
      </c>
      <c r="G1992" s="36" t="s">
        <v>692</v>
      </c>
      <c r="H1992" s="36" t="s">
        <v>675</v>
      </c>
      <c r="I1992" s="37">
        <v>3.444</v>
      </c>
      <c r="J1992" s="38">
        <v>10163</v>
      </c>
      <c r="K1992" s="36" t="s">
        <v>7381</v>
      </c>
      <c r="L1992" s="39">
        <v>43753</v>
      </c>
      <c r="M1992" s="39">
        <v>43824</v>
      </c>
      <c r="N1992" s="36" t="s">
        <v>4077</v>
      </c>
      <c r="O1992" s="36" t="s">
        <v>6942</v>
      </c>
      <c r="P1992" s="37">
        <v>0.439</v>
      </c>
      <c r="Q1992" s="36" t="s">
        <v>677</v>
      </c>
      <c r="R1992" s="36" t="s">
        <v>682</v>
      </c>
      <c r="S1992" s="47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</row>
    <row r="1993" spans="2:37">
      <c r="B1993" s="36" t="s">
        <v>7182</v>
      </c>
      <c r="C1993" s="36" t="s">
        <v>11664</v>
      </c>
      <c r="D1993" s="36" t="s">
        <v>7183</v>
      </c>
      <c r="E1993" s="36" t="s">
        <v>4879</v>
      </c>
      <c r="F1993" s="36" t="s">
        <v>679</v>
      </c>
      <c r="G1993" s="36" t="s">
        <v>674</v>
      </c>
      <c r="H1993" s="36" t="s">
        <v>675</v>
      </c>
      <c r="I1993" s="37">
        <v>3.444</v>
      </c>
      <c r="J1993" s="38">
        <v>10163</v>
      </c>
      <c r="K1993" s="36" t="s">
        <v>129</v>
      </c>
      <c r="L1993" s="39">
        <v>43753</v>
      </c>
      <c r="M1993" s="39">
        <v>43915</v>
      </c>
      <c r="N1993" s="36" t="s">
        <v>133</v>
      </c>
      <c r="O1993" s="36" t="s">
        <v>907</v>
      </c>
      <c r="P1993" s="37">
        <v>2.5700000000000001E-2</v>
      </c>
      <c r="Q1993" s="36" t="s">
        <v>677</v>
      </c>
      <c r="R1993" s="36" t="s">
        <v>682</v>
      </c>
      <c r="S1993" s="47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</row>
    <row r="1994" spans="2:37">
      <c r="B1994" s="36" t="s">
        <v>11665</v>
      </c>
      <c r="C1994" s="36" t="s">
        <v>11666</v>
      </c>
      <c r="D1994" s="36" t="s">
        <v>4171</v>
      </c>
      <c r="E1994" s="36" t="s">
        <v>4879</v>
      </c>
      <c r="F1994" s="36" t="s">
        <v>679</v>
      </c>
      <c r="G1994" s="36" t="s">
        <v>692</v>
      </c>
      <c r="H1994" s="36" t="s">
        <v>675</v>
      </c>
      <c r="I1994" s="37">
        <v>3.444</v>
      </c>
      <c r="J1994" s="38">
        <v>10163</v>
      </c>
      <c r="K1994" s="36" t="s">
        <v>129</v>
      </c>
      <c r="L1994" s="39">
        <v>43753</v>
      </c>
      <c r="M1994" s="39">
        <v>43915</v>
      </c>
      <c r="N1994" s="36" t="s">
        <v>133</v>
      </c>
      <c r="O1994" s="36" t="s">
        <v>907</v>
      </c>
      <c r="P1994" s="37">
        <v>0.44059999999999999</v>
      </c>
      <c r="Q1994" s="36" t="s">
        <v>677</v>
      </c>
      <c r="R1994" s="36" t="s">
        <v>682</v>
      </c>
      <c r="S1994" s="47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</row>
    <row r="1995" spans="2:37">
      <c r="B1995" s="36" t="s">
        <v>4172</v>
      </c>
      <c r="C1995" s="36" t="s">
        <v>7184</v>
      </c>
      <c r="D1995" s="36" t="s">
        <v>4173</v>
      </c>
      <c r="E1995" s="36" t="s">
        <v>4879</v>
      </c>
      <c r="F1995" s="36" t="s">
        <v>679</v>
      </c>
      <c r="G1995" s="36" t="s">
        <v>674</v>
      </c>
      <c r="H1995" s="36" t="s">
        <v>675</v>
      </c>
      <c r="I1995" s="37">
        <v>2.7549999999999999</v>
      </c>
      <c r="J1995" s="38">
        <v>10163</v>
      </c>
      <c r="K1995" s="36" t="s">
        <v>130</v>
      </c>
      <c r="L1995" s="39">
        <v>43762</v>
      </c>
      <c r="M1995" s="39">
        <v>44006</v>
      </c>
      <c r="N1995" s="36" t="s">
        <v>131</v>
      </c>
      <c r="O1995" s="36" t="s">
        <v>511</v>
      </c>
      <c r="P1995" s="37">
        <v>0.27110000000000001</v>
      </c>
      <c r="Q1995" s="36" t="s">
        <v>677</v>
      </c>
      <c r="R1995" s="36" t="s">
        <v>682</v>
      </c>
      <c r="S1995" s="47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</row>
    <row r="1996" spans="2:37">
      <c r="B1996" s="36" t="s">
        <v>7185</v>
      </c>
      <c r="C1996" s="36" t="s">
        <v>7186</v>
      </c>
      <c r="D1996" s="36" t="s">
        <v>7187</v>
      </c>
      <c r="E1996" s="36" t="s">
        <v>4879</v>
      </c>
      <c r="F1996" s="36" t="s">
        <v>679</v>
      </c>
      <c r="G1996" s="36" t="s">
        <v>674</v>
      </c>
      <c r="H1996" s="36" t="s">
        <v>675</v>
      </c>
      <c r="I1996" s="37">
        <v>2.8039999999999998</v>
      </c>
      <c r="J1996" s="38">
        <v>10163</v>
      </c>
      <c r="K1996" s="36" t="s">
        <v>130</v>
      </c>
      <c r="L1996" s="39">
        <v>43762</v>
      </c>
      <c r="M1996" s="39">
        <v>44006</v>
      </c>
      <c r="N1996" s="36" t="s">
        <v>131</v>
      </c>
      <c r="O1996" s="36" t="s">
        <v>511</v>
      </c>
      <c r="P1996" s="37">
        <v>0.24</v>
      </c>
      <c r="Q1996" s="36" t="s">
        <v>677</v>
      </c>
      <c r="R1996" s="36" t="s">
        <v>682</v>
      </c>
      <c r="S1996" s="47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</row>
    <row r="1997" spans="2:37">
      <c r="B1997" s="36" t="s">
        <v>7188</v>
      </c>
      <c r="C1997" s="36" t="s">
        <v>7189</v>
      </c>
      <c r="D1997" s="36" t="s">
        <v>7190</v>
      </c>
      <c r="E1997" s="36" t="s">
        <v>4879</v>
      </c>
      <c r="F1997" s="36" t="s">
        <v>679</v>
      </c>
      <c r="G1997" s="36" t="s">
        <v>674</v>
      </c>
      <c r="H1997" s="36" t="s">
        <v>675</v>
      </c>
      <c r="I1997" s="37">
        <v>2.8530000000000002</v>
      </c>
      <c r="J1997" s="38">
        <v>10163</v>
      </c>
      <c r="K1997" s="36" t="s">
        <v>130</v>
      </c>
      <c r="L1997" s="39">
        <v>43762</v>
      </c>
      <c r="M1997" s="39">
        <v>44006</v>
      </c>
      <c r="N1997" s="36" t="s">
        <v>131</v>
      </c>
      <c r="O1997" s="36" t="s">
        <v>511</v>
      </c>
      <c r="P1997" s="37">
        <v>0.2097</v>
      </c>
      <c r="Q1997" s="36" t="s">
        <v>677</v>
      </c>
      <c r="R1997" s="36" t="s">
        <v>682</v>
      </c>
      <c r="S1997" s="4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</row>
    <row r="1998" spans="2:37">
      <c r="B1998" s="36" t="s">
        <v>512</v>
      </c>
      <c r="C1998" s="36" t="s">
        <v>4174</v>
      </c>
      <c r="D1998" s="36" t="s">
        <v>7191</v>
      </c>
      <c r="E1998" s="36" t="s">
        <v>4879</v>
      </c>
      <c r="F1998" s="36" t="s">
        <v>679</v>
      </c>
      <c r="G1998" s="36" t="s">
        <v>674</v>
      </c>
      <c r="H1998" s="36" t="s">
        <v>675</v>
      </c>
      <c r="I1998" s="37">
        <v>2.903</v>
      </c>
      <c r="J1998" s="38">
        <v>10163</v>
      </c>
      <c r="K1998" s="36" t="s">
        <v>130</v>
      </c>
      <c r="L1998" s="39">
        <v>43762</v>
      </c>
      <c r="M1998" s="39">
        <v>44006</v>
      </c>
      <c r="N1998" s="36" t="s">
        <v>131</v>
      </c>
      <c r="O1998" s="36" t="s">
        <v>511</v>
      </c>
      <c r="P1998" s="37">
        <v>0.18329999999999999</v>
      </c>
      <c r="Q1998" s="36" t="s">
        <v>677</v>
      </c>
      <c r="R1998" s="36" t="s">
        <v>682</v>
      </c>
      <c r="S1998" s="47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</row>
    <row r="1999" spans="2:37">
      <c r="B1999" s="36" t="s">
        <v>171</v>
      </c>
      <c r="C1999" s="36" t="s">
        <v>4175</v>
      </c>
      <c r="D1999" s="36" t="s">
        <v>513</v>
      </c>
      <c r="E1999" s="36" t="s">
        <v>4879</v>
      </c>
      <c r="F1999" s="36" t="s">
        <v>679</v>
      </c>
      <c r="G1999" s="36" t="s">
        <v>674</v>
      </c>
      <c r="H1999" s="36" t="s">
        <v>675</v>
      </c>
      <c r="I1999" s="37">
        <v>2.952</v>
      </c>
      <c r="J1999" s="38">
        <v>10163</v>
      </c>
      <c r="K1999" s="36" t="s">
        <v>130</v>
      </c>
      <c r="L1999" s="39">
        <v>43762</v>
      </c>
      <c r="M1999" s="39">
        <v>44006</v>
      </c>
      <c r="N1999" s="36" t="s">
        <v>131</v>
      </c>
      <c r="O1999" s="36" t="s">
        <v>511</v>
      </c>
      <c r="P1999" s="37">
        <v>0.1603</v>
      </c>
      <c r="Q1999" s="36" t="s">
        <v>677</v>
      </c>
      <c r="R1999" s="36" t="s">
        <v>682</v>
      </c>
      <c r="S1999" s="47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</row>
    <row r="2000" spans="2:37">
      <c r="B2000" s="36" t="s">
        <v>11667</v>
      </c>
      <c r="C2000" s="36" t="s">
        <v>7192</v>
      </c>
      <c r="D2000" s="36" t="s">
        <v>7193</v>
      </c>
      <c r="E2000" s="36" t="s">
        <v>4879</v>
      </c>
      <c r="F2000" s="36" t="s">
        <v>679</v>
      </c>
      <c r="G2000" s="36" t="s">
        <v>674</v>
      </c>
      <c r="H2000" s="36" t="s">
        <v>675</v>
      </c>
      <c r="I2000" s="37">
        <v>3.05</v>
      </c>
      <c r="J2000" s="38">
        <v>10163</v>
      </c>
      <c r="K2000" s="36" t="s">
        <v>130</v>
      </c>
      <c r="L2000" s="39">
        <v>43762</v>
      </c>
      <c r="M2000" s="39">
        <v>44006</v>
      </c>
      <c r="N2000" s="36" t="s">
        <v>131</v>
      </c>
      <c r="O2000" s="36" t="s">
        <v>511</v>
      </c>
      <c r="P2000" s="37">
        <v>0.1191</v>
      </c>
      <c r="Q2000" s="36" t="s">
        <v>677</v>
      </c>
      <c r="R2000" s="36" t="s">
        <v>682</v>
      </c>
      <c r="S2000" s="47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</row>
    <row r="2001" spans="2:37">
      <c r="B2001" s="36" t="s">
        <v>11668</v>
      </c>
      <c r="C2001" s="36" t="s">
        <v>11669</v>
      </c>
      <c r="D2001" s="36" t="s">
        <v>7194</v>
      </c>
      <c r="E2001" s="36" t="s">
        <v>4879</v>
      </c>
      <c r="F2001" s="36" t="s">
        <v>679</v>
      </c>
      <c r="G2001" s="36" t="s">
        <v>674</v>
      </c>
      <c r="H2001" s="36" t="s">
        <v>9446</v>
      </c>
      <c r="I2001" s="37">
        <v>3.149</v>
      </c>
      <c r="J2001" s="38">
        <v>10163</v>
      </c>
      <c r="K2001" s="36" t="s">
        <v>130</v>
      </c>
      <c r="L2001" s="39">
        <v>43762</v>
      </c>
      <c r="M2001" s="39">
        <v>44006</v>
      </c>
      <c r="N2001" s="36" t="s">
        <v>131</v>
      </c>
      <c r="O2001" s="36" t="s">
        <v>511</v>
      </c>
      <c r="P2001" s="37">
        <v>8.7099999999999997E-2</v>
      </c>
      <c r="Q2001" s="36" t="s">
        <v>677</v>
      </c>
      <c r="R2001" s="36" t="s">
        <v>682</v>
      </c>
      <c r="S2001" s="47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</row>
    <row r="2002" spans="2:37">
      <c r="B2002" s="36" t="s">
        <v>7195</v>
      </c>
      <c r="C2002" s="36" t="s">
        <v>4176</v>
      </c>
      <c r="D2002" s="36" t="s">
        <v>7196</v>
      </c>
      <c r="E2002" s="36" t="s">
        <v>4879</v>
      </c>
      <c r="F2002" s="36" t="s">
        <v>679</v>
      </c>
      <c r="G2002" s="36" t="s">
        <v>674</v>
      </c>
      <c r="H2002" s="36" t="s">
        <v>675</v>
      </c>
      <c r="I2002" s="37">
        <v>3.2469999999999999</v>
      </c>
      <c r="J2002" s="38">
        <v>10163</v>
      </c>
      <c r="K2002" s="36" t="s">
        <v>130</v>
      </c>
      <c r="L2002" s="39">
        <v>43762</v>
      </c>
      <c r="M2002" s="39">
        <v>44006</v>
      </c>
      <c r="N2002" s="36" t="s">
        <v>131</v>
      </c>
      <c r="O2002" s="36" t="s">
        <v>511</v>
      </c>
      <c r="P2002" s="37">
        <v>6.54E-2</v>
      </c>
      <c r="Q2002" s="36" t="s">
        <v>677</v>
      </c>
      <c r="R2002" s="36" t="s">
        <v>682</v>
      </c>
      <c r="S2002" s="47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</row>
    <row r="2003" spans="2:37">
      <c r="B2003" s="36" t="s">
        <v>7197</v>
      </c>
      <c r="C2003" s="36" t="s">
        <v>4177</v>
      </c>
      <c r="D2003" s="36" t="s">
        <v>7198</v>
      </c>
      <c r="E2003" s="36" t="s">
        <v>4879</v>
      </c>
      <c r="F2003" s="36" t="s">
        <v>679</v>
      </c>
      <c r="G2003" s="36" t="s">
        <v>674</v>
      </c>
      <c r="H2003" s="36" t="s">
        <v>675</v>
      </c>
      <c r="I2003" s="37">
        <v>3.3450000000000002</v>
      </c>
      <c r="J2003" s="38">
        <v>10163</v>
      </c>
      <c r="K2003" s="36" t="s">
        <v>130</v>
      </c>
      <c r="L2003" s="39">
        <v>43762</v>
      </c>
      <c r="M2003" s="39">
        <v>44006</v>
      </c>
      <c r="N2003" s="36" t="s">
        <v>131</v>
      </c>
      <c r="O2003" s="36" t="s">
        <v>511</v>
      </c>
      <c r="P2003" s="37">
        <v>4.9500000000000002E-2</v>
      </c>
      <c r="Q2003" s="36" t="s">
        <v>677</v>
      </c>
      <c r="R2003" s="36" t="s">
        <v>682</v>
      </c>
      <c r="S2003" s="47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</row>
    <row r="2004" spans="2:37">
      <c r="B2004" s="36" t="s">
        <v>11670</v>
      </c>
      <c r="C2004" s="36" t="s">
        <v>7199</v>
      </c>
      <c r="D2004" s="36" t="s">
        <v>7200</v>
      </c>
      <c r="E2004" s="36" t="s">
        <v>4879</v>
      </c>
      <c r="F2004" s="36" t="s">
        <v>679</v>
      </c>
      <c r="G2004" s="36" t="s">
        <v>692</v>
      </c>
      <c r="H2004" s="36" t="s">
        <v>675</v>
      </c>
      <c r="I2004" s="37">
        <v>2.7549999999999999</v>
      </c>
      <c r="J2004" s="38">
        <v>10163</v>
      </c>
      <c r="K2004" s="36" t="s">
        <v>130</v>
      </c>
      <c r="L2004" s="39">
        <v>43762</v>
      </c>
      <c r="M2004" s="39">
        <v>44006</v>
      </c>
      <c r="N2004" s="36" t="s">
        <v>131</v>
      </c>
      <c r="O2004" s="36" t="s">
        <v>511</v>
      </c>
      <c r="P2004" s="37">
        <v>5.9299999999999999E-2</v>
      </c>
      <c r="Q2004" s="36" t="s">
        <v>677</v>
      </c>
      <c r="R2004" s="36" t="s">
        <v>682</v>
      </c>
      <c r="S2004" s="47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</row>
    <row r="2005" spans="2:37">
      <c r="B2005" s="36" t="s">
        <v>7201</v>
      </c>
      <c r="C2005" s="36" t="s">
        <v>7202</v>
      </c>
      <c r="D2005" s="36" t="s">
        <v>514</v>
      </c>
      <c r="E2005" s="36" t="s">
        <v>4879</v>
      </c>
      <c r="F2005" s="36" t="s">
        <v>679</v>
      </c>
      <c r="G2005" s="36" t="s">
        <v>692</v>
      </c>
      <c r="H2005" s="36" t="s">
        <v>675</v>
      </c>
      <c r="I2005" s="37">
        <v>2.8039999999999998</v>
      </c>
      <c r="J2005" s="38">
        <v>10163</v>
      </c>
      <c r="K2005" s="36" t="s">
        <v>130</v>
      </c>
      <c r="L2005" s="39">
        <v>43762</v>
      </c>
      <c r="M2005" s="39">
        <v>44006</v>
      </c>
      <c r="N2005" s="36" t="s">
        <v>131</v>
      </c>
      <c r="O2005" s="36" t="s">
        <v>511</v>
      </c>
      <c r="P2005" s="37">
        <v>7.2800000000000004E-2</v>
      </c>
      <c r="Q2005" s="36" t="s">
        <v>677</v>
      </c>
      <c r="R2005" s="36" t="s">
        <v>682</v>
      </c>
      <c r="S2005" s="47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</row>
    <row r="2006" spans="2:37">
      <c r="B2006" s="36" t="s">
        <v>7203</v>
      </c>
      <c r="C2006" s="36" t="s">
        <v>7204</v>
      </c>
      <c r="D2006" s="36" t="s">
        <v>515</v>
      </c>
      <c r="E2006" s="36" t="s">
        <v>4879</v>
      </c>
      <c r="F2006" s="36" t="s">
        <v>679</v>
      </c>
      <c r="G2006" s="36" t="s">
        <v>692</v>
      </c>
      <c r="H2006" s="36" t="s">
        <v>675</v>
      </c>
      <c r="I2006" s="37">
        <v>2.8530000000000002</v>
      </c>
      <c r="J2006" s="38">
        <v>10163</v>
      </c>
      <c r="K2006" s="36" t="s">
        <v>130</v>
      </c>
      <c r="L2006" s="39">
        <v>43762</v>
      </c>
      <c r="M2006" s="39">
        <v>44006</v>
      </c>
      <c r="N2006" s="36" t="s">
        <v>131</v>
      </c>
      <c r="O2006" s="36" t="s">
        <v>511</v>
      </c>
      <c r="P2006" s="37">
        <v>9.4899999999999998E-2</v>
      </c>
      <c r="Q2006" s="36" t="s">
        <v>677</v>
      </c>
      <c r="R2006" s="36" t="s">
        <v>682</v>
      </c>
      <c r="S2006" s="47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</row>
    <row r="2007" spans="2:37">
      <c r="B2007" s="36" t="s">
        <v>4178</v>
      </c>
      <c r="C2007" s="36" t="s">
        <v>7205</v>
      </c>
      <c r="D2007" s="36" t="s">
        <v>7206</v>
      </c>
      <c r="E2007" s="36" t="s">
        <v>4879</v>
      </c>
      <c r="F2007" s="36" t="s">
        <v>679</v>
      </c>
      <c r="G2007" s="36" t="s">
        <v>692</v>
      </c>
      <c r="H2007" s="36" t="s">
        <v>675</v>
      </c>
      <c r="I2007" s="37">
        <v>2.903</v>
      </c>
      <c r="J2007" s="38">
        <v>10163</v>
      </c>
      <c r="K2007" s="36" t="s">
        <v>130</v>
      </c>
      <c r="L2007" s="39">
        <v>43762</v>
      </c>
      <c r="M2007" s="39">
        <v>44006</v>
      </c>
      <c r="N2007" s="36" t="s">
        <v>131</v>
      </c>
      <c r="O2007" s="36" t="s">
        <v>511</v>
      </c>
      <c r="P2007" s="37">
        <v>0.1164</v>
      </c>
      <c r="Q2007" s="36" t="s">
        <v>677</v>
      </c>
      <c r="R2007" s="36" t="s">
        <v>682</v>
      </c>
      <c r="S2007" s="4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</row>
    <row r="2008" spans="2:37">
      <c r="B2008" s="36" t="s">
        <v>4179</v>
      </c>
      <c r="C2008" s="36" t="s">
        <v>516</v>
      </c>
      <c r="D2008" s="36" t="s">
        <v>517</v>
      </c>
      <c r="E2008" s="36" t="s">
        <v>4879</v>
      </c>
      <c r="F2008" s="36" t="s">
        <v>679</v>
      </c>
      <c r="G2008" s="36" t="s">
        <v>692</v>
      </c>
      <c r="H2008" s="36" t="s">
        <v>675</v>
      </c>
      <c r="I2008" s="37">
        <v>2.952</v>
      </c>
      <c r="J2008" s="38">
        <v>10163</v>
      </c>
      <c r="K2008" s="36" t="s">
        <v>130</v>
      </c>
      <c r="L2008" s="39">
        <v>43762</v>
      </c>
      <c r="M2008" s="39">
        <v>44006</v>
      </c>
      <c r="N2008" s="36" t="s">
        <v>131</v>
      </c>
      <c r="O2008" s="36" t="s">
        <v>511</v>
      </c>
      <c r="P2008" s="37">
        <v>0.1426</v>
      </c>
      <c r="Q2008" s="36" t="s">
        <v>677</v>
      </c>
      <c r="R2008" s="36" t="s">
        <v>682</v>
      </c>
      <c r="S2008" s="47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</row>
    <row r="2009" spans="2:37">
      <c r="B2009" s="36" t="s">
        <v>7207</v>
      </c>
      <c r="C2009" s="36" t="s">
        <v>11671</v>
      </c>
      <c r="D2009" s="36" t="s">
        <v>518</v>
      </c>
      <c r="E2009" s="36" t="s">
        <v>4879</v>
      </c>
      <c r="F2009" s="36" t="s">
        <v>679</v>
      </c>
      <c r="G2009" s="36" t="s">
        <v>692</v>
      </c>
      <c r="H2009" s="36" t="s">
        <v>675</v>
      </c>
      <c r="I2009" s="37">
        <v>3.05</v>
      </c>
      <c r="J2009" s="38">
        <v>10163</v>
      </c>
      <c r="K2009" s="36" t="s">
        <v>130</v>
      </c>
      <c r="L2009" s="39">
        <v>43762</v>
      </c>
      <c r="M2009" s="39">
        <v>44006</v>
      </c>
      <c r="N2009" s="36" t="s">
        <v>131</v>
      </c>
      <c r="O2009" s="36" t="s">
        <v>511</v>
      </c>
      <c r="P2009" s="37">
        <v>0.19989999999999999</v>
      </c>
      <c r="Q2009" s="36" t="s">
        <v>677</v>
      </c>
      <c r="R2009" s="36" t="s">
        <v>682</v>
      </c>
      <c r="S2009" s="47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</row>
    <row r="2010" spans="2:37">
      <c r="B2010" s="36" t="s">
        <v>7208</v>
      </c>
      <c r="C2010" s="36" t="s">
        <v>4180</v>
      </c>
      <c r="D2010" s="36" t="s">
        <v>7209</v>
      </c>
      <c r="E2010" s="36" t="s">
        <v>4879</v>
      </c>
      <c r="F2010" s="36" t="s">
        <v>679</v>
      </c>
      <c r="G2010" s="36" t="s">
        <v>692</v>
      </c>
      <c r="H2010" s="36" t="s">
        <v>675</v>
      </c>
      <c r="I2010" s="37">
        <v>3.149</v>
      </c>
      <c r="J2010" s="38">
        <v>10163</v>
      </c>
      <c r="K2010" s="36" t="s">
        <v>130</v>
      </c>
      <c r="L2010" s="39">
        <v>43762</v>
      </c>
      <c r="M2010" s="39">
        <v>44006</v>
      </c>
      <c r="N2010" s="36" t="s">
        <v>131</v>
      </c>
      <c r="O2010" s="36" t="s">
        <v>511</v>
      </c>
      <c r="P2010" s="37">
        <v>0.26910000000000001</v>
      </c>
      <c r="Q2010" s="36" t="s">
        <v>677</v>
      </c>
      <c r="R2010" s="36" t="s">
        <v>682</v>
      </c>
      <c r="S2010" s="47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</row>
    <row r="2011" spans="2:37">
      <c r="B2011" s="36" t="s">
        <v>7210</v>
      </c>
      <c r="C2011" s="36" t="s">
        <v>7211</v>
      </c>
      <c r="D2011" s="36" t="s">
        <v>7212</v>
      </c>
      <c r="E2011" s="36" t="s">
        <v>4879</v>
      </c>
      <c r="F2011" s="36" t="s">
        <v>679</v>
      </c>
      <c r="G2011" s="36" t="s">
        <v>692</v>
      </c>
      <c r="H2011" s="36" t="s">
        <v>675</v>
      </c>
      <c r="I2011" s="37">
        <v>3.2469999999999999</v>
      </c>
      <c r="J2011" s="38">
        <v>10163</v>
      </c>
      <c r="K2011" s="36" t="s">
        <v>130</v>
      </c>
      <c r="L2011" s="39">
        <v>43762</v>
      </c>
      <c r="M2011" s="39">
        <v>44006</v>
      </c>
      <c r="N2011" s="36" t="s">
        <v>131</v>
      </c>
      <c r="O2011" s="36" t="s">
        <v>511</v>
      </c>
      <c r="P2011" s="37">
        <v>0.34670000000000001</v>
      </c>
      <c r="Q2011" s="36" t="s">
        <v>677</v>
      </c>
      <c r="R2011" s="36" t="s">
        <v>682</v>
      </c>
      <c r="S2011" s="47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</row>
    <row r="2012" spans="2:37">
      <c r="B2012" s="36" t="s">
        <v>7213</v>
      </c>
      <c r="C2012" s="36" t="s">
        <v>7214</v>
      </c>
      <c r="D2012" s="36" t="s">
        <v>7215</v>
      </c>
      <c r="E2012" s="36" t="s">
        <v>4879</v>
      </c>
      <c r="F2012" s="36" t="s">
        <v>679</v>
      </c>
      <c r="G2012" s="36" t="s">
        <v>692</v>
      </c>
      <c r="H2012" s="36" t="s">
        <v>675</v>
      </c>
      <c r="I2012" s="37">
        <v>3.3450000000000002</v>
      </c>
      <c r="J2012" s="38">
        <v>10163</v>
      </c>
      <c r="K2012" s="36" t="s">
        <v>130</v>
      </c>
      <c r="L2012" s="39">
        <v>43762</v>
      </c>
      <c r="M2012" s="39">
        <v>44006</v>
      </c>
      <c r="N2012" s="36" t="s">
        <v>131</v>
      </c>
      <c r="O2012" s="36" t="s">
        <v>511</v>
      </c>
      <c r="P2012" s="37">
        <v>0.43169999999999997</v>
      </c>
      <c r="Q2012" s="36" t="s">
        <v>677</v>
      </c>
      <c r="R2012" s="36" t="s">
        <v>682</v>
      </c>
      <c r="S2012" s="47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</row>
    <row r="2013" spans="2:37">
      <c r="B2013" s="36" t="s">
        <v>7216</v>
      </c>
      <c r="C2013" s="36" t="s">
        <v>4181</v>
      </c>
      <c r="D2013" s="36" t="s">
        <v>7217</v>
      </c>
      <c r="E2013" s="36" t="s">
        <v>4879</v>
      </c>
      <c r="F2013" s="36" t="s">
        <v>679</v>
      </c>
      <c r="G2013" s="36" t="s">
        <v>674</v>
      </c>
      <c r="H2013" s="36" t="s">
        <v>675</v>
      </c>
      <c r="I2013" s="37">
        <v>3.444</v>
      </c>
      <c r="J2013" s="38">
        <v>10163</v>
      </c>
      <c r="K2013" s="36" t="s">
        <v>130</v>
      </c>
      <c r="L2013" s="39">
        <v>43773</v>
      </c>
      <c r="M2013" s="39">
        <v>44006</v>
      </c>
      <c r="N2013" s="36" t="s">
        <v>131</v>
      </c>
      <c r="O2013" s="36" t="s">
        <v>511</v>
      </c>
      <c r="P2013" s="37">
        <v>3.0099999999999998E-2</v>
      </c>
      <c r="Q2013" s="36" t="s">
        <v>677</v>
      </c>
      <c r="R2013" s="36" t="s">
        <v>682</v>
      </c>
      <c r="S2013" s="47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</row>
    <row r="2014" spans="2:37">
      <c r="B2014" s="36" t="s">
        <v>7218</v>
      </c>
      <c r="C2014" s="36" t="s">
        <v>7219</v>
      </c>
      <c r="D2014" s="36" t="s">
        <v>7220</v>
      </c>
      <c r="E2014" s="36" t="s">
        <v>4879</v>
      </c>
      <c r="F2014" s="36" t="s">
        <v>679</v>
      </c>
      <c r="G2014" s="36" t="s">
        <v>692</v>
      </c>
      <c r="H2014" s="36" t="s">
        <v>675</v>
      </c>
      <c r="I2014" s="37">
        <v>3.444</v>
      </c>
      <c r="J2014" s="38">
        <v>10163</v>
      </c>
      <c r="K2014" s="36" t="s">
        <v>130</v>
      </c>
      <c r="L2014" s="39">
        <v>43773</v>
      </c>
      <c r="M2014" s="39">
        <v>44006</v>
      </c>
      <c r="N2014" s="36" t="s">
        <v>131</v>
      </c>
      <c r="O2014" s="36" t="s">
        <v>511</v>
      </c>
      <c r="P2014" s="37">
        <v>0.45269999999999999</v>
      </c>
      <c r="Q2014" s="36" t="s">
        <v>677</v>
      </c>
      <c r="R2014" s="36" t="s">
        <v>682</v>
      </c>
      <c r="S2014" s="47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</row>
    <row r="2015" spans="2:37">
      <c r="B2015" s="36" t="s">
        <v>7221</v>
      </c>
      <c r="C2015" s="36" t="s">
        <v>11672</v>
      </c>
      <c r="D2015" s="36" t="s">
        <v>4182</v>
      </c>
      <c r="E2015" s="36" t="s">
        <v>4879</v>
      </c>
      <c r="F2015" s="36" t="s">
        <v>679</v>
      </c>
      <c r="G2015" s="36" t="s">
        <v>674</v>
      </c>
      <c r="H2015" s="36" t="s">
        <v>675</v>
      </c>
      <c r="I2015" s="37">
        <v>2.706</v>
      </c>
      <c r="J2015" s="38">
        <v>10163</v>
      </c>
      <c r="K2015" s="36" t="s">
        <v>130</v>
      </c>
      <c r="L2015" s="39">
        <v>43794</v>
      </c>
      <c r="M2015" s="39">
        <v>44006</v>
      </c>
      <c r="N2015" s="36" t="s">
        <v>131</v>
      </c>
      <c r="O2015" s="36" t="s">
        <v>511</v>
      </c>
      <c r="P2015" s="37">
        <v>0.29430000000000001</v>
      </c>
      <c r="Q2015" s="36" t="s">
        <v>677</v>
      </c>
      <c r="R2015" s="36" t="s">
        <v>682</v>
      </c>
      <c r="S2015" s="47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</row>
    <row r="2016" spans="2:37">
      <c r="B2016" s="36" t="s">
        <v>11673</v>
      </c>
      <c r="C2016" s="36" t="s">
        <v>4183</v>
      </c>
      <c r="D2016" s="36" t="s">
        <v>11674</v>
      </c>
      <c r="E2016" s="36" t="s">
        <v>4879</v>
      </c>
      <c r="F2016" s="36" t="s">
        <v>679</v>
      </c>
      <c r="G2016" s="36" t="s">
        <v>692</v>
      </c>
      <c r="H2016" s="36" t="s">
        <v>675</v>
      </c>
      <c r="I2016" s="37">
        <v>2.706</v>
      </c>
      <c r="J2016" s="38">
        <v>10163</v>
      </c>
      <c r="K2016" s="36" t="s">
        <v>130</v>
      </c>
      <c r="L2016" s="39">
        <v>43794</v>
      </c>
      <c r="M2016" s="39">
        <v>44006</v>
      </c>
      <c r="N2016" s="36" t="s">
        <v>131</v>
      </c>
      <c r="O2016" s="36" t="s">
        <v>511</v>
      </c>
      <c r="P2016" s="37">
        <v>3.2399999999999998E-2</v>
      </c>
      <c r="Q2016" s="36" t="s">
        <v>677</v>
      </c>
      <c r="R2016" s="36" t="s">
        <v>682</v>
      </c>
      <c r="S2016" s="47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</row>
    <row r="2017" spans="2:37">
      <c r="B2017" s="36" t="s">
        <v>7222</v>
      </c>
      <c r="C2017" s="36" t="s">
        <v>7223</v>
      </c>
      <c r="D2017" s="36" t="s">
        <v>7224</v>
      </c>
      <c r="E2017" s="36" t="s">
        <v>4879</v>
      </c>
      <c r="F2017" s="36" t="s">
        <v>679</v>
      </c>
      <c r="G2017" s="36" t="s">
        <v>674</v>
      </c>
      <c r="H2017" s="36" t="s">
        <v>675</v>
      </c>
      <c r="I2017" s="37">
        <v>2.7549999999999999</v>
      </c>
      <c r="J2017" s="38">
        <v>10163</v>
      </c>
      <c r="K2017" s="36" t="s">
        <v>663</v>
      </c>
      <c r="L2017" s="39">
        <v>43797</v>
      </c>
      <c r="M2017" s="39">
        <v>43852</v>
      </c>
      <c r="N2017" s="36" t="s">
        <v>681</v>
      </c>
      <c r="O2017" s="36" t="s">
        <v>676</v>
      </c>
      <c r="P2017" s="37">
        <v>0.20069999999999999</v>
      </c>
      <c r="Q2017" s="36" t="s">
        <v>677</v>
      </c>
      <c r="R2017" s="36" t="s">
        <v>682</v>
      </c>
      <c r="S2017" s="4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</row>
    <row r="2018" spans="2:37">
      <c r="B2018" s="36" t="s">
        <v>7225</v>
      </c>
      <c r="C2018" s="36" t="s">
        <v>7226</v>
      </c>
      <c r="D2018" s="36" t="s">
        <v>4184</v>
      </c>
      <c r="E2018" s="36" t="s">
        <v>4879</v>
      </c>
      <c r="F2018" s="36" t="s">
        <v>679</v>
      </c>
      <c r="G2018" s="36" t="s">
        <v>9487</v>
      </c>
      <c r="H2018" s="36" t="s">
        <v>675</v>
      </c>
      <c r="I2018" s="37">
        <v>2.8039999999999998</v>
      </c>
      <c r="J2018" s="38">
        <v>10163</v>
      </c>
      <c r="K2018" s="36" t="s">
        <v>663</v>
      </c>
      <c r="L2018" s="39">
        <v>43797</v>
      </c>
      <c r="M2018" s="39">
        <v>43852</v>
      </c>
      <c r="N2018" s="36" t="s">
        <v>681</v>
      </c>
      <c r="O2018" s="36" t="s">
        <v>676</v>
      </c>
      <c r="P2018" s="37">
        <v>0.15379999999999999</v>
      </c>
      <c r="Q2018" s="36" t="s">
        <v>677</v>
      </c>
      <c r="R2018" s="36" t="s">
        <v>682</v>
      </c>
      <c r="S2018" s="47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</row>
    <row r="2019" spans="2:37">
      <c r="B2019" s="36" t="s">
        <v>7227</v>
      </c>
      <c r="C2019" s="36" t="s">
        <v>519</v>
      </c>
      <c r="D2019" s="36" t="s">
        <v>4185</v>
      </c>
      <c r="E2019" s="36" t="s">
        <v>4879</v>
      </c>
      <c r="F2019" s="36" t="s">
        <v>679</v>
      </c>
      <c r="G2019" s="36" t="s">
        <v>674</v>
      </c>
      <c r="H2019" s="36" t="s">
        <v>675</v>
      </c>
      <c r="I2019" s="37">
        <v>2.8530000000000002</v>
      </c>
      <c r="J2019" s="38">
        <v>10163</v>
      </c>
      <c r="K2019" s="36" t="s">
        <v>663</v>
      </c>
      <c r="L2019" s="39">
        <v>43797</v>
      </c>
      <c r="M2019" s="39">
        <v>43852</v>
      </c>
      <c r="N2019" s="36" t="s">
        <v>681</v>
      </c>
      <c r="O2019" s="36" t="s">
        <v>676</v>
      </c>
      <c r="P2019" s="37">
        <v>0.1177</v>
      </c>
      <c r="Q2019" s="36" t="s">
        <v>677</v>
      </c>
      <c r="R2019" s="36" t="s">
        <v>682</v>
      </c>
      <c r="S2019" s="47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</row>
    <row r="2020" spans="2:37">
      <c r="B2020" s="36" t="s">
        <v>4186</v>
      </c>
      <c r="C2020" s="36" t="s">
        <v>7228</v>
      </c>
      <c r="D2020" s="36" t="s">
        <v>7229</v>
      </c>
      <c r="E2020" s="36" t="s">
        <v>4879</v>
      </c>
      <c r="F2020" s="36" t="s">
        <v>679</v>
      </c>
      <c r="G2020" s="36" t="s">
        <v>674</v>
      </c>
      <c r="H2020" s="36" t="s">
        <v>675</v>
      </c>
      <c r="I2020" s="37">
        <v>2.903</v>
      </c>
      <c r="J2020" s="38">
        <v>10163</v>
      </c>
      <c r="K2020" s="36" t="s">
        <v>663</v>
      </c>
      <c r="L2020" s="39">
        <v>43797</v>
      </c>
      <c r="M2020" s="39">
        <v>43852</v>
      </c>
      <c r="N2020" s="36" t="s">
        <v>681</v>
      </c>
      <c r="O2020" s="36" t="s">
        <v>676</v>
      </c>
      <c r="P2020" s="37">
        <v>8.5199999999999998E-2</v>
      </c>
      <c r="Q2020" s="36" t="s">
        <v>677</v>
      </c>
      <c r="R2020" s="36" t="s">
        <v>682</v>
      </c>
      <c r="S2020" s="47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</row>
    <row r="2021" spans="2:37">
      <c r="B2021" s="36" t="s">
        <v>11675</v>
      </c>
      <c r="C2021" s="36" t="s">
        <v>11676</v>
      </c>
      <c r="D2021" s="36" t="s">
        <v>172</v>
      </c>
      <c r="E2021" s="36" t="s">
        <v>4879</v>
      </c>
      <c r="F2021" s="36" t="s">
        <v>679</v>
      </c>
      <c r="G2021" s="36" t="s">
        <v>674</v>
      </c>
      <c r="H2021" s="36" t="s">
        <v>675</v>
      </c>
      <c r="I2021" s="37">
        <v>2.952</v>
      </c>
      <c r="J2021" s="38">
        <v>10163</v>
      </c>
      <c r="K2021" s="36" t="s">
        <v>663</v>
      </c>
      <c r="L2021" s="39">
        <v>43797</v>
      </c>
      <c r="M2021" s="39">
        <v>43852</v>
      </c>
      <c r="N2021" s="36" t="s">
        <v>681</v>
      </c>
      <c r="O2021" s="36" t="s">
        <v>676</v>
      </c>
      <c r="P2021" s="37">
        <v>5.7299999999999997E-2</v>
      </c>
      <c r="Q2021" s="36" t="s">
        <v>677</v>
      </c>
      <c r="R2021" s="36" t="s">
        <v>682</v>
      </c>
      <c r="S2021" s="47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</row>
    <row r="2022" spans="2:37">
      <c r="B2022" s="36" t="s">
        <v>7230</v>
      </c>
      <c r="C2022" s="36" t="s">
        <v>11677</v>
      </c>
      <c r="D2022" s="36" t="s">
        <v>7231</v>
      </c>
      <c r="E2022" s="36" t="s">
        <v>4879</v>
      </c>
      <c r="F2022" s="36" t="s">
        <v>679</v>
      </c>
      <c r="G2022" s="36" t="s">
        <v>674</v>
      </c>
      <c r="H2022" s="36" t="s">
        <v>675</v>
      </c>
      <c r="I2022" s="37">
        <v>3.05</v>
      </c>
      <c r="J2022" s="38">
        <v>10163</v>
      </c>
      <c r="K2022" s="36" t="s">
        <v>663</v>
      </c>
      <c r="L2022" s="39">
        <v>43797</v>
      </c>
      <c r="M2022" s="39">
        <v>43852</v>
      </c>
      <c r="N2022" s="36" t="s">
        <v>681</v>
      </c>
      <c r="O2022" s="36" t="s">
        <v>676</v>
      </c>
      <c r="P2022" s="37">
        <v>2.3699999999999999E-2</v>
      </c>
      <c r="Q2022" s="36" t="s">
        <v>677</v>
      </c>
      <c r="R2022" s="36" t="s">
        <v>682</v>
      </c>
      <c r="S2022" s="47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</row>
    <row r="2023" spans="2:37">
      <c r="B2023" s="36" t="s">
        <v>11678</v>
      </c>
      <c r="C2023" s="36" t="s">
        <v>7232</v>
      </c>
      <c r="D2023" s="36" t="s">
        <v>4187</v>
      </c>
      <c r="E2023" s="36" t="s">
        <v>4879</v>
      </c>
      <c r="F2023" s="36" t="s">
        <v>679</v>
      </c>
      <c r="G2023" s="36" t="s">
        <v>674</v>
      </c>
      <c r="H2023" s="36" t="s">
        <v>675</v>
      </c>
      <c r="I2023" s="37">
        <v>3.149</v>
      </c>
      <c r="J2023" s="38">
        <v>10163</v>
      </c>
      <c r="K2023" s="36" t="s">
        <v>663</v>
      </c>
      <c r="L2023" s="39">
        <v>43797</v>
      </c>
      <c r="M2023" s="39">
        <v>43852</v>
      </c>
      <c r="N2023" s="36" t="s">
        <v>681</v>
      </c>
      <c r="O2023" s="36" t="s">
        <v>676</v>
      </c>
      <c r="P2023" s="37">
        <v>1.0800000000000001E-2</v>
      </c>
      <c r="Q2023" s="36" t="s">
        <v>677</v>
      </c>
      <c r="R2023" s="36" t="s">
        <v>682</v>
      </c>
      <c r="S2023" s="47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</row>
    <row r="2024" spans="2:37">
      <c r="B2024" s="36" t="s">
        <v>7233</v>
      </c>
      <c r="C2024" s="36" t="s">
        <v>7234</v>
      </c>
      <c r="D2024" s="36" t="s">
        <v>11679</v>
      </c>
      <c r="E2024" s="36" t="s">
        <v>4879</v>
      </c>
      <c r="F2024" s="36" t="s">
        <v>679</v>
      </c>
      <c r="G2024" s="36" t="s">
        <v>674</v>
      </c>
      <c r="H2024" s="36" t="s">
        <v>675</v>
      </c>
      <c r="I2024" s="37">
        <v>3.2469999999999999</v>
      </c>
      <c r="J2024" s="38">
        <v>10163</v>
      </c>
      <c r="K2024" s="36" t="s">
        <v>663</v>
      </c>
      <c r="L2024" s="39">
        <v>43797</v>
      </c>
      <c r="M2024" s="39">
        <v>43852</v>
      </c>
      <c r="N2024" s="36" t="s">
        <v>681</v>
      </c>
      <c r="O2024" s="36" t="s">
        <v>676</v>
      </c>
      <c r="P2024" s="37">
        <v>5.7999999999999996E-3</v>
      </c>
      <c r="Q2024" s="36" t="s">
        <v>677</v>
      </c>
      <c r="R2024" s="36" t="s">
        <v>682</v>
      </c>
      <c r="S2024" s="47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</row>
    <row r="2025" spans="2:37">
      <c r="B2025" s="36" t="s">
        <v>11680</v>
      </c>
      <c r="C2025" s="36" t="s">
        <v>4188</v>
      </c>
      <c r="D2025" s="36" t="s">
        <v>7235</v>
      </c>
      <c r="E2025" s="36" t="s">
        <v>4879</v>
      </c>
      <c r="F2025" s="36" t="s">
        <v>679</v>
      </c>
      <c r="G2025" s="36" t="s">
        <v>674</v>
      </c>
      <c r="H2025" s="36" t="s">
        <v>675</v>
      </c>
      <c r="I2025" s="37">
        <v>3.3450000000000002</v>
      </c>
      <c r="J2025" s="38">
        <v>10163</v>
      </c>
      <c r="K2025" s="36" t="s">
        <v>663</v>
      </c>
      <c r="L2025" s="39">
        <v>43797</v>
      </c>
      <c r="M2025" s="39">
        <v>43852</v>
      </c>
      <c r="N2025" s="36" t="s">
        <v>681</v>
      </c>
      <c r="O2025" s="36" t="s">
        <v>676</v>
      </c>
      <c r="P2025" s="37">
        <v>3.8999999999999998E-3</v>
      </c>
      <c r="Q2025" s="36" t="s">
        <v>677</v>
      </c>
      <c r="R2025" s="36" t="s">
        <v>682</v>
      </c>
      <c r="S2025" s="47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</row>
    <row r="2026" spans="2:37">
      <c r="B2026" s="36" t="s">
        <v>7236</v>
      </c>
      <c r="C2026" s="36" t="s">
        <v>7237</v>
      </c>
      <c r="D2026" s="36" t="s">
        <v>11681</v>
      </c>
      <c r="E2026" s="36" t="s">
        <v>4879</v>
      </c>
      <c r="F2026" s="36" t="s">
        <v>679</v>
      </c>
      <c r="G2026" s="36" t="s">
        <v>692</v>
      </c>
      <c r="H2026" s="36" t="s">
        <v>675</v>
      </c>
      <c r="I2026" s="37">
        <v>2.7549999999999999</v>
      </c>
      <c r="J2026" s="38">
        <v>10163</v>
      </c>
      <c r="K2026" s="36" t="s">
        <v>663</v>
      </c>
      <c r="L2026" s="39">
        <v>43797</v>
      </c>
      <c r="M2026" s="39">
        <v>43852</v>
      </c>
      <c r="N2026" s="36" t="s">
        <v>681</v>
      </c>
      <c r="O2026" s="36" t="s">
        <v>676</v>
      </c>
      <c r="P2026" s="37">
        <v>9.7000000000000003E-3</v>
      </c>
      <c r="Q2026" s="36" t="s">
        <v>677</v>
      </c>
      <c r="R2026" s="36" t="s">
        <v>682</v>
      </c>
      <c r="S2026" s="47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</row>
    <row r="2027" spans="2:37">
      <c r="B2027" s="36" t="s">
        <v>7238</v>
      </c>
      <c r="C2027" s="36" t="s">
        <v>7239</v>
      </c>
      <c r="D2027" s="36" t="s">
        <v>7240</v>
      </c>
      <c r="E2027" s="36" t="s">
        <v>4879</v>
      </c>
      <c r="F2027" s="36" t="s">
        <v>9453</v>
      </c>
      <c r="G2027" s="36" t="s">
        <v>692</v>
      </c>
      <c r="H2027" s="36" t="s">
        <v>675</v>
      </c>
      <c r="I2027" s="37">
        <v>2.8039999999999998</v>
      </c>
      <c r="J2027" s="38">
        <v>10163</v>
      </c>
      <c r="K2027" s="36" t="s">
        <v>663</v>
      </c>
      <c r="L2027" s="39">
        <v>43797</v>
      </c>
      <c r="M2027" s="39">
        <v>43852</v>
      </c>
      <c r="N2027" s="36" t="s">
        <v>681</v>
      </c>
      <c r="O2027" s="36" t="s">
        <v>676</v>
      </c>
      <c r="P2027" s="37">
        <v>1.5599999999999999E-2</v>
      </c>
      <c r="Q2027" s="36" t="s">
        <v>677</v>
      </c>
      <c r="R2027" s="36" t="s">
        <v>682</v>
      </c>
      <c r="S2027" s="4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</row>
    <row r="2028" spans="2:37">
      <c r="B2028" s="36" t="s">
        <v>4189</v>
      </c>
      <c r="C2028" s="36" t="s">
        <v>520</v>
      </c>
      <c r="D2028" s="36" t="s">
        <v>7241</v>
      </c>
      <c r="E2028" s="36" t="s">
        <v>4879</v>
      </c>
      <c r="F2028" s="36" t="s">
        <v>679</v>
      </c>
      <c r="G2028" s="36" t="s">
        <v>692</v>
      </c>
      <c r="H2028" s="36" t="s">
        <v>675</v>
      </c>
      <c r="I2028" s="37">
        <v>2.8530000000000002</v>
      </c>
      <c r="J2028" s="38">
        <v>10163</v>
      </c>
      <c r="K2028" s="36" t="s">
        <v>663</v>
      </c>
      <c r="L2028" s="39">
        <v>43797</v>
      </c>
      <c r="M2028" s="39">
        <v>43852</v>
      </c>
      <c r="N2028" s="36" t="s">
        <v>681</v>
      </c>
      <c r="O2028" s="36" t="s">
        <v>676</v>
      </c>
      <c r="P2028" s="37">
        <v>2.47E-2</v>
      </c>
      <c r="Q2028" s="36" t="s">
        <v>677</v>
      </c>
      <c r="R2028" s="36" t="s">
        <v>682</v>
      </c>
      <c r="S2028" s="47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</row>
    <row r="2029" spans="2:37">
      <c r="B2029" s="36" t="s">
        <v>521</v>
      </c>
      <c r="C2029" s="36" t="s">
        <v>4190</v>
      </c>
      <c r="D2029" s="36" t="s">
        <v>522</v>
      </c>
      <c r="E2029" s="36" t="s">
        <v>4879</v>
      </c>
      <c r="F2029" s="36" t="s">
        <v>679</v>
      </c>
      <c r="G2029" s="36" t="s">
        <v>692</v>
      </c>
      <c r="H2029" s="36" t="s">
        <v>675</v>
      </c>
      <c r="I2029" s="37">
        <v>2.903</v>
      </c>
      <c r="J2029" s="38">
        <v>10163</v>
      </c>
      <c r="K2029" s="36" t="s">
        <v>663</v>
      </c>
      <c r="L2029" s="39">
        <v>43797</v>
      </c>
      <c r="M2029" s="39">
        <v>43852</v>
      </c>
      <c r="N2029" s="36" t="s">
        <v>681</v>
      </c>
      <c r="O2029" s="36" t="s">
        <v>676</v>
      </c>
      <c r="P2029" s="37">
        <v>4.0399999999999998E-2</v>
      </c>
      <c r="Q2029" s="36" t="s">
        <v>677</v>
      </c>
      <c r="R2029" s="36" t="s">
        <v>682</v>
      </c>
      <c r="S2029" s="47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</row>
    <row r="2030" spans="2:37">
      <c r="B2030" s="36" t="s">
        <v>4191</v>
      </c>
      <c r="C2030" s="36" t="s">
        <v>7242</v>
      </c>
      <c r="D2030" s="36" t="s">
        <v>7243</v>
      </c>
      <c r="E2030" s="36" t="s">
        <v>4879</v>
      </c>
      <c r="F2030" s="36" t="s">
        <v>679</v>
      </c>
      <c r="G2030" s="36" t="s">
        <v>692</v>
      </c>
      <c r="H2030" s="36" t="s">
        <v>675</v>
      </c>
      <c r="I2030" s="37">
        <v>2.952</v>
      </c>
      <c r="J2030" s="38">
        <v>10163</v>
      </c>
      <c r="K2030" s="36" t="s">
        <v>663</v>
      </c>
      <c r="L2030" s="39">
        <v>43797</v>
      </c>
      <c r="M2030" s="39">
        <v>43852</v>
      </c>
      <c r="N2030" s="36" t="s">
        <v>681</v>
      </c>
      <c r="O2030" s="36" t="s">
        <v>676</v>
      </c>
      <c r="P2030" s="37">
        <v>6.2199999999999998E-2</v>
      </c>
      <c r="Q2030" s="36" t="s">
        <v>677</v>
      </c>
      <c r="R2030" s="36" t="s">
        <v>682</v>
      </c>
      <c r="S2030" s="47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</row>
    <row r="2031" spans="2:37">
      <c r="B2031" s="36" t="s">
        <v>4192</v>
      </c>
      <c r="C2031" s="36" t="s">
        <v>7244</v>
      </c>
      <c r="D2031" s="36" t="s">
        <v>173</v>
      </c>
      <c r="E2031" s="36" t="s">
        <v>4879</v>
      </c>
      <c r="F2031" s="36" t="s">
        <v>679</v>
      </c>
      <c r="G2031" s="36" t="s">
        <v>692</v>
      </c>
      <c r="H2031" s="36" t="s">
        <v>675</v>
      </c>
      <c r="I2031" s="37">
        <v>3.05</v>
      </c>
      <c r="J2031" s="38">
        <v>10163</v>
      </c>
      <c r="K2031" s="36" t="s">
        <v>663</v>
      </c>
      <c r="L2031" s="39">
        <v>43797</v>
      </c>
      <c r="M2031" s="39">
        <v>43852</v>
      </c>
      <c r="N2031" s="36" t="s">
        <v>681</v>
      </c>
      <c r="O2031" s="36" t="s">
        <v>676</v>
      </c>
      <c r="P2031" s="37">
        <v>0.13009999999999999</v>
      </c>
      <c r="Q2031" s="36" t="s">
        <v>677</v>
      </c>
      <c r="R2031" s="36" t="s">
        <v>682</v>
      </c>
      <c r="S2031" s="47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</row>
    <row r="2032" spans="2:37">
      <c r="B2032" s="36" t="s">
        <v>174</v>
      </c>
      <c r="C2032" s="36" t="s">
        <v>7245</v>
      </c>
      <c r="D2032" s="36" t="s">
        <v>7246</v>
      </c>
      <c r="E2032" s="36" t="s">
        <v>4879</v>
      </c>
      <c r="F2032" s="36" t="s">
        <v>679</v>
      </c>
      <c r="G2032" s="36" t="s">
        <v>692</v>
      </c>
      <c r="H2032" s="36" t="s">
        <v>675</v>
      </c>
      <c r="I2032" s="37">
        <v>3.149</v>
      </c>
      <c r="J2032" s="38">
        <v>10163</v>
      </c>
      <c r="K2032" s="36" t="s">
        <v>663</v>
      </c>
      <c r="L2032" s="39">
        <v>43797</v>
      </c>
      <c r="M2032" s="39">
        <v>43852</v>
      </c>
      <c r="N2032" s="36" t="s">
        <v>681</v>
      </c>
      <c r="O2032" s="36" t="s">
        <v>676</v>
      </c>
      <c r="P2032" s="37">
        <v>0.21879999999999999</v>
      </c>
      <c r="Q2032" s="36" t="s">
        <v>677</v>
      </c>
      <c r="R2032" s="36" t="s">
        <v>682</v>
      </c>
      <c r="S2032" s="47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</row>
    <row r="2033" spans="2:37">
      <c r="B2033" s="36" t="s">
        <v>7247</v>
      </c>
      <c r="C2033" s="36" t="s">
        <v>7248</v>
      </c>
      <c r="D2033" s="36" t="s">
        <v>7249</v>
      </c>
      <c r="E2033" s="36" t="s">
        <v>4879</v>
      </c>
      <c r="F2033" s="36" t="s">
        <v>679</v>
      </c>
      <c r="G2033" s="36" t="s">
        <v>692</v>
      </c>
      <c r="H2033" s="36" t="s">
        <v>675</v>
      </c>
      <c r="I2033" s="37">
        <v>3.2469999999999999</v>
      </c>
      <c r="J2033" s="38">
        <v>10163</v>
      </c>
      <c r="K2033" s="36" t="s">
        <v>663</v>
      </c>
      <c r="L2033" s="39">
        <v>43797</v>
      </c>
      <c r="M2033" s="39">
        <v>43852</v>
      </c>
      <c r="N2033" s="36" t="s">
        <v>681</v>
      </c>
      <c r="O2033" s="36" t="s">
        <v>676</v>
      </c>
      <c r="P2033" s="37">
        <v>0.312</v>
      </c>
      <c r="Q2033" s="36" t="s">
        <v>677</v>
      </c>
      <c r="R2033" s="36" t="s">
        <v>682</v>
      </c>
      <c r="S2033" s="47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</row>
    <row r="2034" spans="2:37">
      <c r="B2034" s="36" t="s">
        <v>7250</v>
      </c>
      <c r="C2034" s="36" t="s">
        <v>7251</v>
      </c>
      <c r="D2034" s="36" t="s">
        <v>7252</v>
      </c>
      <c r="E2034" s="36" t="s">
        <v>4879</v>
      </c>
      <c r="F2034" s="36" t="s">
        <v>679</v>
      </c>
      <c r="G2034" s="36" t="s">
        <v>692</v>
      </c>
      <c r="H2034" s="36" t="s">
        <v>675</v>
      </c>
      <c r="I2034" s="37">
        <v>3.3450000000000002</v>
      </c>
      <c r="J2034" s="38">
        <v>10163</v>
      </c>
      <c r="K2034" s="36" t="s">
        <v>663</v>
      </c>
      <c r="L2034" s="39">
        <v>43797</v>
      </c>
      <c r="M2034" s="39">
        <v>43852</v>
      </c>
      <c r="N2034" s="36" t="s">
        <v>681</v>
      </c>
      <c r="O2034" s="36" t="s">
        <v>676</v>
      </c>
      <c r="P2034" s="37">
        <v>0.41199999999999998</v>
      </c>
      <c r="Q2034" s="36" t="s">
        <v>677</v>
      </c>
      <c r="R2034" s="36" t="s">
        <v>682</v>
      </c>
      <c r="S2034" s="47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</row>
    <row r="2035" spans="2:37">
      <c r="B2035" s="36" t="s">
        <v>4193</v>
      </c>
      <c r="C2035" s="36" t="s">
        <v>11682</v>
      </c>
      <c r="D2035" s="36" t="s">
        <v>7253</v>
      </c>
      <c r="E2035" s="36" t="s">
        <v>4879</v>
      </c>
      <c r="F2035" s="36" t="s">
        <v>679</v>
      </c>
      <c r="G2035" s="36" t="s">
        <v>674</v>
      </c>
      <c r="H2035" s="36" t="s">
        <v>675</v>
      </c>
      <c r="I2035" s="37">
        <v>2.7</v>
      </c>
      <c r="J2035" s="38">
        <v>10000</v>
      </c>
      <c r="K2035" s="36" t="s">
        <v>7381</v>
      </c>
      <c r="L2035" s="39">
        <v>43801</v>
      </c>
      <c r="M2035" s="39">
        <v>43824</v>
      </c>
      <c r="N2035" s="36" t="s">
        <v>4077</v>
      </c>
      <c r="O2035" s="36" t="s">
        <v>6942</v>
      </c>
      <c r="P2035" s="37">
        <v>0.19939999999999999</v>
      </c>
      <c r="Q2035" s="36" t="s">
        <v>677</v>
      </c>
      <c r="R2035" s="36" t="s">
        <v>682</v>
      </c>
      <c r="S2035" s="47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</row>
    <row r="2036" spans="2:37">
      <c r="B2036" s="36" t="s">
        <v>11683</v>
      </c>
      <c r="C2036" s="36" t="s">
        <v>11684</v>
      </c>
      <c r="D2036" s="36" t="s">
        <v>11685</v>
      </c>
      <c r="E2036" s="36" t="s">
        <v>4879</v>
      </c>
      <c r="F2036" s="36" t="s">
        <v>679</v>
      </c>
      <c r="G2036" s="36" t="s">
        <v>674</v>
      </c>
      <c r="H2036" s="36" t="s">
        <v>675</v>
      </c>
      <c r="I2036" s="37">
        <v>2.75</v>
      </c>
      <c r="J2036" s="38">
        <v>10000</v>
      </c>
      <c r="K2036" s="36" t="s">
        <v>7381</v>
      </c>
      <c r="L2036" s="39">
        <v>43801</v>
      </c>
      <c r="M2036" s="39">
        <v>43824</v>
      </c>
      <c r="N2036" s="36" t="s">
        <v>4077</v>
      </c>
      <c r="O2036" s="36" t="s">
        <v>6942</v>
      </c>
      <c r="P2036" s="37">
        <v>0.15129999999999999</v>
      </c>
      <c r="Q2036" s="36" t="s">
        <v>677</v>
      </c>
      <c r="R2036" s="36" t="s">
        <v>682</v>
      </c>
      <c r="S2036" s="47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</row>
    <row r="2037" spans="2:37">
      <c r="B2037" s="36" t="s">
        <v>7254</v>
      </c>
      <c r="C2037" s="36" t="s">
        <v>4194</v>
      </c>
      <c r="D2037" s="36" t="s">
        <v>7255</v>
      </c>
      <c r="E2037" s="36" t="s">
        <v>4879</v>
      </c>
      <c r="F2037" s="36" t="s">
        <v>679</v>
      </c>
      <c r="G2037" s="36" t="s">
        <v>674</v>
      </c>
      <c r="H2037" s="36" t="s">
        <v>675</v>
      </c>
      <c r="I2037" s="37">
        <v>2.8</v>
      </c>
      <c r="J2037" s="38">
        <v>10000</v>
      </c>
      <c r="K2037" s="36" t="s">
        <v>7381</v>
      </c>
      <c r="L2037" s="39">
        <v>43801</v>
      </c>
      <c r="M2037" s="39">
        <v>43824</v>
      </c>
      <c r="N2037" s="36" t="s">
        <v>4077</v>
      </c>
      <c r="O2037" s="36" t="s">
        <v>11686</v>
      </c>
      <c r="P2037" s="37">
        <v>0.1069</v>
      </c>
      <c r="Q2037" s="36" t="s">
        <v>677</v>
      </c>
      <c r="R2037" s="36" t="s">
        <v>682</v>
      </c>
      <c r="S2037" s="4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</row>
    <row r="2038" spans="2:37">
      <c r="B2038" s="36" t="s">
        <v>11687</v>
      </c>
      <c r="C2038" s="36" t="s">
        <v>11688</v>
      </c>
      <c r="D2038" s="36" t="s">
        <v>7256</v>
      </c>
      <c r="E2038" s="36" t="s">
        <v>4879</v>
      </c>
      <c r="F2038" s="36" t="s">
        <v>679</v>
      </c>
      <c r="G2038" s="36" t="s">
        <v>674</v>
      </c>
      <c r="H2038" s="36" t="s">
        <v>675</v>
      </c>
      <c r="I2038" s="37">
        <v>2.85</v>
      </c>
      <c r="J2038" s="38">
        <v>10000</v>
      </c>
      <c r="K2038" s="36" t="s">
        <v>7381</v>
      </c>
      <c r="L2038" s="39">
        <v>43801</v>
      </c>
      <c r="M2038" s="39">
        <v>43824</v>
      </c>
      <c r="N2038" s="36" t="s">
        <v>4077</v>
      </c>
      <c r="O2038" s="36" t="s">
        <v>6942</v>
      </c>
      <c r="P2038" s="37">
        <v>6.8000000000000005E-2</v>
      </c>
      <c r="Q2038" s="36" t="s">
        <v>677</v>
      </c>
      <c r="R2038" s="36" t="s">
        <v>682</v>
      </c>
      <c r="S2038" s="47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</row>
    <row r="2039" spans="2:37">
      <c r="B2039" s="36" t="s">
        <v>4195</v>
      </c>
      <c r="C2039" s="36" t="s">
        <v>11689</v>
      </c>
      <c r="D2039" s="36" t="s">
        <v>7257</v>
      </c>
      <c r="E2039" s="36" t="s">
        <v>4879</v>
      </c>
      <c r="F2039" s="36" t="s">
        <v>679</v>
      </c>
      <c r="G2039" s="36" t="s">
        <v>674</v>
      </c>
      <c r="H2039" s="36" t="s">
        <v>675</v>
      </c>
      <c r="I2039" s="37">
        <v>2.9</v>
      </c>
      <c r="J2039" s="38">
        <v>10000</v>
      </c>
      <c r="K2039" s="36" t="s">
        <v>7381</v>
      </c>
      <c r="L2039" s="39">
        <v>43801</v>
      </c>
      <c r="M2039" s="39">
        <v>43824</v>
      </c>
      <c r="N2039" s="36" t="s">
        <v>4077</v>
      </c>
      <c r="O2039" s="36" t="s">
        <v>6942</v>
      </c>
      <c r="P2039" s="37">
        <v>3.85E-2</v>
      </c>
      <c r="Q2039" s="36" t="s">
        <v>677</v>
      </c>
      <c r="R2039" s="36" t="s">
        <v>682</v>
      </c>
      <c r="S2039" s="47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</row>
    <row r="2040" spans="2:37">
      <c r="B2040" s="36" t="s">
        <v>4196</v>
      </c>
      <c r="C2040" s="36" t="s">
        <v>7258</v>
      </c>
      <c r="D2040" s="36" t="s">
        <v>11690</v>
      </c>
      <c r="E2040" s="36" t="s">
        <v>4879</v>
      </c>
      <c r="F2040" s="36" t="s">
        <v>679</v>
      </c>
      <c r="G2040" s="36" t="s">
        <v>674</v>
      </c>
      <c r="H2040" s="36" t="s">
        <v>675</v>
      </c>
      <c r="I2040" s="37">
        <v>2.95</v>
      </c>
      <c r="J2040" s="38">
        <v>10000</v>
      </c>
      <c r="K2040" s="36" t="s">
        <v>7381</v>
      </c>
      <c r="L2040" s="39">
        <v>43801</v>
      </c>
      <c r="M2040" s="39">
        <v>43824</v>
      </c>
      <c r="N2040" s="36" t="s">
        <v>4077</v>
      </c>
      <c r="O2040" s="36" t="s">
        <v>6942</v>
      </c>
      <c r="P2040" s="37">
        <v>1.9099999999999999E-2</v>
      </c>
      <c r="Q2040" s="36" t="s">
        <v>677</v>
      </c>
      <c r="R2040" s="36" t="s">
        <v>682</v>
      </c>
      <c r="S2040" s="47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</row>
    <row r="2041" spans="2:37">
      <c r="B2041" s="36" t="s">
        <v>7259</v>
      </c>
      <c r="C2041" s="36" t="s">
        <v>7260</v>
      </c>
      <c r="D2041" s="36" t="s">
        <v>7261</v>
      </c>
      <c r="E2041" s="36" t="s">
        <v>4879</v>
      </c>
      <c r="F2041" s="36" t="s">
        <v>679</v>
      </c>
      <c r="G2041" s="36" t="s">
        <v>9487</v>
      </c>
      <c r="H2041" s="36" t="s">
        <v>675</v>
      </c>
      <c r="I2041" s="37">
        <v>3</v>
      </c>
      <c r="J2041" s="38">
        <v>10000</v>
      </c>
      <c r="K2041" s="36" t="s">
        <v>7381</v>
      </c>
      <c r="L2041" s="39">
        <v>43801</v>
      </c>
      <c r="M2041" s="39">
        <v>43824</v>
      </c>
      <c r="N2041" s="36" t="s">
        <v>4077</v>
      </c>
      <c r="O2041" s="36" t="s">
        <v>6942</v>
      </c>
      <c r="P2041" s="37">
        <v>9.5999999999999992E-3</v>
      </c>
      <c r="Q2041" s="36" t="s">
        <v>677</v>
      </c>
      <c r="R2041" s="36" t="s">
        <v>682</v>
      </c>
      <c r="S2041" s="47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</row>
    <row r="2042" spans="2:37">
      <c r="B2042" s="36" t="s">
        <v>11691</v>
      </c>
      <c r="C2042" s="36" t="s">
        <v>11692</v>
      </c>
      <c r="D2042" s="36" t="s">
        <v>4197</v>
      </c>
      <c r="E2042" s="36" t="s">
        <v>4879</v>
      </c>
      <c r="F2042" s="36" t="s">
        <v>679</v>
      </c>
      <c r="G2042" s="36" t="s">
        <v>674</v>
      </c>
      <c r="H2042" s="36" t="s">
        <v>675</v>
      </c>
      <c r="I2042" s="37">
        <v>3.1</v>
      </c>
      <c r="J2042" s="38">
        <v>10000</v>
      </c>
      <c r="K2042" s="36" t="s">
        <v>7381</v>
      </c>
      <c r="L2042" s="39">
        <v>43801</v>
      </c>
      <c r="M2042" s="39">
        <v>43824</v>
      </c>
      <c r="N2042" s="36" t="s">
        <v>4077</v>
      </c>
      <c r="O2042" s="36" t="s">
        <v>6942</v>
      </c>
      <c r="P2042" s="37">
        <v>2.8999999999999998E-3</v>
      </c>
      <c r="Q2042" s="36" t="s">
        <v>677</v>
      </c>
      <c r="R2042" s="36" t="s">
        <v>682</v>
      </c>
      <c r="S2042" s="47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</row>
    <row r="2043" spans="2:37">
      <c r="B2043" s="36" t="s">
        <v>7262</v>
      </c>
      <c r="C2043" s="36" t="s">
        <v>523</v>
      </c>
      <c r="D2043" s="36" t="s">
        <v>7263</v>
      </c>
      <c r="E2043" s="36" t="s">
        <v>4879</v>
      </c>
      <c r="F2043" s="36" t="s">
        <v>679</v>
      </c>
      <c r="G2043" s="36" t="s">
        <v>674</v>
      </c>
      <c r="H2043" s="36" t="s">
        <v>675</v>
      </c>
      <c r="I2043" s="37">
        <v>3.2</v>
      </c>
      <c r="J2043" s="38">
        <v>10000</v>
      </c>
      <c r="K2043" s="36" t="s">
        <v>7381</v>
      </c>
      <c r="L2043" s="39">
        <v>43801</v>
      </c>
      <c r="M2043" s="39">
        <v>43824</v>
      </c>
      <c r="N2043" s="36" t="s">
        <v>4077</v>
      </c>
      <c r="O2043" s="36" t="s">
        <v>6942</v>
      </c>
      <c r="P2043" s="37">
        <v>1.4E-3</v>
      </c>
      <c r="Q2043" s="36" t="s">
        <v>677</v>
      </c>
      <c r="R2043" s="36" t="s">
        <v>682</v>
      </c>
      <c r="S2043" s="47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</row>
    <row r="2044" spans="2:37">
      <c r="B2044" s="36" t="s">
        <v>7264</v>
      </c>
      <c r="C2044" s="36" t="s">
        <v>7265</v>
      </c>
      <c r="D2044" s="36" t="s">
        <v>7266</v>
      </c>
      <c r="E2044" s="36" t="s">
        <v>4879</v>
      </c>
      <c r="F2044" s="36" t="s">
        <v>679</v>
      </c>
      <c r="G2044" s="36" t="s">
        <v>692</v>
      </c>
      <c r="H2044" s="36" t="s">
        <v>675</v>
      </c>
      <c r="I2044" s="37">
        <v>2.7</v>
      </c>
      <c r="J2044" s="38">
        <v>10000</v>
      </c>
      <c r="K2044" s="36" t="s">
        <v>7381</v>
      </c>
      <c r="L2044" s="39">
        <v>43801</v>
      </c>
      <c r="M2044" s="39">
        <v>43824</v>
      </c>
      <c r="N2044" s="36" t="s">
        <v>4077</v>
      </c>
      <c r="O2044" s="36" t="s">
        <v>6942</v>
      </c>
      <c r="P2044" s="37">
        <v>2.3999999999999998E-3</v>
      </c>
      <c r="Q2044" s="36" t="s">
        <v>677</v>
      </c>
      <c r="R2044" s="36" t="s">
        <v>682</v>
      </c>
      <c r="S2044" s="47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</row>
    <row r="2045" spans="2:37">
      <c r="B2045" s="36" t="s">
        <v>7267</v>
      </c>
      <c r="C2045" s="36" t="s">
        <v>7268</v>
      </c>
      <c r="D2045" s="36" t="s">
        <v>4198</v>
      </c>
      <c r="E2045" s="36" t="s">
        <v>4879</v>
      </c>
      <c r="F2045" s="36" t="s">
        <v>679</v>
      </c>
      <c r="G2045" s="36" t="s">
        <v>692</v>
      </c>
      <c r="H2045" s="36" t="s">
        <v>675</v>
      </c>
      <c r="I2045" s="37">
        <v>2.75</v>
      </c>
      <c r="J2045" s="38">
        <v>10000</v>
      </c>
      <c r="K2045" s="36" t="s">
        <v>7381</v>
      </c>
      <c r="L2045" s="39">
        <v>43801</v>
      </c>
      <c r="M2045" s="39">
        <v>43824</v>
      </c>
      <c r="N2045" s="36" t="s">
        <v>4077</v>
      </c>
      <c r="O2045" s="36" t="s">
        <v>6942</v>
      </c>
      <c r="P2045" s="37">
        <v>4.1999999999999997E-3</v>
      </c>
      <c r="Q2045" s="36" t="s">
        <v>677</v>
      </c>
      <c r="R2045" s="36" t="s">
        <v>682</v>
      </c>
      <c r="S2045" s="47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</row>
    <row r="2046" spans="2:37">
      <c r="B2046" s="36" t="s">
        <v>7269</v>
      </c>
      <c r="C2046" s="36" t="s">
        <v>4199</v>
      </c>
      <c r="D2046" s="36" t="s">
        <v>7270</v>
      </c>
      <c r="E2046" s="36" t="s">
        <v>4879</v>
      </c>
      <c r="F2046" s="36" t="s">
        <v>679</v>
      </c>
      <c r="G2046" s="36" t="s">
        <v>692</v>
      </c>
      <c r="H2046" s="36" t="s">
        <v>675</v>
      </c>
      <c r="I2046" s="37">
        <v>2.8</v>
      </c>
      <c r="J2046" s="38">
        <v>10000</v>
      </c>
      <c r="K2046" s="36" t="s">
        <v>7381</v>
      </c>
      <c r="L2046" s="39">
        <v>43801</v>
      </c>
      <c r="M2046" s="39">
        <v>43824</v>
      </c>
      <c r="N2046" s="36" t="s">
        <v>4077</v>
      </c>
      <c r="O2046" s="36" t="s">
        <v>6942</v>
      </c>
      <c r="P2046" s="37">
        <v>9.5999999999999992E-3</v>
      </c>
      <c r="Q2046" s="36" t="s">
        <v>677</v>
      </c>
      <c r="R2046" s="36" t="s">
        <v>682</v>
      </c>
      <c r="S2046" s="47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</row>
    <row r="2047" spans="2:37">
      <c r="B2047" s="36" t="s">
        <v>11693</v>
      </c>
      <c r="C2047" s="36" t="s">
        <v>7271</v>
      </c>
      <c r="D2047" s="36" t="s">
        <v>7272</v>
      </c>
      <c r="E2047" s="36" t="s">
        <v>4879</v>
      </c>
      <c r="F2047" s="36" t="s">
        <v>679</v>
      </c>
      <c r="G2047" s="36" t="s">
        <v>692</v>
      </c>
      <c r="H2047" s="36" t="s">
        <v>675</v>
      </c>
      <c r="I2047" s="37">
        <v>2.85</v>
      </c>
      <c r="J2047" s="38">
        <v>10000</v>
      </c>
      <c r="K2047" s="36" t="s">
        <v>7381</v>
      </c>
      <c r="L2047" s="39">
        <v>43801</v>
      </c>
      <c r="M2047" s="39">
        <v>43824</v>
      </c>
      <c r="N2047" s="36" t="s">
        <v>4077</v>
      </c>
      <c r="O2047" s="36" t="s">
        <v>6942</v>
      </c>
      <c r="P2047" s="37">
        <v>2.0899999999999998E-2</v>
      </c>
      <c r="Q2047" s="36" t="s">
        <v>677</v>
      </c>
      <c r="R2047" s="36" t="s">
        <v>682</v>
      </c>
      <c r="S2047" s="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</row>
    <row r="2048" spans="2:37">
      <c r="B2048" s="36" t="s">
        <v>7273</v>
      </c>
      <c r="C2048" s="36" t="s">
        <v>7274</v>
      </c>
      <c r="D2048" s="36" t="s">
        <v>7275</v>
      </c>
      <c r="E2048" s="36" t="s">
        <v>4879</v>
      </c>
      <c r="F2048" s="36" t="s">
        <v>679</v>
      </c>
      <c r="G2048" s="36" t="s">
        <v>692</v>
      </c>
      <c r="H2048" s="36" t="s">
        <v>675</v>
      </c>
      <c r="I2048" s="37">
        <v>2.9</v>
      </c>
      <c r="J2048" s="38">
        <v>10000</v>
      </c>
      <c r="K2048" s="36" t="s">
        <v>7381</v>
      </c>
      <c r="L2048" s="39">
        <v>43801</v>
      </c>
      <c r="M2048" s="39">
        <v>43824</v>
      </c>
      <c r="N2048" s="36" t="s">
        <v>4077</v>
      </c>
      <c r="O2048" s="36" t="s">
        <v>6942</v>
      </c>
      <c r="P2048" s="37">
        <v>4.0599999999999997E-2</v>
      </c>
      <c r="Q2048" s="36" t="s">
        <v>677</v>
      </c>
      <c r="R2048" s="36" t="s">
        <v>682</v>
      </c>
      <c r="S2048" s="47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</row>
    <row r="2049" spans="2:37">
      <c r="B2049" s="36" t="s">
        <v>524</v>
      </c>
      <c r="C2049" s="36" t="s">
        <v>4200</v>
      </c>
      <c r="D2049" s="36" t="s">
        <v>7276</v>
      </c>
      <c r="E2049" s="36" t="s">
        <v>4879</v>
      </c>
      <c r="F2049" s="36" t="s">
        <v>679</v>
      </c>
      <c r="G2049" s="36" t="s">
        <v>692</v>
      </c>
      <c r="H2049" s="36" t="s">
        <v>675</v>
      </c>
      <c r="I2049" s="37">
        <v>2.95</v>
      </c>
      <c r="J2049" s="38">
        <v>10000</v>
      </c>
      <c r="K2049" s="36" t="s">
        <v>7381</v>
      </c>
      <c r="L2049" s="39">
        <v>43801</v>
      </c>
      <c r="M2049" s="39">
        <v>43824</v>
      </c>
      <c r="N2049" s="36" t="s">
        <v>4077</v>
      </c>
      <c r="O2049" s="36" t="s">
        <v>6942</v>
      </c>
      <c r="P2049" s="37">
        <v>7.0900000000000005E-2</v>
      </c>
      <c r="Q2049" s="36" t="s">
        <v>677</v>
      </c>
      <c r="R2049" s="36" t="s">
        <v>682</v>
      </c>
      <c r="S2049" s="47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</row>
    <row r="2050" spans="2:37">
      <c r="B2050" s="36" t="s">
        <v>7277</v>
      </c>
      <c r="C2050" s="36" t="s">
        <v>525</v>
      </c>
      <c r="D2050" s="36" t="s">
        <v>11694</v>
      </c>
      <c r="E2050" s="36" t="s">
        <v>4879</v>
      </c>
      <c r="F2050" s="36" t="s">
        <v>679</v>
      </c>
      <c r="G2050" s="36" t="s">
        <v>692</v>
      </c>
      <c r="H2050" s="36" t="s">
        <v>675</v>
      </c>
      <c r="I2050" s="37">
        <v>3</v>
      </c>
      <c r="J2050" s="38">
        <v>10000</v>
      </c>
      <c r="K2050" s="36" t="s">
        <v>7381</v>
      </c>
      <c r="L2050" s="39">
        <v>43801</v>
      </c>
      <c r="M2050" s="39">
        <v>43824</v>
      </c>
      <c r="N2050" s="36" t="s">
        <v>4077</v>
      </c>
      <c r="O2050" s="36" t="s">
        <v>6942</v>
      </c>
      <c r="P2050" s="37">
        <v>0.1135</v>
      </c>
      <c r="Q2050" s="36" t="s">
        <v>677</v>
      </c>
      <c r="R2050" s="36" t="s">
        <v>682</v>
      </c>
      <c r="S2050" s="47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</row>
    <row r="2051" spans="2:37">
      <c r="B2051" s="36" t="s">
        <v>11695</v>
      </c>
      <c r="C2051" s="36" t="s">
        <v>7278</v>
      </c>
      <c r="D2051" s="36" t="s">
        <v>7279</v>
      </c>
      <c r="E2051" s="36" t="s">
        <v>4879</v>
      </c>
      <c r="F2051" s="36" t="s">
        <v>679</v>
      </c>
      <c r="G2051" s="36" t="s">
        <v>692</v>
      </c>
      <c r="H2051" s="36" t="s">
        <v>675</v>
      </c>
      <c r="I2051" s="37">
        <v>3.1</v>
      </c>
      <c r="J2051" s="38">
        <v>10000</v>
      </c>
      <c r="K2051" s="36" t="s">
        <v>7381</v>
      </c>
      <c r="L2051" s="39">
        <v>43801</v>
      </c>
      <c r="M2051" s="39">
        <v>43824</v>
      </c>
      <c r="N2051" s="36" t="s">
        <v>4077</v>
      </c>
      <c r="O2051" s="36" t="s">
        <v>6942</v>
      </c>
      <c r="P2051" s="37">
        <v>0.20899999999999999</v>
      </c>
      <c r="Q2051" s="36" t="s">
        <v>677</v>
      </c>
      <c r="R2051" s="36" t="s">
        <v>682</v>
      </c>
      <c r="S2051" s="47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</row>
    <row r="2052" spans="2:37">
      <c r="B2052" s="36" t="s">
        <v>11696</v>
      </c>
      <c r="C2052" s="36" t="s">
        <v>7280</v>
      </c>
      <c r="D2052" s="36" t="s">
        <v>7281</v>
      </c>
      <c r="E2052" s="36" t="s">
        <v>4879</v>
      </c>
      <c r="F2052" s="36" t="s">
        <v>679</v>
      </c>
      <c r="G2052" s="36" t="s">
        <v>692</v>
      </c>
      <c r="H2052" s="36" t="s">
        <v>675</v>
      </c>
      <c r="I2052" s="37">
        <v>3.2</v>
      </c>
      <c r="J2052" s="38">
        <v>10000</v>
      </c>
      <c r="K2052" s="36" t="s">
        <v>7381</v>
      </c>
      <c r="L2052" s="39">
        <v>43801</v>
      </c>
      <c r="M2052" s="39">
        <v>43824</v>
      </c>
      <c r="N2052" s="36" t="s">
        <v>4077</v>
      </c>
      <c r="O2052" s="36" t="s">
        <v>6942</v>
      </c>
      <c r="P2052" s="37">
        <v>0.309</v>
      </c>
      <c r="Q2052" s="36" t="s">
        <v>677</v>
      </c>
      <c r="R2052" s="36" t="s">
        <v>682</v>
      </c>
      <c r="S2052" s="47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</row>
    <row r="2053" spans="2:37">
      <c r="B2053" s="36" t="s">
        <v>11697</v>
      </c>
      <c r="C2053" s="36" t="s">
        <v>11698</v>
      </c>
      <c r="D2053" s="36" t="s">
        <v>11699</v>
      </c>
      <c r="E2053" s="36" t="s">
        <v>4879</v>
      </c>
      <c r="F2053" s="36" t="s">
        <v>679</v>
      </c>
      <c r="G2053" s="36" t="s">
        <v>674</v>
      </c>
      <c r="H2053" s="36" t="s">
        <v>675</v>
      </c>
      <c r="I2053" s="37">
        <v>2.7</v>
      </c>
      <c r="J2053" s="38">
        <v>10000</v>
      </c>
      <c r="K2053" s="36" t="s">
        <v>663</v>
      </c>
      <c r="L2053" s="39">
        <v>43801</v>
      </c>
      <c r="M2053" s="39">
        <v>43852</v>
      </c>
      <c r="N2053" s="36" t="s">
        <v>681</v>
      </c>
      <c r="O2053" s="36" t="s">
        <v>676</v>
      </c>
      <c r="P2053" s="37">
        <v>0.20599999999999999</v>
      </c>
      <c r="Q2053" s="36" t="s">
        <v>677</v>
      </c>
      <c r="R2053" s="36" t="s">
        <v>682</v>
      </c>
      <c r="S2053" s="47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</row>
    <row r="2054" spans="2:37">
      <c r="B2054" s="36" t="s">
        <v>526</v>
      </c>
      <c r="C2054" s="36" t="s">
        <v>4201</v>
      </c>
      <c r="D2054" s="36" t="s">
        <v>7282</v>
      </c>
      <c r="E2054" s="36" t="s">
        <v>4879</v>
      </c>
      <c r="F2054" s="36" t="s">
        <v>679</v>
      </c>
      <c r="G2054" s="36" t="s">
        <v>674</v>
      </c>
      <c r="H2054" s="36" t="s">
        <v>675</v>
      </c>
      <c r="I2054" s="37">
        <v>2.75</v>
      </c>
      <c r="J2054" s="38">
        <v>10000</v>
      </c>
      <c r="K2054" s="36" t="s">
        <v>663</v>
      </c>
      <c r="L2054" s="39">
        <v>43801</v>
      </c>
      <c r="M2054" s="39">
        <v>43852</v>
      </c>
      <c r="N2054" s="36" t="s">
        <v>681</v>
      </c>
      <c r="O2054" s="36" t="s">
        <v>676</v>
      </c>
      <c r="P2054" s="37">
        <v>0.16070000000000001</v>
      </c>
      <c r="Q2054" s="36" t="s">
        <v>677</v>
      </c>
      <c r="R2054" s="36" t="s">
        <v>682</v>
      </c>
      <c r="S2054" s="47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</row>
    <row r="2055" spans="2:37">
      <c r="B2055" s="36" t="s">
        <v>7283</v>
      </c>
      <c r="C2055" s="36" t="s">
        <v>7284</v>
      </c>
      <c r="D2055" s="36" t="s">
        <v>7285</v>
      </c>
      <c r="E2055" s="36" t="s">
        <v>4879</v>
      </c>
      <c r="F2055" s="36" t="s">
        <v>679</v>
      </c>
      <c r="G2055" s="36" t="s">
        <v>674</v>
      </c>
      <c r="H2055" s="36" t="s">
        <v>675</v>
      </c>
      <c r="I2055" s="37">
        <v>2.8</v>
      </c>
      <c r="J2055" s="38">
        <v>10000</v>
      </c>
      <c r="K2055" s="36" t="s">
        <v>663</v>
      </c>
      <c r="L2055" s="39">
        <v>43801</v>
      </c>
      <c r="M2055" s="39">
        <v>43852</v>
      </c>
      <c r="N2055" s="36" t="s">
        <v>681</v>
      </c>
      <c r="O2055" s="36" t="s">
        <v>676</v>
      </c>
      <c r="P2055" s="37">
        <v>0.1187</v>
      </c>
      <c r="Q2055" s="36" t="s">
        <v>677</v>
      </c>
      <c r="R2055" s="36" t="s">
        <v>682</v>
      </c>
      <c r="S2055" s="47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</row>
    <row r="2056" spans="2:37">
      <c r="B2056" s="36" t="s">
        <v>7286</v>
      </c>
      <c r="C2056" s="36" t="s">
        <v>4202</v>
      </c>
      <c r="D2056" s="36" t="s">
        <v>7287</v>
      </c>
      <c r="E2056" s="36" t="s">
        <v>4879</v>
      </c>
      <c r="F2056" s="36" t="s">
        <v>679</v>
      </c>
      <c r="G2056" s="36" t="s">
        <v>674</v>
      </c>
      <c r="H2056" s="36" t="s">
        <v>675</v>
      </c>
      <c r="I2056" s="37">
        <v>2.85</v>
      </c>
      <c r="J2056" s="38">
        <v>10000</v>
      </c>
      <c r="K2056" s="36" t="s">
        <v>663</v>
      </c>
      <c r="L2056" s="39">
        <v>43801</v>
      </c>
      <c r="M2056" s="39">
        <v>43852</v>
      </c>
      <c r="N2056" s="36" t="s">
        <v>681</v>
      </c>
      <c r="O2056" s="36" t="s">
        <v>676</v>
      </c>
      <c r="P2056" s="37">
        <v>8.4599999999999995E-2</v>
      </c>
      <c r="Q2056" s="36" t="s">
        <v>677</v>
      </c>
      <c r="R2056" s="36" t="s">
        <v>682</v>
      </c>
      <c r="S2056" s="47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</row>
    <row r="2057" spans="2:37">
      <c r="B2057" s="36" t="s">
        <v>7288</v>
      </c>
      <c r="C2057" s="36" t="s">
        <v>11700</v>
      </c>
      <c r="D2057" s="36" t="s">
        <v>4203</v>
      </c>
      <c r="E2057" s="36" t="s">
        <v>4879</v>
      </c>
      <c r="F2057" s="36" t="s">
        <v>679</v>
      </c>
      <c r="G2057" s="36" t="s">
        <v>9487</v>
      </c>
      <c r="H2057" s="36" t="s">
        <v>675</v>
      </c>
      <c r="I2057" s="37">
        <v>2.9</v>
      </c>
      <c r="J2057" s="38">
        <v>10000</v>
      </c>
      <c r="K2057" s="36" t="s">
        <v>663</v>
      </c>
      <c r="L2057" s="39">
        <v>43801</v>
      </c>
      <c r="M2057" s="39">
        <v>43852</v>
      </c>
      <c r="N2057" s="36" t="s">
        <v>681</v>
      </c>
      <c r="O2057" s="36" t="s">
        <v>676</v>
      </c>
      <c r="P2057" s="37">
        <v>5.8099999999999999E-2</v>
      </c>
      <c r="Q2057" s="36" t="s">
        <v>677</v>
      </c>
      <c r="R2057" s="36" t="s">
        <v>682</v>
      </c>
      <c r="S2057" s="4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</row>
    <row r="2058" spans="2:37">
      <c r="B2058" s="36" t="s">
        <v>7289</v>
      </c>
      <c r="C2058" s="36" t="s">
        <v>11701</v>
      </c>
      <c r="D2058" s="36" t="s">
        <v>7290</v>
      </c>
      <c r="E2058" s="36" t="s">
        <v>4879</v>
      </c>
      <c r="F2058" s="36" t="s">
        <v>679</v>
      </c>
      <c r="G2058" s="36" t="s">
        <v>674</v>
      </c>
      <c r="H2058" s="36" t="s">
        <v>675</v>
      </c>
      <c r="I2058" s="37">
        <v>2.95</v>
      </c>
      <c r="J2058" s="38">
        <v>10000</v>
      </c>
      <c r="K2058" s="36" t="s">
        <v>663</v>
      </c>
      <c r="L2058" s="39">
        <v>43801</v>
      </c>
      <c r="M2058" s="39">
        <v>43852</v>
      </c>
      <c r="N2058" s="36" t="s">
        <v>681</v>
      </c>
      <c r="O2058" s="36" t="s">
        <v>676</v>
      </c>
      <c r="P2058" s="37">
        <v>3.7400000000000003E-2</v>
      </c>
      <c r="Q2058" s="36" t="s">
        <v>677</v>
      </c>
      <c r="R2058" s="36" t="s">
        <v>682</v>
      </c>
      <c r="S2058" s="47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</row>
    <row r="2059" spans="2:37">
      <c r="B2059" s="36" t="s">
        <v>176</v>
      </c>
      <c r="C2059" s="36" t="s">
        <v>11702</v>
      </c>
      <c r="D2059" s="36" t="s">
        <v>7291</v>
      </c>
      <c r="E2059" s="36" t="s">
        <v>4879</v>
      </c>
      <c r="F2059" s="36" t="s">
        <v>679</v>
      </c>
      <c r="G2059" s="36" t="s">
        <v>674</v>
      </c>
      <c r="H2059" s="36" t="s">
        <v>675</v>
      </c>
      <c r="I2059" s="37">
        <v>3</v>
      </c>
      <c r="J2059" s="38">
        <v>10000</v>
      </c>
      <c r="K2059" s="36" t="s">
        <v>663</v>
      </c>
      <c r="L2059" s="39">
        <v>43801</v>
      </c>
      <c r="M2059" s="39">
        <v>43852</v>
      </c>
      <c r="N2059" s="36" t="s">
        <v>681</v>
      </c>
      <c r="O2059" s="36" t="s">
        <v>676</v>
      </c>
      <c r="P2059" s="37">
        <v>2.35E-2</v>
      </c>
      <c r="Q2059" s="36" t="s">
        <v>677</v>
      </c>
      <c r="R2059" s="36" t="s">
        <v>682</v>
      </c>
      <c r="S2059" s="47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</row>
    <row r="2060" spans="2:37">
      <c r="B2060" s="36" t="s">
        <v>11703</v>
      </c>
      <c r="C2060" s="36" t="s">
        <v>7292</v>
      </c>
      <c r="D2060" s="36" t="s">
        <v>11704</v>
      </c>
      <c r="E2060" s="36" t="s">
        <v>4879</v>
      </c>
      <c r="F2060" s="36" t="s">
        <v>679</v>
      </c>
      <c r="G2060" s="36" t="s">
        <v>674</v>
      </c>
      <c r="H2060" s="36" t="s">
        <v>675</v>
      </c>
      <c r="I2060" s="37">
        <v>3.1</v>
      </c>
      <c r="J2060" s="38">
        <v>10000</v>
      </c>
      <c r="K2060" s="36" t="s">
        <v>663</v>
      </c>
      <c r="L2060" s="39">
        <v>43801</v>
      </c>
      <c r="M2060" s="39">
        <v>43852</v>
      </c>
      <c r="N2060" s="36" t="s">
        <v>681</v>
      </c>
      <c r="O2060" s="36" t="s">
        <v>676</v>
      </c>
      <c r="P2060" s="37">
        <v>8.3000000000000001E-3</v>
      </c>
      <c r="Q2060" s="36" t="s">
        <v>677</v>
      </c>
      <c r="R2060" s="36" t="s">
        <v>682</v>
      </c>
      <c r="S2060" s="47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</row>
    <row r="2061" spans="2:37">
      <c r="B2061" s="36" t="s">
        <v>7293</v>
      </c>
      <c r="C2061" s="36" t="s">
        <v>7294</v>
      </c>
      <c r="D2061" s="36" t="s">
        <v>11705</v>
      </c>
      <c r="E2061" s="36" t="s">
        <v>4879</v>
      </c>
      <c r="F2061" s="36" t="s">
        <v>679</v>
      </c>
      <c r="G2061" s="36" t="s">
        <v>674</v>
      </c>
      <c r="H2061" s="36" t="s">
        <v>675</v>
      </c>
      <c r="I2061" s="37">
        <v>3.2</v>
      </c>
      <c r="J2061" s="38">
        <v>10000</v>
      </c>
      <c r="K2061" s="36" t="s">
        <v>663</v>
      </c>
      <c r="L2061" s="39">
        <v>43801</v>
      </c>
      <c r="M2061" s="39">
        <v>43852</v>
      </c>
      <c r="N2061" s="36" t="s">
        <v>681</v>
      </c>
      <c r="O2061" s="36" t="s">
        <v>676</v>
      </c>
      <c r="P2061" s="37">
        <v>3.3999999999999998E-3</v>
      </c>
      <c r="Q2061" s="36" t="s">
        <v>677</v>
      </c>
      <c r="R2061" s="36" t="s">
        <v>682</v>
      </c>
      <c r="S2061" s="47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</row>
    <row r="2062" spans="2:37">
      <c r="B2062" s="36" t="s">
        <v>7295</v>
      </c>
      <c r="C2062" s="36" t="s">
        <v>7296</v>
      </c>
      <c r="D2062" s="36" t="s">
        <v>7297</v>
      </c>
      <c r="E2062" s="36" t="s">
        <v>4879</v>
      </c>
      <c r="F2062" s="36" t="s">
        <v>679</v>
      </c>
      <c r="G2062" s="36" t="s">
        <v>692</v>
      </c>
      <c r="H2062" s="36" t="s">
        <v>675</v>
      </c>
      <c r="I2062" s="37">
        <v>2.7</v>
      </c>
      <c r="J2062" s="38">
        <v>10000</v>
      </c>
      <c r="K2062" s="36" t="s">
        <v>663</v>
      </c>
      <c r="L2062" s="39">
        <v>43801</v>
      </c>
      <c r="M2062" s="39">
        <v>43852</v>
      </c>
      <c r="N2062" s="36" t="s">
        <v>681</v>
      </c>
      <c r="O2062" s="36" t="s">
        <v>676</v>
      </c>
      <c r="P2062" s="37">
        <v>5.7999999999999996E-3</v>
      </c>
      <c r="Q2062" s="36" t="s">
        <v>677</v>
      </c>
      <c r="R2062" s="36" t="s">
        <v>682</v>
      </c>
      <c r="S2062" s="47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</row>
    <row r="2063" spans="2:37">
      <c r="B2063" s="36" t="s">
        <v>527</v>
      </c>
      <c r="C2063" s="36" t="s">
        <v>7298</v>
      </c>
      <c r="D2063" s="36" t="s">
        <v>7299</v>
      </c>
      <c r="E2063" s="36" t="s">
        <v>4879</v>
      </c>
      <c r="F2063" s="36" t="s">
        <v>679</v>
      </c>
      <c r="G2063" s="36" t="s">
        <v>692</v>
      </c>
      <c r="H2063" s="36" t="s">
        <v>675</v>
      </c>
      <c r="I2063" s="37">
        <v>2.75</v>
      </c>
      <c r="J2063" s="38">
        <v>10000</v>
      </c>
      <c r="K2063" s="36" t="s">
        <v>663</v>
      </c>
      <c r="L2063" s="39">
        <v>43801</v>
      </c>
      <c r="M2063" s="39">
        <v>43852</v>
      </c>
      <c r="N2063" s="36" t="s">
        <v>681</v>
      </c>
      <c r="O2063" s="36" t="s">
        <v>676</v>
      </c>
      <c r="P2063" s="37">
        <v>1.1900000000000001E-2</v>
      </c>
      <c r="Q2063" s="36" t="s">
        <v>677</v>
      </c>
      <c r="R2063" s="36" t="s">
        <v>682</v>
      </c>
      <c r="S2063" s="47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</row>
    <row r="2064" spans="2:37">
      <c r="B2064" s="36" t="s">
        <v>7300</v>
      </c>
      <c r="C2064" s="36" t="s">
        <v>7301</v>
      </c>
      <c r="D2064" s="36" t="s">
        <v>7302</v>
      </c>
      <c r="E2064" s="36" t="s">
        <v>4879</v>
      </c>
      <c r="F2064" s="36" t="s">
        <v>9453</v>
      </c>
      <c r="G2064" s="36" t="s">
        <v>692</v>
      </c>
      <c r="H2064" s="36" t="s">
        <v>675</v>
      </c>
      <c r="I2064" s="37">
        <v>2.8</v>
      </c>
      <c r="J2064" s="38">
        <v>10000</v>
      </c>
      <c r="K2064" s="36" t="s">
        <v>663</v>
      </c>
      <c r="L2064" s="39">
        <v>43801</v>
      </c>
      <c r="M2064" s="39">
        <v>43852</v>
      </c>
      <c r="N2064" s="36" t="s">
        <v>681</v>
      </c>
      <c r="O2064" s="36" t="s">
        <v>676</v>
      </c>
      <c r="P2064" s="37">
        <v>2.29E-2</v>
      </c>
      <c r="Q2064" s="36" t="s">
        <v>677</v>
      </c>
      <c r="R2064" s="36" t="s">
        <v>682</v>
      </c>
      <c r="S2064" s="47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</row>
    <row r="2065" spans="2:37">
      <c r="B2065" s="36" t="s">
        <v>4204</v>
      </c>
      <c r="C2065" s="36" t="s">
        <v>528</v>
      </c>
      <c r="D2065" s="36" t="s">
        <v>7303</v>
      </c>
      <c r="E2065" s="36" t="s">
        <v>4879</v>
      </c>
      <c r="F2065" s="36" t="s">
        <v>679</v>
      </c>
      <c r="G2065" s="36" t="s">
        <v>692</v>
      </c>
      <c r="H2065" s="36" t="s">
        <v>675</v>
      </c>
      <c r="I2065" s="37">
        <v>2.85</v>
      </c>
      <c r="J2065" s="38">
        <v>10000</v>
      </c>
      <c r="K2065" s="36" t="s">
        <v>663</v>
      </c>
      <c r="L2065" s="39">
        <v>43801</v>
      </c>
      <c r="M2065" s="39">
        <v>43852</v>
      </c>
      <c r="N2065" s="36" t="s">
        <v>681</v>
      </c>
      <c r="O2065" s="36" t="s">
        <v>676</v>
      </c>
      <c r="P2065" s="37">
        <v>3.8100000000000002E-2</v>
      </c>
      <c r="Q2065" s="36" t="s">
        <v>677</v>
      </c>
      <c r="R2065" s="36" t="s">
        <v>682</v>
      </c>
      <c r="S2065" s="47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</row>
    <row r="2066" spans="2:37">
      <c r="B2066" s="36" t="s">
        <v>7304</v>
      </c>
      <c r="C2066" s="36" t="s">
        <v>7305</v>
      </c>
      <c r="D2066" s="36" t="s">
        <v>7306</v>
      </c>
      <c r="E2066" s="36" t="s">
        <v>4879</v>
      </c>
      <c r="F2066" s="36" t="s">
        <v>9453</v>
      </c>
      <c r="G2066" s="36" t="s">
        <v>692</v>
      </c>
      <c r="H2066" s="36" t="s">
        <v>675</v>
      </c>
      <c r="I2066" s="37">
        <v>2.9</v>
      </c>
      <c r="J2066" s="38">
        <v>10000</v>
      </c>
      <c r="K2066" s="36" t="s">
        <v>663</v>
      </c>
      <c r="L2066" s="39">
        <v>43801</v>
      </c>
      <c r="M2066" s="39">
        <v>43852</v>
      </c>
      <c r="N2066" s="36" t="s">
        <v>681</v>
      </c>
      <c r="O2066" s="36" t="s">
        <v>676</v>
      </c>
      <c r="P2066" s="37">
        <v>5.91E-2</v>
      </c>
      <c r="Q2066" s="36" t="s">
        <v>677</v>
      </c>
      <c r="R2066" s="36" t="s">
        <v>682</v>
      </c>
      <c r="S2066" s="47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</row>
    <row r="2067" spans="2:37">
      <c r="B2067" s="36" t="s">
        <v>11706</v>
      </c>
      <c r="C2067" s="36" t="s">
        <v>529</v>
      </c>
      <c r="D2067" s="36" t="s">
        <v>11707</v>
      </c>
      <c r="E2067" s="36" t="s">
        <v>4879</v>
      </c>
      <c r="F2067" s="36" t="s">
        <v>679</v>
      </c>
      <c r="G2067" s="36" t="s">
        <v>692</v>
      </c>
      <c r="H2067" s="36" t="s">
        <v>675</v>
      </c>
      <c r="I2067" s="37">
        <v>2.95</v>
      </c>
      <c r="J2067" s="38">
        <v>10000</v>
      </c>
      <c r="K2067" s="36" t="s">
        <v>663</v>
      </c>
      <c r="L2067" s="39">
        <v>43801</v>
      </c>
      <c r="M2067" s="39">
        <v>43852</v>
      </c>
      <c r="N2067" s="36" t="s">
        <v>681</v>
      </c>
      <c r="O2067" s="36" t="s">
        <v>676</v>
      </c>
      <c r="P2067" s="37">
        <v>8.8099999999999998E-2</v>
      </c>
      <c r="Q2067" s="36" t="s">
        <v>677</v>
      </c>
      <c r="R2067" s="36" t="s">
        <v>682</v>
      </c>
      <c r="S2067" s="4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</row>
    <row r="2068" spans="2:37">
      <c r="B2068" s="36" t="s">
        <v>7307</v>
      </c>
      <c r="C2068" s="36" t="s">
        <v>4205</v>
      </c>
      <c r="D2068" s="36" t="s">
        <v>7308</v>
      </c>
      <c r="E2068" s="36" t="s">
        <v>4879</v>
      </c>
      <c r="F2068" s="36" t="s">
        <v>679</v>
      </c>
      <c r="G2068" s="36" t="s">
        <v>692</v>
      </c>
      <c r="H2068" s="36" t="s">
        <v>675</v>
      </c>
      <c r="I2068" s="37">
        <v>3</v>
      </c>
      <c r="J2068" s="38">
        <v>10000</v>
      </c>
      <c r="K2068" s="36" t="s">
        <v>663</v>
      </c>
      <c r="L2068" s="39">
        <v>43801</v>
      </c>
      <c r="M2068" s="39">
        <v>43852</v>
      </c>
      <c r="N2068" s="36" t="s">
        <v>681</v>
      </c>
      <c r="O2068" s="36" t="s">
        <v>676</v>
      </c>
      <c r="P2068" s="37">
        <v>0.1244</v>
      </c>
      <c r="Q2068" s="36" t="s">
        <v>677</v>
      </c>
      <c r="R2068" s="36" t="s">
        <v>682</v>
      </c>
      <c r="S2068" s="47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</row>
    <row r="2069" spans="2:37">
      <c r="B2069" s="36" t="s">
        <v>11708</v>
      </c>
      <c r="C2069" s="36" t="s">
        <v>530</v>
      </c>
      <c r="D2069" s="36" t="s">
        <v>7309</v>
      </c>
      <c r="E2069" s="36" t="s">
        <v>4879</v>
      </c>
      <c r="F2069" s="36" t="s">
        <v>679</v>
      </c>
      <c r="G2069" s="36" t="s">
        <v>692</v>
      </c>
      <c r="H2069" s="36" t="s">
        <v>675</v>
      </c>
      <c r="I2069" s="37">
        <v>3.1</v>
      </c>
      <c r="J2069" s="38">
        <v>10000</v>
      </c>
      <c r="K2069" s="36" t="s">
        <v>663</v>
      </c>
      <c r="L2069" s="39">
        <v>43801</v>
      </c>
      <c r="M2069" s="39">
        <v>43852</v>
      </c>
      <c r="N2069" s="36" t="s">
        <v>681</v>
      </c>
      <c r="O2069" s="36" t="s">
        <v>676</v>
      </c>
      <c r="P2069" s="37">
        <v>0.2112</v>
      </c>
      <c r="Q2069" s="36" t="s">
        <v>677</v>
      </c>
      <c r="R2069" s="36" t="s">
        <v>682</v>
      </c>
      <c r="S2069" s="47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</row>
    <row r="2070" spans="2:37">
      <c r="B2070" s="36" t="s">
        <v>7310</v>
      </c>
      <c r="C2070" s="36" t="s">
        <v>7311</v>
      </c>
      <c r="D2070" s="36" t="s">
        <v>7312</v>
      </c>
      <c r="E2070" s="36" t="s">
        <v>4879</v>
      </c>
      <c r="F2070" s="36" t="s">
        <v>679</v>
      </c>
      <c r="G2070" s="36" t="s">
        <v>692</v>
      </c>
      <c r="H2070" s="36" t="s">
        <v>675</v>
      </c>
      <c r="I2070" s="37">
        <v>3.2</v>
      </c>
      <c r="J2070" s="38">
        <v>10000</v>
      </c>
      <c r="K2070" s="36" t="s">
        <v>663</v>
      </c>
      <c r="L2070" s="39">
        <v>43801</v>
      </c>
      <c r="M2070" s="39">
        <v>43852</v>
      </c>
      <c r="N2070" s="36" t="s">
        <v>681</v>
      </c>
      <c r="O2070" s="36" t="s">
        <v>676</v>
      </c>
      <c r="P2070" s="37">
        <v>0.309</v>
      </c>
      <c r="Q2070" s="36" t="s">
        <v>677</v>
      </c>
      <c r="R2070" s="36" t="s">
        <v>682</v>
      </c>
      <c r="S2070" s="47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</row>
    <row r="2071" spans="2:37">
      <c r="B2071" s="36" t="s">
        <v>7313</v>
      </c>
      <c r="C2071" s="36" t="s">
        <v>11709</v>
      </c>
      <c r="D2071" s="36" t="s">
        <v>11710</v>
      </c>
      <c r="E2071" s="36" t="s">
        <v>4879</v>
      </c>
      <c r="F2071" s="36" t="s">
        <v>679</v>
      </c>
      <c r="G2071" s="36" t="s">
        <v>674</v>
      </c>
      <c r="H2071" s="36" t="s">
        <v>675</v>
      </c>
      <c r="I2071" s="37">
        <v>2.7</v>
      </c>
      <c r="J2071" s="38">
        <v>10000</v>
      </c>
      <c r="K2071" s="36" t="s">
        <v>129</v>
      </c>
      <c r="L2071" s="39">
        <v>43801</v>
      </c>
      <c r="M2071" s="39">
        <v>43915</v>
      </c>
      <c r="N2071" s="36" t="s">
        <v>133</v>
      </c>
      <c r="O2071" s="36" t="s">
        <v>907</v>
      </c>
      <c r="P2071" s="37">
        <v>0.23139999999999999</v>
      </c>
      <c r="Q2071" s="36" t="s">
        <v>677</v>
      </c>
      <c r="R2071" s="36" t="s">
        <v>9492</v>
      </c>
      <c r="S2071" s="47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</row>
    <row r="2072" spans="2:37">
      <c r="B2072" s="36" t="s">
        <v>4206</v>
      </c>
      <c r="C2072" s="36" t="s">
        <v>7314</v>
      </c>
      <c r="D2072" s="36" t="s">
        <v>7315</v>
      </c>
      <c r="E2072" s="36" t="s">
        <v>4879</v>
      </c>
      <c r="F2072" s="36" t="s">
        <v>679</v>
      </c>
      <c r="G2072" s="36" t="s">
        <v>674</v>
      </c>
      <c r="H2072" s="36" t="s">
        <v>675</v>
      </c>
      <c r="I2072" s="37">
        <v>2.75</v>
      </c>
      <c r="J2072" s="38">
        <v>10000</v>
      </c>
      <c r="K2072" s="36" t="s">
        <v>129</v>
      </c>
      <c r="L2072" s="39">
        <v>43801</v>
      </c>
      <c r="M2072" s="39">
        <v>43915</v>
      </c>
      <c r="N2072" s="36" t="s">
        <v>133</v>
      </c>
      <c r="O2072" s="36" t="s">
        <v>907</v>
      </c>
      <c r="P2072" s="37">
        <v>0.19139999999999999</v>
      </c>
      <c r="Q2072" s="36" t="s">
        <v>677</v>
      </c>
      <c r="R2072" s="36" t="s">
        <v>682</v>
      </c>
      <c r="S2072" s="47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</row>
    <row r="2073" spans="2:37">
      <c r="B2073" s="36" t="s">
        <v>11711</v>
      </c>
      <c r="C2073" s="36" t="s">
        <v>7316</v>
      </c>
      <c r="D2073" s="36" t="s">
        <v>7317</v>
      </c>
      <c r="E2073" s="36" t="s">
        <v>4879</v>
      </c>
      <c r="F2073" s="36" t="s">
        <v>679</v>
      </c>
      <c r="G2073" s="36" t="s">
        <v>674</v>
      </c>
      <c r="H2073" s="36" t="s">
        <v>675</v>
      </c>
      <c r="I2073" s="37">
        <v>2.8</v>
      </c>
      <c r="J2073" s="38">
        <v>10000</v>
      </c>
      <c r="K2073" s="36" t="s">
        <v>129</v>
      </c>
      <c r="L2073" s="39">
        <v>43801</v>
      </c>
      <c r="M2073" s="39">
        <v>43915</v>
      </c>
      <c r="N2073" s="36" t="s">
        <v>133</v>
      </c>
      <c r="O2073" s="36" t="s">
        <v>907</v>
      </c>
      <c r="P2073" s="37">
        <v>0.155</v>
      </c>
      <c r="Q2073" s="36" t="s">
        <v>677</v>
      </c>
      <c r="R2073" s="36" t="s">
        <v>682</v>
      </c>
      <c r="S2073" s="47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</row>
    <row r="2074" spans="2:37">
      <c r="B2074" s="36" t="s">
        <v>11712</v>
      </c>
      <c r="C2074" s="36" t="s">
        <v>7318</v>
      </c>
      <c r="D2074" s="36" t="s">
        <v>7319</v>
      </c>
      <c r="E2074" s="36" t="s">
        <v>4879</v>
      </c>
      <c r="F2074" s="36" t="s">
        <v>679</v>
      </c>
      <c r="G2074" s="36" t="s">
        <v>674</v>
      </c>
      <c r="H2074" s="36" t="s">
        <v>675</v>
      </c>
      <c r="I2074" s="37">
        <v>2.85</v>
      </c>
      <c r="J2074" s="38">
        <v>10000</v>
      </c>
      <c r="K2074" s="36" t="s">
        <v>129</v>
      </c>
      <c r="L2074" s="39">
        <v>43801</v>
      </c>
      <c r="M2074" s="39">
        <v>43915</v>
      </c>
      <c r="N2074" s="36" t="s">
        <v>133</v>
      </c>
      <c r="O2074" s="36" t="s">
        <v>907</v>
      </c>
      <c r="P2074" s="37">
        <v>0.1232</v>
      </c>
      <c r="Q2074" s="36" t="s">
        <v>677</v>
      </c>
      <c r="R2074" s="36" t="s">
        <v>682</v>
      </c>
      <c r="S2074" s="47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</row>
    <row r="2075" spans="2:37">
      <c r="B2075" s="36" t="s">
        <v>7320</v>
      </c>
      <c r="C2075" s="36" t="s">
        <v>4207</v>
      </c>
      <c r="D2075" s="36" t="s">
        <v>11713</v>
      </c>
      <c r="E2075" s="36" t="s">
        <v>4879</v>
      </c>
      <c r="F2075" s="36" t="s">
        <v>679</v>
      </c>
      <c r="G2075" s="36" t="s">
        <v>674</v>
      </c>
      <c r="H2075" s="36" t="s">
        <v>675</v>
      </c>
      <c r="I2075" s="37">
        <v>2.9</v>
      </c>
      <c r="J2075" s="38">
        <v>10000</v>
      </c>
      <c r="K2075" s="36" t="s">
        <v>129</v>
      </c>
      <c r="L2075" s="39">
        <v>43801</v>
      </c>
      <c r="M2075" s="39">
        <v>43915</v>
      </c>
      <c r="N2075" s="36" t="s">
        <v>133</v>
      </c>
      <c r="O2075" s="36" t="s">
        <v>907</v>
      </c>
      <c r="P2075" s="37">
        <v>9.5399999999999999E-2</v>
      </c>
      <c r="Q2075" s="36" t="s">
        <v>677</v>
      </c>
      <c r="R2075" s="36" t="s">
        <v>682</v>
      </c>
      <c r="S2075" s="47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</row>
    <row r="2076" spans="2:37">
      <c r="B2076" s="36" t="s">
        <v>11714</v>
      </c>
      <c r="C2076" s="36" t="s">
        <v>11715</v>
      </c>
      <c r="D2076" s="36" t="s">
        <v>4208</v>
      </c>
      <c r="E2076" s="36" t="s">
        <v>4879</v>
      </c>
      <c r="F2076" s="36" t="s">
        <v>679</v>
      </c>
      <c r="G2076" s="36" t="s">
        <v>674</v>
      </c>
      <c r="H2076" s="36" t="s">
        <v>675</v>
      </c>
      <c r="I2076" s="37">
        <v>2.95</v>
      </c>
      <c r="J2076" s="38">
        <v>10000</v>
      </c>
      <c r="K2076" s="36" t="s">
        <v>129</v>
      </c>
      <c r="L2076" s="39">
        <v>43801</v>
      </c>
      <c r="M2076" s="39">
        <v>43915</v>
      </c>
      <c r="N2076" s="36" t="s">
        <v>133</v>
      </c>
      <c r="O2076" s="36" t="s">
        <v>907</v>
      </c>
      <c r="P2076" s="37">
        <v>7.22E-2</v>
      </c>
      <c r="Q2076" s="36" t="s">
        <v>677</v>
      </c>
      <c r="R2076" s="36" t="s">
        <v>682</v>
      </c>
      <c r="S2076" s="47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</row>
    <row r="2077" spans="2:37">
      <c r="B2077" s="36" t="s">
        <v>531</v>
      </c>
      <c r="C2077" s="36" t="s">
        <v>7321</v>
      </c>
      <c r="D2077" s="36" t="s">
        <v>7322</v>
      </c>
      <c r="E2077" s="36" t="s">
        <v>4879</v>
      </c>
      <c r="F2077" s="36" t="s">
        <v>679</v>
      </c>
      <c r="G2077" s="36" t="s">
        <v>674</v>
      </c>
      <c r="H2077" s="36" t="s">
        <v>675</v>
      </c>
      <c r="I2077" s="37">
        <v>3</v>
      </c>
      <c r="J2077" s="38">
        <v>10000</v>
      </c>
      <c r="K2077" s="36" t="s">
        <v>129</v>
      </c>
      <c r="L2077" s="39">
        <v>43801</v>
      </c>
      <c r="M2077" s="39">
        <v>43915</v>
      </c>
      <c r="N2077" s="36" t="s">
        <v>133</v>
      </c>
      <c r="O2077" s="36" t="s">
        <v>907</v>
      </c>
      <c r="P2077" s="37">
        <v>5.3999999999999999E-2</v>
      </c>
      <c r="Q2077" s="36" t="s">
        <v>677</v>
      </c>
      <c r="R2077" s="36" t="s">
        <v>682</v>
      </c>
      <c r="S2077" s="4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</row>
    <row r="2078" spans="2:37">
      <c r="B2078" s="36" t="s">
        <v>7323</v>
      </c>
      <c r="C2078" s="36" t="s">
        <v>7324</v>
      </c>
      <c r="D2078" s="36" t="s">
        <v>4209</v>
      </c>
      <c r="E2078" s="36" t="s">
        <v>4879</v>
      </c>
      <c r="F2078" s="36" t="s">
        <v>679</v>
      </c>
      <c r="G2078" s="36" t="s">
        <v>674</v>
      </c>
      <c r="H2078" s="36" t="s">
        <v>675</v>
      </c>
      <c r="I2078" s="37">
        <v>3.1</v>
      </c>
      <c r="J2078" s="38">
        <v>10000</v>
      </c>
      <c r="K2078" s="36" t="s">
        <v>129</v>
      </c>
      <c r="L2078" s="39">
        <v>43801</v>
      </c>
      <c r="M2078" s="39">
        <v>43915</v>
      </c>
      <c r="N2078" s="36" t="s">
        <v>133</v>
      </c>
      <c r="O2078" s="36" t="s">
        <v>907</v>
      </c>
      <c r="P2078" s="37">
        <v>2.86E-2</v>
      </c>
      <c r="Q2078" s="36" t="s">
        <v>677</v>
      </c>
      <c r="R2078" s="36" t="s">
        <v>682</v>
      </c>
      <c r="S2078" s="47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</row>
    <row r="2079" spans="2:37">
      <c r="B2079" s="36" t="s">
        <v>11716</v>
      </c>
      <c r="C2079" s="36" t="s">
        <v>7325</v>
      </c>
      <c r="D2079" s="36" t="s">
        <v>7326</v>
      </c>
      <c r="E2079" s="36" t="s">
        <v>4879</v>
      </c>
      <c r="F2079" s="36" t="s">
        <v>679</v>
      </c>
      <c r="G2079" s="36" t="s">
        <v>674</v>
      </c>
      <c r="H2079" s="36" t="s">
        <v>675</v>
      </c>
      <c r="I2079" s="37">
        <v>3.2</v>
      </c>
      <c r="J2079" s="38">
        <v>10000</v>
      </c>
      <c r="K2079" s="36" t="s">
        <v>129</v>
      </c>
      <c r="L2079" s="39">
        <v>43801</v>
      </c>
      <c r="M2079" s="39">
        <v>43915</v>
      </c>
      <c r="N2079" s="36" t="s">
        <v>133</v>
      </c>
      <c r="O2079" s="36" t="s">
        <v>907</v>
      </c>
      <c r="P2079" s="37">
        <v>1.4500000000000001E-2</v>
      </c>
      <c r="Q2079" s="36" t="s">
        <v>677</v>
      </c>
      <c r="R2079" s="36" t="s">
        <v>682</v>
      </c>
      <c r="S2079" s="47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</row>
    <row r="2080" spans="2:37">
      <c r="B2080" s="36" t="s">
        <v>11717</v>
      </c>
      <c r="C2080" s="36" t="s">
        <v>11718</v>
      </c>
      <c r="D2080" s="36" t="s">
        <v>7327</v>
      </c>
      <c r="E2080" s="36" t="s">
        <v>4879</v>
      </c>
      <c r="F2080" s="36" t="s">
        <v>679</v>
      </c>
      <c r="G2080" s="36" t="s">
        <v>692</v>
      </c>
      <c r="H2080" s="36" t="s">
        <v>675</v>
      </c>
      <c r="I2080" s="37">
        <v>2.7</v>
      </c>
      <c r="J2080" s="38">
        <v>10000</v>
      </c>
      <c r="K2080" s="36" t="s">
        <v>129</v>
      </c>
      <c r="L2080" s="39">
        <v>43801</v>
      </c>
      <c r="M2080" s="39">
        <v>43915</v>
      </c>
      <c r="N2080" s="36" t="s">
        <v>133</v>
      </c>
      <c r="O2080" s="36" t="s">
        <v>907</v>
      </c>
      <c r="P2080" s="37">
        <v>0.02</v>
      </c>
      <c r="Q2080" s="36" t="s">
        <v>677</v>
      </c>
      <c r="R2080" s="36" t="s">
        <v>682</v>
      </c>
      <c r="S2080" s="47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</row>
    <row r="2081" spans="2:37">
      <c r="B2081" s="36" t="s">
        <v>7328</v>
      </c>
      <c r="C2081" s="36" t="s">
        <v>7329</v>
      </c>
      <c r="D2081" s="36" t="s">
        <v>7330</v>
      </c>
      <c r="E2081" s="36" t="s">
        <v>4879</v>
      </c>
      <c r="F2081" s="36" t="s">
        <v>679</v>
      </c>
      <c r="G2081" s="36" t="s">
        <v>692</v>
      </c>
      <c r="H2081" s="36" t="s">
        <v>675</v>
      </c>
      <c r="I2081" s="37">
        <v>2.75</v>
      </c>
      <c r="J2081" s="38">
        <v>10000</v>
      </c>
      <c r="K2081" s="36" t="s">
        <v>129</v>
      </c>
      <c r="L2081" s="39">
        <v>43801</v>
      </c>
      <c r="M2081" s="39">
        <v>43915</v>
      </c>
      <c r="N2081" s="36" t="s">
        <v>133</v>
      </c>
      <c r="O2081" s="36" t="s">
        <v>907</v>
      </c>
      <c r="P2081" s="37">
        <v>2.9700000000000001E-2</v>
      </c>
      <c r="Q2081" s="36" t="s">
        <v>677</v>
      </c>
      <c r="R2081" s="36" t="s">
        <v>682</v>
      </c>
      <c r="S2081" s="47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</row>
    <row r="2082" spans="2:37">
      <c r="B2082" s="36" t="s">
        <v>7331</v>
      </c>
      <c r="C2082" s="36" t="s">
        <v>7332</v>
      </c>
      <c r="D2082" s="36" t="s">
        <v>11719</v>
      </c>
      <c r="E2082" s="36" t="s">
        <v>4879</v>
      </c>
      <c r="F2082" s="36" t="s">
        <v>679</v>
      </c>
      <c r="G2082" s="36" t="s">
        <v>692</v>
      </c>
      <c r="H2082" s="36" t="s">
        <v>675</v>
      </c>
      <c r="I2082" s="37">
        <v>2.8</v>
      </c>
      <c r="J2082" s="38">
        <v>10000</v>
      </c>
      <c r="K2082" s="36" t="s">
        <v>129</v>
      </c>
      <c r="L2082" s="39">
        <v>43801</v>
      </c>
      <c r="M2082" s="39">
        <v>43915</v>
      </c>
      <c r="N2082" s="36" t="s">
        <v>133</v>
      </c>
      <c r="O2082" s="36" t="s">
        <v>907</v>
      </c>
      <c r="P2082" s="37">
        <v>4.3200000000000002E-2</v>
      </c>
      <c r="Q2082" s="36" t="s">
        <v>677</v>
      </c>
      <c r="R2082" s="36" t="s">
        <v>682</v>
      </c>
      <c r="S2082" s="47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</row>
    <row r="2083" spans="2:37">
      <c r="B2083" s="36" t="s">
        <v>7333</v>
      </c>
      <c r="C2083" s="36" t="s">
        <v>4210</v>
      </c>
      <c r="D2083" s="36" t="s">
        <v>7334</v>
      </c>
      <c r="E2083" s="36" t="s">
        <v>4879</v>
      </c>
      <c r="F2083" s="36" t="s">
        <v>679</v>
      </c>
      <c r="G2083" s="36" t="s">
        <v>692</v>
      </c>
      <c r="H2083" s="36" t="s">
        <v>675</v>
      </c>
      <c r="I2083" s="37">
        <v>2.85</v>
      </c>
      <c r="J2083" s="38">
        <v>10000</v>
      </c>
      <c r="K2083" s="36" t="s">
        <v>129</v>
      </c>
      <c r="L2083" s="39">
        <v>43801</v>
      </c>
      <c r="M2083" s="39">
        <v>43915</v>
      </c>
      <c r="N2083" s="36" t="s">
        <v>133</v>
      </c>
      <c r="O2083" s="36" t="s">
        <v>907</v>
      </c>
      <c r="P2083" s="37">
        <v>6.08E-2</v>
      </c>
      <c r="Q2083" s="36" t="s">
        <v>677</v>
      </c>
      <c r="R2083" s="36" t="s">
        <v>682</v>
      </c>
      <c r="S2083" s="47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</row>
    <row r="2084" spans="2:37">
      <c r="B2084" s="36" t="s">
        <v>11720</v>
      </c>
      <c r="C2084" s="36" t="s">
        <v>532</v>
      </c>
      <c r="D2084" s="36" t="s">
        <v>7335</v>
      </c>
      <c r="E2084" s="36" t="s">
        <v>4879</v>
      </c>
      <c r="F2084" s="36" t="s">
        <v>679</v>
      </c>
      <c r="G2084" s="36" t="s">
        <v>692</v>
      </c>
      <c r="H2084" s="36" t="s">
        <v>9446</v>
      </c>
      <c r="I2084" s="37">
        <v>2.9</v>
      </c>
      <c r="J2084" s="38">
        <v>10000</v>
      </c>
      <c r="K2084" s="36" t="s">
        <v>129</v>
      </c>
      <c r="L2084" s="39">
        <v>43801</v>
      </c>
      <c r="M2084" s="39">
        <v>43915</v>
      </c>
      <c r="N2084" s="36" t="s">
        <v>133</v>
      </c>
      <c r="O2084" s="36" t="s">
        <v>907</v>
      </c>
      <c r="P2084" s="37">
        <v>8.2900000000000001E-2</v>
      </c>
      <c r="Q2084" s="36" t="s">
        <v>677</v>
      </c>
      <c r="R2084" s="36" t="s">
        <v>682</v>
      </c>
      <c r="S2084" s="47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</row>
    <row r="2085" spans="2:37">
      <c r="B2085" s="36" t="s">
        <v>7336</v>
      </c>
      <c r="C2085" s="36" t="s">
        <v>7337</v>
      </c>
      <c r="D2085" s="36" t="s">
        <v>533</v>
      </c>
      <c r="E2085" s="36" t="s">
        <v>4879</v>
      </c>
      <c r="F2085" s="36" t="s">
        <v>679</v>
      </c>
      <c r="G2085" s="36" t="s">
        <v>692</v>
      </c>
      <c r="H2085" s="36" t="s">
        <v>675</v>
      </c>
      <c r="I2085" s="37">
        <v>2.95</v>
      </c>
      <c r="J2085" s="38">
        <v>10000</v>
      </c>
      <c r="K2085" s="36" t="s">
        <v>129</v>
      </c>
      <c r="L2085" s="39">
        <v>43801</v>
      </c>
      <c r="M2085" s="39">
        <v>43915</v>
      </c>
      <c r="N2085" s="36" t="s">
        <v>133</v>
      </c>
      <c r="O2085" s="36" t="s">
        <v>907</v>
      </c>
      <c r="P2085" s="37">
        <v>0.10920000000000001</v>
      </c>
      <c r="Q2085" s="36" t="s">
        <v>677</v>
      </c>
      <c r="R2085" s="36" t="s">
        <v>682</v>
      </c>
      <c r="S2085" s="47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</row>
    <row r="2086" spans="2:37">
      <c r="B2086" s="36" t="s">
        <v>4211</v>
      </c>
      <c r="C2086" s="36" t="s">
        <v>7338</v>
      </c>
      <c r="D2086" s="36" t="s">
        <v>4212</v>
      </c>
      <c r="E2086" s="36" t="s">
        <v>4879</v>
      </c>
      <c r="F2086" s="36" t="s">
        <v>679</v>
      </c>
      <c r="G2086" s="36" t="s">
        <v>692</v>
      </c>
      <c r="H2086" s="36" t="s">
        <v>675</v>
      </c>
      <c r="I2086" s="37">
        <v>3</v>
      </c>
      <c r="J2086" s="38">
        <v>10000</v>
      </c>
      <c r="K2086" s="36" t="s">
        <v>129</v>
      </c>
      <c r="L2086" s="39">
        <v>43801</v>
      </c>
      <c r="M2086" s="39">
        <v>43915</v>
      </c>
      <c r="N2086" s="36" t="s">
        <v>133</v>
      </c>
      <c r="O2086" s="36" t="s">
        <v>907</v>
      </c>
      <c r="P2086" s="37">
        <v>0.14149999999999999</v>
      </c>
      <c r="Q2086" s="36" t="s">
        <v>677</v>
      </c>
      <c r="R2086" s="36" t="s">
        <v>682</v>
      </c>
      <c r="S2086" s="47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</row>
    <row r="2087" spans="2:37">
      <c r="B2087" s="36" t="s">
        <v>11721</v>
      </c>
      <c r="C2087" s="36" t="s">
        <v>11722</v>
      </c>
      <c r="D2087" s="36" t="s">
        <v>11723</v>
      </c>
      <c r="E2087" s="36" t="s">
        <v>4879</v>
      </c>
      <c r="F2087" s="36" t="s">
        <v>679</v>
      </c>
      <c r="G2087" s="36" t="s">
        <v>692</v>
      </c>
      <c r="H2087" s="36" t="s">
        <v>675</v>
      </c>
      <c r="I2087" s="37">
        <v>3.1</v>
      </c>
      <c r="J2087" s="38">
        <v>10000</v>
      </c>
      <c r="K2087" s="36" t="s">
        <v>129</v>
      </c>
      <c r="L2087" s="39">
        <v>43801</v>
      </c>
      <c r="M2087" s="39">
        <v>43915</v>
      </c>
      <c r="N2087" s="36" t="s">
        <v>133</v>
      </c>
      <c r="O2087" s="36" t="s">
        <v>907</v>
      </c>
      <c r="P2087" s="37">
        <v>0.21690000000000001</v>
      </c>
      <c r="Q2087" s="36" t="s">
        <v>677</v>
      </c>
      <c r="R2087" s="36" t="s">
        <v>682</v>
      </c>
      <c r="S2087" s="4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</row>
    <row r="2088" spans="2:37">
      <c r="B2088" s="36" t="s">
        <v>4213</v>
      </c>
      <c r="C2088" s="36" t="s">
        <v>11724</v>
      </c>
      <c r="D2088" s="36" t="s">
        <v>4214</v>
      </c>
      <c r="E2088" s="36" t="s">
        <v>4879</v>
      </c>
      <c r="F2088" s="36" t="s">
        <v>679</v>
      </c>
      <c r="G2088" s="36" t="s">
        <v>692</v>
      </c>
      <c r="H2088" s="36" t="s">
        <v>675</v>
      </c>
      <c r="I2088" s="37">
        <v>3.2</v>
      </c>
      <c r="J2088" s="38">
        <v>10000</v>
      </c>
      <c r="K2088" s="36" t="s">
        <v>129</v>
      </c>
      <c r="L2088" s="39">
        <v>43801</v>
      </c>
      <c r="M2088" s="39">
        <v>43915</v>
      </c>
      <c r="N2088" s="36" t="s">
        <v>133</v>
      </c>
      <c r="O2088" s="36" t="s">
        <v>907</v>
      </c>
      <c r="P2088" s="37">
        <v>0.309</v>
      </c>
      <c r="Q2088" s="36" t="s">
        <v>677</v>
      </c>
      <c r="R2088" s="36" t="s">
        <v>682</v>
      </c>
      <c r="S2088" s="47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</row>
    <row r="2089" spans="2:37">
      <c r="B2089" s="36" t="s">
        <v>7339</v>
      </c>
      <c r="C2089" s="36" t="s">
        <v>7340</v>
      </c>
      <c r="D2089" s="36" t="s">
        <v>4215</v>
      </c>
      <c r="E2089" s="36" t="s">
        <v>4879</v>
      </c>
      <c r="F2089" s="36" t="s">
        <v>679</v>
      </c>
      <c r="G2089" s="36" t="s">
        <v>674</v>
      </c>
      <c r="H2089" s="36" t="s">
        <v>675</v>
      </c>
      <c r="I2089" s="37">
        <v>2.7</v>
      </c>
      <c r="J2089" s="38">
        <v>10000</v>
      </c>
      <c r="K2089" s="36" t="s">
        <v>130</v>
      </c>
      <c r="L2089" s="39">
        <v>43801</v>
      </c>
      <c r="M2089" s="39">
        <v>44006</v>
      </c>
      <c r="N2089" s="36" t="s">
        <v>131</v>
      </c>
      <c r="O2089" s="36" t="s">
        <v>511</v>
      </c>
      <c r="P2089" s="37">
        <v>0.26779999999999998</v>
      </c>
      <c r="Q2089" s="36" t="s">
        <v>677</v>
      </c>
      <c r="R2089" s="36" t="s">
        <v>682</v>
      </c>
      <c r="S2089" s="47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</row>
    <row r="2090" spans="2:37">
      <c r="B2090" s="36" t="s">
        <v>11725</v>
      </c>
      <c r="C2090" s="36" t="s">
        <v>7341</v>
      </c>
      <c r="D2090" s="36" t="s">
        <v>7342</v>
      </c>
      <c r="E2090" s="36" t="s">
        <v>4879</v>
      </c>
      <c r="F2090" s="36" t="s">
        <v>679</v>
      </c>
      <c r="G2090" s="36" t="s">
        <v>674</v>
      </c>
      <c r="H2090" s="36" t="s">
        <v>675</v>
      </c>
      <c r="I2090" s="37">
        <v>2.75</v>
      </c>
      <c r="J2090" s="38">
        <v>10000</v>
      </c>
      <c r="K2090" s="36" t="s">
        <v>130</v>
      </c>
      <c r="L2090" s="39">
        <v>43801</v>
      </c>
      <c r="M2090" s="39">
        <v>44006</v>
      </c>
      <c r="N2090" s="36" t="s">
        <v>131</v>
      </c>
      <c r="O2090" s="36" t="s">
        <v>511</v>
      </c>
      <c r="P2090" s="37">
        <v>0.23080000000000001</v>
      </c>
      <c r="Q2090" s="36" t="s">
        <v>677</v>
      </c>
      <c r="R2090" s="36" t="s">
        <v>682</v>
      </c>
      <c r="S2090" s="47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</row>
    <row r="2091" spans="2:37">
      <c r="B2091" s="36" t="s">
        <v>7343</v>
      </c>
      <c r="C2091" s="36" t="s">
        <v>11726</v>
      </c>
      <c r="D2091" s="36" t="s">
        <v>7344</v>
      </c>
      <c r="E2091" s="36" t="s">
        <v>4879</v>
      </c>
      <c r="F2091" s="36" t="s">
        <v>679</v>
      </c>
      <c r="G2091" s="36" t="s">
        <v>674</v>
      </c>
      <c r="H2091" s="36" t="s">
        <v>9446</v>
      </c>
      <c r="I2091" s="37">
        <v>2.8</v>
      </c>
      <c r="J2091" s="38">
        <v>10000</v>
      </c>
      <c r="K2091" s="36" t="s">
        <v>130</v>
      </c>
      <c r="L2091" s="39">
        <v>43801</v>
      </c>
      <c r="M2091" s="39">
        <v>44006</v>
      </c>
      <c r="N2091" s="36" t="s">
        <v>131</v>
      </c>
      <c r="O2091" s="36" t="s">
        <v>511</v>
      </c>
      <c r="P2091" s="37">
        <v>0.19719999999999999</v>
      </c>
      <c r="Q2091" s="36" t="s">
        <v>677</v>
      </c>
      <c r="R2091" s="36" t="s">
        <v>682</v>
      </c>
      <c r="S2091" s="47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</row>
    <row r="2092" spans="2:37">
      <c r="B2092" s="36" t="s">
        <v>7345</v>
      </c>
      <c r="C2092" s="36" t="s">
        <v>7346</v>
      </c>
      <c r="D2092" s="36" t="s">
        <v>7347</v>
      </c>
      <c r="E2092" s="36" t="s">
        <v>4879</v>
      </c>
      <c r="F2092" s="36" t="s">
        <v>679</v>
      </c>
      <c r="G2092" s="36" t="s">
        <v>674</v>
      </c>
      <c r="H2092" s="36" t="s">
        <v>675</v>
      </c>
      <c r="I2092" s="37">
        <v>2.85</v>
      </c>
      <c r="J2092" s="38">
        <v>10000</v>
      </c>
      <c r="K2092" s="36" t="s">
        <v>130</v>
      </c>
      <c r="L2092" s="39">
        <v>43801</v>
      </c>
      <c r="M2092" s="39">
        <v>44006</v>
      </c>
      <c r="N2092" s="36" t="s">
        <v>131</v>
      </c>
      <c r="O2092" s="36" t="s">
        <v>511</v>
      </c>
      <c r="P2092" s="37">
        <v>0.16669999999999999</v>
      </c>
      <c r="Q2092" s="36" t="s">
        <v>677</v>
      </c>
      <c r="R2092" s="36" t="s">
        <v>682</v>
      </c>
      <c r="S2092" s="47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</row>
    <row r="2093" spans="2:37">
      <c r="B2093" s="36" t="s">
        <v>4216</v>
      </c>
      <c r="C2093" s="36" t="s">
        <v>7348</v>
      </c>
      <c r="D2093" s="36" t="s">
        <v>4217</v>
      </c>
      <c r="E2093" s="36" t="s">
        <v>4879</v>
      </c>
      <c r="F2093" s="36" t="s">
        <v>679</v>
      </c>
      <c r="G2093" s="36" t="s">
        <v>9487</v>
      </c>
      <c r="H2093" s="36" t="s">
        <v>675</v>
      </c>
      <c r="I2093" s="37">
        <v>2.9</v>
      </c>
      <c r="J2093" s="38">
        <v>10000</v>
      </c>
      <c r="K2093" s="36" t="s">
        <v>130</v>
      </c>
      <c r="L2093" s="39">
        <v>43801</v>
      </c>
      <c r="M2093" s="39">
        <v>44006</v>
      </c>
      <c r="N2093" s="36" t="s">
        <v>131</v>
      </c>
      <c r="O2093" s="36" t="s">
        <v>511</v>
      </c>
      <c r="P2093" s="37">
        <v>0.1394</v>
      </c>
      <c r="Q2093" s="36" t="s">
        <v>677</v>
      </c>
      <c r="R2093" s="36" t="s">
        <v>682</v>
      </c>
      <c r="S2093" s="47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</row>
    <row r="2094" spans="2:37">
      <c r="B2094" s="36" t="s">
        <v>4218</v>
      </c>
      <c r="C2094" s="36" t="s">
        <v>4219</v>
      </c>
      <c r="D2094" s="36" t="s">
        <v>7349</v>
      </c>
      <c r="E2094" s="36" t="s">
        <v>4879</v>
      </c>
      <c r="F2094" s="36" t="s">
        <v>679</v>
      </c>
      <c r="G2094" s="36" t="s">
        <v>674</v>
      </c>
      <c r="H2094" s="36" t="s">
        <v>675</v>
      </c>
      <c r="I2094" s="37">
        <v>2.95</v>
      </c>
      <c r="J2094" s="38">
        <v>10000</v>
      </c>
      <c r="K2094" s="36" t="s">
        <v>130</v>
      </c>
      <c r="L2094" s="39">
        <v>43801</v>
      </c>
      <c r="M2094" s="39">
        <v>44006</v>
      </c>
      <c r="N2094" s="36" t="s">
        <v>131</v>
      </c>
      <c r="O2094" s="36" t="s">
        <v>511</v>
      </c>
      <c r="P2094" s="37">
        <v>0.11550000000000001</v>
      </c>
      <c r="Q2094" s="36" t="s">
        <v>677</v>
      </c>
      <c r="R2094" s="36" t="s">
        <v>682</v>
      </c>
      <c r="S2094" s="47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</row>
    <row r="2095" spans="2:37">
      <c r="B2095" s="36" t="s">
        <v>11727</v>
      </c>
      <c r="C2095" s="36" t="s">
        <v>7350</v>
      </c>
      <c r="D2095" s="36" t="s">
        <v>7351</v>
      </c>
      <c r="E2095" s="36" t="s">
        <v>4879</v>
      </c>
      <c r="F2095" s="36" t="s">
        <v>679</v>
      </c>
      <c r="G2095" s="36" t="s">
        <v>674</v>
      </c>
      <c r="H2095" s="36" t="s">
        <v>675</v>
      </c>
      <c r="I2095" s="37">
        <v>3</v>
      </c>
      <c r="J2095" s="38">
        <v>10000</v>
      </c>
      <c r="K2095" s="36" t="s">
        <v>130</v>
      </c>
      <c r="L2095" s="39">
        <v>43801</v>
      </c>
      <c r="M2095" s="39">
        <v>44006</v>
      </c>
      <c r="N2095" s="36" t="s">
        <v>131</v>
      </c>
      <c r="O2095" s="36" t="s">
        <v>511</v>
      </c>
      <c r="P2095" s="37">
        <v>9.5000000000000001E-2</v>
      </c>
      <c r="Q2095" s="36" t="s">
        <v>677</v>
      </c>
      <c r="R2095" s="36" t="s">
        <v>682</v>
      </c>
      <c r="S2095" s="47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</row>
    <row r="2096" spans="2:37">
      <c r="B2096" s="36" t="s">
        <v>7352</v>
      </c>
      <c r="C2096" s="36" t="s">
        <v>4220</v>
      </c>
      <c r="D2096" s="36" t="s">
        <v>7353</v>
      </c>
      <c r="E2096" s="36" t="s">
        <v>4879</v>
      </c>
      <c r="F2096" s="36" t="s">
        <v>679</v>
      </c>
      <c r="G2096" s="36" t="s">
        <v>674</v>
      </c>
      <c r="H2096" s="36" t="s">
        <v>675</v>
      </c>
      <c r="I2096" s="37">
        <v>3.1</v>
      </c>
      <c r="J2096" s="38">
        <v>10000</v>
      </c>
      <c r="K2096" s="36" t="s">
        <v>130</v>
      </c>
      <c r="L2096" s="39">
        <v>43801</v>
      </c>
      <c r="M2096" s="39">
        <v>44006</v>
      </c>
      <c r="N2096" s="36" t="s">
        <v>131</v>
      </c>
      <c r="O2096" s="36" t="s">
        <v>511</v>
      </c>
      <c r="P2096" s="37">
        <v>6.2700000000000006E-2</v>
      </c>
      <c r="Q2096" s="36" t="s">
        <v>677</v>
      </c>
      <c r="R2096" s="36" t="s">
        <v>682</v>
      </c>
      <c r="S2096" s="47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</row>
    <row r="2097" spans="2:37">
      <c r="B2097" s="36" t="s">
        <v>11728</v>
      </c>
      <c r="C2097" s="36" t="s">
        <v>11729</v>
      </c>
      <c r="D2097" s="36" t="s">
        <v>534</v>
      </c>
      <c r="E2097" s="36" t="s">
        <v>4879</v>
      </c>
      <c r="F2097" s="36" t="s">
        <v>679</v>
      </c>
      <c r="G2097" s="36" t="s">
        <v>674</v>
      </c>
      <c r="H2097" s="36" t="s">
        <v>675</v>
      </c>
      <c r="I2097" s="37">
        <v>3.2</v>
      </c>
      <c r="J2097" s="38">
        <v>10000</v>
      </c>
      <c r="K2097" s="36" t="s">
        <v>130</v>
      </c>
      <c r="L2097" s="39">
        <v>43801</v>
      </c>
      <c r="M2097" s="39">
        <v>44006</v>
      </c>
      <c r="N2097" s="36" t="s">
        <v>131</v>
      </c>
      <c r="O2097" s="36" t="s">
        <v>511</v>
      </c>
      <c r="P2097" s="37">
        <v>4.0300000000000002E-2</v>
      </c>
      <c r="Q2097" s="36" t="s">
        <v>677</v>
      </c>
      <c r="R2097" s="36" t="s">
        <v>682</v>
      </c>
      <c r="S2097" s="4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</row>
    <row r="2098" spans="2:37">
      <c r="B2098" s="36" t="s">
        <v>7354</v>
      </c>
      <c r="C2098" s="36" t="s">
        <v>177</v>
      </c>
      <c r="D2098" s="36" t="s">
        <v>11730</v>
      </c>
      <c r="E2098" s="36" t="s">
        <v>4879</v>
      </c>
      <c r="F2098" s="36" t="s">
        <v>679</v>
      </c>
      <c r="G2098" s="36" t="s">
        <v>692</v>
      </c>
      <c r="H2098" s="36" t="s">
        <v>675</v>
      </c>
      <c r="I2098" s="37">
        <v>2.7</v>
      </c>
      <c r="J2098" s="38">
        <v>10000</v>
      </c>
      <c r="K2098" s="36" t="s">
        <v>130</v>
      </c>
      <c r="L2098" s="39">
        <v>43801</v>
      </c>
      <c r="M2098" s="39">
        <v>44006</v>
      </c>
      <c r="N2098" s="36" t="s">
        <v>131</v>
      </c>
      <c r="O2098" s="36" t="s">
        <v>511</v>
      </c>
      <c r="P2098" s="37">
        <v>3.7100000000000001E-2</v>
      </c>
      <c r="Q2098" s="36" t="s">
        <v>677</v>
      </c>
      <c r="R2098" s="36" t="s">
        <v>682</v>
      </c>
      <c r="S2098" s="47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</row>
    <row r="2099" spans="2:37">
      <c r="B2099" s="36" t="s">
        <v>4221</v>
      </c>
      <c r="C2099" s="36" t="s">
        <v>535</v>
      </c>
      <c r="D2099" s="36" t="s">
        <v>11731</v>
      </c>
      <c r="E2099" s="36" t="s">
        <v>4879</v>
      </c>
      <c r="F2099" s="36" t="s">
        <v>679</v>
      </c>
      <c r="G2099" s="36" t="s">
        <v>692</v>
      </c>
      <c r="H2099" s="36" t="s">
        <v>675</v>
      </c>
      <c r="I2099" s="37">
        <v>2.75</v>
      </c>
      <c r="J2099" s="38">
        <v>10000</v>
      </c>
      <c r="K2099" s="36" t="s">
        <v>130</v>
      </c>
      <c r="L2099" s="39">
        <v>43801</v>
      </c>
      <c r="M2099" s="39">
        <v>44006</v>
      </c>
      <c r="N2099" s="36" t="s">
        <v>131</v>
      </c>
      <c r="O2099" s="36" t="s">
        <v>511</v>
      </c>
      <c r="P2099" s="37">
        <v>0.05</v>
      </c>
      <c r="Q2099" s="36" t="s">
        <v>677</v>
      </c>
      <c r="R2099" s="36" t="s">
        <v>682</v>
      </c>
      <c r="S2099" s="47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</row>
    <row r="2100" spans="2:37">
      <c r="B2100" s="36" t="s">
        <v>536</v>
      </c>
      <c r="C2100" s="36" t="s">
        <v>7355</v>
      </c>
      <c r="D2100" s="36" t="s">
        <v>7356</v>
      </c>
      <c r="E2100" s="36" t="s">
        <v>4879</v>
      </c>
      <c r="F2100" s="36" t="s">
        <v>679</v>
      </c>
      <c r="G2100" s="36" t="s">
        <v>692</v>
      </c>
      <c r="H2100" s="36" t="s">
        <v>675</v>
      </c>
      <c r="I2100" s="37">
        <v>2.8</v>
      </c>
      <c r="J2100" s="38">
        <v>10000</v>
      </c>
      <c r="K2100" s="36" t="s">
        <v>130</v>
      </c>
      <c r="L2100" s="39">
        <v>43801</v>
      </c>
      <c r="M2100" s="39">
        <v>44006</v>
      </c>
      <c r="N2100" s="36" t="s">
        <v>131</v>
      </c>
      <c r="O2100" s="36" t="s">
        <v>511</v>
      </c>
      <c r="P2100" s="37">
        <v>6.4299999999999996E-2</v>
      </c>
      <c r="Q2100" s="36" t="s">
        <v>677</v>
      </c>
      <c r="R2100" s="36" t="s">
        <v>682</v>
      </c>
      <c r="S2100" s="47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</row>
    <row r="2101" spans="2:37">
      <c r="B2101" s="36" t="s">
        <v>11732</v>
      </c>
      <c r="C2101" s="36" t="s">
        <v>11733</v>
      </c>
      <c r="D2101" s="36" t="s">
        <v>7357</v>
      </c>
      <c r="E2101" s="36" t="s">
        <v>4879</v>
      </c>
      <c r="F2101" s="36" t="s">
        <v>679</v>
      </c>
      <c r="G2101" s="36" t="s">
        <v>692</v>
      </c>
      <c r="H2101" s="36" t="s">
        <v>675</v>
      </c>
      <c r="I2101" s="37">
        <v>2.85</v>
      </c>
      <c r="J2101" s="38">
        <v>10000</v>
      </c>
      <c r="K2101" s="36" t="s">
        <v>130</v>
      </c>
      <c r="L2101" s="39">
        <v>43801</v>
      </c>
      <c r="M2101" s="39">
        <v>44006</v>
      </c>
      <c r="N2101" s="36" t="s">
        <v>131</v>
      </c>
      <c r="O2101" s="36" t="s">
        <v>511</v>
      </c>
      <c r="P2101" s="37">
        <v>8.3199999999999996E-2</v>
      </c>
      <c r="Q2101" s="36" t="s">
        <v>677</v>
      </c>
      <c r="R2101" s="36" t="s">
        <v>682</v>
      </c>
      <c r="S2101" s="47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</row>
    <row r="2102" spans="2:37">
      <c r="B2102" s="36" t="s">
        <v>7358</v>
      </c>
      <c r="C2102" s="36" t="s">
        <v>7359</v>
      </c>
      <c r="D2102" s="36" t="s">
        <v>7360</v>
      </c>
      <c r="E2102" s="36" t="s">
        <v>4879</v>
      </c>
      <c r="F2102" s="36" t="s">
        <v>9453</v>
      </c>
      <c r="G2102" s="36" t="s">
        <v>692</v>
      </c>
      <c r="H2102" s="36" t="s">
        <v>675</v>
      </c>
      <c r="I2102" s="37">
        <v>2.9</v>
      </c>
      <c r="J2102" s="38">
        <v>10000</v>
      </c>
      <c r="K2102" s="36" t="s">
        <v>130</v>
      </c>
      <c r="L2102" s="39">
        <v>43801</v>
      </c>
      <c r="M2102" s="39">
        <v>44006</v>
      </c>
      <c r="N2102" s="36" t="s">
        <v>131</v>
      </c>
      <c r="O2102" s="36" t="s">
        <v>511</v>
      </c>
      <c r="P2102" s="37">
        <v>0.1066</v>
      </c>
      <c r="Q2102" s="36" t="s">
        <v>677</v>
      </c>
      <c r="R2102" s="36" t="s">
        <v>682</v>
      </c>
      <c r="S2102" s="47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</row>
    <row r="2103" spans="2:37">
      <c r="B2103" s="36" t="s">
        <v>11734</v>
      </c>
      <c r="C2103" s="36" t="s">
        <v>11735</v>
      </c>
      <c r="D2103" s="36" t="s">
        <v>11736</v>
      </c>
      <c r="E2103" s="36" t="s">
        <v>4879</v>
      </c>
      <c r="F2103" s="36" t="s">
        <v>679</v>
      </c>
      <c r="G2103" s="36" t="s">
        <v>692</v>
      </c>
      <c r="H2103" s="36" t="s">
        <v>675</v>
      </c>
      <c r="I2103" s="37">
        <v>2.95</v>
      </c>
      <c r="J2103" s="38">
        <v>10000</v>
      </c>
      <c r="K2103" s="36" t="s">
        <v>130</v>
      </c>
      <c r="L2103" s="39">
        <v>43801</v>
      </c>
      <c r="M2103" s="39">
        <v>44006</v>
      </c>
      <c r="N2103" s="36" t="s">
        <v>131</v>
      </c>
      <c r="O2103" s="36" t="s">
        <v>511</v>
      </c>
      <c r="P2103" s="37">
        <v>0.13159999999999999</v>
      </c>
      <c r="Q2103" s="36" t="s">
        <v>677</v>
      </c>
      <c r="R2103" s="36" t="s">
        <v>682</v>
      </c>
      <c r="S2103" s="47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</row>
    <row r="2104" spans="2:37">
      <c r="B2104" s="36" t="s">
        <v>11737</v>
      </c>
      <c r="C2104" s="36" t="s">
        <v>7361</v>
      </c>
      <c r="D2104" s="36" t="s">
        <v>11738</v>
      </c>
      <c r="E2104" s="36" t="s">
        <v>4879</v>
      </c>
      <c r="F2104" s="36" t="s">
        <v>679</v>
      </c>
      <c r="G2104" s="36" t="s">
        <v>692</v>
      </c>
      <c r="H2104" s="36" t="s">
        <v>675</v>
      </c>
      <c r="I2104" s="37">
        <v>3</v>
      </c>
      <c r="J2104" s="38">
        <v>10000</v>
      </c>
      <c r="K2104" s="36" t="s">
        <v>130</v>
      </c>
      <c r="L2104" s="39">
        <v>43801</v>
      </c>
      <c r="M2104" s="39">
        <v>44006</v>
      </c>
      <c r="N2104" s="36" t="s">
        <v>131</v>
      </c>
      <c r="O2104" s="36" t="s">
        <v>511</v>
      </c>
      <c r="P2104" s="37">
        <v>0.1608</v>
      </c>
      <c r="Q2104" s="36" t="s">
        <v>677</v>
      </c>
      <c r="R2104" s="36" t="s">
        <v>682</v>
      </c>
      <c r="S2104" s="47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</row>
    <row r="2105" spans="2:37">
      <c r="B2105" s="36" t="s">
        <v>7362</v>
      </c>
      <c r="C2105" s="36" t="s">
        <v>7363</v>
      </c>
      <c r="D2105" s="36" t="s">
        <v>11739</v>
      </c>
      <c r="E2105" s="36" t="s">
        <v>4879</v>
      </c>
      <c r="F2105" s="36" t="s">
        <v>679</v>
      </c>
      <c r="G2105" s="36" t="s">
        <v>692</v>
      </c>
      <c r="H2105" s="36" t="s">
        <v>675</v>
      </c>
      <c r="I2105" s="37">
        <v>3.1</v>
      </c>
      <c r="J2105" s="38">
        <v>10000</v>
      </c>
      <c r="K2105" s="36" t="s">
        <v>130</v>
      </c>
      <c r="L2105" s="39">
        <v>43801</v>
      </c>
      <c r="M2105" s="39">
        <v>44006</v>
      </c>
      <c r="N2105" s="36" t="s">
        <v>131</v>
      </c>
      <c r="O2105" s="36" t="s">
        <v>511</v>
      </c>
      <c r="P2105" s="37">
        <v>0.2271</v>
      </c>
      <c r="Q2105" s="36" t="s">
        <v>677</v>
      </c>
      <c r="R2105" s="36" t="s">
        <v>682</v>
      </c>
      <c r="S2105" s="47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</row>
    <row r="2106" spans="2:37">
      <c r="B2106" s="36" t="s">
        <v>11740</v>
      </c>
      <c r="C2106" s="36" t="s">
        <v>11741</v>
      </c>
      <c r="D2106" s="36" t="s">
        <v>7364</v>
      </c>
      <c r="E2106" s="36" t="s">
        <v>4879</v>
      </c>
      <c r="F2106" s="36" t="s">
        <v>679</v>
      </c>
      <c r="G2106" s="36" t="s">
        <v>692</v>
      </c>
      <c r="H2106" s="36" t="s">
        <v>675</v>
      </c>
      <c r="I2106" s="37">
        <v>3.2</v>
      </c>
      <c r="J2106" s="38">
        <v>10000</v>
      </c>
      <c r="K2106" s="36" t="s">
        <v>130</v>
      </c>
      <c r="L2106" s="39">
        <v>43801</v>
      </c>
      <c r="M2106" s="39">
        <v>44006</v>
      </c>
      <c r="N2106" s="36" t="s">
        <v>131</v>
      </c>
      <c r="O2106" s="36" t="s">
        <v>511</v>
      </c>
      <c r="P2106" s="37">
        <v>0.31080000000000002</v>
      </c>
      <c r="Q2106" s="36" t="s">
        <v>677</v>
      </c>
      <c r="R2106" s="36" t="s">
        <v>682</v>
      </c>
      <c r="S2106" s="47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</row>
    <row r="2107" spans="2:37">
      <c r="B2107" s="36" t="s">
        <v>7365</v>
      </c>
      <c r="C2107" s="36" t="s">
        <v>11742</v>
      </c>
      <c r="D2107" s="36" t="s">
        <v>7366</v>
      </c>
      <c r="E2107" s="36" t="s">
        <v>4879</v>
      </c>
      <c r="F2107" s="36" t="s">
        <v>679</v>
      </c>
      <c r="G2107" s="36" t="s">
        <v>674</v>
      </c>
      <c r="H2107" s="36" t="s">
        <v>675</v>
      </c>
      <c r="I2107" s="37">
        <v>3.3</v>
      </c>
      <c r="J2107" s="38">
        <v>10000</v>
      </c>
      <c r="K2107" s="36" t="s">
        <v>7381</v>
      </c>
      <c r="L2107" s="39">
        <v>43808</v>
      </c>
      <c r="M2107" s="39">
        <v>43824</v>
      </c>
      <c r="N2107" s="36" t="s">
        <v>4077</v>
      </c>
      <c r="O2107" s="36" t="s">
        <v>6942</v>
      </c>
      <c r="P2107" s="37">
        <v>6.9999999999999999E-4</v>
      </c>
      <c r="Q2107" s="36" t="s">
        <v>677</v>
      </c>
      <c r="R2107" s="36" t="s">
        <v>682</v>
      </c>
      <c r="S2107" s="4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</row>
    <row r="2108" spans="2:37">
      <c r="B2108" s="36" t="s">
        <v>7367</v>
      </c>
      <c r="C2108" s="36" t="s">
        <v>7368</v>
      </c>
      <c r="D2108" s="36" t="s">
        <v>7369</v>
      </c>
      <c r="E2108" s="36" t="s">
        <v>4879</v>
      </c>
      <c r="F2108" s="36" t="s">
        <v>679</v>
      </c>
      <c r="G2108" s="36" t="s">
        <v>692</v>
      </c>
      <c r="H2108" s="36" t="s">
        <v>675</v>
      </c>
      <c r="I2108" s="37">
        <v>3.3</v>
      </c>
      <c r="J2108" s="38">
        <v>10000</v>
      </c>
      <c r="K2108" s="36" t="s">
        <v>7381</v>
      </c>
      <c r="L2108" s="39">
        <v>43808</v>
      </c>
      <c r="M2108" s="39">
        <v>43824</v>
      </c>
      <c r="N2108" s="36" t="s">
        <v>4077</v>
      </c>
      <c r="O2108" s="36" t="s">
        <v>6942</v>
      </c>
      <c r="P2108" s="37">
        <v>0.36399999999999999</v>
      </c>
      <c r="Q2108" s="36" t="s">
        <v>677</v>
      </c>
      <c r="R2108" s="36" t="s">
        <v>682</v>
      </c>
      <c r="S2108" s="47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</row>
    <row r="2109" spans="2:37">
      <c r="B2109" s="36" t="s">
        <v>7370</v>
      </c>
      <c r="C2109" s="36" t="s">
        <v>11743</v>
      </c>
      <c r="D2109" s="36" t="s">
        <v>11744</v>
      </c>
      <c r="E2109" s="36" t="s">
        <v>4879</v>
      </c>
      <c r="F2109" s="36" t="s">
        <v>679</v>
      </c>
      <c r="G2109" s="36" t="s">
        <v>674</v>
      </c>
      <c r="H2109" s="36" t="s">
        <v>675</v>
      </c>
      <c r="I2109" s="37">
        <v>3.3</v>
      </c>
      <c r="J2109" s="38">
        <v>10000</v>
      </c>
      <c r="K2109" s="36" t="s">
        <v>663</v>
      </c>
      <c r="L2109" s="39">
        <v>43808</v>
      </c>
      <c r="M2109" s="39">
        <v>43852</v>
      </c>
      <c r="N2109" s="36" t="s">
        <v>681</v>
      </c>
      <c r="O2109" s="36" t="s">
        <v>676</v>
      </c>
      <c r="P2109" s="37">
        <v>1.5E-3</v>
      </c>
      <c r="Q2109" s="36" t="s">
        <v>677</v>
      </c>
      <c r="R2109" s="36" t="s">
        <v>682</v>
      </c>
      <c r="S2109" s="47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</row>
    <row r="2110" spans="2:37">
      <c r="B2110" s="36" t="s">
        <v>7371</v>
      </c>
      <c r="C2110" s="36" t="s">
        <v>4222</v>
      </c>
      <c r="D2110" s="36" t="s">
        <v>7372</v>
      </c>
      <c r="E2110" s="36" t="s">
        <v>4879</v>
      </c>
      <c r="F2110" s="36" t="s">
        <v>679</v>
      </c>
      <c r="G2110" s="36" t="s">
        <v>692</v>
      </c>
      <c r="H2110" s="36" t="s">
        <v>675</v>
      </c>
      <c r="I2110" s="37">
        <v>3.3</v>
      </c>
      <c r="J2110" s="38">
        <v>10000</v>
      </c>
      <c r="K2110" s="36" t="s">
        <v>663</v>
      </c>
      <c r="L2110" s="39">
        <v>43808</v>
      </c>
      <c r="M2110" s="39">
        <v>43852</v>
      </c>
      <c r="N2110" s="36" t="s">
        <v>681</v>
      </c>
      <c r="O2110" s="36" t="s">
        <v>676</v>
      </c>
      <c r="P2110" s="37">
        <v>0.36399999999999999</v>
      </c>
      <c r="Q2110" s="36" t="s">
        <v>677</v>
      </c>
      <c r="R2110" s="36" t="s">
        <v>682</v>
      </c>
      <c r="S2110" s="47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</row>
    <row r="2111" spans="2:37">
      <c r="B2111" s="36" t="s">
        <v>7373</v>
      </c>
      <c r="C2111" s="36" t="s">
        <v>7374</v>
      </c>
      <c r="D2111" s="36" t="s">
        <v>7375</v>
      </c>
      <c r="E2111" s="36" t="s">
        <v>4879</v>
      </c>
      <c r="F2111" s="36" t="s">
        <v>679</v>
      </c>
      <c r="G2111" s="36" t="s">
        <v>674</v>
      </c>
      <c r="H2111" s="36" t="s">
        <v>675</v>
      </c>
      <c r="I2111" s="37">
        <v>3.3</v>
      </c>
      <c r="J2111" s="38">
        <v>10000</v>
      </c>
      <c r="K2111" s="36" t="s">
        <v>129</v>
      </c>
      <c r="L2111" s="39">
        <v>43808</v>
      </c>
      <c r="M2111" s="39">
        <v>43915</v>
      </c>
      <c r="N2111" s="36" t="s">
        <v>133</v>
      </c>
      <c r="O2111" s="36" t="s">
        <v>907</v>
      </c>
      <c r="P2111" s="37">
        <v>9.2999999999999992E-3</v>
      </c>
      <c r="Q2111" s="36" t="s">
        <v>677</v>
      </c>
      <c r="R2111" s="36" t="s">
        <v>682</v>
      </c>
      <c r="S2111" s="47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</row>
    <row r="2112" spans="2:37">
      <c r="B2112" s="36" t="s">
        <v>11745</v>
      </c>
      <c r="C2112" s="36" t="s">
        <v>7376</v>
      </c>
      <c r="D2112" s="36" t="s">
        <v>7377</v>
      </c>
      <c r="E2112" s="36" t="s">
        <v>4879</v>
      </c>
      <c r="F2112" s="36" t="s">
        <v>679</v>
      </c>
      <c r="G2112" s="36" t="s">
        <v>692</v>
      </c>
      <c r="H2112" s="36" t="s">
        <v>675</v>
      </c>
      <c r="I2112" s="37">
        <v>3.3</v>
      </c>
      <c r="J2112" s="38">
        <v>10000</v>
      </c>
      <c r="K2112" s="36" t="s">
        <v>129</v>
      </c>
      <c r="L2112" s="39">
        <v>43808</v>
      </c>
      <c r="M2112" s="39">
        <v>43915</v>
      </c>
      <c r="N2112" s="36" t="s">
        <v>133</v>
      </c>
      <c r="O2112" s="36" t="s">
        <v>907</v>
      </c>
      <c r="P2112" s="37">
        <v>0.36399999999999999</v>
      </c>
      <c r="Q2112" s="36" t="s">
        <v>677</v>
      </c>
      <c r="R2112" s="36" t="s">
        <v>682</v>
      </c>
      <c r="S2112" s="47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</row>
    <row r="2113" spans="2:37">
      <c r="B2113" s="36" t="s">
        <v>11746</v>
      </c>
      <c r="C2113" s="36" t="s">
        <v>4223</v>
      </c>
      <c r="D2113" s="36" t="s">
        <v>7378</v>
      </c>
      <c r="E2113" s="36" t="s">
        <v>9456</v>
      </c>
      <c r="F2113" s="36" t="s">
        <v>679</v>
      </c>
      <c r="G2113" s="36" t="s">
        <v>674</v>
      </c>
      <c r="H2113" s="36" t="s">
        <v>675</v>
      </c>
      <c r="I2113" s="37">
        <v>3.3</v>
      </c>
      <c r="J2113" s="38">
        <v>10000</v>
      </c>
      <c r="K2113" s="36" t="s">
        <v>130</v>
      </c>
      <c r="L2113" s="39">
        <v>43808</v>
      </c>
      <c r="M2113" s="39">
        <v>44006</v>
      </c>
      <c r="N2113" s="36" t="s">
        <v>131</v>
      </c>
      <c r="O2113" s="36" t="s">
        <v>511</v>
      </c>
      <c r="P2113" s="37">
        <v>2.76E-2</v>
      </c>
      <c r="Q2113" s="36" t="s">
        <v>677</v>
      </c>
      <c r="R2113" s="36" t="s">
        <v>682</v>
      </c>
      <c r="S2113" s="47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</row>
    <row r="2114" spans="2:37">
      <c r="B2114" s="36" t="s">
        <v>4224</v>
      </c>
      <c r="C2114" s="36" t="s">
        <v>7379</v>
      </c>
      <c r="D2114" s="36" t="s">
        <v>7380</v>
      </c>
      <c r="E2114" s="36" t="s">
        <v>4879</v>
      </c>
      <c r="F2114" s="36" t="s">
        <v>679</v>
      </c>
      <c r="G2114" s="36" t="s">
        <v>692</v>
      </c>
      <c r="H2114" s="36" t="s">
        <v>675</v>
      </c>
      <c r="I2114" s="37">
        <v>3.3</v>
      </c>
      <c r="J2114" s="38">
        <v>10000</v>
      </c>
      <c r="K2114" s="36" t="s">
        <v>130</v>
      </c>
      <c r="L2114" s="39">
        <v>43808</v>
      </c>
      <c r="M2114" s="39">
        <v>44006</v>
      </c>
      <c r="N2114" s="36" t="s">
        <v>131</v>
      </c>
      <c r="O2114" s="36" t="s">
        <v>511</v>
      </c>
      <c r="P2114" s="37">
        <v>0.36399999999999999</v>
      </c>
      <c r="Q2114" s="36" t="s">
        <v>677</v>
      </c>
      <c r="R2114" s="36" t="s">
        <v>682</v>
      </c>
      <c r="S2114" s="47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</row>
    <row r="2115" spans="2:37">
      <c r="B2115" s="36" t="s">
        <v>11747</v>
      </c>
      <c r="C2115" s="36" t="s">
        <v>537</v>
      </c>
      <c r="D2115" s="36" t="s">
        <v>4225</v>
      </c>
      <c r="E2115" s="36" t="s">
        <v>4879</v>
      </c>
      <c r="F2115" s="36" t="s">
        <v>679</v>
      </c>
      <c r="G2115" s="36" t="s">
        <v>674</v>
      </c>
      <c r="H2115" s="36" t="s">
        <v>675</v>
      </c>
      <c r="I2115" s="37">
        <v>3.4</v>
      </c>
      <c r="J2115" s="38">
        <v>10000</v>
      </c>
      <c r="K2115" s="36" t="s">
        <v>7381</v>
      </c>
      <c r="L2115" s="39">
        <v>43815</v>
      </c>
      <c r="M2115" s="39">
        <v>43824</v>
      </c>
      <c r="N2115" s="36" t="s">
        <v>4077</v>
      </c>
      <c r="O2115" s="36" t="s">
        <v>6942</v>
      </c>
      <c r="P2115" s="37">
        <v>2.9999999999999997E-4</v>
      </c>
      <c r="Q2115" s="36" t="s">
        <v>677</v>
      </c>
      <c r="R2115" s="36" t="s">
        <v>682</v>
      </c>
      <c r="S2115" s="47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</row>
    <row r="2116" spans="2:37">
      <c r="B2116" s="36" t="s">
        <v>7382</v>
      </c>
      <c r="C2116" s="36" t="s">
        <v>4226</v>
      </c>
      <c r="D2116" s="36" t="s">
        <v>7383</v>
      </c>
      <c r="E2116" s="36" t="s">
        <v>4879</v>
      </c>
      <c r="F2116" s="36" t="s">
        <v>679</v>
      </c>
      <c r="G2116" s="36" t="s">
        <v>692</v>
      </c>
      <c r="H2116" s="36" t="s">
        <v>675</v>
      </c>
      <c r="I2116" s="37">
        <v>3.4</v>
      </c>
      <c r="J2116" s="38">
        <v>10000</v>
      </c>
      <c r="K2116" s="36" t="s">
        <v>7381</v>
      </c>
      <c r="L2116" s="39">
        <v>43815</v>
      </c>
      <c r="M2116" s="39">
        <v>43824</v>
      </c>
      <c r="N2116" s="36" t="s">
        <v>4077</v>
      </c>
      <c r="O2116" s="36" t="s">
        <v>6942</v>
      </c>
      <c r="P2116" s="37">
        <v>0.4</v>
      </c>
      <c r="Q2116" s="36" t="s">
        <v>677</v>
      </c>
      <c r="R2116" s="36" t="s">
        <v>682</v>
      </c>
      <c r="S2116" s="47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</row>
    <row r="2117" spans="2:37">
      <c r="B2117" s="36" t="s">
        <v>4227</v>
      </c>
      <c r="C2117" s="36" t="s">
        <v>7384</v>
      </c>
      <c r="D2117" s="36" t="s">
        <v>11748</v>
      </c>
      <c r="E2117" s="36" t="s">
        <v>4879</v>
      </c>
      <c r="F2117" s="36" t="s">
        <v>679</v>
      </c>
      <c r="G2117" s="36" t="s">
        <v>674</v>
      </c>
      <c r="H2117" s="36" t="s">
        <v>675</v>
      </c>
      <c r="I2117" s="37">
        <v>3.4</v>
      </c>
      <c r="J2117" s="38">
        <v>10000</v>
      </c>
      <c r="K2117" s="36" t="s">
        <v>663</v>
      </c>
      <c r="L2117" s="39">
        <v>43815</v>
      </c>
      <c r="M2117" s="39">
        <v>43852</v>
      </c>
      <c r="N2117" s="36" t="s">
        <v>681</v>
      </c>
      <c r="O2117" s="36" t="s">
        <v>676</v>
      </c>
      <c r="P2117" s="37">
        <v>1E-3</v>
      </c>
      <c r="Q2117" s="36" t="s">
        <v>677</v>
      </c>
      <c r="R2117" s="36" t="s">
        <v>682</v>
      </c>
      <c r="S2117" s="4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</row>
    <row r="2118" spans="2:37">
      <c r="B2118" s="36" t="s">
        <v>4228</v>
      </c>
      <c r="C2118" s="36" t="s">
        <v>4229</v>
      </c>
      <c r="D2118" s="36" t="s">
        <v>11749</v>
      </c>
      <c r="E2118" s="36" t="s">
        <v>4879</v>
      </c>
      <c r="F2118" s="36" t="s">
        <v>679</v>
      </c>
      <c r="G2118" s="36" t="s">
        <v>692</v>
      </c>
      <c r="H2118" s="36" t="s">
        <v>675</v>
      </c>
      <c r="I2118" s="37">
        <v>3.4</v>
      </c>
      <c r="J2118" s="38">
        <v>10000</v>
      </c>
      <c r="K2118" s="36" t="s">
        <v>663</v>
      </c>
      <c r="L2118" s="39">
        <v>43815</v>
      </c>
      <c r="M2118" s="39">
        <v>43852</v>
      </c>
      <c r="N2118" s="36" t="s">
        <v>681</v>
      </c>
      <c r="O2118" s="36" t="s">
        <v>676</v>
      </c>
      <c r="P2118" s="37">
        <v>0.4</v>
      </c>
      <c r="Q2118" s="36" t="s">
        <v>677</v>
      </c>
      <c r="R2118" s="36" t="s">
        <v>682</v>
      </c>
      <c r="S2118" s="47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</row>
    <row r="2119" spans="2:37">
      <c r="B2119" s="36" t="s">
        <v>7385</v>
      </c>
      <c r="C2119" s="36" t="s">
        <v>4230</v>
      </c>
      <c r="D2119" s="36" t="s">
        <v>4231</v>
      </c>
      <c r="E2119" s="36" t="s">
        <v>4879</v>
      </c>
      <c r="F2119" s="36" t="s">
        <v>679</v>
      </c>
      <c r="G2119" s="36" t="s">
        <v>674</v>
      </c>
      <c r="H2119" s="36" t="s">
        <v>675</v>
      </c>
      <c r="I2119" s="37">
        <v>3.4</v>
      </c>
      <c r="J2119" s="38">
        <v>10000</v>
      </c>
      <c r="K2119" s="36" t="s">
        <v>129</v>
      </c>
      <c r="L2119" s="39">
        <v>43815</v>
      </c>
      <c r="M2119" s="39">
        <v>43915</v>
      </c>
      <c r="N2119" s="36" t="s">
        <v>133</v>
      </c>
      <c r="O2119" s="36" t="s">
        <v>907</v>
      </c>
      <c r="P2119" s="37">
        <v>1.04E-2</v>
      </c>
      <c r="Q2119" s="36" t="s">
        <v>677</v>
      </c>
      <c r="R2119" s="36" t="s">
        <v>682</v>
      </c>
      <c r="S2119" s="47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</row>
    <row r="2120" spans="2:37">
      <c r="B2120" s="36" t="s">
        <v>538</v>
      </c>
      <c r="C2120" s="36" t="s">
        <v>539</v>
      </c>
      <c r="D2120" s="36" t="s">
        <v>540</v>
      </c>
      <c r="E2120" s="36" t="s">
        <v>4879</v>
      </c>
      <c r="F2120" s="36" t="s">
        <v>679</v>
      </c>
      <c r="G2120" s="36" t="s">
        <v>692</v>
      </c>
      <c r="H2120" s="36" t="s">
        <v>675</v>
      </c>
      <c r="I2120" s="37">
        <v>3.4</v>
      </c>
      <c r="J2120" s="38">
        <v>10000</v>
      </c>
      <c r="K2120" s="36" t="s">
        <v>129</v>
      </c>
      <c r="L2120" s="39">
        <v>43815</v>
      </c>
      <c r="M2120" s="39">
        <v>43915</v>
      </c>
      <c r="N2120" s="36" t="s">
        <v>133</v>
      </c>
      <c r="O2120" s="36" t="s">
        <v>907</v>
      </c>
      <c r="P2120" s="37">
        <v>0.4</v>
      </c>
      <c r="Q2120" s="36" t="s">
        <v>677</v>
      </c>
      <c r="R2120" s="36" t="s">
        <v>682</v>
      </c>
      <c r="S2120" s="47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</row>
    <row r="2121" spans="2:37">
      <c r="B2121" s="36" t="s">
        <v>7386</v>
      </c>
      <c r="C2121" s="36" t="s">
        <v>541</v>
      </c>
      <c r="D2121" s="36" t="s">
        <v>4232</v>
      </c>
      <c r="E2121" s="36" t="s">
        <v>4879</v>
      </c>
      <c r="F2121" s="36" t="s">
        <v>679</v>
      </c>
      <c r="G2121" s="36" t="s">
        <v>674</v>
      </c>
      <c r="H2121" s="36" t="s">
        <v>675</v>
      </c>
      <c r="I2121" s="37">
        <v>3.4</v>
      </c>
      <c r="J2121" s="38">
        <v>10000</v>
      </c>
      <c r="K2121" s="36" t="s">
        <v>130</v>
      </c>
      <c r="L2121" s="39">
        <v>43815</v>
      </c>
      <c r="M2121" s="39">
        <v>44006</v>
      </c>
      <c r="N2121" s="36" t="s">
        <v>131</v>
      </c>
      <c r="O2121" s="36" t="s">
        <v>511</v>
      </c>
      <c r="P2121" s="37">
        <v>2.9899999999999999E-2</v>
      </c>
      <c r="Q2121" s="36" t="s">
        <v>677</v>
      </c>
      <c r="R2121" s="36" t="s">
        <v>682</v>
      </c>
      <c r="S2121" s="47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</row>
    <row r="2122" spans="2:37">
      <c r="B2122" s="36" t="s">
        <v>7387</v>
      </c>
      <c r="C2122" s="36" t="s">
        <v>7388</v>
      </c>
      <c r="D2122" s="36" t="s">
        <v>178</v>
      </c>
      <c r="E2122" s="36" t="s">
        <v>4879</v>
      </c>
      <c r="F2122" s="36" t="s">
        <v>679</v>
      </c>
      <c r="G2122" s="36" t="s">
        <v>692</v>
      </c>
      <c r="H2122" s="36" t="s">
        <v>675</v>
      </c>
      <c r="I2122" s="37">
        <v>3.4</v>
      </c>
      <c r="J2122" s="38">
        <v>10000</v>
      </c>
      <c r="K2122" s="36" t="s">
        <v>130</v>
      </c>
      <c r="L2122" s="39">
        <v>43815</v>
      </c>
      <c r="M2122" s="39">
        <v>44006</v>
      </c>
      <c r="N2122" s="36" t="s">
        <v>131</v>
      </c>
      <c r="O2122" s="36" t="s">
        <v>511</v>
      </c>
      <c r="P2122" s="37">
        <v>0.4</v>
      </c>
      <c r="Q2122" s="36" t="s">
        <v>677</v>
      </c>
      <c r="R2122" s="36" t="s">
        <v>682</v>
      </c>
      <c r="S2122" s="47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</row>
    <row r="2123" spans="2:37">
      <c r="B2123" s="36" t="s">
        <v>11750</v>
      </c>
      <c r="C2123" s="36" t="s">
        <v>4233</v>
      </c>
      <c r="D2123" s="36" t="s">
        <v>7389</v>
      </c>
      <c r="E2123" s="36" t="s">
        <v>4879</v>
      </c>
      <c r="F2123" s="36" t="s">
        <v>679</v>
      </c>
      <c r="G2123" s="36" t="s">
        <v>674</v>
      </c>
      <c r="H2123" s="36" t="s">
        <v>675</v>
      </c>
      <c r="I2123" s="37">
        <v>2.8</v>
      </c>
      <c r="J2123" s="38">
        <v>10000</v>
      </c>
      <c r="K2123" s="36" t="s">
        <v>665</v>
      </c>
      <c r="L2123" s="39">
        <v>43825</v>
      </c>
      <c r="M2123" s="39">
        <v>43887</v>
      </c>
      <c r="N2123" s="36" t="s">
        <v>705</v>
      </c>
      <c r="O2123" s="36" t="s">
        <v>132</v>
      </c>
      <c r="P2123" s="37">
        <v>0.21840000000000001</v>
      </c>
      <c r="Q2123" s="36" t="s">
        <v>677</v>
      </c>
      <c r="R2123" s="36" t="s">
        <v>682</v>
      </c>
      <c r="S2123" s="47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</row>
    <row r="2124" spans="2:37">
      <c r="B2124" s="36" t="s">
        <v>7390</v>
      </c>
      <c r="C2124" s="36" t="s">
        <v>4234</v>
      </c>
      <c r="D2124" s="36" t="s">
        <v>7391</v>
      </c>
      <c r="E2124" s="36" t="s">
        <v>4879</v>
      </c>
      <c r="F2124" s="36" t="s">
        <v>679</v>
      </c>
      <c r="G2124" s="36" t="s">
        <v>674</v>
      </c>
      <c r="H2124" s="36" t="s">
        <v>675</v>
      </c>
      <c r="I2124" s="37">
        <v>2.85</v>
      </c>
      <c r="J2124" s="38">
        <v>10000</v>
      </c>
      <c r="K2124" s="36" t="s">
        <v>665</v>
      </c>
      <c r="L2124" s="39">
        <v>43825</v>
      </c>
      <c r="M2124" s="39">
        <v>43887</v>
      </c>
      <c r="N2124" s="36" t="s">
        <v>705</v>
      </c>
      <c r="O2124" s="36" t="s">
        <v>132</v>
      </c>
      <c r="P2124" s="37">
        <v>0.17080000000000001</v>
      </c>
      <c r="Q2124" s="36" t="s">
        <v>677</v>
      </c>
      <c r="R2124" s="36" t="s">
        <v>682</v>
      </c>
      <c r="S2124" s="47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</row>
    <row r="2125" spans="2:37">
      <c r="B2125" s="36" t="s">
        <v>11751</v>
      </c>
      <c r="C2125" s="36" t="s">
        <v>11752</v>
      </c>
      <c r="D2125" s="36" t="s">
        <v>7392</v>
      </c>
      <c r="E2125" s="36" t="s">
        <v>4879</v>
      </c>
      <c r="F2125" s="36" t="s">
        <v>679</v>
      </c>
      <c r="G2125" s="36" t="s">
        <v>674</v>
      </c>
      <c r="H2125" s="36" t="s">
        <v>675</v>
      </c>
      <c r="I2125" s="37">
        <v>2.9</v>
      </c>
      <c r="J2125" s="38">
        <v>10000</v>
      </c>
      <c r="K2125" s="36" t="s">
        <v>665</v>
      </c>
      <c r="L2125" s="39">
        <v>43825</v>
      </c>
      <c r="M2125" s="39">
        <v>43887</v>
      </c>
      <c r="N2125" s="36" t="s">
        <v>705</v>
      </c>
      <c r="O2125" s="36" t="s">
        <v>132</v>
      </c>
      <c r="P2125" s="37">
        <v>0.1308</v>
      </c>
      <c r="Q2125" s="36" t="s">
        <v>677</v>
      </c>
      <c r="R2125" s="36" t="s">
        <v>682</v>
      </c>
      <c r="S2125" s="47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</row>
    <row r="2126" spans="2:37">
      <c r="B2126" s="36" t="s">
        <v>11753</v>
      </c>
      <c r="C2126" s="36" t="s">
        <v>11754</v>
      </c>
      <c r="D2126" s="36" t="s">
        <v>11755</v>
      </c>
      <c r="E2126" s="36" t="s">
        <v>4879</v>
      </c>
      <c r="F2126" s="36" t="s">
        <v>679</v>
      </c>
      <c r="G2126" s="36" t="s">
        <v>674</v>
      </c>
      <c r="H2126" s="36" t="s">
        <v>675</v>
      </c>
      <c r="I2126" s="37">
        <v>2.95</v>
      </c>
      <c r="J2126" s="38">
        <v>10000</v>
      </c>
      <c r="K2126" s="36" t="s">
        <v>665</v>
      </c>
      <c r="L2126" s="39">
        <v>43825</v>
      </c>
      <c r="M2126" s="39">
        <v>43887</v>
      </c>
      <c r="N2126" s="36" t="s">
        <v>705</v>
      </c>
      <c r="O2126" s="36" t="s">
        <v>132</v>
      </c>
      <c r="P2126" s="37">
        <v>9.6100000000000005E-2</v>
      </c>
      <c r="Q2126" s="36" t="s">
        <v>677</v>
      </c>
      <c r="R2126" s="36" t="s">
        <v>682</v>
      </c>
      <c r="S2126" s="47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</row>
    <row r="2127" spans="2:37">
      <c r="B2127" s="36" t="s">
        <v>4235</v>
      </c>
      <c r="C2127" s="36" t="s">
        <v>179</v>
      </c>
      <c r="D2127" s="36" t="s">
        <v>7393</v>
      </c>
      <c r="E2127" s="36" t="s">
        <v>4879</v>
      </c>
      <c r="F2127" s="36" t="s">
        <v>679</v>
      </c>
      <c r="G2127" s="36" t="s">
        <v>674</v>
      </c>
      <c r="H2127" s="36" t="s">
        <v>675</v>
      </c>
      <c r="I2127" s="37">
        <v>3</v>
      </c>
      <c r="J2127" s="38">
        <v>10000</v>
      </c>
      <c r="K2127" s="36" t="s">
        <v>665</v>
      </c>
      <c r="L2127" s="39">
        <v>43825</v>
      </c>
      <c r="M2127" s="39">
        <v>43887</v>
      </c>
      <c r="N2127" s="36" t="s">
        <v>705</v>
      </c>
      <c r="O2127" s="36" t="s">
        <v>132</v>
      </c>
      <c r="P2127" s="37">
        <v>6.8900000000000003E-2</v>
      </c>
      <c r="Q2127" s="36" t="s">
        <v>677</v>
      </c>
      <c r="R2127" s="36" t="s">
        <v>682</v>
      </c>
      <c r="S2127" s="4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</row>
    <row r="2128" spans="2:37">
      <c r="B2128" s="36" t="s">
        <v>11756</v>
      </c>
      <c r="C2128" s="36" t="s">
        <v>4236</v>
      </c>
      <c r="D2128" s="36" t="s">
        <v>4237</v>
      </c>
      <c r="E2128" s="36" t="s">
        <v>4879</v>
      </c>
      <c r="F2128" s="36" t="s">
        <v>679</v>
      </c>
      <c r="G2128" s="36" t="s">
        <v>674</v>
      </c>
      <c r="H2128" s="36" t="s">
        <v>675</v>
      </c>
      <c r="I2128" s="37">
        <v>3.1</v>
      </c>
      <c r="J2128" s="38">
        <v>10000</v>
      </c>
      <c r="K2128" s="36" t="s">
        <v>665</v>
      </c>
      <c r="L2128" s="39">
        <v>43825</v>
      </c>
      <c r="M2128" s="39">
        <v>43887</v>
      </c>
      <c r="N2128" s="36" t="s">
        <v>705</v>
      </c>
      <c r="O2128" s="36" t="s">
        <v>132</v>
      </c>
      <c r="P2128" s="37">
        <v>3.3700000000000001E-2</v>
      </c>
      <c r="Q2128" s="36" t="s">
        <v>677</v>
      </c>
      <c r="R2128" s="36" t="s">
        <v>682</v>
      </c>
      <c r="S2128" s="47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</row>
    <row r="2129" spans="2:37">
      <c r="B2129" s="36" t="s">
        <v>7394</v>
      </c>
      <c r="C2129" s="36" t="s">
        <v>11757</v>
      </c>
      <c r="D2129" s="36" t="s">
        <v>11758</v>
      </c>
      <c r="E2129" s="36" t="s">
        <v>4879</v>
      </c>
      <c r="F2129" s="36" t="s">
        <v>679</v>
      </c>
      <c r="G2129" s="36" t="s">
        <v>674</v>
      </c>
      <c r="H2129" s="36" t="s">
        <v>675</v>
      </c>
      <c r="I2129" s="37">
        <v>3.2</v>
      </c>
      <c r="J2129" s="38">
        <v>10000</v>
      </c>
      <c r="K2129" s="36" t="s">
        <v>665</v>
      </c>
      <c r="L2129" s="39">
        <v>43825</v>
      </c>
      <c r="M2129" s="39">
        <v>43887</v>
      </c>
      <c r="N2129" s="36" t="s">
        <v>705</v>
      </c>
      <c r="O2129" s="36" t="s">
        <v>132</v>
      </c>
      <c r="P2129" s="37">
        <v>1.7100000000000001E-2</v>
      </c>
      <c r="Q2129" s="36" t="s">
        <v>677</v>
      </c>
      <c r="R2129" s="36" t="s">
        <v>682</v>
      </c>
      <c r="S2129" s="47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</row>
    <row r="2130" spans="2:37">
      <c r="B2130" s="36" t="s">
        <v>4238</v>
      </c>
      <c r="C2130" s="36" t="s">
        <v>11759</v>
      </c>
      <c r="D2130" s="36" t="s">
        <v>7395</v>
      </c>
      <c r="E2130" s="36" t="s">
        <v>4879</v>
      </c>
      <c r="F2130" s="36" t="s">
        <v>679</v>
      </c>
      <c r="G2130" s="36" t="s">
        <v>674</v>
      </c>
      <c r="H2130" s="36" t="s">
        <v>675</v>
      </c>
      <c r="I2130" s="37">
        <v>3.3</v>
      </c>
      <c r="J2130" s="38">
        <v>10000</v>
      </c>
      <c r="K2130" s="36" t="s">
        <v>665</v>
      </c>
      <c r="L2130" s="39">
        <v>43825</v>
      </c>
      <c r="M2130" s="39">
        <v>43887</v>
      </c>
      <c r="N2130" s="36" t="s">
        <v>705</v>
      </c>
      <c r="O2130" s="36" t="s">
        <v>132</v>
      </c>
      <c r="P2130" s="37">
        <v>9.4999999999999998E-3</v>
      </c>
      <c r="Q2130" s="36" t="s">
        <v>677</v>
      </c>
      <c r="R2130" s="36" t="s">
        <v>682</v>
      </c>
      <c r="S2130" s="47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</row>
    <row r="2131" spans="2:37">
      <c r="B2131" s="36" t="s">
        <v>11760</v>
      </c>
      <c r="C2131" s="36" t="s">
        <v>7396</v>
      </c>
      <c r="D2131" s="36" t="s">
        <v>7397</v>
      </c>
      <c r="E2131" s="36" t="s">
        <v>4879</v>
      </c>
      <c r="F2131" s="36" t="s">
        <v>679</v>
      </c>
      <c r="G2131" s="36" t="s">
        <v>674</v>
      </c>
      <c r="H2131" s="36" t="s">
        <v>675</v>
      </c>
      <c r="I2131" s="37">
        <v>3.4</v>
      </c>
      <c r="J2131" s="38">
        <v>10000</v>
      </c>
      <c r="K2131" s="36" t="s">
        <v>665</v>
      </c>
      <c r="L2131" s="39">
        <v>43825</v>
      </c>
      <c r="M2131" s="39">
        <v>43887</v>
      </c>
      <c r="N2131" s="36" t="s">
        <v>705</v>
      </c>
      <c r="O2131" s="36" t="s">
        <v>132</v>
      </c>
      <c r="P2131" s="37">
        <v>6.1999999999999998E-3</v>
      </c>
      <c r="Q2131" s="36" t="s">
        <v>677</v>
      </c>
      <c r="R2131" s="36" t="s">
        <v>682</v>
      </c>
      <c r="S2131" s="47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</row>
    <row r="2132" spans="2:37">
      <c r="B2132" s="36" t="s">
        <v>11761</v>
      </c>
      <c r="C2132" s="36" t="s">
        <v>11762</v>
      </c>
      <c r="D2132" s="36" t="s">
        <v>4239</v>
      </c>
      <c r="E2132" s="36" t="s">
        <v>4879</v>
      </c>
      <c r="F2132" s="36" t="s">
        <v>679</v>
      </c>
      <c r="G2132" s="36" t="s">
        <v>692</v>
      </c>
      <c r="H2132" s="36" t="s">
        <v>675</v>
      </c>
      <c r="I2132" s="37">
        <v>2.8</v>
      </c>
      <c r="J2132" s="38">
        <v>10000</v>
      </c>
      <c r="K2132" s="36" t="s">
        <v>665</v>
      </c>
      <c r="L2132" s="39">
        <v>43825</v>
      </c>
      <c r="M2132" s="39">
        <v>43887</v>
      </c>
      <c r="N2132" s="36" t="s">
        <v>705</v>
      </c>
      <c r="O2132" s="36" t="s">
        <v>132</v>
      </c>
      <c r="P2132" s="37">
        <v>9.7999999999999997E-3</v>
      </c>
      <c r="Q2132" s="36" t="s">
        <v>677</v>
      </c>
      <c r="R2132" s="36" t="s">
        <v>682</v>
      </c>
      <c r="S2132" s="47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</row>
    <row r="2133" spans="2:37">
      <c r="B2133" s="36" t="s">
        <v>7398</v>
      </c>
      <c r="C2133" s="36" t="s">
        <v>4240</v>
      </c>
      <c r="D2133" s="36" t="s">
        <v>4241</v>
      </c>
      <c r="E2133" s="36" t="s">
        <v>4879</v>
      </c>
      <c r="F2133" s="36" t="s">
        <v>679</v>
      </c>
      <c r="G2133" s="36" t="s">
        <v>692</v>
      </c>
      <c r="H2133" s="36" t="s">
        <v>675</v>
      </c>
      <c r="I2133" s="37">
        <v>2.85</v>
      </c>
      <c r="J2133" s="38">
        <v>10000</v>
      </c>
      <c r="K2133" s="36" t="s">
        <v>665</v>
      </c>
      <c r="L2133" s="39">
        <v>43825</v>
      </c>
      <c r="M2133" s="39">
        <v>43887</v>
      </c>
      <c r="N2133" s="36" t="s">
        <v>705</v>
      </c>
      <c r="O2133" s="36" t="s">
        <v>132</v>
      </c>
      <c r="P2133" s="37">
        <v>1.49E-2</v>
      </c>
      <c r="Q2133" s="36" t="s">
        <v>677</v>
      </c>
      <c r="R2133" s="36" t="s">
        <v>682</v>
      </c>
      <c r="S2133" s="47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</row>
    <row r="2134" spans="2:37">
      <c r="B2134" s="36" t="s">
        <v>4242</v>
      </c>
      <c r="C2134" s="36" t="s">
        <v>11763</v>
      </c>
      <c r="D2134" s="36" t="s">
        <v>7399</v>
      </c>
      <c r="E2134" s="36" t="s">
        <v>4879</v>
      </c>
      <c r="F2134" s="36" t="s">
        <v>679</v>
      </c>
      <c r="G2134" s="36" t="s">
        <v>692</v>
      </c>
      <c r="H2134" s="36" t="s">
        <v>675</v>
      </c>
      <c r="I2134" s="37">
        <v>2.9</v>
      </c>
      <c r="J2134" s="38">
        <v>10000</v>
      </c>
      <c r="K2134" s="36" t="s">
        <v>665</v>
      </c>
      <c r="L2134" s="39">
        <v>43825</v>
      </c>
      <c r="M2134" s="39">
        <v>43887</v>
      </c>
      <c r="N2134" s="36" t="s">
        <v>705</v>
      </c>
      <c r="O2134" s="36" t="s">
        <v>132</v>
      </c>
      <c r="P2134" s="37">
        <v>2.35E-2</v>
      </c>
      <c r="Q2134" s="36" t="s">
        <v>677</v>
      </c>
      <c r="R2134" s="36" t="s">
        <v>682</v>
      </c>
      <c r="S2134" s="47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</row>
    <row r="2135" spans="2:37">
      <c r="B2135" s="36" t="s">
        <v>7400</v>
      </c>
      <c r="C2135" s="36" t="s">
        <v>7401</v>
      </c>
      <c r="D2135" s="36" t="s">
        <v>11764</v>
      </c>
      <c r="E2135" s="36" t="s">
        <v>4879</v>
      </c>
      <c r="F2135" s="36" t="s">
        <v>679</v>
      </c>
      <c r="G2135" s="36" t="s">
        <v>692</v>
      </c>
      <c r="H2135" s="36" t="s">
        <v>675</v>
      </c>
      <c r="I2135" s="37">
        <v>2.95</v>
      </c>
      <c r="J2135" s="38">
        <v>10000</v>
      </c>
      <c r="K2135" s="36" t="s">
        <v>665</v>
      </c>
      <c r="L2135" s="39">
        <v>43825</v>
      </c>
      <c r="M2135" s="39">
        <v>43887</v>
      </c>
      <c r="N2135" s="36" t="s">
        <v>705</v>
      </c>
      <c r="O2135" s="36" t="s">
        <v>132</v>
      </c>
      <c r="P2135" s="37">
        <v>0.04</v>
      </c>
      <c r="Q2135" s="36" t="s">
        <v>677</v>
      </c>
      <c r="R2135" s="36" t="s">
        <v>682</v>
      </c>
      <c r="S2135" s="47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</row>
    <row r="2136" spans="2:37">
      <c r="B2136" s="36" t="s">
        <v>7402</v>
      </c>
      <c r="C2136" s="36" t="s">
        <v>7403</v>
      </c>
      <c r="D2136" s="36" t="s">
        <v>4243</v>
      </c>
      <c r="E2136" s="36" t="s">
        <v>4879</v>
      </c>
      <c r="F2136" s="36" t="s">
        <v>679</v>
      </c>
      <c r="G2136" s="36" t="s">
        <v>692</v>
      </c>
      <c r="H2136" s="36" t="s">
        <v>675</v>
      </c>
      <c r="I2136" s="37">
        <v>3</v>
      </c>
      <c r="J2136" s="38">
        <v>10000</v>
      </c>
      <c r="K2136" s="36" t="s">
        <v>665</v>
      </c>
      <c r="L2136" s="39">
        <v>43825</v>
      </c>
      <c r="M2136" s="39">
        <v>43887</v>
      </c>
      <c r="N2136" s="36" t="s">
        <v>705</v>
      </c>
      <c r="O2136" s="36" t="s">
        <v>132</v>
      </c>
      <c r="P2136" s="37">
        <v>6.2100000000000002E-2</v>
      </c>
      <c r="Q2136" s="36" t="s">
        <v>677</v>
      </c>
      <c r="R2136" s="36" t="s">
        <v>682</v>
      </c>
      <c r="S2136" s="47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</row>
    <row r="2137" spans="2:37">
      <c r="B2137" s="36" t="s">
        <v>11765</v>
      </c>
      <c r="C2137" s="36" t="s">
        <v>7404</v>
      </c>
      <c r="D2137" s="36" t="s">
        <v>7405</v>
      </c>
      <c r="E2137" s="36" t="s">
        <v>4879</v>
      </c>
      <c r="F2137" s="36" t="s">
        <v>679</v>
      </c>
      <c r="G2137" s="36" t="s">
        <v>692</v>
      </c>
      <c r="H2137" s="36" t="s">
        <v>675</v>
      </c>
      <c r="I2137" s="37">
        <v>3.1</v>
      </c>
      <c r="J2137" s="38">
        <v>10000</v>
      </c>
      <c r="K2137" s="36" t="s">
        <v>665</v>
      </c>
      <c r="L2137" s="39">
        <v>43825</v>
      </c>
      <c r="M2137" s="39">
        <v>43887</v>
      </c>
      <c r="N2137" s="36" t="s">
        <v>705</v>
      </c>
      <c r="O2137" s="36" t="s">
        <v>132</v>
      </c>
      <c r="P2137" s="37">
        <v>0.1285</v>
      </c>
      <c r="Q2137" s="36" t="s">
        <v>677</v>
      </c>
      <c r="R2137" s="36" t="s">
        <v>682</v>
      </c>
      <c r="S2137" s="4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</row>
    <row r="2138" spans="2:37">
      <c r="B2138" s="36" t="s">
        <v>7406</v>
      </c>
      <c r="C2138" s="36" t="s">
        <v>7407</v>
      </c>
      <c r="D2138" s="36" t="s">
        <v>11766</v>
      </c>
      <c r="E2138" s="36" t="s">
        <v>4879</v>
      </c>
      <c r="F2138" s="36" t="s">
        <v>679</v>
      </c>
      <c r="G2138" s="36" t="s">
        <v>692</v>
      </c>
      <c r="H2138" s="36" t="s">
        <v>675</v>
      </c>
      <c r="I2138" s="37">
        <v>3.2</v>
      </c>
      <c r="J2138" s="38">
        <v>10000</v>
      </c>
      <c r="K2138" s="36" t="s">
        <v>665</v>
      </c>
      <c r="L2138" s="39">
        <v>43825</v>
      </c>
      <c r="M2138" s="39">
        <v>43887</v>
      </c>
      <c r="N2138" s="36" t="s">
        <v>705</v>
      </c>
      <c r="O2138" s="36" t="s">
        <v>132</v>
      </c>
      <c r="P2138" s="37">
        <v>0.22</v>
      </c>
      <c r="Q2138" s="36" t="s">
        <v>677</v>
      </c>
      <c r="R2138" s="36" t="s">
        <v>682</v>
      </c>
      <c r="S2138" s="47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</row>
    <row r="2139" spans="2:37">
      <c r="B2139" s="36" t="s">
        <v>7408</v>
      </c>
      <c r="C2139" s="36" t="s">
        <v>7409</v>
      </c>
      <c r="D2139" s="36" t="s">
        <v>180</v>
      </c>
      <c r="E2139" s="36" t="s">
        <v>4879</v>
      </c>
      <c r="F2139" s="36" t="s">
        <v>679</v>
      </c>
      <c r="G2139" s="36" t="s">
        <v>692</v>
      </c>
      <c r="H2139" s="36" t="s">
        <v>675</v>
      </c>
      <c r="I2139" s="37">
        <v>3.3</v>
      </c>
      <c r="J2139" s="38">
        <v>10000</v>
      </c>
      <c r="K2139" s="36" t="s">
        <v>665</v>
      </c>
      <c r="L2139" s="39">
        <v>43825</v>
      </c>
      <c r="M2139" s="39">
        <v>43887</v>
      </c>
      <c r="N2139" s="36" t="s">
        <v>705</v>
      </c>
      <c r="O2139" s="36" t="s">
        <v>132</v>
      </c>
      <c r="P2139" s="37">
        <v>0.32</v>
      </c>
      <c r="Q2139" s="36" t="s">
        <v>677</v>
      </c>
      <c r="R2139" s="36" t="s">
        <v>682</v>
      </c>
      <c r="S2139" s="47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</row>
    <row r="2140" spans="2:37">
      <c r="B2140" s="36" t="s">
        <v>7410</v>
      </c>
      <c r="C2140" s="36" t="s">
        <v>7411</v>
      </c>
      <c r="D2140" s="36" t="s">
        <v>7412</v>
      </c>
      <c r="E2140" s="36" t="s">
        <v>4879</v>
      </c>
      <c r="F2140" s="36" t="s">
        <v>679</v>
      </c>
      <c r="G2140" s="36" t="s">
        <v>692</v>
      </c>
      <c r="H2140" s="36" t="s">
        <v>675</v>
      </c>
      <c r="I2140" s="37">
        <v>3.4</v>
      </c>
      <c r="J2140" s="38">
        <v>10000</v>
      </c>
      <c r="K2140" s="36" t="s">
        <v>665</v>
      </c>
      <c r="L2140" s="39">
        <v>43825</v>
      </c>
      <c r="M2140" s="39">
        <v>43887</v>
      </c>
      <c r="N2140" s="36" t="s">
        <v>705</v>
      </c>
      <c r="O2140" s="36" t="s">
        <v>132</v>
      </c>
      <c r="P2140" s="37">
        <v>0.42</v>
      </c>
      <c r="Q2140" s="36" t="s">
        <v>677</v>
      </c>
      <c r="R2140" s="36" t="s">
        <v>682</v>
      </c>
      <c r="S2140" s="47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</row>
    <row r="2141" spans="2:37">
      <c r="B2141" s="36" t="s">
        <v>7413</v>
      </c>
      <c r="C2141" s="36" t="s">
        <v>7414</v>
      </c>
      <c r="D2141" s="36" t="s">
        <v>7415</v>
      </c>
      <c r="E2141" s="36" t="s">
        <v>4879</v>
      </c>
      <c r="F2141" s="36" t="s">
        <v>679</v>
      </c>
      <c r="G2141" s="36" t="s">
        <v>674</v>
      </c>
      <c r="H2141" s="36" t="s">
        <v>675</v>
      </c>
      <c r="I2141" s="37">
        <v>3.5</v>
      </c>
      <c r="J2141" s="38">
        <v>10000</v>
      </c>
      <c r="K2141" s="36" t="s">
        <v>663</v>
      </c>
      <c r="L2141" s="39">
        <v>43830</v>
      </c>
      <c r="M2141" s="39">
        <v>43852</v>
      </c>
      <c r="N2141" s="36" t="s">
        <v>681</v>
      </c>
      <c r="O2141" s="36" t="s">
        <v>676</v>
      </c>
      <c r="P2141" s="37">
        <v>2.0000000000000001E-4</v>
      </c>
      <c r="Q2141" s="36" t="s">
        <v>677</v>
      </c>
      <c r="R2141" s="36" t="s">
        <v>682</v>
      </c>
      <c r="S2141" s="47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</row>
    <row r="2142" spans="2:37">
      <c r="B2142" s="36" t="s">
        <v>11767</v>
      </c>
      <c r="C2142" s="36" t="s">
        <v>7416</v>
      </c>
      <c r="D2142" s="36" t="s">
        <v>7417</v>
      </c>
      <c r="E2142" s="36" t="s">
        <v>4879</v>
      </c>
      <c r="F2142" s="36" t="s">
        <v>679</v>
      </c>
      <c r="G2142" s="36" t="s">
        <v>692</v>
      </c>
      <c r="H2142" s="36" t="s">
        <v>675</v>
      </c>
      <c r="I2142" s="37">
        <v>3.5</v>
      </c>
      <c r="J2142" s="38">
        <v>10000</v>
      </c>
      <c r="K2142" s="36" t="s">
        <v>663</v>
      </c>
      <c r="L2142" s="39">
        <v>43830</v>
      </c>
      <c r="M2142" s="39">
        <v>43852</v>
      </c>
      <c r="N2142" s="36" t="s">
        <v>681</v>
      </c>
      <c r="O2142" s="36" t="s">
        <v>676</v>
      </c>
      <c r="P2142" s="37">
        <v>0.44900000000000001</v>
      </c>
      <c r="Q2142" s="36" t="s">
        <v>677</v>
      </c>
      <c r="R2142" s="36" t="s">
        <v>682</v>
      </c>
      <c r="S2142" s="47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</row>
    <row r="2143" spans="2:37">
      <c r="B2143" s="36" t="s">
        <v>11768</v>
      </c>
      <c r="C2143" s="36" t="s">
        <v>4244</v>
      </c>
      <c r="D2143" s="36" t="s">
        <v>7418</v>
      </c>
      <c r="E2143" s="36" t="s">
        <v>4879</v>
      </c>
      <c r="F2143" s="36" t="s">
        <v>679</v>
      </c>
      <c r="G2143" s="36" t="s">
        <v>674</v>
      </c>
      <c r="H2143" s="36" t="s">
        <v>675</v>
      </c>
      <c r="I2143" s="37">
        <v>3.5</v>
      </c>
      <c r="J2143" s="38">
        <v>10000</v>
      </c>
      <c r="K2143" s="36" t="s">
        <v>665</v>
      </c>
      <c r="L2143" s="39">
        <v>43830</v>
      </c>
      <c r="M2143" s="39">
        <v>43887</v>
      </c>
      <c r="N2143" s="36" t="s">
        <v>705</v>
      </c>
      <c r="O2143" s="36" t="s">
        <v>132</v>
      </c>
      <c r="P2143" s="37">
        <v>1.6999999999999999E-3</v>
      </c>
      <c r="Q2143" s="36" t="s">
        <v>677</v>
      </c>
      <c r="R2143" s="36" t="s">
        <v>682</v>
      </c>
      <c r="S2143" s="47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</row>
    <row r="2144" spans="2:37">
      <c r="B2144" s="36" t="s">
        <v>7419</v>
      </c>
      <c r="C2144" s="36" t="s">
        <v>7420</v>
      </c>
      <c r="D2144" s="36" t="s">
        <v>11769</v>
      </c>
      <c r="E2144" s="36" t="s">
        <v>4879</v>
      </c>
      <c r="F2144" s="36" t="s">
        <v>679</v>
      </c>
      <c r="G2144" s="36" t="s">
        <v>692</v>
      </c>
      <c r="H2144" s="36" t="s">
        <v>675</v>
      </c>
      <c r="I2144" s="37">
        <v>3.5</v>
      </c>
      <c r="J2144" s="38">
        <v>10000</v>
      </c>
      <c r="K2144" s="36" t="s">
        <v>665</v>
      </c>
      <c r="L2144" s="39">
        <v>43830</v>
      </c>
      <c r="M2144" s="39">
        <v>43887</v>
      </c>
      <c r="N2144" s="36" t="s">
        <v>705</v>
      </c>
      <c r="O2144" s="36" t="s">
        <v>132</v>
      </c>
      <c r="P2144" s="37">
        <v>0.44900000000000001</v>
      </c>
      <c r="Q2144" s="36" t="s">
        <v>677</v>
      </c>
      <c r="R2144" s="36" t="s">
        <v>682</v>
      </c>
      <c r="S2144" s="47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</row>
    <row r="2145" spans="2:37">
      <c r="B2145" s="36" t="s">
        <v>7421</v>
      </c>
      <c r="C2145" s="36" t="s">
        <v>7422</v>
      </c>
      <c r="D2145" s="36" t="s">
        <v>7423</v>
      </c>
      <c r="E2145" s="36" t="s">
        <v>4879</v>
      </c>
      <c r="F2145" s="36" t="s">
        <v>679</v>
      </c>
      <c r="G2145" s="36" t="s">
        <v>674</v>
      </c>
      <c r="H2145" s="36" t="s">
        <v>675</v>
      </c>
      <c r="I2145" s="37">
        <v>3.5</v>
      </c>
      <c r="J2145" s="38">
        <v>10000</v>
      </c>
      <c r="K2145" s="36" t="s">
        <v>129</v>
      </c>
      <c r="L2145" s="39">
        <v>43830</v>
      </c>
      <c r="M2145" s="39">
        <v>43915</v>
      </c>
      <c r="N2145" s="36" t="s">
        <v>133</v>
      </c>
      <c r="O2145" s="36" t="s">
        <v>907</v>
      </c>
      <c r="P2145" s="37">
        <v>9.5999999999999992E-3</v>
      </c>
      <c r="Q2145" s="36" t="s">
        <v>677</v>
      </c>
      <c r="R2145" s="36" t="s">
        <v>682</v>
      </c>
      <c r="S2145" s="47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</row>
    <row r="2146" spans="2:37">
      <c r="B2146" s="36" t="s">
        <v>4245</v>
      </c>
      <c r="C2146" s="36" t="s">
        <v>11770</v>
      </c>
      <c r="D2146" s="36" t="s">
        <v>7424</v>
      </c>
      <c r="E2146" s="36" t="s">
        <v>4879</v>
      </c>
      <c r="F2146" s="36" t="s">
        <v>679</v>
      </c>
      <c r="G2146" s="36" t="s">
        <v>692</v>
      </c>
      <c r="H2146" s="36" t="s">
        <v>675</v>
      </c>
      <c r="I2146" s="37">
        <v>3.5</v>
      </c>
      <c r="J2146" s="38">
        <v>10000</v>
      </c>
      <c r="K2146" s="36" t="s">
        <v>129</v>
      </c>
      <c r="L2146" s="39">
        <v>43830</v>
      </c>
      <c r="M2146" s="39">
        <v>43915</v>
      </c>
      <c r="N2146" s="36" t="s">
        <v>133</v>
      </c>
      <c r="O2146" s="36" t="s">
        <v>907</v>
      </c>
      <c r="P2146" s="37">
        <v>0.44900000000000001</v>
      </c>
      <c r="Q2146" s="36" t="s">
        <v>677</v>
      </c>
      <c r="R2146" s="36" t="s">
        <v>682</v>
      </c>
      <c r="S2146" s="47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</row>
    <row r="2147" spans="2:37">
      <c r="B2147" s="36" t="s">
        <v>542</v>
      </c>
      <c r="C2147" s="36" t="s">
        <v>4246</v>
      </c>
      <c r="D2147" s="36" t="s">
        <v>7425</v>
      </c>
      <c r="E2147" s="36" t="s">
        <v>4879</v>
      </c>
      <c r="F2147" s="36" t="s">
        <v>679</v>
      </c>
      <c r="G2147" s="36" t="s">
        <v>674</v>
      </c>
      <c r="H2147" s="36" t="s">
        <v>675</v>
      </c>
      <c r="I2147" s="37">
        <v>3.5</v>
      </c>
      <c r="J2147" s="38">
        <v>10000</v>
      </c>
      <c r="K2147" s="36" t="s">
        <v>130</v>
      </c>
      <c r="L2147" s="39">
        <v>43830</v>
      </c>
      <c r="M2147" s="39">
        <v>44006</v>
      </c>
      <c r="N2147" s="36" t="s">
        <v>131</v>
      </c>
      <c r="O2147" s="36" t="s">
        <v>184</v>
      </c>
      <c r="P2147" s="37">
        <v>3.6299999999999999E-2</v>
      </c>
      <c r="Q2147" s="36" t="s">
        <v>677</v>
      </c>
      <c r="R2147" s="36" t="s">
        <v>682</v>
      </c>
      <c r="S2147" s="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</row>
    <row r="2148" spans="2:37">
      <c r="B2148" s="36" t="s">
        <v>11771</v>
      </c>
      <c r="C2148" s="36" t="s">
        <v>7426</v>
      </c>
      <c r="D2148" s="36" t="s">
        <v>4247</v>
      </c>
      <c r="E2148" s="36" t="s">
        <v>4879</v>
      </c>
      <c r="F2148" s="36" t="s">
        <v>679</v>
      </c>
      <c r="G2148" s="36" t="s">
        <v>692</v>
      </c>
      <c r="H2148" s="36" t="s">
        <v>675</v>
      </c>
      <c r="I2148" s="37">
        <v>3.5</v>
      </c>
      <c r="J2148" s="38">
        <v>10000</v>
      </c>
      <c r="K2148" s="36" t="s">
        <v>130</v>
      </c>
      <c r="L2148" s="39">
        <v>43830</v>
      </c>
      <c r="M2148" s="39">
        <v>44006</v>
      </c>
      <c r="N2148" s="36" t="s">
        <v>131</v>
      </c>
      <c r="O2148" s="36" t="s">
        <v>184</v>
      </c>
      <c r="P2148" s="37">
        <v>0.44900000000000001</v>
      </c>
      <c r="Q2148" s="36" t="s">
        <v>677</v>
      </c>
      <c r="R2148" s="36" t="s">
        <v>682</v>
      </c>
      <c r="S2148" s="47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</row>
    <row r="2149" spans="2:37">
      <c r="B2149" s="36" t="s">
        <v>7427</v>
      </c>
      <c r="C2149" s="36" t="s">
        <v>7428</v>
      </c>
      <c r="D2149" s="36" t="s">
        <v>543</v>
      </c>
      <c r="E2149" s="36" t="s">
        <v>4879</v>
      </c>
      <c r="F2149" s="36" t="s">
        <v>679</v>
      </c>
      <c r="G2149" s="36" t="s">
        <v>674</v>
      </c>
      <c r="H2149" s="36" t="s">
        <v>675</v>
      </c>
      <c r="I2149" s="37">
        <v>2.8</v>
      </c>
      <c r="J2149" s="38">
        <v>10000</v>
      </c>
      <c r="K2149" s="36" t="s">
        <v>228</v>
      </c>
      <c r="L2149" s="39">
        <v>43853</v>
      </c>
      <c r="M2149" s="39">
        <v>44097</v>
      </c>
      <c r="N2149" s="36" t="s">
        <v>141</v>
      </c>
      <c r="O2149" s="36" t="s">
        <v>1075</v>
      </c>
      <c r="P2149" s="37">
        <v>0.3483</v>
      </c>
      <c r="Q2149" s="36" t="s">
        <v>677</v>
      </c>
      <c r="R2149" s="36" t="s">
        <v>682</v>
      </c>
      <c r="S2149" s="47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</row>
    <row r="2150" spans="2:37">
      <c r="B2150" s="36" t="s">
        <v>4248</v>
      </c>
      <c r="C2150" s="36" t="s">
        <v>7429</v>
      </c>
      <c r="D2150" s="36" t="s">
        <v>4249</v>
      </c>
      <c r="E2150" s="36" t="s">
        <v>4879</v>
      </c>
      <c r="F2150" s="36" t="s">
        <v>679</v>
      </c>
      <c r="G2150" s="36" t="s">
        <v>674</v>
      </c>
      <c r="H2150" s="36" t="s">
        <v>675</v>
      </c>
      <c r="I2150" s="37">
        <v>2.85</v>
      </c>
      <c r="J2150" s="38">
        <v>10000</v>
      </c>
      <c r="K2150" s="36" t="s">
        <v>228</v>
      </c>
      <c r="L2150" s="39">
        <v>43853</v>
      </c>
      <c r="M2150" s="39">
        <v>44097</v>
      </c>
      <c r="N2150" s="36" t="s">
        <v>141</v>
      </c>
      <c r="O2150" s="36" t="s">
        <v>1075</v>
      </c>
      <c r="P2150" s="37">
        <v>0.31080000000000002</v>
      </c>
      <c r="Q2150" s="36" t="s">
        <v>9548</v>
      </c>
      <c r="R2150" s="36" t="s">
        <v>682</v>
      </c>
      <c r="S2150" s="47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</row>
    <row r="2151" spans="2:37">
      <c r="B2151" s="36" t="s">
        <v>11772</v>
      </c>
      <c r="C2151" s="36" t="s">
        <v>11773</v>
      </c>
      <c r="D2151" s="36" t="s">
        <v>11774</v>
      </c>
      <c r="E2151" s="36" t="s">
        <v>4879</v>
      </c>
      <c r="F2151" s="36" t="s">
        <v>679</v>
      </c>
      <c r="G2151" s="36" t="s">
        <v>674</v>
      </c>
      <c r="H2151" s="36" t="s">
        <v>675</v>
      </c>
      <c r="I2151" s="37">
        <v>2.9</v>
      </c>
      <c r="J2151" s="38">
        <v>10000</v>
      </c>
      <c r="K2151" s="36" t="s">
        <v>228</v>
      </c>
      <c r="L2151" s="39">
        <v>43853</v>
      </c>
      <c r="M2151" s="39">
        <v>44097</v>
      </c>
      <c r="N2151" s="36" t="s">
        <v>141</v>
      </c>
      <c r="O2151" s="36" t="s">
        <v>1075</v>
      </c>
      <c r="P2151" s="37">
        <v>0.27489999999999998</v>
      </c>
      <c r="Q2151" s="36" t="s">
        <v>677</v>
      </c>
      <c r="R2151" s="36" t="s">
        <v>682</v>
      </c>
      <c r="S2151" s="47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</row>
    <row r="2152" spans="2:37">
      <c r="B2152" s="36" t="s">
        <v>7430</v>
      </c>
      <c r="C2152" s="36" t="s">
        <v>544</v>
      </c>
      <c r="D2152" s="36" t="s">
        <v>11775</v>
      </c>
      <c r="E2152" s="36" t="s">
        <v>4879</v>
      </c>
      <c r="F2152" s="36" t="s">
        <v>679</v>
      </c>
      <c r="G2152" s="36" t="s">
        <v>674</v>
      </c>
      <c r="H2152" s="36" t="s">
        <v>675</v>
      </c>
      <c r="I2152" s="37">
        <v>2.95</v>
      </c>
      <c r="J2152" s="38">
        <v>10000</v>
      </c>
      <c r="K2152" s="36" t="s">
        <v>228</v>
      </c>
      <c r="L2152" s="39">
        <v>43853</v>
      </c>
      <c r="M2152" s="39">
        <v>44097</v>
      </c>
      <c r="N2152" s="36" t="s">
        <v>141</v>
      </c>
      <c r="O2152" s="36" t="s">
        <v>1075</v>
      </c>
      <c r="P2152" s="37">
        <v>0.24579999999999999</v>
      </c>
      <c r="Q2152" s="36" t="s">
        <v>677</v>
      </c>
      <c r="R2152" s="36" t="s">
        <v>9492</v>
      </c>
      <c r="S2152" s="47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</row>
    <row r="2153" spans="2:37">
      <c r="B2153" s="36" t="s">
        <v>7431</v>
      </c>
      <c r="C2153" s="36" t="s">
        <v>7432</v>
      </c>
      <c r="D2153" s="36" t="s">
        <v>7433</v>
      </c>
      <c r="E2153" s="36" t="s">
        <v>4879</v>
      </c>
      <c r="F2153" s="36" t="s">
        <v>679</v>
      </c>
      <c r="G2153" s="36" t="s">
        <v>674</v>
      </c>
      <c r="H2153" s="36" t="s">
        <v>675</v>
      </c>
      <c r="I2153" s="37">
        <v>3</v>
      </c>
      <c r="J2153" s="38">
        <v>10000</v>
      </c>
      <c r="K2153" s="36" t="s">
        <v>228</v>
      </c>
      <c r="L2153" s="39">
        <v>43853</v>
      </c>
      <c r="M2153" s="39">
        <v>44097</v>
      </c>
      <c r="N2153" s="36" t="s">
        <v>141</v>
      </c>
      <c r="O2153" s="36" t="s">
        <v>1075</v>
      </c>
      <c r="P2153" s="37">
        <v>0.21640000000000001</v>
      </c>
      <c r="Q2153" s="36" t="s">
        <v>677</v>
      </c>
      <c r="R2153" s="36" t="s">
        <v>682</v>
      </c>
      <c r="S2153" s="47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</row>
    <row r="2154" spans="2:37">
      <c r="B2154" s="36" t="s">
        <v>4250</v>
      </c>
      <c r="C2154" s="36" t="s">
        <v>7434</v>
      </c>
      <c r="D2154" s="36" t="s">
        <v>7435</v>
      </c>
      <c r="E2154" s="36" t="s">
        <v>4879</v>
      </c>
      <c r="F2154" s="36" t="s">
        <v>679</v>
      </c>
      <c r="G2154" s="36" t="s">
        <v>674</v>
      </c>
      <c r="H2154" s="36" t="s">
        <v>675</v>
      </c>
      <c r="I2154" s="37">
        <v>3.1</v>
      </c>
      <c r="J2154" s="38">
        <v>10000</v>
      </c>
      <c r="K2154" s="36" t="s">
        <v>228</v>
      </c>
      <c r="L2154" s="39">
        <v>43853</v>
      </c>
      <c r="M2154" s="39">
        <v>44097</v>
      </c>
      <c r="N2154" s="36" t="s">
        <v>141</v>
      </c>
      <c r="O2154" s="36" t="s">
        <v>1075</v>
      </c>
      <c r="P2154" s="37">
        <v>0.16950000000000001</v>
      </c>
      <c r="Q2154" s="36" t="s">
        <v>677</v>
      </c>
      <c r="R2154" s="36" t="s">
        <v>682</v>
      </c>
      <c r="S2154" s="47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</row>
    <row r="2155" spans="2:37">
      <c r="B2155" s="36" t="s">
        <v>7436</v>
      </c>
      <c r="C2155" s="36" t="s">
        <v>7437</v>
      </c>
      <c r="D2155" s="36" t="s">
        <v>11776</v>
      </c>
      <c r="E2155" s="36" t="s">
        <v>4879</v>
      </c>
      <c r="F2155" s="36" t="s">
        <v>679</v>
      </c>
      <c r="G2155" s="36" t="s">
        <v>674</v>
      </c>
      <c r="H2155" s="36" t="s">
        <v>675</v>
      </c>
      <c r="I2155" s="37">
        <v>3.2</v>
      </c>
      <c r="J2155" s="38">
        <v>10000</v>
      </c>
      <c r="K2155" s="36" t="s">
        <v>228</v>
      </c>
      <c r="L2155" s="39">
        <v>43853</v>
      </c>
      <c r="M2155" s="39">
        <v>44097</v>
      </c>
      <c r="N2155" s="36" t="s">
        <v>141</v>
      </c>
      <c r="O2155" s="36" t="s">
        <v>1075</v>
      </c>
      <c r="P2155" s="37">
        <v>0.13089999999999999</v>
      </c>
      <c r="Q2155" s="36" t="s">
        <v>677</v>
      </c>
      <c r="R2155" s="36" t="s">
        <v>682</v>
      </c>
      <c r="S2155" s="47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</row>
    <row r="2156" spans="2:37">
      <c r="B2156" s="36" t="s">
        <v>7438</v>
      </c>
      <c r="C2156" s="36" t="s">
        <v>7439</v>
      </c>
      <c r="D2156" s="36" t="s">
        <v>7440</v>
      </c>
      <c r="E2156" s="36" t="s">
        <v>4879</v>
      </c>
      <c r="F2156" s="36" t="s">
        <v>679</v>
      </c>
      <c r="G2156" s="36" t="s">
        <v>674</v>
      </c>
      <c r="H2156" s="36" t="s">
        <v>675</v>
      </c>
      <c r="I2156" s="37">
        <v>3.3</v>
      </c>
      <c r="J2156" s="38">
        <v>10000</v>
      </c>
      <c r="K2156" s="36" t="s">
        <v>228</v>
      </c>
      <c r="L2156" s="39">
        <v>43853</v>
      </c>
      <c r="M2156" s="39">
        <v>44097</v>
      </c>
      <c r="N2156" s="36" t="s">
        <v>141</v>
      </c>
      <c r="O2156" s="36" t="s">
        <v>1075</v>
      </c>
      <c r="P2156" s="37">
        <v>9.9900000000000003E-2</v>
      </c>
      <c r="Q2156" s="36" t="s">
        <v>677</v>
      </c>
      <c r="R2156" s="36" t="s">
        <v>682</v>
      </c>
      <c r="S2156" s="47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</row>
    <row r="2157" spans="2:37">
      <c r="B2157" s="36" t="s">
        <v>7441</v>
      </c>
      <c r="C2157" s="36" t="s">
        <v>11777</v>
      </c>
      <c r="D2157" s="36" t="s">
        <v>4251</v>
      </c>
      <c r="E2157" s="36" t="s">
        <v>4879</v>
      </c>
      <c r="F2157" s="36" t="s">
        <v>679</v>
      </c>
      <c r="G2157" s="36" t="s">
        <v>674</v>
      </c>
      <c r="H2157" s="36" t="s">
        <v>675</v>
      </c>
      <c r="I2157" s="37">
        <v>3.4</v>
      </c>
      <c r="J2157" s="38">
        <v>10000</v>
      </c>
      <c r="K2157" s="36" t="s">
        <v>228</v>
      </c>
      <c r="L2157" s="39">
        <v>43853</v>
      </c>
      <c r="M2157" s="39">
        <v>44097</v>
      </c>
      <c r="N2157" s="36" t="s">
        <v>141</v>
      </c>
      <c r="O2157" s="36" t="s">
        <v>1075</v>
      </c>
      <c r="P2157" s="37">
        <v>7.6300000000000007E-2</v>
      </c>
      <c r="Q2157" s="36" t="s">
        <v>677</v>
      </c>
      <c r="R2157" s="36" t="s">
        <v>682</v>
      </c>
      <c r="S2157" s="4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</row>
    <row r="2158" spans="2:37">
      <c r="B2158" s="36" t="s">
        <v>7442</v>
      </c>
      <c r="C2158" s="36" t="s">
        <v>11778</v>
      </c>
      <c r="D2158" s="36" t="s">
        <v>11779</v>
      </c>
      <c r="E2158" s="36" t="s">
        <v>4879</v>
      </c>
      <c r="F2158" s="36" t="s">
        <v>679</v>
      </c>
      <c r="G2158" s="36" t="s">
        <v>692</v>
      </c>
      <c r="H2158" s="36" t="s">
        <v>675</v>
      </c>
      <c r="I2158" s="37">
        <v>2.8</v>
      </c>
      <c r="J2158" s="38">
        <v>10000</v>
      </c>
      <c r="K2158" s="36" t="s">
        <v>228</v>
      </c>
      <c r="L2158" s="39">
        <v>43853</v>
      </c>
      <c r="M2158" s="39">
        <v>44097</v>
      </c>
      <c r="N2158" s="36" t="s">
        <v>141</v>
      </c>
      <c r="O2158" s="36" t="s">
        <v>1075</v>
      </c>
      <c r="P2158" s="37">
        <v>5.11E-2</v>
      </c>
      <c r="Q2158" s="36" t="s">
        <v>677</v>
      </c>
      <c r="R2158" s="36" t="s">
        <v>682</v>
      </c>
      <c r="S2158" s="47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</row>
    <row r="2159" spans="2:37">
      <c r="B2159" s="36" t="s">
        <v>11780</v>
      </c>
      <c r="C2159" s="36" t="s">
        <v>11781</v>
      </c>
      <c r="D2159" s="36" t="s">
        <v>11782</v>
      </c>
      <c r="E2159" s="36" t="s">
        <v>4879</v>
      </c>
      <c r="F2159" s="36" t="s">
        <v>679</v>
      </c>
      <c r="G2159" s="36" t="s">
        <v>692</v>
      </c>
      <c r="H2159" s="36" t="s">
        <v>675</v>
      </c>
      <c r="I2159" s="37">
        <v>2.85</v>
      </c>
      <c r="J2159" s="38">
        <v>10000</v>
      </c>
      <c r="K2159" s="36" t="s">
        <v>228</v>
      </c>
      <c r="L2159" s="39">
        <v>43853</v>
      </c>
      <c r="M2159" s="39">
        <v>44097</v>
      </c>
      <c r="N2159" s="36" t="s">
        <v>141</v>
      </c>
      <c r="O2159" s="36" t="s">
        <v>1075</v>
      </c>
      <c r="P2159" s="37">
        <v>6.4100000000000004E-2</v>
      </c>
      <c r="Q2159" s="36" t="s">
        <v>677</v>
      </c>
      <c r="R2159" s="36" t="s">
        <v>682</v>
      </c>
      <c r="S2159" s="47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</row>
    <row r="2160" spans="2:37">
      <c r="B2160" s="36" t="s">
        <v>7443</v>
      </c>
      <c r="C2160" s="36" t="s">
        <v>7444</v>
      </c>
      <c r="D2160" s="36" t="s">
        <v>7445</v>
      </c>
      <c r="E2160" s="36" t="s">
        <v>4879</v>
      </c>
      <c r="F2160" s="36" t="s">
        <v>679</v>
      </c>
      <c r="G2160" s="36" t="s">
        <v>692</v>
      </c>
      <c r="H2160" s="36" t="s">
        <v>675</v>
      </c>
      <c r="I2160" s="37">
        <v>2.9</v>
      </c>
      <c r="J2160" s="38">
        <v>10000</v>
      </c>
      <c r="K2160" s="36" t="s">
        <v>228</v>
      </c>
      <c r="L2160" s="39">
        <v>43853</v>
      </c>
      <c r="M2160" s="39">
        <v>44097</v>
      </c>
      <c r="N2160" s="36" t="s">
        <v>141</v>
      </c>
      <c r="O2160" s="36" t="s">
        <v>1075</v>
      </c>
      <c r="P2160" s="37">
        <v>8.0199999999999994E-2</v>
      </c>
      <c r="Q2160" s="36" t="s">
        <v>677</v>
      </c>
      <c r="R2160" s="36" t="s">
        <v>682</v>
      </c>
      <c r="S2160" s="47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</row>
    <row r="2161" spans="2:37">
      <c r="B2161" s="36" t="s">
        <v>7446</v>
      </c>
      <c r="C2161" s="36" t="s">
        <v>4252</v>
      </c>
      <c r="D2161" s="36" t="s">
        <v>7447</v>
      </c>
      <c r="E2161" s="36" t="s">
        <v>4879</v>
      </c>
      <c r="F2161" s="36" t="s">
        <v>679</v>
      </c>
      <c r="G2161" s="36" t="s">
        <v>692</v>
      </c>
      <c r="H2161" s="36" t="s">
        <v>675</v>
      </c>
      <c r="I2161" s="37">
        <v>2.95</v>
      </c>
      <c r="J2161" s="38">
        <v>10000</v>
      </c>
      <c r="K2161" s="36" t="s">
        <v>228</v>
      </c>
      <c r="L2161" s="39">
        <v>43853</v>
      </c>
      <c r="M2161" s="39">
        <v>44097</v>
      </c>
      <c r="N2161" s="36" t="s">
        <v>141</v>
      </c>
      <c r="O2161" s="36" t="s">
        <v>1075</v>
      </c>
      <c r="P2161" s="37">
        <v>9.8500000000000004E-2</v>
      </c>
      <c r="Q2161" s="36" t="s">
        <v>677</v>
      </c>
      <c r="R2161" s="36" t="s">
        <v>682</v>
      </c>
      <c r="S2161" s="47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</row>
    <row r="2162" spans="2:37">
      <c r="B2162" s="36" t="s">
        <v>4253</v>
      </c>
      <c r="C2162" s="36" t="s">
        <v>11783</v>
      </c>
      <c r="D2162" s="36" t="s">
        <v>11784</v>
      </c>
      <c r="E2162" s="36" t="s">
        <v>4879</v>
      </c>
      <c r="F2162" s="36" t="s">
        <v>679</v>
      </c>
      <c r="G2162" s="36" t="s">
        <v>692</v>
      </c>
      <c r="H2162" s="36" t="s">
        <v>675</v>
      </c>
      <c r="I2162" s="37">
        <v>3</v>
      </c>
      <c r="J2162" s="38">
        <v>10000</v>
      </c>
      <c r="K2162" s="36" t="s">
        <v>228</v>
      </c>
      <c r="L2162" s="39">
        <v>43853</v>
      </c>
      <c r="M2162" s="39">
        <v>44097</v>
      </c>
      <c r="N2162" s="36" t="s">
        <v>141</v>
      </c>
      <c r="O2162" s="36" t="s">
        <v>1075</v>
      </c>
      <c r="P2162" s="37">
        <v>0.1203</v>
      </c>
      <c r="Q2162" s="36" t="s">
        <v>677</v>
      </c>
      <c r="R2162" s="36" t="s">
        <v>682</v>
      </c>
      <c r="S2162" s="47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</row>
    <row r="2163" spans="2:37">
      <c r="B2163" s="36" t="s">
        <v>4254</v>
      </c>
      <c r="C2163" s="36" t="s">
        <v>7448</v>
      </c>
      <c r="D2163" s="36" t="s">
        <v>4255</v>
      </c>
      <c r="E2163" s="36" t="s">
        <v>4879</v>
      </c>
      <c r="F2163" s="36" t="s">
        <v>679</v>
      </c>
      <c r="G2163" s="36" t="s">
        <v>692</v>
      </c>
      <c r="H2163" s="36" t="s">
        <v>675</v>
      </c>
      <c r="I2163" s="37">
        <v>3.1</v>
      </c>
      <c r="J2163" s="38">
        <v>10000</v>
      </c>
      <c r="K2163" s="36" t="s">
        <v>228</v>
      </c>
      <c r="L2163" s="39">
        <v>43853</v>
      </c>
      <c r="M2163" s="39">
        <v>44097</v>
      </c>
      <c r="N2163" s="36" t="s">
        <v>141</v>
      </c>
      <c r="O2163" s="36" t="s">
        <v>1075</v>
      </c>
      <c r="P2163" s="37">
        <v>0.1706</v>
      </c>
      <c r="Q2163" s="36" t="s">
        <v>677</v>
      </c>
      <c r="R2163" s="36" t="s">
        <v>682</v>
      </c>
      <c r="S2163" s="47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</row>
    <row r="2164" spans="2:37">
      <c r="B2164" s="36" t="s">
        <v>7449</v>
      </c>
      <c r="C2164" s="36" t="s">
        <v>7450</v>
      </c>
      <c r="D2164" s="36" t="s">
        <v>7451</v>
      </c>
      <c r="E2164" s="36" t="s">
        <v>4879</v>
      </c>
      <c r="F2164" s="36" t="s">
        <v>679</v>
      </c>
      <c r="G2164" s="36" t="s">
        <v>692</v>
      </c>
      <c r="H2164" s="36" t="s">
        <v>675</v>
      </c>
      <c r="I2164" s="37">
        <v>3.2</v>
      </c>
      <c r="J2164" s="38">
        <v>10000</v>
      </c>
      <c r="K2164" s="36" t="s">
        <v>228</v>
      </c>
      <c r="L2164" s="39">
        <v>43853</v>
      </c>
      <c r="M2164" s="39">
        <v>44097</v>
      </c>
      <c r="N2164" s="36" t="s">
        <v>141</v>
      </c>
      <c r="O2164" s="36" t="s">
        <v>1075</v>
      </c>
      <c r="P2164" s="37">
        <v>0.2286</v>
      </c>
      <c r="Q2164" s="36" t="s">
        <v>677</v>
      </c>
      <c r="R2164" s="36" t="s">
        <v>682</v>
      </c>
      <c r="S2164" s="47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</row>
    <row r="2165" spans="2:37">
      <c r="B2165" s="36" t="s">
        <v>11785</v>
      </c>
      <c r="C2165" s="36" t="s">
        <v>7452</v>
      </c>
      <c r="D2165" s="36" t="s">
        <v>181</v>
      </c>
      <c r="E2165" s="36" t="s">
        <v>4879</v>
      </c>
      <c r="F2165" s="36" t="s">
        <v>679</v>
      </c>
      <c r="G2165" s="36" t="s">
        <v>692</v>
      </c>
      <c r="H2165" s="36" t="s">
        <v>675</v>
      </c>
      <c r="I2165" s="37">
        <v>3.3</v>
      </c>
      <c r="J2165" s="38">
        <v>10000</v>
      </c>
      <c r="K2165" s="36" t="s">
        <v>228</v>
      </c>
      <c r="L2165" s="39">
        <v>43853</v>
      </c>
      <c r="M2165" s="39">
        <v>44097</v>
      </c>
      <c r="N2165" s="36" t="s">
        <v>141</v>
      </c>
      <c r="O2165" s="36" t="s">
        <v>1075</v>
      </c>
      <c r="P2165" s="37">
        <v>0.30299999999999999</v>
      </c>
      <c r="Q2165" s="36" t="s">
        <v>677</v>
      </c>
      <c r="R2165" s="36" t="s">
        <v>682</v>
      </c>
      <c r="S2165" s="47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</row>
    <row r="2166" spans="2:37">
      <c r="B2166" s="36" t="s">
        <v>7453</v>
      </c>
      <c r="C2166" s="36" t="s">
        <v>7454</v>
      </c>
      <c r="D2166" s="36" t="s">
        <v>11786</v>
      </c>
      <c r="E2166" s="36" t="s">
        <v>4879</v>
      </c>
      <c r="F2166" s="36" t="s">
        <v>679</v>
      </c>
      <c r="G2166" s="36" t="s">
        <v>692</v>
      </c>
      <c r="H2166" s="36" t="s">
        <v>675</v>
      </c>
      <c r="I2166" s="37">
        <v>3.4</v>
      </c>
      <c r="J2166" s="38">
        <v>10000</v>
      </c>
      <c r="K2166" s="36" t="s">
        <v>228</v>
      </c>
      <c r="L2166" s="39">
        <v>43853</v>
      </c>
      <c r="M2166" s="39">
        <v>44097</v>
      </c>
      <c r="N2166" s="36" t="s">
        <v>141</v>
      </c>
      <c r="O2166" s="36" t="s">
        <v>1075</v>
      </c>
      <c r="P2166" s="37">
        <v>0.40589999999999998</v>
      </c>
      <c r="Q2166" s="36" t="s">
        <v>677</v>
      </c>
      <c r="R2166" s="36" t="s">
        <v>682</v>
      </c>
      <c r="S2166" s="47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</row>
    <row r="2167" spans="2:37">
      <c r="B2167" s="36" t="s">
        <v>7455</v>
      </c>
      <c r="C2167" s="36" t="s">
        <v>11787</v>
      </c>
      <c r="D2167" s="36" t="s">
        <v>4256</v>
      </c>
      <c r="E2167" s="36" t="s">
        <v>4879</v>
      </c>
      <c r="F2167" s="36" t="s">
        <v>679</v>
      </c>
      <c r="G2167" s="36" t="s">
        <v>674</v>
      </c>
      <c r="H2167" s="36" t="s">
        <v>675</v>
      </c>
      <c r="I2167" s="37">
        <v>2.75</v>
      </c>
      <c r="J2167" s="38">
        <v>10000</v>
      </c>
      <c r="K2167" s="36" t="s">
        <v>665</v>
      </c>
      <c r="L2167" s="39">
        <v>43864</v>
      </c>
      <c r="M2167" s="39">
        <v>43887</v>
      </c>
      <c r="N2167" s="36" t="s">
        <v>705</v>
      </c>
      <c r="O2167" s="36" t="s">
        <v>132</v>
      </c>
      <c r="P2167" s="37">
        <v>0.19309999999999999</v>
      </c>
      <c r="Q2167" s="36" t="s">
        <v>677</v>
      </c>
      <c r="R2167" s="36" t="s">
        <v>682</v>
      </c>
      <c r="S2167" s="4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</row>
    <row r="2168" spans="2:37">
      <c r="B2168" s="36" t="s">
        <v>7456</v>
      </c>
      <c r="C2168" s="36" t="s">
        <v>7457</v>
      </c>
      <c r="D2168" s="36" t="s">
        <v>545</v>
      </c>
      <c r="E2168" s="36" t="s">
        <v>4879</v>
      </c>
      <c r="F2168" s="36" t="s">
        <v>679</v>
      </c>
      <c r="G2168" s="36" t="s">
        <v>692</v>
      </c>
      <c r="H2168" s="36" t="s">
        <v>675</v>
      </c>
      <c r="I2168" s="37">
        <v>2.75</v>
      </c>
      <c r="J2168" s="38">
        <v>10000</v>
      </c>
      <c r="K2168" s="36" t="s">
        <v>665</v>
      </c>
      <c r="L2168" s="39">
        <v>43864</v>
      </c>
      <c r="M2168" s="39">
        <v>43887</v>
      </c>
      <c r="N2168" s="36" t="s">
        <v>705</v>
      </c>
      <c r="O2168" s="36" t="s">
        <v>132</v>
      </c>
      <c r="P2168" s="37">
        <v>8.0999999999999996E-3</v>
      </c>
      <c r="Q2168" s="36" t="s">
        <v>677</v>
      </c>
      <c r="R2168" s="36" t="s">
        <v>682</v>
      </c>
      <c r="S2168" s="47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</row>
    <row r="2169" spans="2:37">
      <c r="B2169" s="36" t="s">
        <v>7458</v>
      </c>
      <c r="C2169" s="36" t="s">
        <v>7459</v>
      </c>
      <c r="D2169" s="36" t="s">
        <v>4257</v>
      </c>
      <c r="E2169" s="36" t="s">
        <v>4879</v>
      </c>
      <c r="F2169" s="36" t="s">
        <v>679</v>
      </c>
      <c r="G2169" s="36" t="s">
        <v>674</v>
      </c>
      <c r="H2169" s="36" t="s">
        <v>675</v>
      </c>
      <c r="I2169" s="37">
        <v>2.75</v>
      </c>
      <c r="J2169" s="38">
        <v>10000</v>
      </c>
      <c r="K2169" s="36" t="s">
        <v>228</v>
      </c>
      <c r="L2169" s="39">
        <v>43864</v>
      </c>
      <c r="M2169" s="39">
        <v>44097</v>
      </c>
      <c r="N2169" s="36" t="s">
        <v>141</v>
      </c>
      <c r="O2169" s="36" t="s">
        <v>1075</v>
      </c>
      <c r="P2169" s="37">
        <v>0.34610000000000002</v>
      </c>
      <c r="Q2169" s="36" t="s">
        <v>677</v>
      </c>
      <c r="R2169" s="36" t="s">
        <v>682</v>
      </c>
      <c r="S2169" s="47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</row>
    <row r="2170" spans="2:37">
      <c r="B2170" s="36" t="s">
        <v>7460</v>
      </c>
      <c r="C2170" s="36" t="s">
        <v>7461</v>
      </c>
      <c r="D2170" s="36" t="s">
        <v>11788</v>
      </c>
      <c r="E2170" s="36" t="s">
        <v>4879</v>
      </c>
      <c r="F2170" s="36" t="s">
        <v>679</v>
      </c>
      <c r="G2170" s="36" t="s">
        <v>692</v>
      </c>
      <c r="H2170" s="36" t="s">
        <v>675</v>
      </c>
      <c r="I2170" s="37">
        <v>2.75</v>
      </c>
      <c r="J2170" s="38">
        <v>10000</v>
      </c>
      <c r="K2170" s="36" t="s">
        <v>228</v>
      </c>
      <c r="L2170" s="39">
        <v>43864</v>
      </c>
      <c r="M2170" s="39">
        <v>44097</v>
      </c>
      <c r="N2170" s="36" t="s">
        <v>141</v>
      </c>
      <c r="O2170" s="36" t="s">
        <v>1075</v>
      </c>
      <c r="P2170" s="37">
        <v>6.3500000000000001E-2</v>
      </c>
      <c r="Q2170" s="36" t="s">
        <v>677</v>
      </c>
      <c r="R2170" s="36" t="s">
        <v>682</v>
      </c>
      <c r="S2170" s="47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</row>
    <row r="2171" spans="2:37">
      <c r="B2171" s="36" t="s">
        <v>11789</v>
      </c>
      <c r="C2171" s="36" t="s">
        <v>4258</v>
      </c>
      <c r="D2171" s="36" t="s">
        <v>4259</v>
      </c>
      <c r="E2171" s="36" t="s">
        <v>4879</v>
      </c>
      <c r="F2171" s="36" t="s">
        <v>679</v>
      </c>
      <c r="G2171" s="36" t="s">
        <v>674</v>
      </c>
      <c r="H2171" s="36" t="s">
        <v>675</v>
      </c>
      <c r="I2171" s="37">
        <v>2.5</v>
      </c>
      <c r="J2171" s="38">
        <v>10000</v>
      </c>
      <c r="K2171" s="36" t="s">
        <v>665</v>
      </c>
      <c r="L2171" s="39">
        <v>43865</v>
      </c>
      <c r="M2171" s="39">
        <v>43887</v>
      </c>
      <c r="N2171" s="36" t="s">
        <v>11790</v>
      </c>
      <c r="O2171" s="36" t="s">
        <v>132</v>
      </c>
      <c r="P2171" s="37">
        <v>0.2167</v>
      </c>
      <c r="Q2171" s="36" t="s">
        <v>677</v>
      </c>
      <c r="R2171" s="36" t="s">
        <v>682</v>
      </c>
      <c r="S2171" s="47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</row>
    <row r="2172" spans="2:37">
      <c r="B2172" s="36" t="s">
        <v>7462</v>
      </c>
      <c r="C2172" s="36" t="s">
        <v>546</v>
      </c>
      <c r="D2172" s="36" t="s">
        <v>11791</v>
      </c>
      <c r="E2172" s="36" t="s">
        <v>4879</v>
      </c>
      <c r="F2172" s="36" t="s">
        <v>679</v>
      </c>
      <c r="G2172" s="36" t="s">
        <v>674</v>
      </c>
      <c r="H2172" s="36" t="s">
        <v>675</v>
      </c>
      <c r="I2172" s="37">
        <v>2.5499999999999998</v>
      </c>
      <c r="J2172" s="38">
        <v>10000</v>
      </c>
      <c r="K2172" s="36" t="s">
        <v>665</v>
      </c>
      <c r="L2172" s="39">
        <v>43865</v>
      </c>
      <c r="M2172" s="39">
        <v>43887</v>
      </c>
      <c r="N2172" s="36" t="s">
        <v>705</v>
      </c>
      <c r="O2172" s="36" t="s">
        <v>132</v>
      </c>
      <c r="P2172" s="37">
        <v>0.17230000000000001</v>
      </c>
      <c r="Q2172" s="36" t="s">
        <v>677</v>
      </c>
      <c r="R2172" s="36" t="s">
        <v>682</v>
      </c>
      <c r="S2172" s="47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</row>
    <row r="2173" spans="2:37">
      <c r="B2173" s="36" t="s">
        <v>4260</v>
      </c>
      <c r="C2173" s="36" t="s">
        <v>11792</v>
      </c>
      <c r="D2173" s="36" t="s">
        <v>7463</v>
      </c>
      <c r="E2173" s="36" t="s">
        <v>4879</v>
      </c>
      <c r="F2173" s="36" t="s">
        <v>679</v>
      </c>
      <c r="G2173" s="36" t="s">
        <v>674</v>
      </c>
      <c r="H2173" s="36" t="s">
        <v>675</v>
      </c>
      <c r="I2173" s="37">
        <v>2.6</v>
      </c>
      <c r="J2173" s="38">
        <v>10000</v>
      </c>
      <c r="K2173" s="36" t="s">
        <v>665</v>
      </c>
      <c r="L2173" s="39">
        <v>43865</v>
      </c>
      <c r="M2173" s="39">
        <v>43887</v>
      </c>
      <c r="N2173" s="36" t="s">
        <v>11790</v>
      </c>
      <c r="O2173" s="36" t="s">
        <v>132</v>
      </c>
      <c r="P2173" s="37">
        <v>0.1318</v>
      </c>
      <c r="Q2173" s="36" t="s">
        <v>677</v>
      </c>
      <c r="R2173" s="36" t="s">
        <v>682</v>
      </c>
      <c r="S2173" s="47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</row>
    <row r="2174" spans="2:37">
      <c r="B2174" s="36" t="s">
        <v>11793</v>
      </c>
      <c r="C2174" s="36" t="s">
        <v>11794</v>
      </c>
      <c r="D2174" s="36" t="s">
        <v>11795</v>
      </c>
      <c r="E2174" s="36" t="s">
        <v>4879</v>
      </c>
      <c r="F2174" s="36" t="s">
        <v>679</v>
      </c>
      <c r="G2174" s="36" t="s">
        <v>674</v>
      </c>
      <c r="H2174" s="36" t="s">
        <v>675</v>
      </c>
      <c r="I2174" s="37">
        <v>2.65</v>
      </c>
      <c r="J2174" s="38">
        <v>10000</v>
      </c>
      <c r="K2174" s="36" t="s">
        <v>665</v>
      </c>
      <c r="L2174" s="39">
        <v>43865</v>
      </c>
      <c r="M2174" s="39">
        <v>43887</v>
      </c>
      <c r="N2174" s="36" t="s">
        <v>705</v>
      </c>
      <c r="O2174" s="36" t="s">
        <v>132</v>
      </c>
      <c r="P2174" s="37">
        <v>9.6500000000000002E-2</v>
      </c>
      <c r="Q2174" s="36" t="s">
        <v>677</v>
      </c>
      <c r="R2174" s="36" t="s">
        <v>682</v>
      </c>
      <c r="S2174" s="47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</row>
    <row r="2175" spans="2:37">
      <c r="B2175" s="36" t="s">
        <v>7464</v>
      </c>
      <c r="C2175" s="36" t="s">
        <v>11796</v>
      </c>
      <c r="D2175" s="36" t="s">
        <v>11797</v>
      </c>
      <c r="E2175" s="36" t="s">
        <v>4879</v>
      </c>
      <c r="F2175" s="36" t="s">
        <v>679</v>
      </c>
      <c r="G2175" s="36" t="s">
        <v>674</v>
      </c>
      <c r="H2175" s="36" t="s">
        <v>675</v>
      </c>
      <c r="I2175" s="37">
        <v>2.7</v>
      </c>
      <c r="J2175" s="38">
        <v>10000</v>
      </c>
      <c r="K2175" s="36" t="s">
        <v>665</v>
      </c>
      <c r="L2175" s="39">
        <v>43865</v>
      </c>
      <c r="M2175" s="39">
        <v>43887</v>
      </c>
      <c r="N2175" s="36" t="s">
        <v>705</v>
      </c>
      <c r="O2175" s="36" t="s">
        <v>132</v>
      </c>
      <c r="P2175" s="37">
        <v>6.7400000000000002E-2</v>
      </c>
      <c r="Q2175" s="36" t="s">
        <v>677</v>
      </c>
      <c r="R2175" s="36" t="s">
        <v>682</v>
      </c>
      <c r="S2175" s="47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</row>
    <row r="2176" spans="2:37">
      <c r="B2176" s="36" t="s">
        <v>11798</v>
      </c>
      <c r="C2176" s="36" t="s">
        <v>547</v>
      </c>
      <c r="D2176" s="36" t="s">
        <v>11799</v>
      </c>
      <c r="E2176" s="36" t="s">
        <v>4879</v>
      </c>
      <c r="F2176" s="36" t="s">
        <v>679</v>
      </c>
      <c r="G2176" s="36" t="s">
        <v>692</v>
      </c>
      <c r="H2176" s="36" t="s">
        <v>675</v>
      </c>
      <c r="I2176" s="37">
        <v>2.5</v>
      </c>
      <c r="J2176" s="38">
        <v>10000</v>
      </c>
      <c r="K2176" s="36" t="s">
        <v>665</v>
      </c>
      <c r="L2176" s="39">
        <v>43865</v>
      </c>
      <c r="M2176" s="39">
        <v>43887</v>
      </c>
      <c r="N2176" s="36" t="s">
        <v>705</v>
      </c>
      <c r="O2176" s="36" t="s">
        <v>132</v>
      </c>
      <c r="P2176" s="37">
        <v>4.5999999999999999E-2</v>
      </c>
      <c r="Q2176" s="36" t="s">
        <v>677</v>
      </c>
      <c r="R2176" s="36" t="s">
        <v>682</v>
      </c>
      <c r="S2176" s="47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</row>
    <row r="2177" spans="2:37">
      <c r="B2177" s="36" t="s">
        <v>7465</v>
      </c>
      <c r="C2177" s="36" t="s">
        <v>548</v>
      </c>
      <c r="D2177" s="36" t="s">
        <v>11800</v>
      </c>
      <c r="E2177" s="36" t="s">
        <v>4879</v>
      </c>
      <c r="F2177" s="36" t="s">
        <v>679</v>
      </c>
      <c r="G2177" s="36" t="s">
        <v>692</v>
      </c>
      <c r="H2177" s="36" t="s">
        <v>675</v>
      </c>
      <c r="I2177" s="37">
        <v>2.5499999999999998</v>
      </c>
      <c r="J2177" s="38">
        <v>10000</v>
      </c>
      <c r="K2177" s="36" t="s">
        <v>665</v>
      </c>
      <c r="L2177" s="39">
        <v>43865</v>
      </c>
      <c r="M2177" s="39">
        <v>43887</v>
      </c>
      <c r="N2177" s="36" t="s">
        <v>705</v>
      </c>
      <c r="O2177" s="36" t="s">
        <v>132</v>
      </c>
      <c r="P2177" s="37">
        <v>6.08E-2</v>
      </c>
      <c r="Q2177" s="36" t="s">
        <v>677</v>
      </c>
      <c r="R2177" s="36" t="s">
        <v>682</v>
      </c>
      <c r="S2177" s="4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</row>
    <row r="2178" spans="2:37">
      <c r="B2178" s="36" t="s">
        <v>7466</v>
      </c>
      <c r="C2178" s="36" t="s">
        <v>4261</v>
      </c>
      <c r="D2178" s="36" t="s">
        <v>7467</v>
      </c>
      <c r="E2178" s="36" t="s">
        <v>4879</v>
      </c>
      <c r="F2178" s="36" t="s">
        <v>679</v>
      </c>
      <c r="G2178" s="36" t="s">
        <v>692</v>
      </c>
      <c r="H2178" s="36" t="s">
        <v>675</v>
      </c>
      <c r="I2178" s="37">
        <v>2.6</v>
      </c>
      <c r="J2178" s="38">
        <v>10000</v>
      </c>
      <c r="K2178" s="36" t="s">
        <v>665</v>
      </c>
      <c r="L2178" s="39">
        <v>43865</v>
      </c>
      <c r="M2178" s="39">
        <v>43887</v>
      </c>
      <c r="N2178" s="36" t="s">
        <v>705</v>
      </c>
      <c r="O2178" s="36" t="s">
        <v>132</v>
      </c>
      <c r="P2178" s="37">
        <v>7.85E-2</v>
      </c>
      <c r="Q2178" s="36" t="s">
        <v>677</v>
      </c>
      <c r="R2178" s="36" t="s">
        <v>682</v>
      </c>
      <c r="S2178" s="47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</row>
    <row r="2179" spans="2:37">
      <c r="B2179" s="36" t="s">
        <v>7468</v>
      </c>
      <c r="C2179" s="36" t="s">
        <v>7469</v>
      </c>
      <c r="D2179" s="36" t="s">
        <v>11801</v>
      </c>
      <c r="E2179" s="36" t="s">
        <v>4879</v>
      </c>
      <c r="F2179" s="36" t="s">
        <v>679</v>
      </c>
      <c r="G2179" s="36" t="s">
        <v>692</v>
      </c>
      <c r="H2179" s="36" t="s">
        <v>675</v>
      </c>
      <c r="I2179" s="37">
        <v>2.65</v>
      </c>
      <c r="J2179" s="38">
        <v>10000</v>
      </c>
      <c r="K2179" s="36" t="s">
        <v>665</v>
      </c>
      <c r="L2179" s="39">
        <v>43865</v>
      </c>
      <c r="M2179" s="39">
        <v>43887</v>
      </c>
      <c r="N2179" s="36" t="s">
        <v>705</v>
      </c>
      <c r="O2179" s="36" t="s">
        <v>132</v>
      </c>
      <c r="P2179" s="37">
        <v>9.9199999999999997E-2</v>
      </c>
      <c r="Q2179" s="36" t="s">
        <v>677</v>
      </c>
      <c r="R2179" s="36" t="s">
        <v>682</v>
      </c>
      <c r="S2179" s="47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</row>
    <row r="2180" spans="2:37">
      <c r="B2180" s="36" t="s">
        <v>7470</v>
      </c>
      <c r="C2180" s="36" t="s">
        <v>11802</v>
      </c>
      <c r="D2180" s="36" t="s">
        <v>4262</v>
      </c>
      <c r="E2180" s="36" t="s">
        <v>4879</v>
      </c>
      <c r="F2180" s="36" t="s">
        <v>679</v>
      </c>
      <c r="G2180" s="36" t="s">
        <v>692</v>
      </c>
      <c r="H2180" s="36" t="s">
        <v>675</v>
      </c>
      <c r="I2180" s="37">
        <v>2.7</v>
      </c>
      <c r="J2180" s="38">
        <v>10000</v>
      </c>
      <c r="K2180" s="36" t="s">
        <v>665</v>
      </c>
      <c r="L2180" s="39">
        <v>43865</v>
      </c>
      <c r="M2180" s="39">
        <v>43887</v>
      </c>
      <c r="N2180" s="36" t="s">
        <v>705</v>
      </c>
      <c r="O2180" s="36" t="s">
        <v>132</v>
      </c>
      <c r="P2180" s="37">
        <v>0.1231</v>
      </c>
      <c r="Q2180" s="36" t="s">
        <v>677</v>
      </c>
      <c r="R2180" s="36" t="s">
        <v>682</v>
      </c>
      <c r="S2180" s="47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</row>
    <row r="2181" spans="2:37">
      <c r="B2181" s="36" t="s">
        <v>7471</v>
      </c>
      <c r="C2181" s="36" t="s">
        <v>7472</v>
      </c>
      <c r="D2181" s="36" t="s">
        <v>11803</v>
      </c>
      <c r="E2181" s="36" t="s">
        <v>4879</v>
      </c>
      <c r="F2181" s="36" t="s">
        <v>679</v>
      </c>
      <c r="G2181" s="36" t="s">
        <v>674</v>
      </c>
      <c r="H2181" s="36" t="s">
        <v>675</v>
      </c>
      <c r="I2181" s="37">
        <v>2.5</v>
      </c>
      <c r="J2181" s="38">
        <v>10000</v>
      </c>
      <c r="K2181" s="36" t="s">
        <v>129</v>
      </c>
      <c r="L2181" s="39">
        <v>43865</v>
      </c>
      <c r="M2181" s="39">
        <v>43915</v>
      </c>
      <c r="N2181" s="36" t="s">
        <v>133</v>
      </c>
      <c r="O2181" s="36" t="s">
        <v>907</v>
      </c>
      <c r="P2181" s="37">
        <v>0.218</v>
      </c>
      <c r="Q2181" s="36" t="s">
        <v>677</v>
      </c>
      <c r="R2181" s="36" t="s">
        <v>682</v>
      </c>
      <c r="S2181" s="47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</row>
    <row r="2182" spans="2:37">
      <c r="B2182" s="36" t="s">
        <v>7473</v>
      </c>
      <c r="C2182" s="36" t="s">
        <v>7474</v>
      </c>
      <c r="D2182" s="36" t="s">
        <v>4263</v>
      </c>
      <c r="E2182" s="36" t="s">
        <v>4879</v>
      </c>
      <c r="F2182" s="36" t="s">
        <v>679</v>
      </c>
      <c r="G2182" s="36" t="s">
        <v>674</v>
      </c>
      <c r="H2182" s="36" t="s">
        <v>675</v>
      </c>
      <c r="I2182" s="37">
        <v>2.5499999999999998</v>
      </c>
      <c r="J2182" s="38">
        <v>10000</v>
      </c>
      <c r="K2182" s="36" t="s">
        <v>129</v>
      </c>
      <c r="L2182" s="39">
        <v>43865</v>
      </c>
      <c r="M2182" s="39">
        <v>43915</v>
      </c>
      <c r="N2182" s="36" t="s">
        <v>133</v>
      </c>
      <c r="O2182" s="36" t="s">
        <v>907</v>
      </c>
      <c r="P2182" s="37">
        <v>0.17230000000000001</v>
      </c>
      <c r="Q2182" s="36" t="s">
        <v>677</v>
      </c>
      <c r="R2182" s="36" t="s">
        <v>682</v>
      </c>
      <c r="S2182" s="47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</row>
    <row r="2183" spans="2:37">
      <c r="B2183" s="36" t="s">
        <v>549</v>
      </c>
      <c r="C2183" s="36" t="s">
        <v>7475</v>
      </c>
      <c r="D2183" s="36" t="s">
        <v>11804</v>
      </c>
      <c r="E2183" s="36" t="s">
        <v>4879</v>
      </c>
      <c r="F2183" s="36" t="s">
        <v>679</v>
      </c>
      <c r="G2183" s="36" t="s">
        <v>674</v>
      </c>
      <c r="H2183" s="36" t="s">
        <v>675</v>
      </c>
      <c r="I2183" s="37">
        <v>2.6</v>
      </c>
      <c r="J2183" s="38">
        <v>10000</v>
      </c>
      <c r="K2183" s="36" t="s">
        <v>129</v>
      </c>
      <c r="L2183" s="39">
        <v>43865</v>
      </c>
      <c r="M2183" s="39">
        <v>43915</v>
      </c>
      <c r="N2183" s="36" t="s">
        <v>133</v>
      </c>
      <c r="O2183" s="36" t="s">
        <v>907</v>
      </c>
      <c r="P2183" s="37">
        <v>0.1353</v>
      </c>
      <c r="Q2183" s="36" t="s">
        <v>677</v>
      </c>
      <c r="R2183" s="36" t="s">
        <v>682</v>
      </c>
      <c r="S2183" s="47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</row>
    <row r="2184" spans="2:37">
      <c r="B2184" s="36" t="s">
        <v>11805</v>
      </c>
      <c r="C2184" s="36" t="s">
        <v>7476</v>
      </c>
      <c r="D2184" s="36" t="s">
        <v>7477</v>
      </c>
      <c r="E2184" s="36" t="s">
        <v>4879</v>
      </c>
      <c r="F2184" s="36" t="s">
        <v>679</v>
      </c>
      <c r="G2184" s="36" t="s">
        <v>674</v>
      </c>
      <c r="H2184" s="36" t="s">
        <v>675</v>
      </c>
      <c r="I2184" s="37">
        <v>2.65</v>
      </c>
      <c r="J2184" s="38">
        <v>10000</v>
      </c>
      <c r="K2184" s="36" t="s">
        <v>129</v>
      </c>
      <c r="L2184" s="39">
        <v>43865</v>
      </c>
      <c r="M2184" s="39">
        <v>43915</v>
      </c>
      <c r="N2184" s="36" t="s">
        <v>133</v>
      </c>
      <c r="O2184" s="36" t="s">
        <v>907</v>
      </c>
      <c r="P2184" s="37">
        <v>0.1094</v>
      </c>
      <c r="Q2184" s="36" t="s">
        <v>677</v>
      </c>
      <c r="R2184" s="36" t="s">
        <v>682</v>
      </c>
      <c r="S2184" s="47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</row>
    <row r="2185" spans="2:37">
      <c r="B2185" s="36" t="s">
        <v>7478</v>
      </c>
      <c r="C2185" s="36" t="s">
        <v>4264</v>
      </c>
      <c r="D2185" s="36" t="s">
        <v>7479</v>
      </c>
      <c r="E2185" s="36" t="s">
        <v>4879</v>
      </c>
      <c r="F2185" s="36" t="s">
        <v>679</v>
      </c>
      <c r="G2185" s="36" t="s">
        <v>692</v>
      </c>
      <c r="H2185" s="36" t="s">
        <v>675</v>
      </c>
      <c r="I2185" s="37">
        <v>2.5</v>
      </c>
      <c r="J2185" s="38">
        <v>10000</v>
      </c>
      <c r="K2185" s="36" t="s">
        <v>129</v>
      </c>
      <c r="L2185" s="39">
        <v>43865</v>
      </c>
      <c r="M2185" s="39">
        <v>43915</v>
      </c>
      <c r="N2185" s="36" t="s">
        <v>133</v>
      </c>
      <c r="O2185" s="36" t="s">
        <v>907</v>
      </c>
      <c r="P2185" s="37">
        <v>6.1899999999999997E-2</v>
      </c>
      <c r="Q2185" s="36" t="s">
        <v>677</v>
      </c>
      <c r="R2185" s="36" t="s">
        <v>682</v>
      </c>
      <c r="S2185" s="47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</row>
    <row r="2186" spans="2:37">
      <c r="B2186" s="36" t="s">
        <v>7480</v>
      </c>
      <c r="C2186" s="36" t="s">
        <v>7481</v>
      </c>
      <c r="D2186" s="36" t="s">
        <v>11806</v>
      </c>
      <c r="E2186" s="36" t="s">
        <v>4879</v>
      </c>
      <c r="F2186" s="36" t="s">
        <v>679</v>
      </c>
      <c r="G2186" s="36" t="s">
        <v>692</v>
      </c>
      <c r="H2186" s="36" t="s">
        <v>675</v>
      </c>
      <c r="I2186" s="37">
        <v>2.5499999999999998</v>
      </c>
      <c r="J2186" s="38">
        <v>10000</v>
      </c>
      <c r="K2186" s="36" t="s">
        <v>129</v>
      </c>
      <c r="L2186" s="39">
        <v>43865</v>
      </c>
      <c r="M2186" s="39">
        <v>43915</v>
      </c>
      <c r="N2186" s="36" t="s">
        <v>133</v>
      </c>
      <c r="O2186" s="36" t="s">
        <v>907</v>
      </c>
      <c r="P2186" s="37">
        <v>7.8100000000000003E-2</v>
      </c>
      <c r="Q2186" s="36" t="s">
        <v>677</v>
      </c>
      <c r="R2186" s="36" t="s">
        <v>682</v>
      </c>
      <c r="S2186" s="47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</row>
    <row r="2187" spans="2:37">
      <c r="B2187" s="36" t="s">
        <v>7482</v>
      </c>
      <c r="C2187" s="36" t="s">
        <v>7483</v>
      </c>
      <c r="D2187" s="36" t="s">
        <v>7484</v>
      </c>
      <c r="E2187" s="36" t="s">
        <v>4879</v>
      </c>
      <c r="F2187" s="36" t="s">
        <v>679</v>
      </c>
      <c r="G2187" s="36" t="s">
        <v>692</v>
      </c>
      <c r="H2187" s="36" t="s">
        <v>675</v>
      </c>
      <c r="I2187" s="37">
        <v>2.6</v>
      </c>
      <c r="J2187" s="38">
        <v>10000</v>
      </c>
      <c r="K2187" s="36" t="s">
        <v>129</v>
      </c>
      <c r="L2187" s="39">
        <v>43865</v>
      </c>
      <c r="M2187" s="39">
        <v>43915</v>
      </c>
      <c r="N2187" s="36" t="s">
        <v>133</v>
      </c>
      <c r="O2187" s="36" t="s">
        <v>907</v>
      </c>
      <c r="P2187" s="37">
        <v>9.7600000000000006E-2</v>
      </c>
      <c r="Q2187" s="36" t="s">
        <v>677</v>
      </c>
      <c r="R2187" s="36" t="s">
        <v>682</v>
      </c>
      <c r="S2187" s="4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</row>
    <row r="2188" spans="2:37">
      <c r="B2188" s="36" t="s">
        <v>7485</v>
      </c>
      <c r="C2188" s="36" t="s">
        <v>4265</v>
      </c>
      <c r="D2188" s="36" t="s">
        <v>4266</v>
      </c>
      <c r="E2188" s="36" t="s">
        <v>4879</v>
      </c>
      <c r="F2188" s="36" t="s">
        <v>679</v>
      </c>
      <c r="G2188" s="36" t="s">
        <v>692</v>
      </c>
      <c r="H2188" s="36" t="s">
        <v>675</v>
      </c>
      <c r="I2188" s="37">
        <v>2.65</v>
      </c>
      <c r="J2188" s="38">
        <v>10000</v>
      </c>
      <c r="K2188" s="36" t="s">
        <v>129</v>
      </c>
      <c r="L2188" s="39">
        <v>43865</v>
      </c>
      <c r="M2188" s="39">
        <v>43915</v>
      </c>
      <c r="N2188" s="36" t="s">
        <v>133</v>
      </c>
      <c r="O2188" s="36" t="s">
        <v>907</v>
      </c>
      <c r="P2188" s="37">
        <v>0.11990000000000001</v>
      </c>
      <c r="Q2188" s="36" t="s">
        <v>677</v>
      </c>
      <c r="R2188" s="36" t="s">
        <v>682</v>
      </c>
      <c r="S2188" s="47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</row>
    <row r="2189" spans="2:37">
      <c r="B2189" s="36" t="s">
        <v>7486</v>
      </c>
      <c r="C2189" s="36" t="s">
        <v>7487</v>
      </c>
      <c r="D2189" s="36" t="s">
        <v>182</v>
      </c>
      <c r="E2189" s="36" t="s">
        <v>4879</v>
      </c>
      <c r="F2189" s="36" t="s">
        <v>679</v>
      </c>
      <c r="G2189" s="36" t="s">
        <v>674</v>
      </c>
      <c r="H2189" s="36" t="s">
        <v>675</v>
      </c>
      <c r="I2189" s="37">
        <v>2.5</v>
      </c>
      <c r="J2189" s="38">
        <v>10000</v>
      </c>
      <c r="K2189" s="36" t="s">
        <v>130</v>
      </c>
      <c r="L2189" s="39">
        <v>43865</v>
      </c>
      <c r="M2189" s="39">
        <v>44006</v>
      </c>
      <c r="N2189" s="36" t="s">
        <v>131</v>
      </c>
      <c r="O2189" s="36" t="s">
        <v>184</v>
      </c>
      <c r="P2189" s="37">
        <v>0.28539999999999999</v>
      </c>
      <c r="Q2189" s="36" t="s">
        <v>677</v>
      </c>
      <c r="R2189" s="36" t="s">
        <v>682</v>
      </c>
      <c r="S2189" s="47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</row>
    <row r="2190" spans="2:37">
      <c r="B2190" s="36" t="s">
        <v>7488</v>
      </c>
      <c r="C2190" s="36" t="s">
        <v>4267</v>
      </c>
      <c r="D2190" s="36" t="s">
        <v>7489</v>
      </c>
      <c r="E2190" s="36" t="s">
        <v>4879</v>
      </c>
      <c r="F2190" s="36" t="s">
        <v>679</v>
      </c>
      <c r="G2190" s="36" t="s">
        <v>674</v>
      </c>
      <c r="H2190" s="36" t="s">
        <v>675</v>
      </c>
      <c r="I2190" s="37">
        <v>2.5499999999999998</v>
      </c>
      <c r="J2190" s="38">
        <v>10000</v>
      </c>
      <c r="K2190" s="36" t="s">
        <v>130</v>
      </c>
      <c r="L2190" s="39">
        <v>43865</v>
      </c>
      <c r="M2190" s="39">
        <v>44006</v>
      </c>
      <c r="N2190" s="36" t="s">
        <v>131</v>
      </c>
      <c r="O2190" s="36" t="s">
        <v>184</v>
      </c>
      <c r="P2190" s="37">
        <v>0.2505</v>
      </c>
      <c r="Q2190" s="36" t="s">
        <v>677</v>
      </c>
      <c r="R2190" s="36" t="s">
        <v>682</v>
      </c>
      <c r="S2190" s="47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</row>
    <row r="2191" spans="2:37">
      <c r="B2191" s="36" t="s">
        <v>7490</v>
      </c>
      <c r="C2191" s="36" t="s">
        <v>11807</v>
      </c>
      <c r="D2191" s="36" t="s">
        <v>4268</v>
      </c>
      <c r="E2191" s="36" t="s">
        <v>4879</v>
      </c>
      <c r="F2191" s="36" t="s">
        <v>679</v>
      </c>
      <c r="G2191" s="36" t="s">
        <v>674</v>
      </c>
      <c r="H2191" s="36" t="s">
        <v>675</v>
      </c>
      <c r="I2191" s="37">
        <v>2.6</v>
      </c>
      <c r="J2191" s="38">
        <v>10000</v>
      </c>
      <c r="K2191" s="36" t="s">
        <v>130</v>
      </c>
      <c r="L2191" s="39">
        <v>43865</v>
      </c>
      <c r="M2191" s="39">
        <v>44006</v>
      </c>
      <c r="N2191" s="36" t="s">
        <v>131</v>
      </c>
      <c r="O2191" s="36" t="s">
        <v>11808</v>
      </c>
      <c r="P2191" s="37">
        <v>0.21809999999999999</v>
      </c>
      <c r="Q2191" s="36" t="s">
        <v>677</v>
      </c>
      <c r="R2191" s="36" t="s">
        <v>682</v>
      </c>
      <c r="S2191" s="47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</row>
    <row r="2192" spans="2:37">
      <c r="B2192" s="36" t="s">
        <v>7491</v>
      </c>
      <c r="C2192" s="36" t="s">
        <v>7492</v>
      </c>
      <c r="D2192" s="36" t="s">
        <v>7493</v>
      </c>
      <c r="E2192" s="36" t="s">
        <v>4879</v>
      </c>
      <c r="F2192" s="36" t="s">
        <v>679</v>
      </c>
      <c r="G2192" s="36" t="s">
        <v>674</v>
      </c>
      <c r="H2192" s="36" t="s">
        <v>675</v>
      </c>
      <c r="I2192" s="37">
        <v>2.65</v>
      </c>
      <c r="J2192" s="38">
        <v>10000</v>
      </c>
      <c r="K2192" s="36" t="s">
        <v>130</v>
      </c>
      <c r="L2192" s="39">
        <v>43865</v>
      </c>
      <c r="M2192" s="39">
        <v>44006</v>
      </c>
      <c r="N2192" s="36" t="s">
        <v>131</v>
      </c>
      <c r="O2192" s="36" t="s">
        <v>184</v>
      </c>
      <c r="P2192" s="37">
        <v>0.18840000000000001</v>
      </c>
      <c r="Q2192" s="36" t="s">
        <v>677</v>
      </c>
      <c r="R2192" s="36" t="s">
        <v>682</v>
      </c>
      <c r="S2192" s="47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</row>
    <row r="2193" spans="2:37">
      <c r="B2193" s="36" t="s">
        <v>4269</v>
      </c>
      <c r="C2193" s="36" t="s">
        <v>4270</v>
      </c>
      <c r="D2193" s="36" t="s">
        <v>7494</v>
      </c>
      <c r="E2193" s="36" t="s">
        <v>4879</v>
      </c>
      <c r="F2193" s="36" t="s">
        <v>679</v>
      </c>
      <c r="G2193" s="36" t="s">
        <v>692</v>
      </c>
      <c r="H2193" s="36" t="s">
        <v>675</v>
      </c>
      <c r="I2193" s="37">
        <v>2.5</v>
      </c>
      <c r="J2193" s="38">
        <v>10000</v>
      </c>
      <c r="K2193" s="36" t="s">
        <v>130</v>
      </c>
      <c r="L2193" s="39">
        <v>43865</v>
      </c>
      <c r="M2193" s="39">
        <v>44006</v>
      </c>
      <c r="N2193" s="36" t="s">
        <v>131</v>
      </c>
      <c r="O2193" s="36" t="s">
        <v>184</v>
      </c>
      <c r="P2193" s="37">
        <v>0.1111</v>
      </c>
      <c r="Q2193" s="36" t="s">
        <v>677</v>
      </c>
      <c r="R2193" s="36" t="s">
        <v>682</v>
      </c>
      <c r="S2193" s="47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</row>
    <row r="2194" spans="2:37">
      <c r="B2194" s="36" t="s">
        <v>7495</v>
      </c>
      <c r="C2194" s="36" t="s">
        <v>11809</v>
      </c>
      <c r="D2194" s="36" t="s">
        <v>4271</v>
      </c>
      <c r="E2194" s="36" t="s">
        <v>4879</v>
      </c>
      <c r="F2194" s="36" t="s">
        <v>679</v>
      </c>
      <c r="G2194" s="36" t="s">
        <v>692</v>
      </c>
      <c r="H2194" s="36" t="s">
        <v>675</v>
      </c>
      <c r="I2194" s="37">
        <v>2.5499999999999998</v>
      </c>
      <c r="J2194" s="38">
        <v>10000</v>
      </c>
      <c r="K2194" s="36" t="s">
        <v>130</v>
      </c>
      <c r="L2194" s="39">
        <v>43865</v>
      </c>
      <c r="M2194" s="39">
        <v>44006</v>
      </c>
      <c r="N2194" s="36" t="s">
        <v>131</v>
      </c>
      <c r="O2194" s="36" t="s">
        <v>184</v>
      </c>
      <c r="P2194" s="37">
        <v>0.13</v>
      </c>
      <c r="Q2194" s="36" t="s">
        <v>677</v>
      </c>
      <c r="R2194" s="36" t="s">
        <v>682</v>
      </c>
      <c r="S2194" s="47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</row>
    <row r="2195" spans="2:37">
      <c r="B2195" s="36" t="s">
        <v>550</v>
      </c>
      <c r="C2195" s="36" t="s">
        <v>551</v>
      </c>
      <c r="D2195" s="36" t="s">
        <v>11810</v>
      </c>
      <c r="E2195" s="36" t="s">
        <v>4879</v>
      </c>
      <c r="F2195" s="36" t="s">
        <v>679</v>
      </c>
      <c r="G2195" s="36" t="s">
        <v>692</v>
      </c>
      <c r="H2195" s="36" t="s">
        <v>675</v>
      </c>
      <c r="I2195" s="37">
        <v>2.6</v>
      </c>
      <c r="J2195" s="38">
        <v>10000</v>
      </c>
      <c r="K2195" s="36" t="s">
        <v>130</v>
      </c>
      <c r="L2195" s="39">
        <v>43865</v>
      </c>
      <c r="M2195" s="39">
        <v>44006</v>
      </c>
      <c r="N2195" s="36" t="s">
        <v>131</v>
      </c>
      <c r="O2195" s="36" t="s">
        <v>184</v>
      </c>
      <c r="P2195" s="37">
        <v>0.1507</v>
      </c>
      <c r="Q2195" s="36" t="s">
        <v>677</v>
      </c>
      <c r="R2195" s="36" t="s">
        <v>682</v>
      </c>
      <c r="S2195" s="47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</row>
    <row r="2196" spans="2:37">
      <c r="B2196" s="36" t="s">
        <v>7496</v>
      </c>
      <c r="C2196" s="36" t="s">
        <v>552</v>
      </c>
      <c r="D2196" s="36" t="s">
        <v>11811</v>
      </c>
      <c r="E2196" s="36" t="s">
        <v>4879</v>
      </c>
      <c r="F2196" s="36" t="s">
        <v>679</v>
      </c>
      <c r="G2196" s="36" t="s">
        <v>692</v>
      </c>
      <c r="H2196" s="36" t="s">
        <v>675</v>
      </c>
      <c r="I2196" s="37">
        <v>2.65</v>
      </c>
      <c r="J2196" s="38">
        <v>10000</v>
      </c>
      <c r="K2196" s="36" t="s">
        <v>130</v>
      </c>
      <c r="L2196" s="39">
        <v>43865</v>
      </c>
      <c r="M2196" s="39">
        <v>44006</v>
      </c>
      <c r="N2196" s="36" t="s">
        <v>131</v>
      </c>
      <c r="O2196" s="36" t="s">
        <v>184</v>
      </c>
      <c r="P2196" s="37">
        <v>0.17330000000000001</v>
      </c>
      <c r="Q2196" s="36" t="s">
        <v>677</v>
      </c>
      <c r="R2196" s="36" t="s">
        <v>682</v>
      </c>
      <c r="S2196" s="47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</row>
    <row r="2197" spans="2:37">
      <c r="B2197" s="36" t="s">
        <v>553</v>
      </c>
      <c r="C2197" s="36" t="s">
        <v>11812</v>
      </c>
      <c r="D2197" s="36" t="s">
        <v>7497</v>
      </c>
      <c r="E2197" s="36" t="s">
        <v>4879</v>
      </c>
      <c r="F2197" s="36" t="s">
        <v>679</v>
      </c>
      <c r="G2197" s="36" t="s">
        <v>674</v>
      </c>
      <c r="H2197" s="36" t="s">
        <v>675</v>
      </c>
      <c r="I2197" s="37">
        <v>2.5</v>
      </c>
      <c r="J2197" s="38">
        <v>10000</v>
      </c>
      <c r="K2197" s="36" t="s">
        <v>228</v>
      </c>
      <c r="L2197" s="39">
        <v>43865</v>
      </c>
      <c r="M2197" s="39">
        <v>44097</v>
      </c>
      <c r="N2197" s="36" t="s">
        <v>141</v>
      </c>
      <c r="O2197" s="36" t="s">
        <v>1075</v>
      </c>
      <c r="P2197" s="37">
        <v>0.32900000000000001</v>
      </c>
      <c r="Q2197" s="36" t="s">
        <v>677</v>
      </c>
      <c r="R2197" s="36" t="s">
        <v>682</v>
      </c>
      <c r="S2197" s="4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</row>
    <row r="2198" spans="2:37">
      <c r="B2198" s="36" t="s">
        <v>7498</v>
      </c>
      <c r="C2198" s="36" t="s">
        <v>7499</v>
      </c>
      <c r="D2198" s="36" t="s">
        <v>7500</v>
      </c>
      <c r="E2198" s="36" t="s">
        <v>4879</v>
      </c>
      <c r="F2198" s="36" t="s">
        <v>679</v>
      </c>
      <c r="G2198" s="36" t="s">
        <v>674</v>
      </c>
      <c r="H2198" s="36" t="s">
        <v>675</v>
      </c>
      <c r="I2198" s="37">
        <v>2.5499999999999998</v>
      </c>
      <c r="J2198" s="38">
        <v>10000</v>
      </c>
      <c r="K2198" s="36" t="s">
        <v>228</v>
      </c>
      <c r="L2198" s="39">
        <v>43865</v>
      </c>
      <c r="M2198" s="39">
        <v>44097</v>
      </c>
      <c r="N2198" s="36" t="s">
        <v>141</v>
      </c>
      <c r="O2198" s="36" t="s">
        <v>1075</v>
      </c>
      <c r="P2198" s="37">
        <v>0.29609999999999997</v>
      </c>
      <c r="Q2198" s="36" t="s">
        <v>677</v>
      </c>
      <c r="R2198" s="36" t="s">
        <v>682</v>
      </c>
      <c r="S2198" s="47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</row>
    <row r="2199" spans="2:37">
      <c r="B2199" s="36" t="s">
        <v>7501</v>
      </c>
      <c r="C2199" s="36" t="s">
        <v>7502</v>
      </c>
      <c r="D2199" s="36" t="s">
        <v>4272</v>
      </c>
      <c r="E2199" s="36" t="s">
        <v>4879</v>
      </c>
      <c r="F2199" s="36" t="s">
        <v>679</v>
      </c>
      <c r="G2199" s="36" t="s">
        <v>674</v>
      </c>
      <c r="H2199" s="36" t="s">
        <v>675</v>
      </c>
      <c r="I2199" s="37">
        <v>2.6</v>
      </c>
      <c r="J2199" s="38">
        <v>10000</v>
      </c>
      <c r="K2199" s="36" t="s">
        <v>228</v>
      </c>
      <c r="L2199" s="39">
        <v>43865</v>
      </c>
      <c r="M2199" s="39">
        <v>44097</v>
      </c>
      <c r="N2199" s="36" t="s">
        <v>141</v>
      </c>
      <c r="O2199" s="36" t="s">
        <v>1075</v>
      </c>
      <c r="P2199" s="37">
        <v>0.26529999999999998</v>
      </c>
      <c r="Q2199" s="36" t="s">
        <v>677</v>
      </c>
      <c r="R2199" s="36" t="s">
        <v>682</v>
      </c>
      <c r="S2199" s="47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</row>
    <row r="2200" spans="2:37">
      <c r="B2200" s="36" t="s">
        <v>11813</v>
      </c>
      <c r="C2200" s="36" t="s">
        <v>11814</v>
      </c>
      <c r="D2200" s="36" t="s">
        <v>4273</v>
      </c>
      <c r="E2200" s="36" t="s">
        <v>4879</v>
      </c>
      <c r="F2200" s="36" t="s">
        <v>679</v>
      </c>
      <c r="G2200" s="36" t="s">
        <v>674</v>
      </c>
      <c r="H2200" s="36" t="s">
        <v>675</v>
      </c>
      <c r="I2200" s="37">
        <v>2.65</v>
      </c>
      <c r="J2200" s="38">
        <v>10000</v>
      </c>
      <c r="K2200" s="36" t="s">
        <v>228</v>
      </c>
      <c r="L2200" s="39">
        <v>43865</v>
      </c>
      <c r="M2200" s="39">
        <v>44097</v>
      </c>
      <c r="N2200" s="36" t="s">
        <v>11815</v>
      </c>
      <c r="O2200" s="36" t="s">
        <v>1075</v>
      </c>
      <c r="P2200" s="37">
        <v>0.23669999999999999</v>
      </c>
      <c r="Q2200" s="36" t="s">
        <v>677</v>
      </c>
      <c r="R2200" s="36" t="s">
        <v>682</v>
      </c>
      <c r="S2200" s="47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</row>
    <row r="2201" spans="2:37">
      <c r="B2201" s="36" t="s">
        <v>7503</v>
      </c>
      <c r="C2201" s="36" t="s">
        <v>7504</v>
      </c>
      <c r="D2201" s="36" t="s">
        <v>7505</v>
      </c>
      <c r="E2201" s="36" t="s">
        <v>4879</v>
      </c>
      <c r="F2201" s="36" t="s">
        <v>679</v>
      </c>
      <c r="G2201" s="36" t="s">
        <v>674</v>
      </c>
      <c r="H2201" s="36" t="s">
        <v>675</v>
      </c>
      <c r="I2201" s="37">
        <v>2.7</v>
      </c>
      <c r="J2201" s="38">
        <v>10000</v>
      </c>
      <c r="K2201" s="36" t="s">
        <v>228</v>
      </c>
      <c r="L2201" s="39">
        <v>43865</v>
      </c>
      <c r="M2201" s="39">
        <v>44097</v>
      </c>
      <c r="N2201" s="36" t="s">
        <v>141</v>
      </c>
      <c r="O2201" s="36" t="s">
        <v>1075</v>
      </c>
      <c r="P2201" s="37">
        <v>0.21029999999999999</v>
      </c>
      <c r="Q2201" s="36" t="s">
        <v>677</v>
      </c>
      <c r="R2201" s="36" t="s">
        <v>682</v>
      </c>
      <c r="S2201" s="47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</row>
    <row r="2202" spans="2:37">
      <c r="B2202" s="36" t="s">
        <v>4274</v>
      </c>
      <c r="C2202" s="36" t="s">
        <v>7506</v>
      </c>
      <c r="D2202" s="36" t="s">
        <v>7507</v>
      </c>
      <c r="E2202" s="36" t="s">
        <v>4879</v>
      </c>
      <c r="F2202" s="36" t="s">
        <v>679</v>
      </c>
      <c r="G2202" s="36" t="s">
        <v>692</v>
      </c>
      <c r="H2202" s="36" t="s">
        <v>675</v>
      </c>
      <c r="I2202" s="37">
        <v>2.5</v>
      </c>
      <c r="J2202" s="38">
        <v>10000</v>
      </c>
      <c r="K2202" s="36" t="s">
        <v>228</v>
      </c>
      <c r="L2202" s="39">
        <v>43865</v>
      </c>
      <c r="M2202" s="39">
        <v>44097</v>
      </c>
      <c r="N2202" s="36" t="s">
        <v>141</v>
      </c>
      <c r="O2202" s="36" t="s">
        <v>1075</v>
      </c>
      <c r="P2202" s="37">
        <v>0.13600000000000001</v>
      </c>
      <c r="Q2202" s="36" t="s">
        <v>677</v>
      </c>
      <c r="R2202" s="36" t="s">
        <v>682</v>
      </c>
      <c r="S2202" s="47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</row>
    <row r="2203" spans="2:37">
      <c r="B2203" s="36" t="s">
        <v>11816</v>
      </c>
      <c r="C2203" s="36" t="s">
        <v>7508</v>
      </c>
      <c r="D2203" s="36" t="s">
        <v>11817</v>
      </c>
      <c r="E2203" s="36" t="s">
        <v>4879</v>
      </c>
      <c r="F2203" s="36" t="s">
        <v>679</v>
      </c>
      <c r="G2203" s="36" t="s">
        <v>692</v>
      </c>
      <c r="H2203" s="36" t="s">
        <v>675</v>
      </c>
      <c r="I2203" s="37">
        <v>2.5499999999999998</v>
      </c>
      <c r="J2203" s="38">
        <v>10000</v>
      </c>
      <c r="K2203" s="36" t="s">
        <v>228</v>
      </c>
      <c r="L2203" s="39">
        <v>43865</v>
      </c>
      <c r="M2203" s="39">
        <v>44097</v>
      </c>
      <c r="N2203" s="36" t="s">
        <v>141</v>
      </c>
      <c r="O2203" s="36" t="s">
        <v>1075</v>
      </c>
      <c r="P2203" s="37">
        <v>0.15559999999999999</v>
      </c>
      <c r="Q2203" s="36" t="s">
        <v>677</v>
      </c>
      <c r="R2203" s="36" t="s">
        <v>682</v>
      </c>
      <c r="S2203" s="47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</row>
    <row r="2204" spans="2:37">
      <c r="B2204" s="36" t="s">
        <v>7509</v>
      </c>
      <c r="C2204" s="36" t="s">
        <v>7510</v>
      </c>
      <c r="D2204" s="36" t="s">
        <v>7511</v>
      </c>
      <c r="E2204" s="36" t="s">
        <v>4879</v>
      </c>
      <c r="F2204" s="36" t="s">
        <v>679</v>
      </c>
      <c r="G2204" s="36" t="s">
        <v>692</v>
      </c>
      <c r="H2204" s="36" t="s">
        <v>675</v>
      </c>
      <c r="I2204" s="37">
        <v>2.6</v>
      </c>
      <c r="J2204" s="38">
        <v>10000</v>
      </c>
      <c r="K2204" s="36" t="s">
        <v>228</v>
      </c>
      <c r="L2204" s="39">
        <v>43865</v>
      </c>
      <c r="M2204" s="39">
        <v>44097</v>
      </c>
      <c r="N2204" s="36" t="s">
        <v>141</v>
      </c>
      <c r="O2204" s="36" t="s">
        <v>1075</v>
      </c>
      <c r="P2204" s="37">
        <v>0.1767</v>
      </c>
      <c r="Q2204" s="36" t="s">
        <v>9548</v>
      </c>
      <c r="R2204" s="36" t="s">
        <v>682</v>
      </c>
      <c r="S2204" s="47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</row>
    <row r="2205" spans="2:37">
      <c r="B2205" s="36" t="s">
        <v>7512</v>
      </c>
      <c r="C2205" s="36" t="s">
        <v>7513</v>
      </c>
      <c r="D2205" s="36" t="s">
        <v>11818</v>
      </c>
      <c r="E2205" s="36" t="s">
        <v>4879</v>
      </c>
      <c r="F2205" s="36" t="s">
        <v>679</v>
      </c>
      <c r="G2205" s="36" t="s">
        <v>692</v>
      </c>
      <c r="H2205" s="36" t="s">
        <v>675</v>
      </c>
      <c r="I2205" s="37">
        <v>2.65</v>
      </c>
      <c r="J2205" s="38">
        <v>10000</v>
      </c>
      <c r="K2205" s="36" t="s">
        <v>228</v>
      </c>
      <c r="L2205" s="39">
        <v>43865</v>
      </c>
      <c r="M2205" s="39">
        <v>44097</v>
      </c>
      <c r="N2205" s="36" t="s">
        <v>141</v>
      </c>
      <c r="O2205" s="36" t="s">
        <v>1075</v>
      </c>
      <c r="P2205" s="37">
        <v>0.19939999999999999</v>
      </c>
      <c r="Q2205" s="36" t="s">
        <v>677</v>
      </c>
      <c r="R2205" s="36" t="s">
        <v>682</v>
      </c>
      <c r="S2205" s="47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</row>
    <row r="2206" spans="2:37">
      <c r="B2206" s="36" t="s">
        <v>7514</v>
      </c>
      <c r="C2206" s="36" t="s">
        <v>11819</v>
      </c>
      <c r="D2206" s="36" t="s">
        <v>554</v>
      </c>
      <c r="E2206" s="36" t="s">
        <v>4879</v>
      </c>
      <c r="F2206" s="36" t="s">
        <v>679</v>
      </c>
      <c r="G2206" s="36" t="s">
        <v>692</v>
      </c>
      <c r="H2206" s="36" t="s">
        <v>675</v>
      </c>
      <c r="I2206" s="37">
        <v>2.7</v>
      </c>
      <c r="J2206" s="38">
        <v>10000</v>
      </c>
      <c r="K2206" s="36" t="s">
        <v>228</v>
      </c>
      <c r="L2206" s="39">
        <v>43865</v>
      </c>
      <c r="M2206" s="39">
        <v>44097</v>
      </c>
      <c r="N2206" s="36" t="s">
        <v>141</v>
      </c>
      <c r="O2206" s="36" t="s">
        <v>1075</v>
      </c>
      <c r="P2206" s="37">
        <v>0.22370000000000001</v>
      </c>
      <c r="Q2206" s="36" t="s">
        <v>677</v>
      </c>
      <c r="R2206" s="36" t="s">
        <v>682</v>
      </c>
      <c r="S2206" s="47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</row>
    <row r="2207" spans="2:37">
      <c r="B2207" s="36" t="s">
        <v>4275</v>
      </c>
      <c r="C2207" s="36" t="s">
        <v>11820</v>
      </c>
      <c r="D2207" s="36" t="s">
        <v>7515</v>
      </c>
      <c r="E2207" s="36" t="s">
        <v>4879</v>
      </c>
      <c r="F2207" s="36" t="s">
        <v>679</v>
      </c>
      <c r="G2207" s="36" t="s">
        <v>674</v>
      </c>
      <c r="H2207" s="36" t="s">
        <v>675</v>
      </c>
      <c r="I2207" s="37">
        <v>2.7</v>
      </c>
      <c r="J2207" s="38">
        <v>10000</v>
      </c>
      <c r="K2207" s="36" t="s">
        <v>134</v>
      </c>
      <c r="L2207" s="39">
        <v>43888</v>
      </c>
      <c r="M2207" s="39">
        <v>43943</v>
      </c>
      <c r="N2207" s="36" t="s">
        <v>666</v>
      </c>
      <c r="O2207" s="36" t="s">
        <v>183</v>
      </c>
      <c r="P2207" s="37">
        <v>0.2442</v>
      </c>
      <c r="Q2207" s="36" t="s">
        <v>677</v>
      </c>
      <c r="R2207" s="36" t="s">
        <v>682</v>
      </c>
      <c r="S2207" s="4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</row>
    <row r="2208" spans="2:37">
      <c r="B2208" s="36" t="s">
        <v>4276</v>
      </c>
      <c r="C2208" s="36" t="s">
        <v>4277</v>
      </c>
      <c r="D2208" s="36" t="s">
        <v>11821</v>
      </c>
      <c r="E2208" s="36" t="s">
        <v>4879</v>
      </c>
      <c r="F2208" s="36" t="s">
        <v>679</v>
      </c>
      <c r="G2208" s="36" t="s">
        <v>674</v>
      </c>
      <c r="H2208" s="36" t="s">
        <v>675</v>
      </c>
      <c r="I2208" s="37">
        <v>2.75</v>
      </c>
      <c r="J2208" s="38">
        <v>10000</v>
      </c>
      <c r="K2208" s="36" t="s">
        <v>134</v>
      </c>
      <c r="L2208" s="39">
        <v>43888</v>
      </c>
      <c r="M2208" s="39">
        <v>43943</v>
      </c>
      <c r="N2208" s="36" t="s">
        <v>666</v>
      </c>
      <c r="O2208" s="36" t="s">
        <v>183</v>
      </c>
      <c r="P2208" s="37">
        <v>0.2009</v>
      </c>
      <c r="Q2208" s="36" t="s">
        <v>677</v>
      </c>
      <c r="R2208" s="36" t="s">
        <v>682</v>
      </c>
      <c r="S2208" s="47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</row>
    <row r="2209" spans="2:37">
      <c r="B2209" s="36" t="s">
        <v>11822</v>
      </c>
      <c r="C2209" s="36" t="s">
        <v>11823</v>
      </c>
      <c r="D2209" s="36" t="s">
        <v>7516</v>
      </c>
      <c r="E2209" s="36" t="s">
        <v>4879</v>
      </c>
      <c r="F2209" s="36" t="s">
        <v>679</v>
      </c>
      <c r="G2209" s="36" t="s">
        <v>674</v>
      </c>
      <c r="H2209" s="36" t="s">
        <v>675</v>
      </c>
      <c r="I2209" s="37">
        <v>2.8</v>
      </c>
      <c r="J2209" s="38">
        <v>10000</v>
      </c>
      <c r="K2209" s="36" t="s">
        <v>134</v>
      </c>
      <c r="L2209" s="39">
        <v>43888</v>
      </c>
      <c r="M2209" s="39">
        <v>43943</v>
      </c>
      <c r="N2209" s="36" t="s">
        <v>666</v>
      </c>
      <c r="O2209" s="36" t="s">
        <v>183</v>
      </c>
      <c r="P2209" s="37">
        <v>0.1651</v>
      </c>
      <c r="Q2209" s="36" t="s">
        <v>677</v>
      </c>
      <c r="R2209" s="36" t="s">
        <v>682</v>
      </c>
      <c r="S2209" s="47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</row>
    <row r="2210" spans="2:37">
      <c r="B2210" s="36" t="s">
        <v>4278</v>
      </c>
      <c r="C2210" s="36" t="s">
        <v>11824</v>
      </c>
      <c r="D2210" s="36" t="s">
        <v>4279</v>
      </c>
      <c r="E2210" s="36" t="s">
        <v>4879</v>
      </c>
      <c r="F2210" s="36" t="s">
        <v>679</v>
      </c>
      <c r="G2210" s="36" t="s">
        <v>674</v>
      </c>
      <c r="H2210" s="36" t="s">
        <v>675</v>
      </c>
      <c r="I2210" s="37">
        <v>2.85</v>
      </c>
      <c r="J2210" s="38">
        <v>10000</v>
      </c>
      <c r="K2210" s="36" t="s">
        <v>134</v>
      </c>
      <c r="L2210" s="39">
        <v>43888</v>
      </c>
      <c r="M2210" s="39">
        <v>43943</v>
      </c>
      <c r="N2210" s="36" t="s">
        <v>666</v>
      </c>
      <c r="O2210" s="36" t="s">
        <v>183</v>
      </c>
      <c r="P2210" s="37">
        <v>0.13489999999999999</v>
      </c>
      <c r="Q2210" s="36" t="s">
        <v>677</v>
      </c>
      <c r="R2210" s="36" t="s">
        <v>682</v>
      </c>
      <c r="S2210" s="47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</row>
    <row r="2211" spans="2:37">
      <c r="B2211" s="36" t="s">
        <v>11825</v>
      </c>
      <c r="C2211" s="36" t="s">
        <v>7517</v>
      </c>
      <c r="D2211" s="36" t="s">
        <v>7518</v>
      </c>
      <c r="E2211" s="36" t="s">
        <v>4879</v>
      </c>
      <c r="F2211" s="36" t="s">
        <v>679</v>
      </c>
      <c r="G2211" s="36" t="s">
        <v>674</v>
      </c>
      <c r="H2211" s="36" t="s">
        <v>675</v>
      </c>
      <c r="I2211" s="37">
        <v>2.9</v>
      </c>
      <c r="J2211" s="38">
        <v>10000</v>
      </c>
      <c r="K2211" s="36" t="s">
        <v>134</v>
      </c>
      <c r="L2211" s="39">
        <v>43888</v>
      </c>
      <c r="M2211" s="39">
        <v>43943</v>
      </c>
      <c r="N2211" s="36" t="s">
        <v>666</v>
      </c>
      <c r="O2211" s="36" t="s">
        <v>183</v>
      </c>
      <c r="P2211" s="37">
        <v>0.106</v>
      </c>
      <c r="Q2211" s="36" t="s">
        <v>677</v>
      </c>
      <c r="R2211" s="36" t="s">
        <v>682</v>
      </c>
      <c r="S2211" s="47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</row>
    <row r="2212" spans="2:37">
      <c r="B2212" s="36" t="s">
        <v>4280</v>
      </c>
      <c r="C2212" s="36" t="s">
        <v>7519</v>
      </c>
      <c r="D2212" s="36" t="s">
        <v>555</v>
      </c>
      <c r="E2212" s="36" t="s">
        <v>4879</v>
      </c>
      <c r="F2212" s="36" t="s">
        <v>679</v>
      </c>
      <c r="G2212" s="36" t="s">
        <v>674</v>
      </c>
      <c r="H2212" s="36" t="s">
        <v>675</v>
      </c>
      <c r="I2212" s="37">
        <v>2.95</v>
      </c>
      <c r="J2212" s="38">
        <v>10000</v>
      </c>
      <c r="K2212" s="36" t="s">
        <v>134</v>
      </c>
      <c r="L2212" s="39">
        <v>43888</v>
      </c>
      <c r="M2212" s="39">
        <v>43943</v>
      </c>
      <c r="N2212" s="36" t="s">
        <v>666</v>
      </c>
      <c r="O2212" s="36" t="s">
        <v>183</v>
      </c>
      <c r="P2212" s="37">
        <v>8.1600000000000006E-2</v>
      </c>
      <c r="Q2212" s="36" t="s">
        <v>677</v>
      </c>
      <c r="R2212" s="36" t="s">
        <v>682</v>
      </c>
      <c r="S2212" s="47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</row>
    <row r="2213" spans="2:37">
      <c r="B2213" s="36" t="s">
        <v>7520</v>
      </c>
      <c r="C2213" s="36" t="s">
        <v>556</v>
      </c>
      <c r="D2213" s="36" t="s">
        <v>7521</v>
      </c>
      <c r="E2213" s="36" t="s">
        <v>4879</v>
      </c>
      <c r="F2213" s="36" t="s">
        <v>679</v>
      </c>
      <c r="G2213" s="36" t="s">
        <v>674</v>
      </c>
      <c r="H2213" s="36" t="s">
        <v>675</v>
      </c>
      <c r="I2213" s="37">
        <v>3</v>
      </c>
      <c r="J2213" s="38">
        <v>10000</v>
      </c>
      <c r="K2213" s="36" t="s">
        <v>134</v>
      </c>
      <c r="L2213" s="39">
        <v>43888</v>
      </c>
      <c r="M2213" s="39">
        <v>43943</v>
      </c>
      <c r="N2213" s="36" t="s">
        <v>666</v>
      </c>
      <c r="O2213" s="36" t="s">
        <v>183</v>
      </c>
      <c r="P2213" s="37">
        <v>6.2300000000000001E-2</v>
      </c>
      <c r="Q2213" s="36" t="s">
        <v>677</v>
      </c>
      <c r="R2213" s="36" t="s">
        <v>682</v>
      </c>
      <c r="S2213" s="47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</row>
    <row r="2214" spans="2:37">
      <c r="B2214" s="36" t="s">
        <v>11826</v>
      </c>
      <c r="C2214" s="36" t="s">
        <v>7522</v>
      </c>
      <c r="D2214" s="36" t="s">
        <v>557</v>
      </c>
      <c r="E2214" s="36" t="s">
        <v>4879</v>
      </c>
      <c r="F2214" s="36" t="s">
        <v>679</v>
      </c>
      <c r="G2214" s="36" t="s">
        <v>674</v>
      </c>
      <c r="H2214" s="36" t="s">
        <v>675</v>
      </c>
      <c r="I2214" s="37">
        <v>3.1</v>
      </c>
      <c r="J2214" s="38">
        <v>10000</v>
      </c>
      <c r="K2214" s="36" t="s">
        <v>134</v>
      </c>
      <c r="L2214" s="39">
        <v>43888</v>
      </c>
      <c r="M2214" s="39">
        <v>43943</v>
      </c>
      <c r="N2214" s="36" t="s">
        <v>666</v>
      </c>
      <c r="O2214" s="36" t="s">
        <v>183</v>
      </c>
      <c r="P2214" s="37">
        <v>3.5000000000000003E-2</v>
      </c>
      <c r="Q2214" s="36" t="s">
        <v>677</v>
      </c>
      <c r="R2214" s="36" t="s">
        <v>682</v>
      </c>
      <c r="S2214" s="47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</row>
    <row r="2215" spans="2:37">
      <c r="B2215" s="36" t="s">
        <v>7523</v>
      </c>
      <c r="C2215" s="36" t="s">
        <v>7524</v>
      </c>
      <c r="D2215" s="36" t="s">
        <v>11827</v>
      </c>
      <c r="E2215" s="36" t="s">
        <v>4879</v>
      </c>
      <c r="F2215" s="36" t="s">
        <v>679</v>
      </c>
      <c r="G2215" s="36" t="s">
        <v>674</v>
      </c>
      <c r="H2215" s="36" t="s">
        <v>675</v>
      </c>
      <c r="I2215" s="37">
        <v>3.2</v>
      </c>
      <c r="J2215" s="38">
        <v>10000</v>
      </c>
      <c r="K2215" s="36" t="s">
        <v>134</v>
      </c>
      <c r="L2215" s="39">
        <v>43888</v>
      </c>
      <c r="M2215" s="39">
        <v>43943</v>
      </c>
      <c r="N2215" s="36" t="s">
        <v>666</v>
      </c>
      <c r="O2215" s="36" t="s">
        <v>183</v>
      </c>
      <c r="P2215" s="37">
        <v>1.9099999999999999E-2</v>
      </c>
      <c r="Q2215" s="36" t="s">
        <v>677</v>
      </c>
      <c r="R2215" s="36" t="s">
        <v>682</v>
      </c>
      <c r="S2215" s="47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</row>
    <row r="2216" spans="2:37">
      <c r="B2216" s="36" t="s">
        <v>4281</v>
      </c>
      <c r="C2216" s="36" t="s">
        <v>7525</v>
      </c>
      <c r="D2216" s="36" t="s">
        <v>7526</v>
      </c>
      <c r="E2216" s="36" t="s">
        <v>4879</v>
      </c>
      <c r="F2216" s="36" t="s">
        <v>679</v>
      </c>
      <c r="G2216" s="36" t="s">
        <v>692</v>
      </c>
      <c r="H2216" s="36" t="s">
        <v>675</v>
      </c>
      <c r="I2216" s="37">
        <v>2.7</v>
      </c>
      <c r="J2216" s="38">
        <v>10000</v>
      </c>
      <c r="K2216" s="36" t="s">
        <v>134</v>
      </c>
      <c r="L2216" s="39">
        <v>43888</v>
      </c>
      <c r="M2216" s="39">
        <v>43943</v>
      </c>
      <c r="N2216" s="36" t="s">
        <v>666</v>
      </c>
      <c r="O2216" s="36" t="s">
        <v>183</v>
      </c>
      <c r="P2216" s="37">
        <v>3.5700000000000003E-2</v>
      </c>
      <c r="Q2216" s="36" t="s">
        <v>677</v>
      </c>
      <c r="R2216" s="36" t="s">
        <v>682</v>
      </c>
      <c r="S2216" s="47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</row>
    <row r="2217" spans="2:37">
      <c r="B2217" s="36" t="s">
        <v>7527</v>
      </c>
      <c r="C2217" s="36" t="s">
        <v>11828</v>
      </c>
      <c r="D2217" s="36" t="s">
        <v>4282</v>
      </c>
      <c r="E2217" s="36" t="s">
        <v>4879</v>
      </c>
      <c r="F2217" s="36" t="s">
        <v>679</v>
      </c>
      <c r="G2217" s="36" t="s">
        <v>692</v>
      </c>
      <c r="H2217" s="36" t="s">
        <v>675</v>
      </c>
      <c r="I2217" s="37">
        <v>2.75</v>
      </c>
      <c r="J2217" s="38">
        <v>10000</v>
      </c>
      <c r="K2217" s="36" t="s">
        <v>134</v>
      </c>
      <c r="L2217" s="39">
        <v>43888</v>
      </c>
      <c r="M2217" s="39">
        <v>43943</v>
      </c>
      <c r="N2217" s="36" t="s">
        <v>666</v>
      </c>
      <c r="O2217" s="36" t="s">
        <v>11829</v>
      </c>
      <c r="P2217" s="37">
        <v>4.6300000000000001E-2</v>
      </c>
      <c r="Q2217" s="36" t="s">
        <v>677</v>
      </c>
      <c r="R2217" s="36" t="s">
        <v>682</v>
      </c>
      <c r="S2217" s="4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</row>
    <row r="2218" spans="2:37">
      <c r="B2218" s="36" t="s">
        <v>7528</v>
      </c>
      <c r="C2218" s="36" t="s">
        <v>7529</v>
      </c>
      <c r="D2218" s="36" t="s">
        <v>4283</v>
      </c>
      <c r="E2218" s="36" t="s">
        <v>4879</v>
      </c>
      <c r="F2218" s="36" t="s">
        <v>679</v>
      </c>
      <c r="G2218" s="36" t="s">
        <v>692</v>
      </c>
      <c r="H2218" s="36" t="s">
        <v>675</v>
      </c>
      <c r="I2218" s="37">
        <v>2.8</v>
      </c>
      <c r="J2218" s="38">
        <v>10000</v>
      </c>
      <c r="K2218" s="36" t="s">
        <v>134</v>
      </c>
      <c r="L2218" s="39">
        <v>43888</v>
      </c>
      <c r="M2218" s="39">
        <v>43943</v>
      </c>
      <c r="N2218" s="36" t="s">
        <v>666</v>
      </c>
      <c r="O2218" s="36" t="s">
        <v>183</v>
      </c>
      <c r="P2218" s="37">
        <v>6.13E-2</v>
      </c>
      <c r="Q2218" s="36" t="s">
        <v>677</v>
      </c>
      <c r="R2218" s="36" t="s">
        <v>682</v>
      </c>
      <c r="S2218" s="47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</row>
    <row r="2219" spans="2:37">
      <c r="B2219" s="36" t="s">
        <v>11830</v>
      </c>
      <c r="C2219" s="36" t="s">
        <v>7530</v>
      </c>
      <c r="D2219" s="36" t="s">
        <v>7531</v>
      </c>
      <c r="E2219" s="36" t="s">
        <v>4879</v>
      </c>
      <c r="F2219" s="36" t="s">
        <v>679</v>
      </c>
      <c r="G2219" s="36" t="s">
        <v>692</v>
      </c>
      <c r="H2219" s="36" t="s">
        <v>675</v>
      </c>
      <c r="I2219" s="37">
        <v>2.85</v>
      </c>
      <c r="J2219" s="38">
        <v>10000</v>
      </c>
      <c r="K2219" s="36" t="s">
        <v>134</v>
      </c>
      <c r="L2219" s="39">
        <v>43888</v>
      </c>
      <c r="M2219" s="39">
        <v>43943</v>
      </c>
      <c r="N2219" s="36" t="s">
        <v>666</v>
      </c>
      <c r="O2219" s="36" t="s">
        <v>183</v>
      </c>
      <c r="P2219" s="37">
        <v>7.7799999999999994E-2</v>
      </c>
      <c r="Q2219" s="36" t="s">
        <v>677</v>
      </c>
      <c r="R2219" s="36" t="s">
        <v>682</v>
      </c>
      <c r="S2219" s="47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</row>
    <row r="2220" spans="2:37">
      <c r="B2220" s="36" t="s">
        <v>7532</v>
      </c>
      <c r="C2220" s="36" t="s">
        <v>558</v>
      </c>
      <c r="D2220" s="36" t="s">
        <v>4284</v>
      </c>
      <c r="E2220" s="36" t="s">
        <v>4879</v>
      </c>
      <c r="F2220" s="36" t="s">
        <v>679</v>
      </c>
      <c r="G2220" s="36" t="s">
        <v>692</v>
      </c>
      <c r="H2220" s="36" t="s">
        <v>675</v>
      </c>
      <c r="I2220" s="37">
        <v>2.9</v>
      </c>
      <c r="J2220" s="38">
        <v>10000</v>
      </c>
      <c r="K2220" s="36" t="s">
        <v>134</v>
      </c>
      <c r="L2220" s="39">
        <v>43888</v>
      </c>
      <c r="M2220" s="39">
        <v>43943</v>
      </c>
      <c r="N2220" s="36" t="s">
        <v>666</v>
      </c>
      <c r="O2220" s="36" t="s">
        <v>183</v>
      </c>
      <c r="P2220" s="37">
        <v>9.8100000000000007E-2</v>
      </c>
      <c r="Q2220" s="36" t="s">
        <v>677</v>
      </c>
      <c r="R2220" s="36" t="s">
        <v>682</v>
      </c>
      <c r="S2220" s="47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</row>
    <row r="2221" spans="2:37">
      <c r="B2221" s="36" t="s">
        <v>7533</v>
      </c>
      <c r="C2221" s="36" t="s">
        <v>11831</v>
      </c>
      <c r="D2221" s="36" t="s">
        <v>11832</v>
      </c>
      <c r="E2221" s="36" t="s">
        <v>4879</v>
      </c>
      <c r="F2221" s="36" t="s">
        <v>679</v>
      </c>
      <c r="G2221" s="36" t="s">
        <v>692</v>
      </c>
      <c r="H2221" s="36" t="s">
        <v>675</v>
      </c>
      <c r="I2221" s="37">
        <v>2.95</v>
      </c>
      <c r="J2221" s="38">
        <v>10000</v>
      </c>
      <c r="K2221" s="36" t="s">
        <v>134</v>
      </c>
      <c r="L2221" s="39">
        <v>43888</v>
      </c>
      <c r="M2221" s="39">
        <v>43943</v>
      </c>
      <c r="N2221" s="36" t="s">
        <v>666</v>
      </c>
      <c r="O2221" s="36" t="s">
        <v>183</v>
      </c>
      <c r="P2221" s="37">
        <v>0.1225</v>
      </c>
      <c r="Q2221" s="36" t="s">
        <v>677</v>
      </c>
      <c r="R2221" s="36" t="s">
        <v>682</v>
      </c>
      <c r="S2221" s="47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</row>
    <row r="2222" spans="2:37">
      <c r="B2222" s="36" t="s">
        <v>4285</v>
      </c>
      <c r="C2222" s="36" t="s">
        <v>7534</v>
      </c>
      <c r="D2222" s="36" t="s">
        <v>7535</v>
      </c>
      <c r="E2222" s="36" t="s">
        <v>4879</v>
      </c>
      <c r="F2222" s="36" t="s">
        <v>679</v>
      </c>
      <c r="G2222" s="36" t="s">
        <v>692</v>
      </c>
      <c r="H2222" s="36" t="s">
        <v>675</v>
      </c>
      <c r="I2222" s="37">
        <v>3</v>
      </c>
      <c r="J2222" s="38">
        <v>10000</v>
      </c>
      <c r="K2222" s="36" t="s">
        <v>134</v>
      </c>
      <c r="L2222" s="39">
        <v>43888</v>
      </c>
      <c r="M2222" s="39">
        <v>43943</v>
      </c>
      <c r="N2222" s="36" t="s">
        <v>666</v>
      </c>
      <c r="O2222" s="36" t="s">
        <v>183</v>
      </c>
      <c r="P2222" s="37">
        <v>0.15290000000000001</v>
      </c>
      <c r="Q2222" s="36" t="s">
        <v>677</v>
      </c>
      <c r="R2222" s="36" t="s">
        <v>682</v>
      </c>
      <c r="S2222" s="47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</row>
    <row r="2223" spans="2:37">
      <c r="B2223" s="36" t="s">
        <v>11833</v>
      </c>
      <c r="C2223" s="36" t="s">
        <v>4286</v>
      </c>
      <c r="D2223" s="36" t="s">
        <v>7536</v>
      </c>
      <c r="E2223" s="36" t="s">
        <v>4879</v>
      </c>
      <c r="F2223" s="36" t="s">
        <v>679</v>
      </c>
      <c r="G2223" s="36" t="s">
        <v>692</v>
      </c>
      <c r="H2223" s="36" t="s">
        <v>675</v>
      </c>
      <c r="I2223" s="37">
        <v>3.1</v>
      </c>
      <c r="J2223" s="38">
        <v>10000</v>
      </c>
      <c r="K2223" s="36" t="s">
        <v>134</v>
      </c>
      <c r="L2223" s="39">
        <v>43888</v>
      </c>
      <c r="M2223" s="39">
        <v>43943</v>
      </c>
      <c r="N2223" s="36" t="s">
        <v>666</v>
      </c>
      <c r="O2223" s="36" t="s">
        <v>183</v>
      </c>
      <c r="P2223" s="37">
        <v>0.23</v>
      </c>
      <c r="Q2223" s="36" t="s">
        <v>677</v>
      </c>
      <c r="R2223" s="36" t="s">
        <v>682</v>
      </c>
      <c r="S2223" s="47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</row>
    <row r="2224" spans="2:37">
      <c r="B2224" s="36" t="s">
        <v>559</v>
      </c>
      <c r="C2224" s="36" t="s">
        <v>4287</v>
      </c>
      <c r="D2224" s="36" t="s">
        <v>7537</v>
      </c>
      <c r="E2224" s="36" t="s">
        <v>4879</v>
      </c>
      <c r="F2224" s="36" t="s">
        <v>679</v>
      </c>
      <c r="G2224" s="36" t="s">
        <v>692</v>
      </c>
      <c r="H2224" s="36" t="s">
        <v>675</v>
      </c>
      <c r="I2224" s="37">
        <v>3.2</v>
      </c>
      <c r="J2224" s="38">
        <v>10000</v>
      </c>
      <c r="K2224" s="36" t="s">
        <v>134</v>
      </c>
      <c r="L2224" s="39">
        <v>43888</v>
      </c>
      <c r="M2224" s="39">
        <v>43943</v>
      </c>
      <c r="N2224" s="36" t="s">
        <v>666</v>
      </c>
      <c r="O2224" s="36" t="s">
        <v>11829</v>
      </c>
      <c r="P2224" s="37">
        <v>0.31459999999999999</v>
      </c>
      <c r="Q2224" s="36" t="s">
        <v>677</v>
      </c>
      <c r="R2224" s="36" t="s">
        <v>682</v>
      </c>
      <c r="S2224" s="47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</row>
    <row r="2225" spans="2:37">
      <c r="B2225" s="36" t="s">
        <v>7538</v>
      </c>
      <c r="C2225" s="36" t="s">
        <v>4288</v>
      </c>
      <c r="D2225" s="36" t="s">
        <v>7539</v>
      </c>
      <c r="E2225" s="36" t="s">
        <v>4879</v>
      </c>
      <c r="F2225" s="36" t="s">
        <v>679</v>
      </c>
      <c r="G2225" s="36" t="s">
        <v>674</v>
      </c>
      <c r="H2225" s="36" t="s">
        <v>675</v>
      </c>
      <c r="I2225" s="37">
        <v>2.6</v>
      </c>
      <c r="J2225" s="38">
        <v>10000</v>
      </c>
      <c r="K2225" s="36" t="s">
        <v>134</v>
      </c>
      <c r="L2225" s="39">
        <v>43892</v>
      </c>
      <c r="M2225" s="39">
        <v>43943</v>
      </c>
      <c r="N2225" s="36" t="s">
        <v>666</v>
      </c>
      <c r="O2225" s="36" t="s">
        <v>183</v>
      </c>
      <c r="P2225" s="37">
        <v>0.2485</v>
      </c>
      <c r="Q2225" s="36" t="s">
        <v>677</v>
      </c>
      <c r="R2225" s="36" t="s">
        <v>682</v>
      </c>
      <c r="S2225" s="47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</row>
    <row r="2226" spans="2:37">
      <c r="B2226" s="36" t="s">
        <v>11834</v>
      </c>
      <c r="C2226" s="36" t="s">
        <v>11835</v>
      </c>
      <c r="D2226" s="36" t="s">
        <v>11836</v>
      </c>
      <c r="E2226" s="36" t="s">
        <v>4879</v>
      </c>
      <c r="F2226" s="36" t="s">
        <v>679</v>
      </c>
      <c r="G2226" s="36" t="s">
        <v>674</v>
      </c>
      <c r="H2226" s="36" t="s">
        <v>675</v>
      </c>
      <c r="I2226" s="37">
        <v>2.65</v>
      </c>
      <c r="J2226" s="38">
        <v>10000</v>
      </c>
      <c r="K2226" s="36" t="s">
        <v>134</v>
      </c>
      <c r="L2226" s="39">
        <v>43892</v>
      </c>
      <c r="M2226" s="39">
        <v>43943</v>
      </c>
      <c r="N2226" s="36" t="s">
        <v>666</v>
      </c>
      <c r="O2226" s="36" t="s">
        <v>183</v>
      </c>
      <c r="P2226" s="37">
        <v>0.2097</v>
      </c>
      <c r="Q2226" s="36" t="s">
        <v>677</v>
      </c>
      <c r="R2226" s="36" t="s">
        <v>682</v>
      </c>
      <c r="S2226" s="47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</row>
    <row r="2227" spans="2:37">
      <c r="B2227" s="36" t="s">
        <v>7540</v>
      </c>
      <c r="C2227" s="36" t="s">
        <v>560</v>
      </c>
      <c r="D2227" s="36" t="s">
        <v>7541</v>
      </c>
      <c r="E2227" s="36" t="s">
        <v>4879</v>
      </c>
      <c r="F2227" s="36" t="s">
        <v>679</v>
      </c>
      <c r="G2227" s="36" t="s">
        <v>692</v>
      </c>
      <c r="H2227" s="36" t="s">
        <v>675</v>
      </c>
      <c r="I2227" s="37">
        <v>2.6</v>
      </c>
      <c r="J2227" s="38">
        <v>10000</v>
      </c>
      <c r="K2227" s="36" t="s">
        <v>134</v>
      </c>
      <c r="L2227" s="39">
        <v>43892</v>
      </c>
      <c r="M2227" s="39">
        <v>43943</v>
      </c>
      <c r="N2227" s="36" t="s">
        <v>666</v>
      </c>
      <c r="O2227" s="36" t="s">
        <v>183</v>
      </c>
      <c r="P2227" s="37">
        <v>2.6499999999999999E-2</v>
      </c>
      <c r="Q2227" s="36" t="s">
        <v>677</v>
      </c>
      <c r="R2227" s="36" t="s">
        <v>682</v>
      </c>
      <c r="S2227" s="4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</row>
    <row r="2228" spans="2:37">
      <c r="B2228" s="36" t="s">
        <v>4289</v>
      </c>
      <c r="C2228" s="36" t="s">
        <v>11837</v>
      </c>
      <c r="D2228" s="36" t="s">
        <v>4290</v>
      </c>
      <c r="E2228" s="36" t="s">
        <v>4879</v>
      </c>
      <c r="F2228" s="36" t="s">
        <v>679</v>
      </c>
      <c r="G2228" s="36" t="s">
        <v>692</v>
      </c>
      <c r="H2228" s="36" t="s">
        <v>675</v>
      </c>
      <c r="I2228" s="37">
        <v>2.65</v>
      </c>
      <c r="J2228" s="38">
        <v>10000</v>
      </c>
      <c r="K2228" s="36" t="s">
        <v>134</v>
      </c>
      <c r="L2228" s="39">
        <v>43892</v>
      </c>
      <c r="M2228" s="39">
        <v>43943</v>
      </c>
      <c r="N2228" s="36" t="s">
        <v>666</v>
      </c>
      <c r="O2228" s="36" t="s">
        <v>183</v>
      </c>
      <c r="P2228" s="37">
        <v>3.8100000000000002E-2</v>
      </c>
      <c r="Q2228" s="36" t="s">
        <v>677</v>
      </c>
      <c r="R2228" s="36" t="s">
        <v>682</v>
      </c>
      <c r="S2228" s="47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</row>
    <row r="2229" spans="2:37">
      <c r="B2229" s="36" t="s">
        <v>4291</v>
      </c>
      <c r="C2229" s="36" t="s">
        <v>561</v>
      </c>
      <c r="D2229" s="36" t="s">
        <v>7542</v>
      </c>
      <c r="E2229" s="36" t="s">
        <v>4879</v>
      </c>
      <c r="F2229" s="36" t="s">
        <v>679</v>
      </c>
      <c r="G2229" s="36" t="s">
        <v>674</v>
      </c>
      <c r="H2229" s="36" t="s">
        <v>675</v>
      </c>
      <c r="I2229" s="37">
        <v>3.3</v>
      </c>
      <c r="J2229" s="38">
        <v>10000</v>
      </c>
      <c r="K2229" s="36" t="s">
        <v>134</v>
      </c>
      <c r="L2229" s="39">
        <v>43895</v>
      </c>
      <c r="M2229" s="39">
        <v>43943</v>
      </c>
      <c r="N2229" s="36" t="s">
        <v>666</v>
      </c>
      <c r="O2229" s="36" t="s">
        <v>183</v>
      </c>
      <c r="P2229" s="37">
        <v>6.1000000000000004E-3</v>
      </c>
      <c r="Q2229" s="36" t="s">
        <v>677</v>
      </c>
      <c r="R2229" s="36" t="s">
        <v>682</v>
      </c>
      <c r="S2229" s="47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</row>
    <row r="2230" spans="2:37">
      <c r="B2230" s="36" t="s">
        <v>7543</v>
      </c>
      <c r="C2230" s="36" t="s">
        <v>7544</v>
      </c>
      <c r="D2230" s="36" t="s">
        <v>11838</v>
      </c>
      <c r="E2230" s="36" t="s">
        <v>4879</v>
      </c>
      <c r="F2230" s="36" t="s">
        <v>679</v>
      </c>
      <c r="G2230" s="36" t="s">
        <v>692</v>
      </c>
      <c r="H2230" s="36" t="s">
        <v>675</v>
      </c>
      <c r="I2230" s="37">
        <v>3.3</v>
      </c>
      <c r="J2230" s="38">
        <v>10000</v>
      </c>
      <c r="K2230" s="36" t="s">
        <v>134</v>
      </c>
      <c r="L2230" s="39">
        <v>43895</v>
      </c>
      <c r="M2230" s="39">
        <v>43943</v>
      </c>
      <c r="N2230" s="36" t="s">
        <v>666</v>
      </c>
      <c r="O2230" s="36" t="s">
        <v>183</v>
      </c>
      <c r="P2230" s="37">
        <v>0.36099999999999999</v>
      </c>
      <c r="Q2230" s="36" t="s">
        <v>677</v>
      </c>
      <c r="R2230" s="36" t="s">
        <v>682</v>
      </c>
      <c r="S2230" s="47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</row>
    <row r="2231" spans="2:37">
      <c r="B2231" s="36" t="s">
        <v>11839</v>
      </c>
      <c r="C2231" s="36" t="s">
        <v>7545</v>
      </c>
      <c r="D2231" s="36" t="s">
        <v>7546</v>
      </c>
      <c r="E2231" s="36" t="s">
        <v>4879</v>
      </c>
      <c r="F2231" s="36" t="s">
        <v>679</v>
      </c>
      <c r="G2231" s="36" t="s">
        <v>674</v>
      </c>
      <c r="H2231" s="36" t="s">
        <v>675</v>
      </c>
      <c r="I2231" s="37">
        <v>3.4</v>
      </c>
      <c r="J2231" s="38">
        <v>10000</v>
      </c>
      <c r="K2231" s="36" t="s">
        <v>134</v>
      </c>
      <c r="L2231" s="39">
        <v>43896</v>
      </c>
      <c r="M2231" s="39">
        <v>43943</v>
      </c>
      <c r="N2231" s="36" t="s">
        <v>666</v>
      </c>
      <c r="O2231" s="36" t="s">
        <v>183</v>
      </c>
      <c r="P2231" s="37">
        <v>6.4000000000000003E-3</v>
      </c>
      <c r="Q2231" s="36" t="s">
        <v>677</v>
      </c>
      <c r="R2231" s="36" t="s">
        <v>682</v>
      </c>
      <c r="S2231" s="47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</row>
    <row r="2232" spans="2:37">
      <c r="B2232" s="36" t="s">
        <v>11840</v>
      </c>
      <c r="C2232" s="36" t="s">
        <v>4292</v>
      </c>
      <c r="D2232" s="36" t="s">
        <v>4293</v>
      </c>
      <c r="E2232" s="36" t="s">
        <v>4879</v>
      </c>
      <c r="F2232" s="36" t="s">
        <v>679</v>
      </c>
      <c r="G2232" s="36" t="s">
        <v>692</v>
      </c>
      <c r="H2232" s="36" t="s">
        <v>675</v>
      </c>
      <c r="I2232" s="37">
        <v>3.4</v>
      </c>
      <c r="J2232" s="38">
        <v>10000</v>
      </c>
      <c r="K2232" s="36" t="s">
        <v>134</v>
      </c>
      <c r="L2232" s="39">
        <v>43896</v>
      </c>
      <c r="M2232" s="39">
        <v>43943</v>
      </c>
      <c r="N2232" s="36" t="s">
        <v>666</v>
      </c>
      <c r="O2232" s="36" t="s">
        <v>183</v>
      </c>
      <c r="P2232" s="37">
        <v>0.39600000000000002</v>
      </c>
      <c r="Q2232" s="36" t="s">
        <v>677</v>
      </c>
      <c r="R2232" s="36" t="s">
        <v>682</v>
      </c>
      <c r="S2232" s="47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</row>
    <row r="2233" spans="2:37">
      <c r="B2233" s="36" t="s">
        <v>7547</v>
      </c>
      <c r="C2233" s="36" t="s">
        <v>562</v>
      </c>
      <c r="D2233" s="36" t="s">
        <v>11841</v>
      </c>
      <c r="E2233" s="36" t="s">
        <v>4879</v>
      </c>
      <c r="F2233" s="36" t="s">
        <v>679</v>
      </c>
      <c r="G2233" s="36" t="s">
        <v>674</v>
      </c>
      <c r="H2233" s="36" t="s">
        <v>675</v>
      </c>
      <c r="I2233" s="37">
        <v>2.5</v>
      </c>
      <c r="J2233" s="38">
        <v>10000</v>
      </c>
      <c r="K2233" s="36" t="s">
        <v>134</v>
      </c>
      <c r="L2233" s="39">
        <v>43907</v>
      </c>
      <c r="M2233" s="39">
        <v>43943</v>
      </c>
      <c r="N2233" s="36" t="s">
        <v>666</v>
      </c>
      <c r="O2233" s="36" t="s">
        <v>183</v>
      </c>
      <c r="P2233" s="37">
        <v>0.2452</v>
      </c>
      <c r="Q2233" s="36" t="s">
        <v>677</v>
      </c>
      <c r="R2233" s="36" t="s">
        <v>682</v>
      </c>
      <c r="S2233" s="47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</row>
    <row r="2234" spans="2:37">
      <c r="B2234" s="36" t="s">
        <v>4294</v>
      </c>
      <c r="C2234" s="36" t="s">
        <v>4295</v>
      </c>
      <c r="D2234" s="36" t="s">
        <v>7548</v>
      </c>
      <c r="E2234" s="36" t="s">
        <v>4879</v>
      </c>
      <c r="F2234" s="36" t="s">
        <v>679</v>
      </c>
      <c r="G2234" s="36" t="s">
        <v>674</v>
      </c>
      <c r="H2234" s="36" t="s">
        <v>675</v>
      </c>
      <c r="I2234" s="37">
        <v>2.5499999999999998</v>
      </c>
      <c r="J2234" s="38">
        <v>10000</v>
      </c>
      <c r="K2234" s="36" t="s">
        <v>134</v>
      </c>
      <c r="L2234" s="39">
        <v>43907</v>
      </c>
      <c r="M2234" s="39">
        <v>43943</v>
      </c>
      <c r="N2234" s="36" t="s">
        <v>666</v>
      </c>
      <c r="O2234" s="36" t="s">
        <v>183</v>
      </c>
      <c r="P2234" s="37">
        <v>0.21110000000000001</v>
      </c>
      <c r="Q2234" s="36" t="s">
        <v>677</v>
      </c>
      <c r="R2234" s="36" t="s">
        <v>682</v>
      </c>
      <c r="S2234" s="47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</row>
    <row r="2235" spans="2:37">
      <c r="B2235" s="36" t="s">
        <v>7549</v>
      </c>
      <c r="C2235" s="36" t="s">
        <v>7550</v>
      </c>
      <c r="D2235" s="36" t="s">
        <v>11842</v>
      </c>
      <c r="E2235" s="36" t="s">
        <v>4879</v>
      </c>
      <c r="F2235" s="36" t="s">
        <v>679</v>
      </c>
      <c r="G2235" s="36" t="s">
        <v>692</v>
      </c>
      <c r="H2235" s="36" t="s">
        <v>675</v>
      </c>
      <c r="I2235" s="37">
        <v>2.5</v>
      </c>
      <c r="J2235" s="38">
        <v>10000</v>
      </c>
      <c r="K2235" s="36" t="s">
        <v>134</v>
      </c>
      <c r="L2235" s="39">
        <v>43907</v>
      </c>
      <c r="M2235" s="39">
        <v>43943</v>
      </c>
      <c r="N2235" s="36" t="s">
        <v>666</v>
      </c>
      <c r="O2235" s="36" t="s">
        <v>183</v>
      </c>
      <c r="P2235" s="37">
        <v>6.8000000000000005E-2</v>
      </c>
      <c r="Q2235" s="36" t="s">
        <v>677</v>
      </c>
      <c r="R2235" s="36" t="s">
        <v>682</v>
      </c>
      <c r="S2235" s="47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</row>
    <row r="2236" spans="2:37">
      <c r="B2236" s="36" t="s">
        <v>11843</v>
      </c>
      <c r="C2236" s="36" t="s">
        <v>11844</v>
      </c>
      <c r="D2236" s="36" t="s">
        <v>11845</v>
      </c>
      <c r="E2236" s="36" t="s">
        <v>4879</v>
      </c>
      <c r="F2236" s="36" t="s">
        <v>679</v>
      </c>
      <c r="G2236" s="36" t="s">
        <v>692</v>
      </c>
      <c r="H2236" s="36" t="s">
        <v>675</v>
      </c>
      <c r="I2236" s="37">
        <v>2.5499999999999998</v>
      </c>
      <c r="J2236" s="38">
        <v>10000</v>
      </c>
      <c r="K2236" s="36" t="s">
        <v>134</v>
      </c>
      <c r="L2236" s="39">
        <v>43907</v>
      </c>
      <c r="M2236" s="39">
        <v>43943</v>
      </c>
      <c r="N2236" s="36" t="s">
        <v>666</v>
      </c>
      <c r="O2236" s="36" t="s">
        <v>183</v>
      </c>
      <c r="P2236" s="37">
        <v>8.5300000000000001E-2</v>
      </c>
      <c r="Q2236" s="36" t="s">
        <v>677</v>
      </c>
      <c r="R2236" s="36" t="s">
        <v>682</v>
      </c>
      <c r="S2236" s="47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</row>
    <row r="2237" spans="2:37">
      <c r="B2237" s="36" t="s">
        <v>4296</v>
      </c>
      <c r="C2237" s="36" t="s">
        <v>7551</v>
      </c>
      <c r="D2237" s="36" t="s">
        <v>7552</v>
      </c>
      <c r="E2237" s="36" t="s">
        <v>4879</v>
      </c>
      <c r="F2237" s="36" t="s">
        <v>679</v>
      </c>
      <c r="G2237" s="36" t="s">
        <v>674</v>
      </c>
      <c r="H2237" s="36" t="s">
        <v>675</v>
      </c>
      <c r="I2237" s="37">
        <v>2.4</v>
      </c>
      <c r="J2237" s="38">
        <v>10000</v>
      </c>
      <c r="K2237" s="36" t="s">
        <v>129</v>
      </c>
      <c r="L2237" s="39">
        <v>43909</v>
      </c>
      <c r="M2237" s="39">
        <v>43915</v>
      </c>
      <c r="N2237" s="36" t="s">
        <v>133</v>
      </c>
      <c r="O2237" s="36" t="s">
        <v>907</v>
      </c>
      <c r="P2237" s="37">
        <v>0.21940000000000001</v>
      </c>
      <c r="Q2237" s="36" t="s">
        <v>9548</v>
      </c>
      <c r="R2237" s="36" t="s">
        <v>682</v>
      </c>
      <c r="S2237" s="4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</row>
    <row r="2238" spans="2:37">
      <c r="B2238" s="36" t="s">
        <v>11846</v>
      </c>
      <c r="C2238" s="36" t="s">
        <v>11847</v>
      </c>
      <c r="D2238" s="36" t="s">
        <v>4297</v>
      </c>
      <c r="E2238" s="36" t="s">
        <v>4879</v>
      </c>
      <c r="F2238" s="36" t="s">
        <v>679</v>
      </c>
      <c r="G2238" s="36" t="s">
        <v>674</v>
      </c>
      <c r="H2238" s="36" t="s">
        <v>675</v>
      </c>
      <c r="I2238" s="37">
        <v>2.4500000000000002</v>
      </c>
      <c r="J2238" s="38">
        <v>10000</v>
      </c>
      <c r="K2238" s="36" t="s">
        <v>129</v>
      </c>
      <c r="L2238" s="39">
        <v>43909</v>
      </c>
      <c r="M2238" s="39">
        <v>43915</v>
      </c>
      <c r="N2238" s="36" t="s">
        <v>133</v>
      </c>
      <c r="O2238" s="36" t="s">
        <v>907</v>
      </c>
      <c r="P2238" s="37">
        <v>0.1694</v>
      </c>
      <c r="Q2238" s="36" t="s">
        <v>677</v>
      </c>
      <c r="R2238" s="36" t="s">
        <v>682</v>
      </c>
      <c r="S2238" s="47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</row>
    <row r="2239" spans="2:37">
      <c r="B2239" s="36" t="s">
        <v>4298</v>
      </c>
      <c r="C2239" s="36" t="s">
        <v>11848</v>
      </c>
      <c r="D2239" s="36" t="s">
        <v>11849</v>
      </c>
      <c r="E2239" s="36" t="s">
        <v>4879</v>
      </c>
      <c r="F2239" s="36" t="s">
        <v>679</v>
      </c>
      <c r="G2239" s="36" t="s">
        <v>692</v>
      </c>
      <c r="H2239" s="36" t="s">
        <v>675</v>
      </c>
      <c r="I2239" s="37">
        <v>2.4</v>
      </c>
      <c r="J2239" s="38">
        <v>10000</v>
      </c>
      <c r="K2239" s="36" t="s">
        <v>129</v>
      </c>
      <c r="L2239" s="39">
        <v>43909</v>
      </c>
      <c r="M2239" s="39">
        <v>43915</v>
      </c>
      <c r="N2239" s="36" t="s">
        <v>133</v>
      </c>
      <c r="O2239" s="36" t="s">
        <v>907</v>
      </c>
      <c r="P2239" s="37">
        <v>6.7000000000000002E-3</v>
      </c>
      <c r="Q2239" s="36" t="s">
        <v>677</v>
      </c>
      <c r="R2239" s="36" t="s">
        <v>682</v>
      </c>
      <c r="S2239" s="47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</row>
    <row r="2240" spans="2:37">
      <c r="B2240" s="36" t="s">
        <v>11850</v>
      </c>
      <c r="C2240" s="36" t="s">
        <v>11851</v>
      </c>
      <c r="D2240" s="36" t="s">
        <v>4299</v>
      </c>
      <c r="E2240" s="36" t="s">
        <v>4879</v>
      </c>
      <c r="F2240" s="36" t="s">
        <v>679</v>
      </c>
      <c r="G2240" s="36" t="s">
        <v>692</v>
      </c>
      <c r="H2240" s="36" t="s">
        <v>675</v>
      </c>
      <c r="I2240" s="37">
        <v>2.4500000000000002</v>
      </c>
      <c r="J2240" s="38">
        <v>10000</v>
      </c>
      <c r="K2240" s="36" t="s">
        <v>129</v>
      </c>
      <c r="L2240" s="39">
        <v>43909</v>
      </c>
      <c r="M2240" s="39">
        <v>43915</v>
      </c>
      <c r="N2240" s="36" t="s">
        <v>133</v>
      </c>
      <c r="O2240" s="36" t="s">
        <v>907</v>
      </c>
      <c r="P2240" s="37">
        <v>1.2999999999999999E-2</v>
      </c>
      <c r="Q2240" s="36" t="s">
        <v>677</v>
      </c>
      <c r="R2240" s="36" t="s">
        <v>682</v>
      </c>
      <c r="S2240" s="47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</row>
    <row r="2241" spans="2:37">
      <c r="B2241" s="36" t="s">
        <v>7553</v>
      </c>
      <c r="C2241" s="36" t="s">
        <v>4300</v>
      </c>
      <c r="D2241" s="36" t="s">
        <v>4301</v>
      </c>
      <c r="E2241" s="36" t="s">
        <v>4879</v>
      </c>
      <c r="F2241" s="36" t="s">
        <v>679</v>
      </c>
      <c r="G2241" s="36" t="s">
        <v>674</v>
      </c>
      <c r="H2241" s="36" t="s">
        <v>675</v>
      </c>
      <c r="I2241" s="37">
        <v>2.4</v>
      </c>
      <c r="J2241" s="38">
        <v>10000</v>
      </c>
      <c r="K2241" s="36" t="s">
        <v>134</v>
      </c>
      <c r="L2241" s="39">
        <v>43909</v>
      </c>
      <c r="M2241" s="39">
        <v>43943</v>
      </c>
      <c r="N2241" s="36" t="s">
        <v>666</v>
      </c>
      <c r="O2241" s="36" t="s">
        <v>183</v>
      </c>
      <c r="P2241" s="37">
        <v>0.24310000000000001</v>
      </c>
      <c r="Q2241" s="36" t="s">
        <v>677</v>
      </c>
      <c r="R2241" s="36" t="s">
        <v>682</v>
      </c>
      <c r="S2241" s="47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</row>
    <row r="2242" spans="2:37">
      <c r="B2242" s="36" t="s">
        <v>7554</v>
      </c>
      <c r="C2242" s="36" t="s">
        <v>4302</v>
      </c>
      <c r="D2242" s="36" t="s">
        <v>7555</v>
      </c>
      <c r="E2242" s="36" t="s">
        <v>4879</v>
      </c>
      <c r="F2242" s="36" t="s">
        <v>679</v>
      </c>
      <c r="G2242" s="36" t="s">
        <v>674</v>
      </c>
      <c r="H2242" s="36" t="s">
        <v>675</v>
      </c>
      <c r="I2242" s="37">
        <v>2.4500000000000002</v>
      </c>
      <c r="J2242" s="38">
        <v>10000</v>
      </c>
      <c r="K2242" s="36" t="s">
        <v>134</v>
      </c>
      <c r="L2242" s="39">
        <v>43909</v>
      </c>
      <c r="M2242" s="39">
        <v>43943</v>
      </c>
      <c r="N2242" s="36" t="s">
        <v>666</v>
      </c>
      <c r="O2242" s="36" t="s">
        <v>183</v>
      </c>
      <c r="P2242" s="37">
        <v>0.2031</v>
      </c>
      <c r="Q2242" s="36" t="s">
        <v>677</v>
      </c>
      <c r="R2242" s="36" t="s">
        <v>682</v>
      </c>
      <c r="S2242" s="47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</row>
    <row r="2243" spans="2:37">
      <c r="B2243" s="36" t="s">
        <v>7556</v>
      </c>
      <c r="C2243" s="36" t="s">
        <v>11852</v>
      </c>
      <c r="D2243" s="36" t="s">
        <v>11853</v>
      </c>
      <c r="E2243" s="36" t="s">
        <v>4879</v>
      </c>
      <c r="F2243" s="36" t="s">
        <v>679</v>
      </c>
      <c r="G2243" s="36" t="s">
        <v>692</v>
      </c>
      <c r="H2243" s="36" t="s">
        <v>675</v>
      </c>
      <c r="I2243" s="37">
        <v>2.4</v>
      </c>
      <c r="J2243" s="38">
        <v>10000</v>
      </c>
      <c r="K2243" s="36" t="s">
        <v>134</v>
      </c>
      <c r="L2243" s="39">
        <v>43909</v>
      </c>
      <c r="M2243" s="39">
        <v>43943</v>
      </c>
      <c r="N2243" s="36" t="s">
        <v>666</v>
      </c>
      <c r="O2243" s="36" t="s">
        <v>183</v>
      </c>
      <c r="P2243" s="37">
        <v>4.6300000000000001E-2</v>
      </c>
      <c r="Q2243" s="36" t="s">
        <v>677</v>
      </c>
      <c r="R2243" s="36" t="s">
        <v>682</v>
      </c>
      <c r="S2243" s="47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</row>
    <row r="2244" spans="2:37">
      <c r="B2244" s="36" t="s">
        <v>11854</v>
      </c>
      <c r="C2244" s="36" t="s">
        <v>7557</v>
      </c>
      <c r="D2244" s="36" t="s">
        <v>7558</v>
      </c>
      <c r="E2244" s="36" t="s">
        <v>4879</v>
      </c>
      <c r="F2244" s="36" t="s">
        <v>679</v>
      </c>
      <c r="G2244" s="36" t="s">
        <v>692</v>
      </c>
      <c r="H2244" s="36" t="s">
        <v>675</v>
      </c>
      <c r="I2244" s="37">
        <v>2.4500000000000002</v>
      </c>
      <c r="J2244" s="38">
        <v>10000</v>
      </c>
      <c r="K2244" s="36" t="s">
        <v>134</v>
      </c>
      <c r="L2244" s="39">
        <v>43909</v>
      </c>
      <c r="M2244" s="39">
        <v>43943</v>
      </c>
      <c r="N2244" s="36" t="s">
        <v>666</v>
      </c>
      <c r="O2244" s="36" t="s">
        <v>183</v>
      </c>
      <c r="P2244" s="37">
        <v>6.0699999999999997E-2</v>
      </c>
      <c r="Q2244" s="36" t="s">
        <v>677</v>
      </c>
      <c r="R2244" s="36" t="s">
        <v>682</v>
      </c>
      <c r="S2244" s="47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</row>
    <row r="2245" spans="2:37">
      <c r="B2245" s="36" t="s">
        <v>7559</v>
      </c>
      <c r="C2245" s="36" t="s">
        <v>7560</v>
      </c>
      <c r="D2245" s="36" t="s">
        <v>7561</v>
      </c>
      <c r="E2245" s="36" t="s">
        <v>4879</v>
      </c>
      <c r="F2245" s="36" t="s">
        <v>679</v>
      </c>
      <c r="G2245" s="36" t="s">
        <v>674</v>
      </c>
      <c r="H2245" s="36" t="s">
        <v>675</v>
      </c>
      <c r="I2245" s="37">
        <v>2.4</v>
      </c>
      <c r="J2245" s="38">
        <v>10000</v>
      </c>
      <c r="K2245" s="36" t="s">
        <v>130</v>
      </c>
      <c r="L2245" s="39">
        <v>43909</v>
      </c>
      <c r="M2245" s="39">
        <v>44006</v>
      </c>
      <c r="N2245" s="36" t="s">
        <v>131</v>
      </c>
      <c r="O2245" s="36" t="s">
        <v>184</v>
      </c>
      <c r="P2245" s="37">
        <v>0.29420000000000002</v>
      </c>
      <c r="Q2245" s="36" t="s">
        <v>677</v>
      </c>
      <c r="R2245" s="36" t="s">
        <v>682</v>
      </c>
      <c r="S2245" s="47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</row>
    <row r="2246" spans="2:37">
      <c r="B2246" s="36" t="s">
        <v>11855</v>
      </c>
      <c r="C2246" s="36" t="s">
        <v>11856</v>
      </c>
      <c r="D2246" s="36" t="s">
        <v>11857</v>
      </c>
      <c r="E2246" s="36" t="s">
        <v>4879</v>
      </c>
      <c r="F2246" s="36" t="s">
        <v>679</v>
      </c>
      <c r="G2246" s="36" t="s">
        <v>674</v>
      </c>
      <c r="H2246" s="36" t="s">
        <v>675</v>
      </c>
      <c r="I2246" s="37">
        <v>2.4500000000000002</v>
      </c>
      <c r="J2246" s="38">
        <v>10000</v>
      </c>
      <c r="K2246" s="36" t="s">
        <v>130</v>
      </c>
      <c r="L2246" s="39">
        <v>43909</v>
      </c>
      <c r="M2246" s="39">
        <v>44006</v>
      </c>
      <c r="N2246" s="36" t="s">
        <v>131</v>
      </c>
      <c r="O2246" s="36" t="s">
        <v>184</v>
      </c>
      <c r="P2246" s="37">
        <v>0.25979999999999998</v>
      </c>
      <c r="Q2246" s="36" t="s">
        <v>677</v>
      </c>
      <c r="R2246" s="36" t="s">
        <v>682</v>
      </c>
      <c r="S2246" s="47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</row>
    <row r="2247" spans="2:37">
      <c r="B2247" s="36" t="s">
        <v>7562</v>
      </c>
      <c r="C2247" s="36" t="s">
        <v>4303</v>
      </c>
      <c r="D2247" s="36" t="s">
        <v>7563</v>
      </c>
      <c r="E2247" s="36" t="s">
        <v>4879</v>
      </c>
      <c r="F2247" s="36" t="s">
        <v>679</v>
      </c>
      <c r="G2247" s="36" t="s">
        <v>692</v>
      </c>
      <c r="H2247" s="36" t="s">
        <v>675</v>
      </c>
      <c r="I2247" s="37">
        <v>2.4</v>
      </c>
      <c r="J2247" s="38">
        <v>10000</v>
      </c>
      <c r="K2247" s="36" t="s">
        <v>130</v>
      </c>
      <c r="L2247" s="39">
        <v>43909</v>
      </c>
      <c r="M2247" s="39">
        <v>44006</v>
      </c>
      <c r="N2247" s="36" t="s">
        <v>131</v>
      </c>
      <c r="O2247" s="36" t="s">
        <v>184</v>
      </c>
      <c r="P2247" s="37">
        <v>8.1699999999999995E-2</v>
      </c>
      <c r="Q2247" s="36" t="s">
        <v>677</v>
      </c>
      <c r="R2247" s="36" t="s">
        <v>682</v>
      </c>
      <c r="S2247" s="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</row>
    <row r="2248" spans="2:37">
      <c r="B2248" s="36" t="s">
        <v>7564</v>
      </c>
      <c r="C2248" s="36" t="s">
        <v>7565</v>
      </c>
      <c r="D2248" s="36" t="s">
        <v>7566</v>
      </c>
      <c r="E2248" s="36" t="s">
        <v>4879</v>
      </c>
      <c r="F2248" s="36" t="s">
        <v>679</v>
      </c>
      <c r="G2248" s="36" t="s">
        <v>692</v>
      </c>
      <c r="H2248" s="36" t="s">
        <v>675</v>
      </c>
      <c r="I2248" s="37">
        <v>2.4500000000000002</v>
      </c>
      <c r="J2248" s="38">
        <v>10000</v>
      </c>
      <c r="K2248" s="36" t="s">
        <v>130</v>
      </c>
      <c r="L2248" s="39">
        <v>43909</v>
      </c>
      <c r="M2248" s="39">
        <v>44006</v>
      </c>
      <c r="N2248" s="36" t="s">
        <v>131</v>
      </c>
      <c r="O2248" s="36" t="s">
        <v>184</v>
      </c>
      <c r="P2248" s="37">
        <v>9.9000000000000005E-2</v>
      </c>
      <c r="Q2248" s="36" t="s">
        <v>677</v>
      </c>
      <c r="R2248" s="36" t="s">
        <v>682</v>
      </c>
      <c r="S2248" s="47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</row>
    <row r="2249" spans="2:37">
      <c r="B2249" s="36" t="s">
        <v>4304</v>
      </c>
      <c r="C2249" s="36" t="s">
        <v>7567</v>
      </c>
      <c r="D2249" s="36" t="s">
        <v>4305</v>
      </c>
      <c r="E2249" s="36" t="s">
        <v>4879</v>
      </c>
      <c r="F2249" s="36" t="s">
        <v>679</v>
      </c>
      <c r="G2249" s="36" t="s">
        <v>674</v>
      </c>
      <c r="H2249" s="36" t="s">
        <v>9446</v>
      </c>
      <c r="I2249" s="37">
        <v>2.4</v>
      </c>
      <c r="J2249" s="38">
        <v>10000</v>
      </c>
      <c r="K2249" s="36" t="s">
        <v>228</v>
      </c>
      <c r="L2249" s="39">
        <v>43909</v>
      </c>
      <c r="M2249" s="39">
        <v>44097</v>
      </c>
      <c r="N2249" s="36" t="s">
        <v>141</v>
      </c>
      <c r="O2249" s="36" t="s">
        <v>1075</v>
      </c>
      <c r="P2249" s="37">
        <v>0.3498</v>
      </c>
      <c r="Q2249" s="36" t="s">
        <v>677</v>
      </c>
      <c r="R2249" s="36" t="s">
        <v>682</v>
      </c>
      <c r="S2249" s="47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</row>
    <row r="2250" spans="2:37">
      <c r="B2250" s="36" t="s">
        <v>4306</v>
      </c>
      <c r="C2250" s="36" t="s">
        <v>4307</v>
      </c>
      <c r="D2250" s="36" t="s">
        <v>7568</v>
      </c>
      <c r="E2250" s="36" t="s">
        <v>4879</v>
      </c>
      <c r="F2250" s="36" t="s">
        <v>679</v>
      </c>
      <c r="G2250" s="36" t="s">
        <v>674</v>
      </c>
      <c r="H2250" s="36" t="s">
        <v>675</v>
      </c>
      <c r="I2250" s="37">
        <v>2.4500000000000002</v>
      </c>
      <c r="J2250" s="38">
        <v>10000</v>
      </c>
      <c r="K2250" s="36" t="s">
        <v>228</v>
      </c>
      <c r="L2250" s="39">
        <v>43909</v>
      </c>
      <c r="M2250" s="39">
        <v>44097</v>
      </c>
      <c r="N2250" s="36" t="s">
        <v>141</v>
      </c>
      <c r="O2250" s="36" t="s">
        <v>1075</v>
      </c>
      <c r="P2250" s="37">
        <v>0.31819999999999998</v>
      </c>
      <c r="Q2250" s="36" t="s">
        <v>677</v>
      </c>
      <c r="R2250" s="36" t="s">
        <v>682</v>
      </c>
      <c r="S2250" s="47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</row>
    <row r="2251" spans="2:37">
      <c r="B2251" s="36" t="s">
        <v>7569</v>
      </c>
      <c r="C2251" s="36" t="s">
        <v>7570</v>
      </c>
      <c r="D2251" s="36" t="s">
        <v>11858</v>
      </c>
      <c r="E2251" s="36" t="s">
        <v>4879</v>
      </c>
      <c r="F2251" s="36" t="s">
        <v>679</v>
      </c>
      <c r="G2251" s="36" t="s">
        <v>692</v>
      </c>
      <c r="H2251" s="36" t="s">
        <v>675</v>
      </c>
      <c r="I2251" s="37">
        <v>2.4</v>
      </c>
      <c r="J2251" s="38">
        <v>10000</v>
      </c>
      <c r="K2251" s="36" t="s">
        <v>228</v>
      </c>
      <c r="L2251" s="39">
        <v>43909</v>
      </c>
      <c r="M2251" s="39">
        <v>44097</v>
      </c>
      <c r="N2251" s="36" t="s">
        <v>141</v>
      </c>
      <c r="O2251" s="36" t="s">
        <v>1075</v>
      </c>
      <c r="P2251" s="37">
        <v>0.11609999999999999</v>
      </c>
      <c r="Q2251" s="36" t="s">
        <v>677</v>
      </c>
      <c r="R2251" s="36" t="s">
        <v>682</v>
      </c>
      <c r="S2251" s="47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</row>
    <row r="2252" spans="2:37">
      <c r="B2252" s="36" t="s">
        <v>11859</v>
      </c>
      <c r="C2252" s="36" t="s">
        <v>563</v>
      </c>
      <c r="D2252" s="36" t="s">
        <v>11860</v>
      </c>
      <c r="E2252" s="36" t="s">
        <v>4879</v>
      </c>
      <c r="F2252" s="36" t="s">
        <v>679</v>
      </c>
      <c r="G2252" s="36" t="s">
        <v>692</v>
      </c>
      <c r="H2252" s="36" t="s">
        <v>675</v>
      </c>
      <c r="I2252" s="37">
        <v>2.4500000000000002</v>
      </c>
      <c r="J2252" s="38">
        <v>10000</v>
      </c>
      <c r="K2252" s="36" t="s">
        <v>228</v>
      </c>
      <c r="L2252" s="39">
        <v>43909</v>
      </c>
      <c r="M2252" s="39">
        <v>44097</v>
      </c>
      <c r="N2252" s="36" t="s">
        <v>141</v>
      </c>
      <c r="O2252" s="36" t="s">
        <v>1075</v>
      </c>
      <c r="P2252" s="37">
        <v>0.13489999999999999</v>
      </c>
      <c r="Q2252" s="36" t="s">
        <v>677</v>
      </c>
      <c r="R2252" s="36" t="s">
        <v>682</v>
      </c>
      <c r="S2252" s="47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</row>
    <row r="2253" spans="2:37">
      <c r="B2253" s="36" t="s">
        <v>4308</v>
      </c>
      <c r="C2253" s="36" t="s">
        <v>11861</v>
      </c>
      <c r="D2253" s="36" t="s">
        <v>11862</v>
      </c>
      <c r="E2253" s="36" t="s">
        <v>4879</v>
      </c>
      <c r="F2253" s="36" t="s">
        <v>679</v>
      </c>
      <c r="G2253" s="36" t="s">
        <v>674</v>
      </c>
      <c r="H2253" s="36" t="s">
        <v>675</v>
      </c>
      <c r="I2253" s="37">
        <v>2.35</v>
      </c>
      <c r="J2253" s="38">
        <v>10000</v>
      </c>
      <c r="K2253" s="36" t="s">
        <v>129</v>
      </c>
      <c r="L2253" s="39">
        <v>43910</v>
      </c>
      <c r="M2253" s="39">
        <v>43915</v>
      </c>
      <c r="N2253" s="36" t="s">
        <v>133</v>
      </c>
      <c r="O2253" s="36" t="s">
        <v>907</v>
      </c>
      <c r="P2253" s="37">
        <v>0.219</v>
      </c>
      <c r="Q2253" s="36" t="s">
        <v>677</v>
      </c>
      <c r="R2253" s="36" t="s">
        <v>682</v>
      </c>
      <c r="S2253" s="47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</row>
    <row r="2254" spans="2:37">
      <c r="B2254" s="36" t="s">
        <v>7571</v>
      </c>
      <c r="C2254" s="36" t="s">
        <v>7572</v>
      </c>
      <c r="D2254" s="36" t="s">
        <v>4309</v>
      </c>
      <c r="E2254" s="36" t="s">
        <v>4879</v>
      </c>
      <c r="F2254" s="36" t="s">
        <v>679</v>
      </c>
      <c r="G2254" s="36" t="s">
        <v>692</v>
      </c>
      <c r="H2254" s="36" t="s">
        <v>675</v>
      </c>
      <c r="I2254" s="37">
        <v>2.35</v>
      </c>
      <c r="J2254" s="38">
        <v>10000</v>
      </c>
      <c r="K2254" s="36" t="s">
        <v>129</v>
      </c>
      <c r="L2254" s="39">
        <v>43910</v>
      </c>
      <c r="M2254" s="39">
        <v>43915</v>
      </c>
      <c r="N2254" s="36" t="s">
        <v>133</v>
      </c>
      <c r="O2254" s="36" t="s">
        <v>907</v>
      </c>
      <c r="P2254" s="37">
        <v>3.5999999999999999E-3</v>
      </c>
      <c r="Q2254" s="36" t="s">
        <v>677</v>
      </c>
      <c r="R2254" s="36" t="s">
        <v>682</v>
      </c>
      <c r="S2254" s="47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</row>
    <row r="2255" spans="2:37">
      <c r="B2255" s="36" t="s">
        <v>7573</v>
      </c>
      <c r="C2255" s="36" t="s">
        <v>7574</v>
      </c>
      <c r="D2255" s="36" t="s">
        <v>7575</v>
      </c>
      <c r="E2255" s="36" t="s">
        <v>4879</v>
      </c>
      <c r="F2255" s="36" t="s">
        <v>679</v>
      </c>
      <c r="G2255" s="36" t="s">
        <v>674</v>
      </c>
      <c r="H2255" s="36" t="s">
        <v>675</v>
      </c>
      <c r="I2255" s="37">
        <v>2.35</v>
      </c>
      <c r="J2255" s="38">
        <v>10000</v>
      </c>
      <c r="K2255" s="36" t="s">
        <v>134</v>
      </c>
      <c r="L2255" s="39">
        <v>43910</v>
      </c>
      <c r="M2255" s="39">
        <v>43943</v>
      </c>
      <c r="N2255" s="36" t="s">
        <v>666</v>
      </c>
      <c r="O2255" s="36" t="s">
        <v>183</v>
      </c>
      <c r="P2255" s="37">
        <v>0.2472</v>
      </c>
      <c r="Q2255" s="36" t="s">
        <v>677</v>
      </c>
      <c r="R2255" s="36" t="s">
        <v>682</v>
      </c>
      <c r="S2255" s="47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</row>
    <row r="2256" spans="2:37">
      <c r="B2256" s="36" t="s">
        <v>7576</v>
      </c>
      <c r="C2256" s="36" t="s">
        <v>4310</v>
      </c>
      <c r="D2256" s="36" t="s">
        <v>4311</v>
      </c>
      <c r="E2256" s="36" t="s">
        <v>4879</v>
      </c>
      <c r="F2256" s="36" t="s">
        <v>679</v>
      </c>
      <c r="G2256" s="36" t="s">
        <v>692</v>
      </c>
      <c r="H2256" s="36" t="s">
        <v>675</v>
      </c>
      <c r="I2256" s="37">
        <v>2.35</v>
      </c>
      <c r="J2256" s="38">
        <v>10000</v>
      </c>
      <c r="K2256" s="36" t="s">
        <v>134</v>
      </c>
      <c r="L2256" s="39">
        <v>43910</v>
      </c>
      <c r="M2256" s="39">
        <v>43943</v>
      </c>
      <c r="N2256" s="36" t="s">
        <v>666</v>
      </c>
      <c r="O2256" s="36" t="s">
        <v>183</v>
      </c>
      <c r="P2256" s="37">
        <v>4.0500000000000001E-2</v>
      </c>
      <c r="Q2256" s="36" t="s">
        <v>677</v>
      </c>
      <c r="R2256" s="36" t="s">
        <v>682</v>
      </c>
      <c r="S2256" s="47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</row>
    <row r="2257" spans="2:37">
      <c r="B2257" s="36" t="s">
        <v>11863</v>
      </c>
      <c r="C2257" s="36" t="s">
        <v>4312</v>
      </c>
      <c r="D2257" s="36" t="s">
        <v>7577</v>
      </c>
      <c r="E2257" s="36" t="s">
        <v>4879</v>
      </c>
      <c r="F2257" s="36" t="s">
        <v>679</v>
      </c>
      <c r="G2257" s="36" t="s">
        <v>674</v>
      </c>
      <c r="H2257" s="36" t="s">
        <v>675</v>
      </c>
      <c r="I2257" s="37">
        <v>2.35</v>
      </c>
      <c r="J2257" s="38">
        <v>10000</v>
      </c>
      <c r="K2257" s="36" t="s">
        <v>130</v>
      </c>
      <c r="L2257" s="39">
        <v>43910</v>
      </c>
      <c r="M2257" s="39">
        <v>44006</v>
      </c>
      <c r="N2257" s="36" t="s">
        <v>131</v>
      </c>
      <c r="O2257" s="36" t="s">
        <v>184</v>
      </c>
      <c r="P2257" s="37">
        <v>0.29570000000000002</v>
      </c>
      <c r="Q2257" s="36" t="s">
        <v>677</v>
      </c>
      <c r="R2257" s="36" t="s">
        <v>682</v>
      </c>
      <c r="S2257" s="4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</row>
    <row r="2258" spans="2:37">
      <c r="B2258" s="36" t="s">
        <v>11864</v>
      </c>
      <c r="C2258" s="36" t="s">
        <v>564</v>
      </c>
      <c r="D2258" s="36" t="s">
        <v>7578</v>
      </c>
      <c r="E2258" s="36" t="s">
        <v>4879</v>
      </c>
      <c r="F2258" s="36" t="s">
        <v>679</v>
      </c>
      <c r="G2258" s="36" t="s">
        <v>692</v>
      </c>
      <c r="H2258" s="36" t="s">
        <v>675</v>
      </c>
      <c r="I2258" s="37">
        <v>2.35</v>
      </c>
      <c r="J2258" s="38">
        <v>10000</v>
      </c>
      <c r="K2258" s="36" t="s">
        <v>130</v>
      </c>
      <c r="L2258" s="39">
        <v>43910</v>
      </c>
      <c r="M2258" s="39">
        <v>44006</v>
      </c>
      <c r="N2258" s="36" t="s">
        <v>131</v>
      </c>
      <c r="O2258" s="36" t="s">
        <v>184</v>
      </c>
      <c r="P2258" s="37">
        <v>8.3799999999999999E-2</v>
      </c>
      <c r="Q2258" s="36" t="s">
        <v>677</v>
      </c>
      <c r="R2258" s="36" t="s">
        <v>682</v>
      </c>
      <c r="S2258" s="47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</row>
    <row r="2259" spans="2:37">
      <c r="B2259" s="36" t="s">
        <v>11865</v>
      </c>
      <c r="C2259" s="36" t="s">
        <v>7579</v>
      </c>
      <c r="D2259" s="36" t="s">
        <v>11866</v>
      </c>
      <c r="E2259" s="36" t="s">
        <v>4879</v>
      </c>
      <c r="F2259" s="36" t="s">
        <v>679</v>
      </c>
      <c r="G2259" s="36" t="s">
        <v>674</v>
      </c>
      <c r="H2259" s="36" t="s">
        <v>675</v>
      </c>
      <c r="I2259" s="37">
        <v>2.35</v>
      </c>
      <c r="J2259" s="38">
        <v>10000</v>
      </c>
      <c r="K2259" s="36" t="s">
        <v>228</v>
      </c>
      <c r="L2259" s="39">
        <v>43910</v>
      </c>
      <c r="M2259" s="39">
        <v>44097</v>
      </c>
      <c r="N2259" s="36" t="s">
        <v>141</v>
      </c>
      <c r="O2259" s="36" t="s">
        <v>1075</v>
      </c>
      <c r="P2259" s="37">
        <v>0.35730000000000001</v>
      </c>
      <c r="Q2259" s="36" t="s">
        <v>677</v>
      </c>
      <c r="R2259" s="36" t="s">
        <v>682</v>
      </c>
      <c r="S2259" s="47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</row>
    <row r="2260" spans="2:37">
      <c r="B2260" s="36" t="s">
        <v>4313</v>
      </c>
      <c r="C2260" s="36" t="s">
        <v>4314</v>
      </c>
      <c r="D2260" s="36" t="s">
        <v>4315</v>
      </c>
      <c r="E2260" s="36" t="s">
        <v>4879</v>
      </c>
      <c r="F2260" s="36" t="s">
        <v>679</v>
      </c>
      <c r="G2260" s="36" t="s">
        <v>692</v>
      </c>
      <c r="H2260" s="36" t="s">
        <v>675</v>
      </c>
      <c r="I2260" s="37">
        <v>2.35</v>
      </c>
      <c r="J2260" s="38">
        <v>10000</v>
      </c>
      <c r="K2260" s="36" t="s">
        <v>228</v>
      </c>
      <c r="L2260" s="39">
        <v>43910</v>
      </c>
      <c r="M2260" s="39">
        <v>44097</v>
      </c>
      <c r="N2260" s="36" t="s">
        <v>141</v>
      </c>
      <c r="O2260" s="36" t="s">
        <v>1075</v>
      </c>
      <c r="P2260" s="37">
        <v>0.1187</v>
      </c>
      <c r="Q2260" s="36" t="s">
        <v>677</v>
      </c>
      <c r="R2260" s="36" t="s">
        <v>682</v>
      </c>
      <c r="S2260" s="47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</row>
    <row r="2261" spans="2:37">
      <c r="B2261" s="36" t="s">
        <v>7580</v>
      </c>
      <c r="C2261" s="36" t="s">
        <v>7581</v>
      </c>
      <c r="D2261" s="36" t="s">
        <v>7582</v>
      </c>
      <c r="E2261" s="36" t="s">
        <v>4879</v>
      </c>
      <c r="F2261" s="36" t="s">
        <v>679</v>
      </c>
      <c r="G2261" s="36" t="s">
        <v>674</v>
      </c>
      <c r="H2261" s="36" t="s">
        <v>675</v>
      </c>
      <c r="I2261" s="37">
        <v>2.5</v>
      </c>
      <c r="J2261" s="38">
        <v>10000</v>
      </c>
      <c r="K2261" s="36" t="s">
        <v>136</v>
      </c>
      <c r="L2261" s="39">
        <v>43916</v>
      </c>
      <c r="M2261" s="39">
        <v>43978</v>
      </c>
      <c r="N2261" s="36" t="s">
        <v>667</v>
      </c>
      <c r="O2261" s="36" t="s">
        <v>135</v>
      </c>
      <c r="P2261" s="37">
        <v>0.23769999999999999</v>
      </c>
      <c r="Q2261" s="36" t="s">
        <v>677</v>
      </c>
      <c r="R2261" s="36" t="s">
        <v>682</v>
      </c>
      <c r="S2261" s="47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</row>
    <row r="2262" spans="2:37">
      <c r="B2262" s="36" t="s">
        <v>11867</v>
      </c>
      <c r="C2262" s="36" t="s">
        <v>7583</v>
      </c>
      <c r="D2262" s="36" t="s">
        <v>7584</v>
      </c>
      <c r="E2262" s="36" t="s">
        <v>4879</v>
      </c>
      <c r="F2262" s="36" t="s">
        <v>679</v>
      </c>
      <c r="G2262" s="36" t="s">
        <v>674</v>
      </c>
      <c r="H2262" s="36" t="s">
        <v>675</v>
      </c>
      <c r="I2262" s="37">
        <v>2.5499999999999998</v>
      </c>
      <c r="J2262" s="38">
        <v>10000</v>
      </c>
      <c r="K2262" s="36" t="s">
        <v>136</v>
      </c>
      <c r="L2262" s="39">
        <v>43916</v>
      </c>
      <c r="M2262" s="39">
        <v>43978</v>
      </c>
      <c r="N2262" s="36" t="s">
        <v>667</v>
      </c>
      <c r="O2262" s="36" t="s">
        <v>135</v>
      </c>
      <c r="P2262" s="37">
        <v>0.20960000000000001</v>
      </c>
      <c r="Q2262" s="36" t="s">
        <v>677</v>
      </c>
      <c r="R2262" s="36" t="s">
        <v>682</v>
      </c>
      <c r="S2262" s="47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</row>
    <row r="2263" spans="2:37">
      <c r="B2263" s="36" t="s">
        <v>4316</v>
      </c>
      <c r="C2263" s="36" t="s">
        <v>11868</v>
      </c>
      <c r="D2263" s="36" t="s">
        <v>565</v>
      </c>
      <c r="E2263" s="36" t="s">
        <v>4879</v>
      </c>
      <c r="F2263" s="36" t="s">
        <v>679</v>
      </c>
      <c r="G2263" s="36" t="s">
        <v>674</v>
      </c>
      <c r="H2263" s="36" t="s">
        <v>675</v>
      </c>
      <c r="I2263" s="37">
        <v>2.6</v>
      </c>
      <c r="J2263" s="38">
        <v>10000</v>
      </c>
      <c r="K2263" s="36" t="s">
        <v>136</v>
      </c>
      <c r="L2263" s="39">
        <v>43916</v>
      </c>
      <c r="M2263" s="39">
        <v>43978</v>
      </c>
      <c r="N2263" s="36" t="s">
        <v>667</v>
      </c>
      <c r="O2263" s="36" t="s">
        <v>135</v>
      </c>
      <c r="P2263" s="37">
        <v>0.1784</v>
      </c>
      <c r="Q2263" s="36" t="s">
        <v>9548</v>
      </c>
      <c r="R2263" s="36" t="s">
        <v>682</v>
      </c>
      <c r="S2263" s="47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</row>
    <row r="2264" spans="2:37">
      <c r="B2264" s="36" t="s">
        <v>4317</v>
      </c>
      <c r="C2264" s="36" t="s">
        <v>7585</v>
      </c>
      <c r="D2264" s="36" t="s">
        <v>11869</v>
      </c>
      <c r="E2264" s="36" t="s">
        <v>4879</v>
      </c>
      <c r="F2264" s="36" t="s">
        <v>679</v>
      </c>
      <c r="G2264" s="36" t="s">
        <v>674</v>
      </c>
      <c r="H2264" s="36" t="s">
        <v>675</v>
      </c>
      <c r="I2264" s="37">
        <v>2.65</v>
      </c>
      <c r="J2264" s="38">
        <v>10000</v>
      </c>
      <c r="K2264" s="36" t="s">
        <v>136</v>
      </c>
      <c r="L2264" s="39">
        <v>43916</v>
      </c>
      <c r="M2264" s="39">
        <v>43978</v>
      </c>
      <c r="N2264" s="36" t="s">
        <v>667</v>
      </c>
      <c r="O2264" s="36" t="s">
        <v>135</v>
      </c>
      <c r="P2264" s="37">
        <v>0.15079999999999999</v>
      </c>
      <c r="Q2264" s="36" t="s">
        <v>677</v>
      </c>
      <c r="R2264" s="36" t="s">
        <v>682</v>
      </c>
      <c r="S2264" s="47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</row>
    <row r="2265" spans="2:37">
      <c r="B2265" s="36" t="s">
        <v>7586</v>
      </c>
      <c r="C2265" s="36" t="s">
        <v>7587</v>
      </c>
      <c r="D2265" s="36" t="s">
        <v>7588</v>
      </c>
      <c r="E2265" s="36" t="s">
        <v>4879</v>
      </c>
      <c r="F2265" s="36" t="s">
        <v>679</v>
      </c>
      <c r="G2265" s="36" t="s">
        <v>674</v>
      </c>
      <c r="H2265" s="36" t="s">
        <v>675</v>
      </c>
      <c r="I2265" s="37">
        <v>2.7</v>
      </c>
      <c r="J2265" s="38">
        <v>10000</v>
      </c>
      <c r="K2265" s="36" t="s">
        <v>136</v>
      </c>
      <c r="L2265" s="39">
        <v>43916</v>
      </c>
      <c r="M2265" s="39">
        <v>43978</v>
      </c>
      <c r="N2265" s="36" t="s">
        <v>667</v>
      </c>
      <c r="O2265" s="36" t="s">
        <v>135</v>
      </c>
      <c r="P2265" s="37">
        <v>0.126</v>
      </c>
      <c r="Q2265" s="36" t="s">
        <v>677</v>
      </c>
      <c r="R2265" s="36" t="s">
        <v>682</v>
      </c>
      <c r="S2265" s="47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</row>
    <row r="2266" spans="2:37">
      <c r="B2266" s="36" t="s">
        <v>7589</v>
      </c>
      <c r="C2266" s="36" t="s">
        <v>4318</v>
      </c>
      <c r="D2266" s="36" t="s">
        <v>11870</v>
      </c>
      <c r="E2266" s="36" t="s">
        <v>4879</v>
      </c>
      <c r="F2266" s="36" t="s">
        <v>679</v>
      </c>
      <c r="G2266" s="36" t="s">
        <v>674</v>
      </c>
      <c r="H2266" s="36" t="s">
        <v>675</v>
      </c>
      <c r="I2266" s="37">
        <v>2.75</v>
      </c>
      <c r="J2266" s="38">
        <v>10000</v>
      </c>
      <c r="K2266" s="36" t="s">
        <v>136</v>
      </c>
      <c r="L2266" s="39">
        <v>43916</v>
      </c>
      <c r="M2266" s="39">
        <v>43978</v>
      </c>
      <c r="N2266" s="36" t="s">
        <v>667</v>
      </c>
      <c r="O2266" s="36" t="s">
        <v>135</v>
      </c>
      <c r="P2266" s="37">
        <v>0.10489999999999999</v>
      </c>
      <c r="Q2266" s="36" t="s">
        <v>677</v>
      </c>
      <c r="R2266" s="36" t="s">
        <v>682</v>
      </c>
      <c r="S2266" s="47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</row>
    <row r="2267" spans="2:37">
      <c r="B2267" s="36" t="s">
        <v>4319</v>
      </c>
      <c r="C2267" s="36" t="s">
        <v>7590</v>
      </c>
      <c r="D2267" s="36" t="s">
        <v>7591</v>
      </c>
      <c r="E2267" s="36" t="s">
        <v>4879</v>
      </c>
      <c r="F2267" s="36" t="s">
        <v>679</v>
      </c>
      <c r="G2267" s="36" t="s">
        <v>674</v>
      </c>
      <c r="H2267" s="36" t="s">
        <v>675</v>
      </c>
      <c r="I2267" s="37">
        <v>2.8</v>
      </c>
      <c r="J2267" s="38">
        <v>10000</v>
      </c>
      <c r="K2267" s="36" t="s">
        <v>136</v>
      </c>
      <c r="L2267" s="39">
        <v>43916</v>
      </c>
      <c r="M2267" s="39">
        <v>43978</v>
      </c>
      <c r="N2267" s="36" t="s">
        <v>667</v>
      </c>
      <c r="O2267" s="36" t="s">
        <v>135</v>
      </c>
      <c r="P2267" s="37">
        <v>8.6099999999999996E-2</v>
      </c>
      <c r="Q2267" s="36" t="s">
        <v>677</v>
      </c>
      <c r="R2267" s="36" t="s">
        <v>682</v>
      </c>
      <c r="S2267" s="4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</row>
    <row r="2268" spans="2:37">
      <c r="B2268" s="36" t="s">
        <v>4320</v>
      </c>
      <c r="C2268" s="36" t="s">
        <v>7592</v>
      </c>
      <c r="D2268" s="36" t="s">
        <v>7593</v>
      </c>
      <c r="E2268" s="36" t="s">
        <v>4879</v>
      </c>
      <c r="F2268" s="36" t="s">
        <v>679</v>
      </c>
      <c r="G2268" s="36" t="s">
        <v>674</v>
      </c>
      <c r="H2268" s="36" t="s">
        <v>675</v>
      </c>
      <c r="I2268" s="37">
        <v>2.85</v>
      </c>
      <c r="J2268" s="38">
        <v>10000</v>
      </c>
      <c r="K2268" s="36" t="s">
        <v>136</v>
      </c>
      <c r="L2268" s="39">
        <v>43916</v>
      </c>
      <c r="M2268" s="39">
        <v>43978</v>
      </c>
      <c r="N2268" s="36" t="s">
        <v>667</v>
      </c>
      <c r="O2268" s="36" t="s">
        <v>135</v>
      </c>
      <c r="P2268" s="37">
        <v>7.1199999999999999E-2</v>
      </c>
      <c r="Q2268" s="36" t="s">
        <v>677</v>
      </c>
      <c r="R2268" s="36" t="s">
        <v>682</v>
      </c>
      <c r="S2268" s="47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</row>
    <row r="2269" spans="2:37">
      <c r="B2269" s="36" t="s">
        <v>7594</v>
      </c>
      <c r="C2269" s="36" t="s">
        <v>11871</v>
      </c>
      <c r="D2269" s="36" t="s">
        <v>11872</v>
      </c>
      <c r="E2269" s="36" t="s">
        <v>4879</v>
      </c>
      <c r="F2269" s="36" t="s">
        <v>679</v>
      </c>
      <c r="G2269" s="36" t="s">
        <v>674</v>
      </c>
      <c r="H2269" s="36" t="s">
        <v>675</v>
      </c>
      <c r="I2269" s="37">
        <v>2.9</v>
      </c>
      <c r="J2269" s="38">
        <v>10000</v>
      </c>
      <c r="K2269" s="36" t="s">
        <v>136</v>
      </c>
      <c r="L2269" s="39">
        <v>43916</v>
      </c>
      <c r="M2269" s="39">
        <v>43978</v>
      </c>
      <c r="N2269" s="36" t="s">
        <v>667</v>
      </c>
      <c r="O2269" s="36" t="s">
        <v>135</v>
      </c>
      <c r="P2269" s="37">
        <v>5.8900000000000001E-2</v>
      </c>
      <c r="Q2269" s="36" t="s">
        <v>677</v>
      </c>
      <c r="R2269" s="36" t="s">
        <v>682</v>
      </c>
      <c r="S2269" s="47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</row>
    <row r="2270" spans="2:37">
      <c r="B2270" s="36" t="s">
        <v>185</v>
      </c>
      <c r="C2270" s="36" t="s">
        <v>11873</v>
      </c>
      <c r="D2270" s="36" t="s">
        <v>4321</v>
      </c>
      <c r="E2270" s="36" t="s">
        <v>4879</v>
      </c>
      <c r="F2270" s="36" t="s">
        <v>679</v>
      </c>
      <c r="G2270" s="36" t="s">
        <v>692</v>
      </c>
      <c r="H2270" s="36" t="s">
        <v>675</v>
      </c>
      <c r="I2270" s="37">
        <v>2.5</v>
      </c>
      <c r="J2270" s="38">
        <v>10000</v>
      </c>
      <c r="K2270" s="36" t="s">
        <v>136</v>
      </c>
      <c r="L2270" s="39">
        <v>43916</v>
      </c>
      <c r="M2270" s="39">
        <v>43978</v>
      </c>
      <c r="N2270" s="36" t="s">
        <v>667</v>
      </c>
      <c r="O2270" s="36" t="s">
        <v>135</v>
      </c>
      <c r="P2270" s="37">
        <v>7.2700000000000001E-2</v>
      </c>
      <c r="Q2270" s="36" t="s">
        <v>677</v>
      </c>
      <c r="R2270" s="36" t="s">
        <v>682</v>
      </c>
      <c r="S2270" s="47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</row>
    <row r="2271" spans="2:37">
      <c r="B2271" s="36" t="s">
        <v>566</v>
      </c>
      <c r="C2271" s="36" t="s">
        <v>4322</v>
      </c>
      <c r="D2271" s="36" t="s">
        <v>7595</v>
      </c>
      <c r="E2271" s="36" t="s">
        <v>4879</v>
      </c>
      <c r="F2271" s="36" t="s">
        <v>679</v>
      </c>
      <c r="G2271" s="36" t="s">
        <v>692</v>
      </c>
      <c r="H2271" s="36" t="s">
        <v>675</v>
      </c>
      <c r="I2271" s="37">
        <v>2.5499999999999998</v>
      </c>
      <c r="J2271" s="38">
        <v>10000</v>
      </c>
      <c r="K2271" s="36" t="s">
        <v>136</v>
      </c>
      <c r="L2271" s="39">
        <v>43916</v>
      </c>
      <c r="M2271" s="39">
        <v>43978</v>
      </c>
      <c r="N2271" s="36" t="s">
        <v>667</v>
      </c>
      <c r="O2271" s="36" t="s">
        <v>135</v>
      </c>
      <c r="P2271" s="37">
        <v>8.7900000000000006E-2</v>
      </c>
      <c r="Q2271" s="36" t="s">
        <v>677</v>
      </c>
      <c r="R2271" s="36" t="s">
        <v>682</v>
      </c>
      <c r="S2271" s="47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</row>
    <row r="2272" spans="2:37">
      <c r="B2272" s="36" t="s">
        <v>11874</v>
      </c>
      <c r="C2272" s="36" t="s">
        <v>7596</v>
      </c>
      <c r="D2272" s="36" t="s">
        <v>7597</v>
      </c>
      <c r="E2272" s="36" t="s">
        <v>4879</v>
      </c>
      <c r="F2272" s="36" t="s">
        <v>679</v>
      </c>
      <c r="G2272" s="36" t="s">
        <v>692</v>
      </c>
      <c r="H2272" s="36" t="s">
        <v>675</v>
      </c>
      <c r="I2272" s="37">
        <v>2.6</v>
      </c>
      <c r="J2272" s="38">
        <v>10000</v>
      </c>
      <c r="K2272" s="36" t="s">
        <v>136</v>
      </c>
      <c r="L2272" s="39">
        <v>43916</v>
      </c>
      <c r="M2272" s="39">
        <v>43978</v>
      </c>
      <c r="N2272" s="36" t="s">
        <v>667</v>
      </c>
      <c r="O2272" s="36" t="s">
        <v>135</v>
      </c>
      <c r="P2272" s="37">
        <v>0.1057</v>
      </c>
      <c r="Q2272" s="36" t="s">
        <v>677</v>
      </c>
      <c r="R2272" s="36" t="s">
        <v>682</v>
      </c>
      <c r="S2272" s="47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</row>
    <row r="2273" spans="2:37">
      <c r="B2273" s="36" t="s">
        <v>4323</v>
      </c>
      <c r="C2273" s="36" t="s">
        <v>4324</v>
      </c>
      <c r="D2273" s="36" t="s">
        <v>7598</v>
      </c>
      <c r="E2273" s="36" t="s">
        <v>4879</v>
      </c>
      <c r="F2273" s="36" t="s">
        <v>679</v>
      </c>
      <c r="G2273" s="36" t="s">
        <v>692</v>
      </c>
      <c r="H2273" s="36" t="s">
        <v>675</v>
      </c>
      <c r="I2273" s="37">
        <v>2.65</v>
      </c>
      <c r="J2273" s="38">
        <v>10000</v>
      </c>
      <c r="K2273" s="36" t="s">
        <v>136</v>
      </c>
      <c r="L2273" s="39">
        <v>43916</v>
      </c>
      <c r="M2273" s="39">
        <v>43978</v>
      </c>
      <c r="N2273" s="36" t="s">
        <v>667</v>
      </c>
      <c r="O2273" s="36" t="s">
        <v>135</v>
      </c>
      <c r="P2273" s="37">
        <v>0.12770000000000001</v>
      </c>
      <c r="Q2273" s="36" t="s">
        <v>677</v>
      </c>
      <c r="R2273" s="36" t="s">
        <v>682</v>
      </c>
      <c r="S2273" s="47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</row>
    <row r="2274" spans="2:37">
      <c r="B2274" s="36" t="s">
        <v>567</v>
      </c>
      <c r="C2274" s="36" t="s">
        <v>7599</v>
      </c>
      <c r="D2274" s="36" t="s">
        <v>568</v>
      </c>
      <c r="E2274" s="36" t="s">
        <v>4879</v>
      </c>
      <c r="F2274" s="36" t="s">
        <v>679</v>
      </c>
      <c r="G2274" s="36" t="s">
        <v>692</v>
      </c>
      <c r="H2274" s="36" t="s">
        <v>675</v>
      </c>
      <c r="I2274" s="37">
        <v>2.7</v>
      </c>
      <c r="J2274" s="38">
        <v>10000</v>
      </c>
      <c r="K2274" s="36" t="s">
        <v>136</v>
      </c>
      <c r="L2274" s="39">
        <v>43916</v>
      </c>
      <c r="M2274" s="39">
        <v>43978</v>
      </c>
      <c r="N2274" s="36" t="s">
        <v>667</v>
      </c>
      <c r="O2274" s="36" t="s">
        <v>135</v>
      </c>
      <c r="P2274" s="37">
        <v>0.15240000000000001</v>
      </c>
      <c r="Q2274" s="36" t="s">
        <v>677</v>
      </c>
      <c r="R2274" s="36" t="s">
        <v>9492</v>
      </c>
      <c r="S2274" s="47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</row>
    <row r="2275" spans="2:37">
      <c r="B2275" s="36" t="s">
        <v>4325</v>
      </c>
      <c r="C2275" s="36" t="s">
        <v>7600</v>
      </c>
      <c r="D2275" s="36" t="s">
        <v>7601</v>
      </c>
      <c r="E2275" s="36" t="s">
        <v>4879</v>
      </c>
      <c r="F2275" s="36" t="s">
        <v>679</v>
      </c>
      <c r="G2275" s="36" t="s">
        <v>692</v>
      </c>
      <c r="H2275" s="36" t="s">
        <v>675</v>
      </c>
      <c r="I2275" s="37">
        <v>2.75</v>
      </c>
      <c r="J2275" s="38">
        <v>10000</v>
      </c>
      <c r="K2275" s="36" t="s">
        <v>136</v>
      </c>
      <c r="L2275" s="39">
        <v>43916</v>
      </c>
      <c r="M2275" s="39">
        <v>43978</v>
      </c>
      <c r="N2275" s="36" t="s">
        <v>667</v>
      </c>
      <c r="O2275" s="36" t="s">
        <v>135</v>
      </c>
      <c r="P2275" s="37">
        <v>0.18160000000000001</v>
      </c>
      <c r="Q2275" s="36" t="s">
        <v>677</v>
      </c>
      <c r="R2275" s="36" t="s">
        <v>682</v>
      </c>
      <c r="S2275" s="47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</row>
    <row r="2276" spans="2:37">
      <c r="B2276" s="36" t="s">
        <v>569</v>
      </c>
      <c r="C2276" s="36" t="s">
        <v>7602</v>
      </c>
      <c r="D2276" s="36" t="s">
        <v>4326</v>
      </c>
      <c r="E2276" s="36" t="s">
        <v>4879</v>
      </c>
      <c r="F2276" s="36" t="s">
        <v>679</v>
      </c>
      <c r="G2276" s="36" t="s">
        <v>692</v>
      </c>
      <c r="H2276" s="36" t="s">
        <v>675</v>
      </c>
      <c r="I2276" s="37">
        <v>2.8</v>
      </c>
      <c r="J2276" s="38">
        <v>10000</v>
      </c>
      <c r="K2276" s="36" t="s">
        <v>136</v>
      </c>
      <c r="L2276" s="39">
        <v>43916</v>
      </c>
      <c r="M2276" s="39">
        <v>43978</v>
      </c>
      <c r="N2276" s="36" t="s">
        <v>667</v>
      </c>
      <c r="O2276" s="36" t="s">
        <v>135</v>
      </c>
      <c r="P2276" s="37">
        <v>0.21249999999999999</v>
      </c>
      <c r="Q2276" s="36" t="s">
        <v>677</v>
      </c>
      <c r="R2276" s="36" t="s">
        <v>682</v>
      </c>
      <c r="S2276" s="47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</row>
    <row r="2277" spans="2:37">
      <c r="B2277" s="36" t="s">
        <v>4327</v>
      </c>
      <c r="C2277" s="36" t="s">
        <v>7603</v>
      </c>
      <c r="D2277" s="36" t="s">
        <v>7604</v>
      </c>
      <c r="E2277" s="36" t="s">
        <v>4879</v>
      </c>
      <c r="F2277" s="36" t="s">
        <v>679</v>
      </c>
      <c r="G2277" s="36" t="s">
        <v>692</v>
      </c>
      <c r="H2277" s="36" t="s">
        <v>675</v>
      </c>
      <c r="I2277" s="37">
        <v>2.85</v>
      </c>
      <c r="J2277" s="38">
        <v>10000</v>
      </c>
      <c r="K2277" s="36" t="s">
        <v>136</v>
      </c>
      <c r="L2277" s="39">
        <v>43916</v>
      </c>
      <c r="M2277" s="39">
        <v>43978</v>
      </c>
      <c r="N2277" s="36" t="s">
        <v>667</v>
      </c>
      <c r="O2277" s="36" t="s">
        <v>135</v>
      </c>
      <c r="P2277" s="37">
        <v>0.24679999999999999</v>
      </c>
      <c r="Q2277" s="36" t="s">
        <v>677</v>
      </c>
      <c r="R2277" s="36" t="s">
        <v>682</v>
      </c>
      <c r="S2277" s="4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</row>
    <row r="2278" spans="2:37">
      <c r="B2278" s="36" t="s">
        <v>7605</v>
      </c>
      <c r="C2278" s="36" t="s">
        <v>570</v>
      </c>
      <c r="D2278" s="36" t="s">
        <v>7606</v>
      </c>
      <c r="E2278" s="36" t="s">
        <v>4879</v>
      </c>
      <c r="F2278" s="36" t="s">
        <v>679</v>
      </c>
      <c r="G2278" s="36" t="s">
        <v>692</v>
      </c>
      <c r="H2278" s="36" t="s">
        <v>675</v>
      </c>
      <c r="I2278" s="37">
        <v>2.9</v>
      </c>
      <c r="J2278" s="38">
        <v>10000</v>
      </c>
      <c r="K2278" s="36" t="s">
        <v>136</v>
      </c>
      <c r="L2278" s="39">
        <v>43916</v>
      </c>
      <c r="M2278" s="39">
        <v>43978</v>
      </c>
      <c r="N2278" s="36" t="s">
        <v>667</v>
      </c>
      <c r="O2278" s="36" t="s">
        <v>135</v>
      </c>
      <c r="P2278" s="37">
        <v>0.28460000000000002</v>
      </c>
      <c r="Q2278" s="36" t="s">
        <v>677</v>
      </c>
      <c r="R2278" s="36" t="s">
        <v>682</v>
      </c>
      <c r="S2278" s="47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</row>
    <row r="2279" spans="2:37">
      <c r="B2279" s="36" t="s">
        <v>4328</v>
      </c>
      <c r="C2279" s="36" t="s">
        <v>7607</v>
      </c>
      <c r="D2279" s="36" t="s">
        <v>4329</v>
      </c>
      <c r="E2279" s="36" t="s">
        <v>4879</v>
      </c>
      <c r="F2279" s="36" t="s">
        <v>679</v>
      </c>
      <c r="G2279" s="36" t="s">
        <v>674</v>
      </c>
      <c r="H2279" s="36" t="s">
        <v>675</v>
      </c>
      <c r="I2279" s="37">
        <v>2.4500000000000002</v>
      </c>
      <c r="J2279" s="38">
        <v>10000</v>
      </c>
      <c r="K2279" s="36" t="s">
        <v>136</v>
      </c>
      <c r="L2279" s="39">
        <v>43923</v>
      </c>
      <c r="M2279" s="39">
        <v>43978</v>
      </c>
      <c r="N2279" s="36" t="s">
        <v>667</v>
      </c>
      <c r="O2279" s="36" t="s">
        <v>135</v>
      </c>
      <c r="P2279" s="37">
        <v>0.25009999999999999</v>
      </c>
      <c r="Q2279" s="36" t="s">
        <v>677</v>
      </c>
      <c r="R2279" s="36" t="s">
        <v>682</v>
      </c>
      <c r="S2279" s="47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</row>
    <row r="2280" spans="2:37">
      <c r="B2280" s="36" t="s">
        <v>11875</v>
      </c>
      <c r="C2280" s="36" t="s">
        <v>11876</v>
      </c>
      <c r="D2280" s="36" t="s">
        <v>11877</v>
      </c>
      <c r="E2280" s="36" t="s">
        <v>4879</v>
      </c>
      <c r="F2280" s="36" t="s">
        <v>679</v>
      </c>
      <c r="G2280" s="36" t="s">
        <v>692</v>
      </c>
      <c r="H2280" s="36" t="s">
        <v>675</v>
      </c>
      <c r="I2280" s="37">
        <v>2.4500000000000002</v>
      </c>
      <c r="J2280" s="38">
        <v>10000</v>
      </c>
      <c r="K2280" s="36" t="s">
        <v>136</v>
      </c>
      <c r="L2280" s="39">
        <v>43923</v>
      </c>
      <c r="M2280" s="39">
        <v>43978</v>
      </c>
      <c r="N2280" s="36" t="s">
        <v>667</v>
      </c>
      <c r="O2280" s="36" t="s">
        <v>135</v>
      </c>
      <c r="P2280" s="37">
        <v>4.1500000000000002E-2</v>
      </c>
      <c r="Q2280" s="36" t="s">
        <v>677</v>
      </c>
      <c r="R2280" s="36" t="s">
        <v>682</v>
      </c>
      <c r="S2280" s="47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</row>
    <row r="2281" spans="2:37">
      <c r="B2281" s="36" t="s">
        <v>4330</v>
      </c>
      <c r="C2281" s="36" t="s">
        <v>11878</v>
      </c>
      <c r="D2281" s="36" t="s">
        <v>7608</v>
      </c>
      <c r="E2281" s="36" t="s">
        <v>4879</v>
      </c>
      <c r="F2281" s="36" t="s">
        <v>679</v>
      </c>
      <c r="G2281" s="36" t="s">
        <v>674</v>
      </c>
      <c r="H2281" s="36" t="s">
        <v>675</v>
      </c>
      <c r="I2281" s="37">
        <v>2.95</v>
      </c>
      <c r="J2281" s="38">
        <v>10000</v>
      </c>
      <c r="K2281" s="36" t="s">
        <v>136</v>
      </c>
      <c r="L2281" s="39">
        <v>43929</v>
      </c>
      <c r="M2281" s="39">
        <v>43978</v>
      </c>
      <c r="N2281" s="36" t="s">
        <v>667</v>
      </c>
      <c r="O2281" s="36" t="s">
        <v>135</v>
      </c>
      <c r="P2281" s="37">
        <v>2.7799999999999998E-2</v>
      </c>
      <c r="Q2281" s="36" t="s">
        <v>677</v>
      </c>
      <c r="R2281" s="36" t="s">
        <v>682</v>
      </c>
      <c r="S2281" s="47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</row>
    <row r="2282" spans="2:37">
      <c r="B2282" s="36" t="s">
        <v>11879</v>
      </c>
      <c r="C2282" s="36" t="s">
        <v>4331</v>
      </c>
      <c r="D2282" s="36" t="s">
        <v>4332</v>
      </c>
      <c r="E2282" s="36" t="s">
        <v>4879</v>
      </c>
      <c r="F2282" s="36" t="s">
        <v>679</v>
      </c>
      <c r="G2282" s="36" t="s">
        <v>692</v>
      </c>
      <c r="H2282" s="36" t="s">
        <v>675</v>
      </c>
      <c r="I2282" s="37">
        <v>2.95</v>
      </c>
      <c r="J2282" s="38">
        <v>10000</v>
      </c>
      <c r="K2282" s="36" t="s">
        <v>136</v>
      </c>
      <c r="L2282" s="39">
        <v>43929</v>
      </c>
      <c r="M2282" s="39">
        <v>43978</v>
      </c>
      <c r="N2282" s="36" t="s">
        <v>667</v>
      </c>
      <c r="O2282" s="36" t="s">
        <v>135</v>
      </c>
      <c r="P2282" s="37">
        <v>0.24329999999999999</v>
      </c>
      <c r="Q2282" s="36" t="s">
        <v>677</v>
      </c>
      <c r="R2282" s="36" t="s">
        <v>682</v>
      </c>
      <c r="S2282" s="47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</row>
    <row r="2283" spans="2:37">
      <c r="B2283" s="36" t="s">
        <v>4333</v>
      </c>
      <c r="C2283" s="36" t="s">
        <v>571</v>
      </c>
      <c r="D2283" s="36" t="s">
        <v>7609</v>
      </c>
      <c r="E2283" s="36" t="s">
        <v>4879</v>
      </c>
      <c r="F2283" s="36" t="s">
        <v>679</v>
      </c>
      <c r="G2283" s="36" t="s">
        <v>674</v>
      </c>
      <c r="H2283" s="36" t="s">
        <v>675</v>
      </c>
      <c r="I2283" s="37">
        <v>3</v>
      </c>
      <c r="J2283" s="38">
        <v>10000</v>
      </c>
      <c r="K2283" s="36" t="s">
        <v>136</v>
      </c>
      <c r="L2283" s="39">
        <v>43941</v>
      </c>
      <c r="M2283" s="39">
        <v>43978</v>
      </c>
      <c r="N2283" s="36" t="s">
        <v>667</v>
      </c>
      <c r="O2283" s="36" t="s">
        <v>135</v>
      </c>
      <c r="P2283" s="37">
        <v>8.3000000000000001E-3</v>
      </c>
      <c r="Q2283" s="36" t="s">
        <v>677</v>
      </c>
      <c r="R2283" s="36" t="s">
        <v>682</v>
      </c>
      <c r="S2283" s="47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</row>
    <row r="2284" spans="2:37">
      <c r="B2284" s="36" t="s">
        <v>7610</v>
      </c>
      <c r="C2284" s="36" t="s">
        <v>4334</v>
      </c>
      <c r="D2284" s="36" t="s">
        <v>11880</v>
      </c>
      <c r="E2284" s="36" t="s">
        <v>4879</v>
      </c>
      <c r="F2284" s="36" t="s">
        <v>679</v>
      </c>
      <c r="G2284" s="36" t="s">
        <v>692</v>
      </c>
      <c r="H2284" s="36" t="s">
        <v>675</v>
      </c>
      <c r="I2284" s="37">
        <v>3</v>
      </c>
      <c r="J2284" s="38">
        <v>10000</v>
      </c>
      <c r="K2284" s="36" t="s">
        <v>136</v>
      </c>
      <c r="L2284" s="39">
        <v>43941</v>
      </c>
      <c r="M2284" s="39">
        <v>43978</v>
      </c>
      <c r="N2284" s="36" t="s">
        <v>667</v>
      </c>
      <c r="O2284" s="36" t="s">
        <v>135</v>
      </c>
      <c r="P2284" s="37">
        <v>0.2351</v>
      </c>
      <c r="Q2284" s="36" t="s">
        <v>677</v>
      </c>
      <c r="R2284" s="36" t="s">
        <v>682</v>
      </c>
      <c r="S2284" s="47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</row>
    <row r="2285" spans="2:37">
      <c r="B2285" s="36" t="s">
        <v>7611</v>
      </c>
      <c r="C2285" s="36" t="s">
        <v>4335</v>
      </c>
      <c r="D2285" s="36" t="s">
        <v>7612</v>
      </c>
      <c r="E2285" s="36" t="s">
        <v>4879</v>
      </c>
      <c r="F2285" s="36" t="s">
        <v>679</v>
      </c>
      <c r="G2285" s="36" t="s">
        <v>674</v>
      </c>
      <c r="H2285" s="36" t="s">
        <v>675</v>
      </c>
      <c r="I2285" s="37">
        <v>2.5630000000000002</v>
      </c>
      <c r="J2285" s="38">
        <v>10145</v>
      </c>
      <c r="K2285" s="36" t="s">
        <v>249</v>
      </c>
      <c r="L2285" s="39">
        <v>43944</v>
      </c>
      <c r="M2285" s="39">
        <v>44188</v>
      </c>
      <c r="N2285" s="36" t="s">
        <v>1406</v>
      </c>
      <c r="O2285" s="36" t="s">
        <v>137</v>
      </c>
      <c r="P2285" s="37">
        <v>0.24740000000000001</v>
      </c>
      <c r="Q2285" s="36" t="s">
        <v>677</v>
      </c>
      <c r="R2285" s="36" t="s">
        <v>9492</v>
      </c>
      <c r="S2285" s="47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</row>
    <row r="2286" spans="2:37">
      <c r="B2286" s="36" t="s">
        <v>572</v>
      </c>
      <c r="C2286" s="36" t="s">
        <v>7613</v>
      </c>
      <c r="D2286" s="36" t="s">
        <v>4336</v>
      </c>
      <c r="E2286" s="36" t="s">
        <v>4879</v>
      </c>
      <c r="F2286" s="36" t="s">
        <v>679</v>
      </c>
      <c r="G2286" s="36" t="s">
        <v>674</v>
      </c>
      <c r="H2286" s="36" t="s">
        <v>675</v>
      </c>
      <c r="I2286" s="37">
        <v>2.6120000000000001</v>
      </c>
      <c r="J2286" s="38">
        <v>10145</v>
      </c>
      <c r="K2286" s="36" t="s">
        <v>249</v>
      </c>
      <c r="L2286" s="39">
        <v>43944</v>
      </c>
      <c r="M2286" s="39">
        <v>44188</v>
      </c>
      <c r="N2286" s="36" t="s">
        <v>1406</v>
      </c>
      <c r="O2286" s="36" t="s">
        <v>137</v>
      </c>
      <c r="P2286" s="37">
        <v>0.2263</v>
      </c>
      <c r="Q2286" s="36" t="s">
        <v>677</v>
      </c>
      <c r="R2286" s="36" t="s">
        <v>682</v>
      </c>
      <c r="S2286" s="47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</row>
    <row r="2287" spans="2:37">
      <c r="B2287" s="36" t="s">
        <v>7614</v>
      </c>
      <c r="C2287" s="36" t="s">
        <v>7615</v>
      </c>
      <c r="D2287" s="36" t="s">
        <v>7616</v>
      </c>
      <c r="E2287" s="36" t="s">
        <v>4879</v>
      </c>
      <c r="F2287" s="36" t="s">
        <v>679</v>
      </c>
      <c r="G2287" s="36" t="s">
        <v>674</v>
      </c>
      <c r="H2287" s="36" t="s">
        <v>675</v>
      </c>
      <c r="I2287" s="37">
        <v>2.661</v>
      </c>
      <c r="J2287" s="38">
        <v>10145</v>
      </c>
      <c r="K2287" s="36" t="s">
        <v>249</v>
      </c>
      <c r="L2287" s="39">
        <v>43944</v>
      </c>
      <c r="M2287" s="39">
        <v>44188</v>
      </c>
      <c r="N2287" s="36" t="s">
        <v>1406</v>
      </c>
      <c r="O2287" s="36" t="s">
        <v>11881</v>
      </c>
      <c r="P2287" s="37">
        <v>0.20549999999999999</v>
      </c>
      <c r="Q2287" s="36" t="s">
        <v>677</v>
      </c>
      <c r="R2287" s="36" t="s">
        <v>682</v>
      </c>
      <c r="S2287" s="4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</row>
    <row r="2288" spans="2:37">
      <c r="B2288" s="36" t="s">
        <v>11882</v>
      </c>
      <c r="C2288" s="36" t="s">
        <v>7617</v>
      </c>
      <c r="D2288" s="36" t="s">
        <v>7618</v>
      </c>
      <c r="E2288" s="36" t="s">
        <v>4879</v>
      </c>
      <c r="F2288" s="36" t="s">
        <v>679</v>
      </c>
      <c r="G2288" s="36" t="s">
        <v>674</v>
      </c>
      <c r="H2288" s="36" t="s">
        <v>675</v>
      </c>
      <c r="I2288" s="37">
        <v>2.7109999999999999</v>
      </c>
      <c r="J2288" s="38">
        <v>10145</v>
      </c>
      <c r="K2288" s="36" t="s">
        <v>249</v>
      </c>
      <c r="L2288" s="39">
        <v>43944</v>
      </c>
      <c r="M2288" s="39">
        <v>44188</v>
      </c>
      <c r="N2288" s="36" t="s">
        <v>1406</v>
      </c>
      <c r="O2288" s="36" t="s">
        <v>137</v>
      </c>
      <c r="P2288" s="37">
        <v>0.1817</v>
      </c>
      <c r="Q2288" s="36" t="s">
        <v>677</v>
      </c>
      <c r="R2288" s="36" t="s">
        <v>682</v>
      </c>
      <c r="S2288" s="47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</row>
    <row r="2289" spans="2:37">
      <c r="B2289" s="36" t="s">
        <v>11883</v>
      </c>
      <c r="C2289" s="36" t="s">
        <v>11884</v>
      </c>
      <c r="D2289" s="36" t="s">
        <v>4337</v>
      </c>
      <c r="E2289" s="36" t="s">
        <v>4879</v>
      </c>
      <c r="F2289" s="36" t="s">
        <v>679</v>
      </c>
      <c r="G2289" s="36" t="s">
        <v>674</v>
      </c>
      <c r="H2289" s="36" t="s">
        <v>675</v>
      </c>
      <c r="I2289" s="37">
        <v>2.76</v>
      </c>
      <c r="J2289" s="38">
        <v>10145</v>
      </c>
      <c r="K2289" s="36" t="s">
        <v>249</v>
      </c>
      <c r="L2289" s="39">
        <v>43944</v>
      </c>
      <c r="M2289" s="39">
        <v>44188</v>
      </c>
      <c r="N2289" s="36" t="s">
        <v>1406</v>
      </c>
      <c r="O2289" s="36" t="s">
        <v>137</v>
      </c>
      <c r="P2289" s="37">
        <v>0.16159999999999999</v>
      </c>
      <c r="Q2289" s="36" t="s">
        <v>677</v>
      </c>
      <c r="R2289" s="36" t="s">
        <v>682</v>
      </c>
      <c r="S2289" s="47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</row>
    <row r="2290" spans="2:37">
      <c r="B2290" s="36" t="s">
        <v>7619</v>
      </c>
      <c r="C2290" s="36" t="s">
        <v>7620</v>
      </c>
      <c r="D2290" s="36" t="s">
        <v>7621</v>
      </c>
      <c r="E2290" s="36" t="s">
        <v>4879</v>
      </c>
      <c r="F2290" s="36" t="s">
        <v>679</v>
      </c>
      <c r="G2290" s="36" t="s">
        <v>674</v>
      </c>
      <c r="H2290" s="36" t="s">
        <v>675</v>
      </c>
      <c r="I2290" s="37">
        <v>2.8090000000000002</v>
      </c>
      <c r="J2290" s="38">
        <v>10145</v>
      </c>
      <c r="K2290" s="36" t="s">
        <v>249</v>
      </c>
      <c r="L2290" s="39">
        <v>43944</v>
      </c>
      <c r="M2290" s="39">
        <v>44188</v>
      </c>
      <c r="N2290" s="36" t="s">
        <v>1406</v>
      </c>
      <c r="O2290" s="36" t="s">
        <v>137</v>
      </c>
      <c r="P2290" s="37">
        <v>0.14269999999999999</v>
      </c>
      <c r="Q2290" s="36" t="s">
        <v>677</v>
      </c>
      <c r="R2290" s="36" t="s">
        <v>682</v>
      </c>
      <c r="S2290" s="47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</row>
    <row r="2291" spans="2:37">
      <c r="B2291" s="36" t="s">
        <v>4338</v>
      </c>
      <c r="C2291" s="36" t="s">
        <v>7622</v>
      </c>
      <c r="D2291" s="36" t="s">
        <v>11885</v>
      </c>
      <c r="E2291" s="36" t="s">
        <v>4879</v>
      </c>
      <c r="F2291" s="36" t="s">
        <v>679</v>
      </c>
      <c r="G2291" s="36" t="s">
        <v>674</v>
      </c>
      <c r="H2291" s="36" t="s">
        <v>675</v>
      </c>
      <c r="I2291" s="37">
        <v>2.859</v>
      </c>
      <c r="J2291" s="38">
        <v>10145</v>
      </c>
      <c r="K2291" s="36" t="s">
        <v>249</v>
      </c>
      <c r="L2291" s="39">
        <v>43944</v>
      </c>
      <c r="M2291" s="39">
        <v>44188</v>
      </c>
      <c r="N2291" s="36" t="s">
        <v>1406</v>
      </c>
      <c r="O2291" s="36" t="s">
        <v>137</v>
      </c>
      <c r="P2291" s="37">
        <v>0.1258</v>
      </c>
      <c r="Q2291" s="36" t="s">
        <v>677</v>
      </c>
      <c r="R2291" s="36" t="s">
        <v>682</v>
      </c>
      <c r="S2291" s="47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</row>
    <row r="2292" spans="2:37">
      <c r="B2292" s="36" t="s">
        <v>4339</v>
      </c>
      <c r="C2292" s="36" t="s">
        <v>11886</v>
      </c>
      <c r="D2292" s="36" t="s">
        <v>11887</v>
      </c>
      <c r="E2292" s="36" t="s">
        <v>4879</v>
      </c>
      <c r="F2292" s="36" t="s">
        <v>679</v>
      </c>
      <c r="G2292" s="36" t="s">
        <v>674</v>
      </c>
      <c r="H2292" s="36" t="s">
        <v>675</v>
      </c>
      <c r="I2292" s="37">
        <v>2.9079999999999999</v>
      </c>
      <c r="J2292" s="38">
        <v>10145</v>
      </c>
      <c r="K2292" s="36" t="s">
        <v>249</v>
      </c>
      <c r="L2292" s="39">
        <v>43944</v>
      </c>
      <c r="M2292" s="39">
        <v>44188</v>
      </c>
      <c r="N2292" s="36" t="s">
        <v>1406</v>
      </c>
      <c r="O2292" s="36" t="s">
        <v>137</v>
      </c>
      <c r="P2292" s="37">
        <v>0.1115</v>
      </c>
      <c r="Q2292" s="36" t="s">
        <v>677</v>
      </c>
      <c r="R2292" s="36" t="s">
        <v>682</v>
      </c>
      <c r="S2292" s="47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</row>
    <row r="2293" spans="2:37">
      <c r="B2293" s="36" t="s">
        <v>4340</v>
      </c>
      <c r="C2293" s="36" t="s">
        <v>4341</v>
      </c>
      <c r="D2293" s="36" t="s">
        <v>7623</v>
      </c>
      <c r="E2293" s="36" t="s">
        <v>4879</v>
      </c>
      <c r="F2293" s="36" t="s">
        <v>679</v>
      </c>
      <c r="G2293" s="36" t="s">
        <v>674</v>
      </c>
      <c r="H2293" s="36" t="s">
        <v>675</v>
      </c>
      <c r="I2293" s="37">
        <v>2.9569999999999999</v>
      </c>
      <c r="J2293" s="38">
        <v>10145</v>
      </c>
      <c r="K2293" s="36" t="s">
        <v>249</v>
      </c>
      <c r="L2293" s="39">
        <v>43944</v>
      </c>
      <c r="M2293" s="39">
        <v>44188</v>
      </c>
      <c r="N2293" s="36" t="s">
        <v>1406</v>
      </c>
      <c r="O2293" s="36" t="s">
        <v>137</v>
      </c>
      <c r="P2293" s="37">
        <v>9.8900000000000002E-2</v>
      </c>
      <c r="Q2293" s="36" t="s">
        <v>677</v>
      </c>
      <c r="R2293" s="36" t="s">
        <v>682</v>
      </c>
      <c r="S2293" s="47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</row>
    <row r="2294" spans="2:37">
      <c r="B2294" s="36" t="s">
        <v>7624</v>
      </c>
      <c r="C2294" s="36" t="s">
        <v>7625</v>
      </c>
      <c r="D2294" s="36" t="s">
        <v>7626</v>
      </c>
      <c r="E2294" s="36" t="s">
        <v>4879</v>
      </c>
      <c r="F2294" s="36" t="s">
        <v>679</v>
      </c>
      <c r="G2294" s="36" t="s">
        <v>692</v>
      </c>
      <c r="H2294" s="36" t="s">
        <v>675</v>
      </c>
      <c r="I2294" s="37">
        <v>2.5630000000000002</v>
      </c>
      <c r="J2294" s="38">
        <v>10145</v>
      </c>
      <c r="K2294" s="36" t="s">
        <v>249</v>
      </c>
      <c r="L2294" s="39">
        <v>43944</v>
      </c>
      <c r="M2294" s="39">
        <v>44188</v>
      </c>
      <c r="N2294" s="36" t="s">
        <v>1406</v>
      </c>
      <c r="O2294" s="36" t="s">
        <v>137</v>
      </c>
      <c r="P2294" s="37">
        <v>0.1293</v>
      </c>
      <c r="Q2294" s="36" t="s">
        <v>677</v>
      </c>
      <c r="R2294" s="36" t="s">
        <v>682</v>
      </c>
      <c r="S2294" s="47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</row>
    <row r="2295" spans="2:37">
      <c r="B2295" s="36" t="s">
        <v>4342</v>
      </c>
      <c r="C2295" s="36" t="s">
        <v>7627</v>
      </c>
      <c r="D2295" s="36" t="s">
        <v>11888</v>
      </c>
      <c r="E2295" s="36" t="s">
        <v>4879</v>
      </c>
      <c r="F2295" s="36" t="s">
        <v>679</v>
      </c>
      <c r="G2295" s="36" t="s">
        <v>692</v>
      </c>
      <c r="H2295" s="36" t="s">
        <v>675</v>
      </c>
      <c r="I2295" s="37">
        <v>2.6120000000000001</v>
      </c>
      <c r="J2295" s="38">
        <v>10145</v>
      </c>
      <c r="K2295" s="36" t="s">
        <v>249</v>
      </c>
      <c r="L2295" s="39">
        <v>43944</v>
      </c>
      <c r="M2295" s="39">
        <v>44188</v>
      </c>
      <c r="N2295" s="36" t="s">
        <v>1406</v>
      </c>
      <c r="O2295" s="36" t="s">
        <v>137</v>
      </c>
      <c r="P2295" s="37">
        <v>0.15409999999999999</v>
      </c>
      <c r="Q2295" s="36" t="s">
        <v>677</v>
      </c>
      <c r="R2295" s="36" t="s">
        <v>682</v>
      </c>
      <c r="S2295" s="47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</row>
    <row r="2296" spans="2:37">
      <c r="B2296" s="36" t="s">
        <v>7628</v>
      </c>
      <c r="C2296" s="36" t="s">
        <v>7629</v>
      </c>
      <c r="D2296" s="36" t="s">
        <v>573</v>
      </c>
      <c r="E2296" s="36" t="s">
        <v>4879</v>
      </c>
      <c r="F2296" s="36" t="s">
        <v>679</v>
      </c>
      <c r="G2296" s="36" t="s">
        <v>692</v>
      </c>
      <c r="H2296" s="36" t="s">
        <v>675</v>
      </c>
      <c r="I2296" s="37">
        <v>2.661</v>
      </c>
      <c r="J2296" s="38">
        <v>10145</v>
      </c>
      <c r="K2296" s="36" t="s">
        <v>249</v>
      </c>
      <c r="L2296" s="39">
        <v>43944</v>
      </c>
      <c r="M2296" s="39">
        <v>44188</v>
      </c>
      <c r="N2296" s="36" t="s">
        <v>1406</v>
      </c>
      <c r="O2296" s="36" t="s">
        <v>137</v>
      </c>
      <c r="P2296" s="37">
        <v>0.1777</v>
      </c>
      <c r="Q2296" s="36" t="s">
        <v>677</v>
      </c>
      <c r="R2296" s="36" t="s">
        <v>682</v>
      </c>
      <c r="S2296" s="47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</row>
    <row r="2297" spans="2:37">
      <c r="B2297" s="36" t="s">
        <v>4343</v>
      </c>
      <c r="C2297" s="36" t="s">
        <v>7630</v>
      </c>
      <c r="D2297" s="36" t="s">
        <v>7631</v>
      </c>
      <c r="E2297" s="36" t="s">
        <v>4879</v>
      </c>
      <c r="F2297" s="36" t="s">
        <v>679</v>
      </c>
      <c r="G2297" s="36" t="s">
        <v>692</v>
      </c>
      <c r="H2297" s="36" t="s">
        <v>675</v>
      </c>
      <c r="I2297" s="37">
        <v>2.7109999999999999</v>
      </c>
      <c r="J2297" s="38">
        <v>10145</v>
      </c>
      <c r="K2297" s="36" t="s">
        <v>249</v>
      </c>
      <c r="L2297" s="39">
        <v>43944</v>
      </c>
      <c r="M2297" s="39">
        <v>44188</v>
      </c>
      <c r="N2297" s="36" t="s">
        <v>1406</v>
      </c>
      <c r="O2297" s="36" t="s">
        <v>137</v>
      </c>
      <c r="P2297" s="37">
        <v>0.20530000000000001</v>
      </c>
      <c r="Q2297" s="36" t="s">
        <v>677</v>
      </c>
      <c r="R2297" s="36" t="s">
        <v>682</v>
      </c>
      <c r="S2297" s="4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</row>
    <row r="2298" spans="2:37">
      <c r="B2298" s="36" t="s">
        <v>11889</v>
      </c>
      <c r="C2298" s="36" t="s">
        <v>11890</v>
      </c>
      <c r="D2298" s="36" t="s">
        <v>11891</v>
      </c>
      <c r="E2298" s="36" t="s">
        <v>4879</v>
      </c>
      <c r="F2298" s="36" t="s">
        <v>679</v>
      </c>
      <c r="G2298" s="36" t="s">
        <v>692</v>
      </c>
      <c r="H2298" s="36" t="s">
        <v>675</v>
      </c>
      <c r="I2298" s="37">
        <v>2.76</v>
      </c>
      <c r="J2298" s="38">
        <v>10145</v>
      </c>
      <c r="K2298" s="36" t="s">
        <v>249</v>
      </c>
      <c r="L2298" s="39">
        <v>43944</v>
      </c>
      <c r="M2298" s="39">
        <v>44188</v>
      </c>
      <c r="N2298" s="36" t="s">
        <v>1406</v>
      </c>
      <c r="O2298" s="36" t="s">
        <v>137</v>
      </c>
      <c r="P2298" s="37">
        <v>0.2331</v>
      </c>
      <c r="Q2298" s="36" t="s">
        <v>677</v>
      </c>
      <c r="R2298" s="36" t="s">
        <v>682</v>
      </c>
      <c r="S2298" s="47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</row>
    <row r="2299" spans="2:37">
      <c r="B2299" s="36" t="s">
        <v>7632</v>
      </c>
      <c r="C2299" s="36" t="s">
        <v>574</v>
      </c>
      <c r="D2299" s="36" t="s">
        <v>7633</v>
      </c>
      <c r="E2299" s="36" t="s">
        <v>4879</v>
      </c>
      <c r="F2299" s="36" t="s">
        <v>679</v>
      </c>
      <c r="G2299" s="36" t="s">
        <v>692</v>
      </c>
      <c r="H2299" s="36" t="s">
        <v>675</v>
      </c>
      <c r="I2299" s="37">
        <v>2.8090000000000002</v>
      </c>
      <c r="J2299" s="38">
        <v>10145</v>
      </c>
      <c r="K2299" s="36" t="s">
        <v>249</v>
      </c>
      <c r="L2299" s="39">
        <v>43944</v>
      </c>
      <c r="M2299" s="39">
        <v>44188</v>
      </c>
      <c r="N2299" s="36" t="s">
        <v>1406</v>
      </c>
      <c r="O2299" s="36" t="s">
        <v>137</v>
      </c>
      <c r="P2299" s="37">
        <v>0.26519999999999999</v>
      </c>
      <c r="Q2299" s="36" t="s">
        <v>677</v>
      </c>
      <c r="R2299" s="36" t="s">
        <v>682</v>
      </c>
      <c r="S2299" s="47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</row>
    <row r="2300" spans="2:37">
      <c r="B2300" s="36" t="s">
        <v>4344</v>
      </c>
      <c r="C2300" s="36" t="s">
        <v>575</v>
      </c>
      <c r="D2300" s="36" t="s">
        <v>7634</v>
      </c>
      <c r="E2300" s="36" t="s">
        <v>4879</v>
      </c>
      <c r="F2300" s="36" t="s">
        <v>679</v>
      </c>
      <c r="G2300" s="36" t="s">
        <v>692</v>
      </c>
      <c r="H2300" s="36" t="s">
        <v>675</v>
      </c>
      <c r="I2300" s="37">
        <v>2.859</v>
      </c>
      <c r="J2300" s="38">
        <v>10145</v>
      </c>
      <c r="K2300" s="36" t="s">
        <v>249</v>
      </c>
      <c r="L2300" s="39">
        <v>43944</v>
      </c>
      <c r="M2300" s="39">
        <v>44188</v>
      </c>
      <c r="N2300" s="36" t="s">
        <v>1406</v>
      </c>
      <c r="O2300" s="36" t="s">
        <v>137</v>
      </c>
      <c r="P2300" s="37">
        <v>0.2984</v>
      </c>
      <c r="Q2300" s="36" t="s">
        <v>677</v>
      </c>
      <c r="R2300" s="36" t="s">
        <v>682</v>
      </c>
      <c r="S2300" s="47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</row>
    <row r="2301" spans="2:37">
      <c r="B2301" s="36" t="s">
        <v>4345</v>
      </c>
      <c r="C2301" s="36" t="s">
        <v>7635</v>
      </c>
      <c r="D2301" s="36" t="s">
        <v>4346</v>
      </c>
      <c r="E2301" s="36" t="s">
        <v>4879</v>
      </c>
      <c r="F2301" s="36" t="s">
        <v>679</v>
      </c>
      <c r="G2301" s="36" t="s">
        <v>692</v>
      </c>
      <c r="H2301" s="36" t="s">
        <v>675</v>
      </c>
      <c r="I2301" s="37">
        <v>2.9079999999999999</v>
      </c>
      <c r="J2301" s="38">
        <v>10145</v>
      </c>
      <c r="K2301" s="36" t="s">
        <v>249</v>
      </c>
      <c r="L2301" s="39">
        <v>43944</v>
      </c>
      <c r="M2301" s="39">
        <v>44188</v>
      </c>
      <c r="N2301" s="36" t="s">
        <v>1406</v>
      </c>
      <c r="O2301" s="36" t="s">
        <v>137</v>
      </c>
      <c r="P2301" s="37">
        <v>0.34389999999999998</v>
      </c>
      <c r="Q2301" s="36" t="s">
        <v>677</v>
      </c>
      <c r="R2301" s="36" t="s">
        <v>682</v>
      </c>
      <c r="S2301" s="47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</row>
    <row r="2302" spans="2:37">
      <c r="B2302" s="36" t="s">
        <v>7636</v>
      </c>
      <c r="C2302" s="36" t="s">
        <v>7637</v>
      </c>
      <c r="D2302" s="36" t="s">
        <v>11892</v>
      </c>
      <c r="E2302" s="36" t="s">
        <v>4879</v>
      </c>
      <c r="F2302" s="36" t="s">
        <v>679</v>
      </c>
      <c r="G2302" s="36" t="s">
        <v>692</v>
      </c>
      <c r="H2302" s="36" t="s">
        <v>675</v>
      </c>
      <c r="I2302" s="37">
        <v>2.9569999999999999</v>
      </c>
      <c r="J2302" s="38">
        <v>10145</v>
      </c>
      <c r="K2302" s="36" t="s">
        <v>249</v>
      </c>
      <c r="L2302" s="39">
        <v>43944</v>
      </c>
      <c r="M2302" s="39">
        <v>44188</v>
      </c>
      <c r="N2302" s="36" t="s">
        <v>1406</v>
      </c>
      <c r="O2302" s="36" t="s">
        <v>137</v>
      </c>
      <c r="P2302" s="37">
        <v>0.372</v>
      </c>
      <c r="Q2302" s="36" t="s">
        <v>677</v>
      </c>
      <c r="R2302" s="36" t="s">
        <v>682</v>
      </c>
      <c r="S2302" s="47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</row>
    <row r="2303" spans="2:37">
      <c r="B2303" s="36" t="s">
        <v>11893</v>
      </c>
      <c r="C2303" s="36" t="s">
        <v>7638</v>
      </c>
      <c r="D2303" s="36" t="s">
        <v>7639</v>
      </c>
      <c r="E2303" s="36" t="s">
        <v>4879</v>
      </c>
      <c r="F2303" s="36" t="s">
        <v>679</v>
      </c>
      <c r="G2303" s="36" t="s">
        <v>674</v>
      </c>
      <c r="H2303" s="36" t="s">
        <v>675</v>
      </c>
      <c r="I2303" s="37">
        <v>2.5139999999999998</v>
      </c>
      <c r="J2303" s="38">
        <v>10145</v>
      </c>
      <c r="K2303" s="36" t="s">
        <v>249</v>
      </c>
      <c r="L2303" s="39">
        <v>43948</v>
      </c>
      <c r="M2303" s="39">
        <v>44188</v>
      </c>
      <c r="N2303" s="36" t="s">
        <v>1406</v>
      </c>
      <c r="O2303" s="36" t="s">
        <v>137</v>
      </c>
      <c r="P2303" s="37">
        <v>0.28129999999999999</v>
      </c>
      <c r="Q2303" s="36" t="s">
        <v>677</v>
      </c>
      <c r="R2303" s="36" t="s">
        <v>682</v>
      </c>
      <c r="S2303" s="47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</row>
    <row r="2304" spans="2:37">
      <c r="B2304" s="36" t="s">
        <v>11894</v>
      </c>
      <c r="C2304" s="36" t="s">
        <v>11895</v>
      </c>
      <c r="D2304" s="36" t="s">
        <v>11896</v>
      </c>
      <c r="E2304" s="36" t="s">
        <v>4879</v>
      </c>
      <c r="F2304" s="36" t="s">
        <v>679</v>
      </c>
      <c r="G2304" s="36" t="s">
        <v>692</v>
      </c>
      <c r="H2304" s="36" t="s">
        <v>675</v>
      </c>
      <c r="I2304" s="37">
        <v>2.5139999999999998</v>
      </c>
      <c r="J2304" s="38">
        <v>10145</v>
      </c>
      <c r="K2304" s="36" t="s">
        <v>249</v>
      </c>
      <c r="L2304" s="39">
        <v>43948</v>
      </c>
      <c r="M2304" s="39">
        <v>44188</v>
      </c>
      <c r="N2304" s="36" t="s">
        <v>1406</v>
      </c>
      <c r="O2304" s="36" t="s">
        <v>137</v>
      </c>
      <c r="P2304" s="37">
        <v>0.1195</v>
      </c>
      <c r="Q2304" s="36" t="s">
        <v>677</v>
      </c>
      <c r="R2304" s="36" t="s">
        <v>682</v>
      </c>
      <c r="S2304" s="47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</row>
    <row r="2305" spans="2:37">
      <c r="B2305" s="36" t="s">
        <v>4347</v>
      </c>
      <c r="C2305" s="36" t="s">
        <v>11897</v>
      </c>
      <c r="D2305" s="36" t="s">
        <v>11898</v>
      </c>
      <c r="E2305" s="36" t="s">
        <v>4879</v>
      </c>
      <c r="F2305" s="36" t="s">
        <v>679</v>
      </c>
      <c r="G2305" s="36" t="s">
        <v>674</v>
      </c>
      <c r="H2305" s="36" t="s">
        <v>675</v>
      </c>
      <c r="I2305" s="37">
        <v>3.1</v>
      </c>
      <c r="J2305" s="38">
        <v>10000</v>
      </c>
      <c r="K2305" s="36" t="s">
        <v>136</v>
      </c>
      <c r="L2305" s="39">
        <v>43951</v>
      </c>
      <c r="M2305" s="39">
        <v>43978</v>
      </c>
      <c r="N2305" s="36" t="s">
        <v>667</v>
      </c>
      <c r="O2305" s="36" t="s">
        <v>135</v>
      </c>
      <c r="P2305" s="37">
        <v>1.1000000000000001E-3</v>
      </c>
      <c r="Q2305" s="36" t="s">
        <v>677</v>
      </c>
      <c r="R2305" s="36" t="s">
        <v>682</v>
      </c>
      <c r="S2305" s="47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</row>
    <row r="2306" spans="2:37">
      <c r="B2306" s="36" t="s">
        <v>7640</v>
      </c>
      <c r="C2306" s="36" t="s">
        <v>7641</v>
      </c>
      <c r="D2306" s="36" t="s">
        <v>11899</v>
      </c>
      <c r="E2306" s="36" t="s">
        <v>4879</v>
      </c>
      <c r="F2306" s="36" t="s">
        <v>679</v>
      </c>
      <c r="G2306" s="36" t="s">
        <v>692</v>
      </c>
      <c r="H2306" s="36" t="s">
        <v>675</v>
      </c>
      <c r="I2306" s="37">
        <v>3.1</v>
      </c>
      <c r="J2306" s="38">
        <v>10000</v>
      </c>
      <c r="K2306" s="36" t="s">
        <v>136</v>
      </c>
      <c r="L2306" s="39">
        <v>43951</v>
      </c>
      <c r="M2306" s="39">
        <v>43978</v>
      </c>
      <c r="N2306" s="36" t="s">
        <v>667</v>
      </c>
      <c r="O2306" s="36" t="s">
        <v>135</v>
      </c>
      <c r="P2306" s="37">
        <v>0.28089999999999998</v>
      </c>
      <c r="Q2306" s="36" t="s">
        <v>677</v>
      </c>
      <c r="R2306" s="36" t="s">
        <v>682</v>
      </c>
      <c r="S2306" s="47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</row>
    <row r="2307" spans="2:37">
      <c r="B2307" s="36" t="s">
        <v>11900</v>
      </c>
      <c r="C2307" s="36" t="s">
        <v>576</v>
      </c>
      <c r="D2307" s="36" t="s">
        <v>4348</v>
      </c>
      <c r="E2307" s="36" t="s">
        <v>4879</v>
      </c>
      <c r="F2307" s="36" t="s">
        <v>679</v>
      </c>
      <c r="G2307" s="36" t="s">
        <v>674</v>
      </c>
      <c r="H2307" s="36" t="s">
        <v>675</v>
      </c>
      <c r="I2307" s="37">
        <v>3.056</v>
      </c>
      <c r="J2307" s="38">
        <v>10145</v>
      </c>
      <c r="K2307" s="36" t="s">
        <v>249</v>
      </c>
      <c r="L2307" s="39">
        <v>43951</v>
      </c>
      <c r="M2307" s="39">
        <v>44188</v>
      </c>
      <c r="N2307" s="36" t="s">
        <v>1406</v>
      </c>
      <c r="O2307" s="36" t="s">
        <v>137</v>
      </c>
      <c r="P2307" s="37">
        <v>6.0699999999999997E-2</v>
      </c>
      <c r="Q2307" s="36" t="s">
        <v>677</v>
      </c>
      <c r="R2307" s="36" t="s">
        <v>682</v>
      </c>
      <c r="S2307" s="4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</row>
    <row r="2308" spans="2:37">
      <c r="B2308" s="36" t="s">
        <v>7642</v>
      </c>
      <c r="C2308" s="36" t="s">
        <v>7643</v>
      </c>
      <c r="D2308" s="36" t="s">
        <v>7644</v>
      </c>
      <c r="E2308" s="36" t="s">
        <v>4879</v>
      </c>
      <c r="F2308" s="36" t="s">
        <v>679</v>
      </c>
      <c r="G2308" s="36" t="s">
        <v>692</v>
      </c>
      <c r="H2308" s="36" t="s">
        <v>675</v>
      </c>
      <c r="I2308" s="37">
        <v>3.056</v>
      </c>
      <c r="J2308" s="38">
        <v>10145</v>
      </c>
      <c r="K2308" s="36" t="s">
        <v>249</v>
      </c>
      <c r="L2308" s="39">
        <v>43951</v>
      </c>
      <c r="M2308" s="39">
        <v>44188</v>
      </c>
      <c r="N2308" s="36" t="s">
        <v>1406</v>
      </c>
      <c r="O2308" s="36" t="s">
        <v>137</v>
      </c>
      <c r="P2308" s="37">
        <v>0.37709999999999999</v>
      </c>
      <c r="Q2308" s="36" t="s">
        <v>677</v>
      </c>
      <c r="R2308" s="36" t="s">
        <v>9492</v>
      </c>
      <c r="S2308" s="47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</row>
    <row r="2309" spans="2:37">
      <c r="B2309" s="36" t="s">
        <v>4349</v>
      </c>
      <c r="C2309" s="36" t="s">
        <v>7645</v>
      </c>
      <c r="D2309" s="36" t="s">
        <v>7646</v>
      </c>
      <c r="E2309" s="36" t="s">
        <v>4879</v>
      </c>
      <c r="F2309" s="36" t="s">
        <v>679</v>
      </c>
      <c r="G2309" s="36" t="s">
        <v>674</v>
      </c>
      <c r="H2309" s="36" t="s">
        <v>675</v>
      </c>
      <c r="I2309" s="37">
        <v>2.6</v>
      </c>
      <c r="J2309" s="38">
        <v>10000</v>
      </c>
      <c r="K2309" s="36" t="s">
        <v>139</v>
      </c>
      <c r="L2309" s="39">
        <v>43979</v>
      </c>
      <c r="M2309" s="39">
        <v>44034</v>
      </c>
      <c r="N2309" s="36" t="s">
        <v>138</v>
      </c>
      <c r="O2309" s="36" t="s">
        <v>1489</v>
      </c>
      <c r="P2309" s="37">
        <v>0.20380000000000001</v>
      </c>
      <c r="Q2309" s="36" t="s">
        <v>677</v>
      </c>
      <c r="R2309" s="36" t="s">
        <v>682</v>
      </c>
      <c r="S2309" s="47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</row>
    <row r="2310" spans="2:37">
      <c r="B2310" s="36" t="s">
        <v>4350</v>
      </c>
      <c r="C2310" s="36" t="s">
        <v>11901</v>
      </c>
      <c r="D2310" s="36" t="s">
        <v>7647</v>
      </c>
      <c r="E2310" s="36" t="s">
        <v>4879</v>
      </c>
      <c r="F2310" s="36" t="s">
        <v>679</v>
      </c>
      <c r="G2310" s="36" t="s">
        <v>674</v>
      </c>
      <c r="H2310" s="36" t="s">
        <v>675</v>
      </c>
      <c r="I2310" s="37">
        <v>2.65</v>
      </c>
      <c r="J2310" s="38">
        <v>10000</v>
      </c>
      <c r="K2310" s="36" t="s">
        <v>139</v>
      </c>
      <c r="L2310" s="39">
        <v>43979</v>
      </c>
      <c r="M2310" s="39">
        <v>44034</v>
      </c>
      <c r="N2310" s="36" t="s">
        <v>138</v>
      </c>
      <c r="O2310" s="36" t="s">
        <v>1489</v>
      </c>
      <c r="P2310" s="37">
        <v>0.154</v>
      </c>
      <c r="Q2310" s="36" t="s">
        <v>677</v>
      </c>
      <c r="R2310" s="36" t="s">
        <v>682</v>
      </c>
      <c r="S2310" s="47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</row>
    <row r="2311" spans="2:37">
      <c r="B2311" s="36" t="s">
        <v>11902</v>
      </c>
      <c r="C2311" s="36" t="s">
        <v>7648</v>
      </c>
      <c r="D2311" s="36" t="s">
        <v>7649</v>
      </c>
      <c r="E2311" s="36" t="s">
        <v>4879</v>
      </c>
      <c r="F2311" s="36" t="s">
        <v>679</v>
      </c>
      <c r="G2311" s="36" t="s">
        <v>674</v>
      </c>
      <c r="H2311" s="36" t="s">
        <v>675</v>
      </c>
      <c r="I2311" s="37">
        <v>2.7</v>
      </c>
      <c r="J2311" s="38">
        <v>10000</v>
      </c>
      <c r="K2311" s="36" t="s">
        <v>139</v>
      </c>
      <c r="L2311" s="39">
        <v>43979</v>
      </c>
      <c r="M2311" s="39">
        <v>44034</v>
      </c>
      <c r="N2311" s="36" t="s">
        <v>138</v>
      </c>
      <c r="O2311" s="36" t="s">
        <v>1489</v>
      </c>
      <c r="P2311" s="37">
        <v>0.1174</v>
      </c>
      <c r="Q2311" s="36" t="s">
        <v>677</v>
      </c>
      <c r="R2311" s="36" t="s">
        <v>682</v>
      </c>
      <c r="S2311" s="47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</row>
    <row r="2312" spans="2:37">
      <c r="B2312" s="36" t="s">
        <v>7650</v>
      </c>
      <c r="C2312" s="36" t="s">
        <v>11903</v>
      </c>
      <c r="D2312" s="36" t="s">
        <v>7651</v>
      </c>
      <c r="E2312" s="36" t="s">
        <v>4879</v>
      </c>
      <c r="F2312" s="36" t="s">
        <v>679</v>
      </c>
      <c r="G2312" s="36" t="s">
        <v>674</v>
      </c>
      <c r="H2312" s="36" t="s">
        <v>675</v>
      </c>
      <c r="I2312" s="37">
        <v>2.75</v>
      </c>
      <c r="J2312" s="38">
        <v>10000</v>
      </c>
      <c r="K2312" s="36" t="s">
        <v>139</v>
      </c>
      <c r="L2312" s="39">
        <v>43979</v>
      </c>
      <c r="M2312" s="39">
        <v>44034</v>
      </c>
      <c r="N2312" s="36" t="s">
        <v>138</v>
      </c>
      <c r="O2312" s="36" t="s">
        <v>1489</v>
      </c>
      <c r="P2312" s="37">
        <v>8.6900000000000005E-2</v>
      </c>
      <c r="Q2312" s="36" t="s">
        <v>677</v>
      </c>
      <c r="R2312" s="36" t="s">
        <v>682</v>
      </c>
      <c r="S2312" s="47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</row>
    <row r="2313" spans="2:37">
      <c r="B2313" s="36" t="s">
        <v>11904</v>
      </c>
      <c r="C2313" s="36" t="s">
        <v>577</v>
      </c>
      <c r="D2313" s="36" t="s">
        <v>7652</v>
      </c>
      <c r="E2313" s="36" t="s">
        <v>4879</v>
      </c>
      <c r="F2313" s="36" t="s">
        <v>679</v>
      </c>
      <c r="G2313" s="36" t="s">
        <v>674</v>
      </c>
      <c r="H2313" s="36" t="s">
        <v>675</v>
      </c>
      <c r="I2313" s="37">
        <v>2.8</v>
      </c>
      <c r="J2313" s="38">
        <v>10000</v>
      </c>
      <c r="K2313" s="36" t="s">
        <v>139</v>
      </c>
      <c r="L2313" s="39">
        <v>43979</v>
      </c>
      <c r="M2313" s="39">
        <v>44034</v>
      </c>
      <c r="N2313" s="36" t="s">
        <v>138</v>
      </c>
      <c r="O2313" s="36" t="s">
        <v>1489</v>
      </c>
      <c r="P2313" s="37">
        <v>6.2100000000000002E-2</v>
      </c>
      <c r="Q2313" s="36" t="s">
        <v>677</v>
      </c>
      <c r="R2313" s="36" t="s">
        <v>682</v>
      </c>
      <c r="S2313" s="47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</row>
    <row r="2314" spans="2:37">
      <c r="B2314" s="36" t="s">
        <v>11905</v>
      </c>
      <c r="C2314" s="36" t="s">
        <v>7653</v>
      </c>
      <c r="D2314" s="36" t="s">
        <v>7654</v>
      </c>
      <c r="E2314" s="36" t="s">
        <v>4879</v>
      </c>
      <c r="F2314" s="36" t="s">
        <v>679</v>
      </c>
      <c r="G2314" s="36" t="s">
        <v>674</v>
      </c>
      <c r="H2314" s="36" t="s">
        <v>675</v>
      </c>
      <c r="I2314" s="37">
        <v>2.85</v>
      </c>
      <c r="J2314" s="38">
        <v>10000</v>
      </c>
      <c r="K2314" s="36" t="s">
        <v>139</v>
      </c>
      <c r="L2314" s="39">
        <v>43979</v>
      </c>
      <c r="M2314" s="39">
        <v>44034</v>
      </c>
      <c r="N2314" s="36" t="s">
        <v>138</v>
      </c>
      <c r="O2314" s="36" t="s">
        <v>1489</v>
      </c>
      <c r="P2314" s="37">
        <v>4.2700000000000002E-2</v>
      </c>
      <c r="Q2314" s="36" t="s">
        <v>677</v>
      </c>
      <c r="R2314" s="36" t="s">
        <v>682</v>
      </c>
      <c r="S2314" s="47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</row>
    <row r="2315" spans="2:37">
      <c r="B2315" s="36" t="s">
        <v>11906</v>
      </c>
      <c r="C2315" s="36" t="s">
        <v>7655</v>
      </c>
      <c r="D2315" s="36" t="s">
        <v>7656</v>
      </c>
      <c r="E2315" s="36" t="s">
        <v>4879</v>
      </c>
      <c r="F2315" s="36" t="s">
        <v>679</v>
      </c>
      <c r="G2315" s="36" t="s">
        <v>674</v>
      </c>
      <c r="H2315" s="36" t="s">
        <v>675</v>
      </c>
      <c r="I2315" s="37">
        <v>2.9</v>
      </c>
      <c r="J2315" s="38">
        <v>10000</v>
      </c>
      <c r="K2315" s="36" t="s">
        <v>139</v>
      </c>
      <c r="L2315" s="39">
        <v>43979</v>
      </c>
      <c r="M2315" s="39">
        <v>44034</v>
      </c>
      <c r="N2315" s="36" t="s">
        <v>138</v>
      </c>
      <c r="O2315" s="36" t="s">
        <v>1489</v>
      </c>
      <c r="P2315" s="37">
        <v>2.9000000000000001E-2</v>
      </c>
      <c r="Q2315" s="36" t="s">
        <v>677</v>
      </c>
      <c r="R2315" s="36" t="s">
        <v>682</v>
      </c>
      <c r="S2315" s="47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</row>
    <row r="2316" spans="2:37">
      <c r="B2316" s="36" t="s">
        <v>7657</v>
      </c>
      <c r="C2316" s="36" t="s">
        <v>7658</v>
      </c>
      <c r="D2316" s="36" t="s">
        <v>4351</v>
      </c>
      <c r="E2316" s="36" t="s">
        <v>4879</v>
      </c>
      <c r="F2316" s="36" t="s">
        <v>679</v>
      </c>
      <c r="G2316" s="36" t="s">
        <v>674</v>
      </c>
      <c r="H2316" s="36" t="s">
        <v>675</v>
      </c>
      <c r="I2316" s="37">
        <v>2.95</v>
      </c>
      <c r="J2316" s="38">
        <v>10000</v>
      </c>
      <c r="K2316" s="36" t="s">
        <v>139</v>
      </c>
      <c r="L2316" s="39">
        <v>43979</v>
      </c>
      <c r="M2316" s="39">
        <v>44034</v>
      </c>
      <c r="N2316" s="36" t="s">
        <v>138</v>
      </c>
      <c r="O2316" s="36" t="s">
        <v>1489</v>
      </c>
      <c r="P2316" s="37">
        <v>1.9800000000000002E-2</v>
      </c>
      <c r="Q2316" s="36" t="s">
        <v>677</v>
      </c>
      <c r="R2316" s="36" t="s">
        <v>682</v>
      </c>
      <c r="S2316" s="47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</row>
    <row r="2317" spans="2:37">
      <c r="B2317" s="36" t="s">
        <v>7659</v>
      </c>
      <c r="C2317" s="36" t="s">
        <v>7660</v>
      </c>
      <c r="D2317" s="36" t="s">
        <v>7661</v>
      </c>
      <c r="E2317" s="36" t="s">
        <v>4879</v>
      </c>
      <c r="F2317" s="36" t="s">
        <v>679</v>
      </c>
      <c r="G2317" s="36" t="s">
        <v>674</v>
      </c>
      <c r="H2317" s="36" t="s">
        <v>675</v>
      </c>
      <c r="I2317" s="37">
        <v>3</v>
      </c>
      <c r="J2317" s="38">
        <v>10000</v>
      </c>
      <c r="K2317" s="36" t="s">
        <v>139</v>
      </c>
      <c r="L2317" s="39">
        <v>43979</v>
      </c>
      <c r="M2317" s="39">
        <v>44034</v>
      </c>
      <c r="N2317" s="36" t="s">
        <v>138</v>
      </c>
      <c r="O2317" s="36" t="s">
        <v>1489</v>
      </c>
      <c r="P2317" s="37">
        <v>1.3599999999999999E-2</v>
      </c>
      <c r="Q2317" s="36" t="s">
        <v>677</v>
      </c>
      <c r="R2317" s="36" t="s">
        <v>682</v>
      </c>
      <c r="S2317" s="4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</row>
    <row r="2318" spans="2:37">
      <c r="B2318" s="36" t="s">
        <v>7662</v>
      </c>
      <c r="C2318" s="36" t="s">
        <v>4352</v>
      </c>
      <c r="D2318" s="36" t="s">
        <v>7663</v>
      </c>
      <c r="E2318" s="36" t="s">
        <v>4879</v>
      </c>
      <c r="F2318" s="36" t="s">
        <v>679</v>
      </c>
      <c r="G2318" s="36" t="s">
        <v>692</v>
      </c>
      <c r="H2318" s="36" t="s">
        <v>675</v>
      </c>
      <c r="I2318" s="37">
        <v>2.6</v>
      </c>
      <c r="J2318" s="38">
        <v>10000</v>
      </c>
      <c r="K2318" s="36" t="s">
        <v>139</v>
      </c>
      <c r="L2318" s="39">
        <v>43979</v>
      </c>
      <c r="M2318" s="39">
        <v>44034</v>
      </c>
      <c r="N2318" s="36" t="s">
        <v>138</v>
      </c>
      <c r="O2318" s="36" t="s">
        <v>1489</v>
      </c>
      <c r="P2318" s="37">
        <v>2.6700000000000002E-2</v>
      </c>
      <c r="Q2318" s="36" t="s">
        <v>677</v>
      </c>
      <c r="R2318" s="36" t="s">
        <v>682</v>
      </c>
      <c r="S2318" s="47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</row>
    <row r="2319" spans="2:37">
      <c r="B2319" s="36" t="s">
        <v>11907</v>
      </c>
      <c r="C2319" s="36" t="s">
        <v>11908</v>
      </c>
      <c r="D2319" s="36" t="s">
        <v>7664</v>
      </c>
      <c r="E2319" s="36" t="s">
        <v>4879</v>
      </c>
      <c r="F2319" s="36" t="s">
        <v>679</v>
      </c>
      <c r="G2319" s="36" t="s">
        <v>692</v>
      </c>
      <c r="H2319" s="36" t="s">
        <v>675</v>
      </c>
      <c r="I2319" s="37">
        <v>2.65</v>
      </c>
      <c r="J2319" s="38">
        <v>10000</v>
      </c>
      <c r="K2319" s="36" t="s">
        <v>139</v>
      </c>
      <c r="L2319" s="39">
        <v>43979</v>
      </c>
      <c r="M2319" s="39">
        <v>44034</v>
      </c>
      <c r="N2319" s="36" t="s">
        <v>138</v>
      </c>
      <c r="O2319" s="36" t="s">
        <v>1489</v>
      </c>
      <c r="P2319" s="37">
        <v>3.61E-2</v>
      </c>
      <c r="Q2319" s="36" t="s">
        <v>677</v>
      </c>
      <c r="R2319" s="36" t="s">
        <v>682</v>
      </c>
      <c r="S2319" s="47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</row>
    <row r="2320" spans="2:37">
      <c r="B2320" s="36" t="s">
        <v>11909</v>
      </c>
      <c r="C2320" s="36" t="s">
        <v>4353</v>
      </c>
      <c r="D2320" s="36" t="s">
        <v>4354</v>
      </c>
      <c r="E2320" s="36" t="s">
        <v>4879</v>
      </c>
      <c r="F2320" s="36" t="s">
        <v>679</v>
      </c>
      <c r="G2320" s="36" t="s">
        <v>692</v>
      </c>
      <c r="H2320" s="36" t="s">
        <v>675</v>
      </c>
      <c r="I2320" s="37">
        <v>2.7</v>
      </c>
      <c r="J2320" s="38">
        <v>10000</v>
      </c>
      <c r="K2320" s="36" t="s">
        <v>139</v>
      </c>
      <c r="L2320" s="39">
        <v>43979</v>
      </c>
      <c r="M2320" s="39">
        <v>44034</v>
      </c>
      <c r="N2320" s="36" t="s">
        <v>138</v>
      </c>
      <c r="O2320" s="36" t="s">
        <v>1489</v>
      </c>
      <c r="P2320" s="37">
        <v>4.8599999999999997E-2</v>
      </c>
      <c r="Q2320" s="36" t="s">
        <v>677</v>
      </c>
      <c r="R2320" s="36" t="s">
        <v>682</v>
      </c>
      <c r="S2320" s="47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</row>
    <row r="2321" spans="2:37">
      <c r="B2321" s="36" t="s">
        <v>7665</v>
      </c>
      <c r="C2321" s="36" t="s">
        <v>4355</v>
      </c>
      <c r="D2321" s="36" t="s">
        <v>7666</v>
      </c>
      <c r="E2321" s="36" t="s">
        <v>4879</v>
      </c>
      <c r="F2321" s="36" t="s">
        <v>679</v>
      </c>
      <c r="G2321" s="36" t="s">
        <v>692</v>
      </c>
      <c r="H2321" s="36" t="s">
        <v>675</v>
      </c>
      <c r="I2321" s="37">
        <v>2.75</v>
      </c>
      <c r="J2321" s="38">
        <v>10000</v>
      </c>
      <c r="K2321" s="36" t="s">
        <v>139</v>
      </c>
      <c r="L2321" s="39">
        <v>43979</v>
      </c>
      <c r="M2321" s="39">
        <v>44034</v>
      </c>
      <c r="N2321" s="36" t="s">
        <v>138</v>
      </c>
      <c r="O2321" s="36" t="s">
        <v>1489</v>
      </c>
      <c r="P2321" s="37">
        <v>6.6199999999999995E-2</v>
      </c>
      <c r="Q2321" s="36" t="s">
        <v>677</v>
      </c>
      <c r="R2321" s="36" t="s">
        <v>682</v>
      </c>
      <c r="S2321" s="47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</row>
    <row r="2322" spans="2:37">
      <c r="B2322" s="36" t="s">
        <v>4356</v>
      </c>
      <c r="C2322" s="36" t="s">
        <v>7667</v>
      </c>
      <c r="D2322" s="36" t="s">
        <v>7668</v>
      </c>
      <c r="E2322" s="36" t="s">
        <v>4879</v>
      </c>
      <c r="F2322" s="36" t="s">
        <v>679</v>
      </c>
      <c r="G2322" s="36" t="s">
        <v>692</v>
      </c>
      <c r="H2322" s="36" t="s">
        <v>675</v>
      </c>
      <c r="I2322" s="37">
        <v>2.8</v>
      </c>
      <c r="J2322" s="38">
        <v>10000</v>
      </c>
      <c r="K2322" s="36" t="s">
        <v>139</v>
      </c>
      <c r="L2322" s="39">
        <v>43979</v>
      </c>
      <c r="M2322" s="39">
        <v>44034</v>
      </c>
      <c r="N2322" s="36" t="s">
        <v>138</v>
      </c>
      <c r="O2322" s="36" t="s">
        <v>1489</v>
      </c>
      <c r="P2322" s="37">
        <v>8.9800000000000005E-2</v>
      </c>
      <c r="Q2322" s="36" t="s">
        <v>677</v>
      </c>
      <c r="R2322" s="36" t="s">
        <v>682</v>
      </c>
      <c r="S2322" s="47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</row>
    <row r="2323" spans="2:37">
      <c r="B2323" s="36" t="s">
        <v>7669</v>
      </c>
      <c r="C2323" s="36" t="s">
        <v>11910</v>
      </c>
      <c r="D2323" s="36" t="s">
        <v>7670</v>
      </c>
      <c r="E2323" s="36" t="s">
        <v>4879</v>
      </c>
      <c r="F2323" s="36" t="s">
        <v>679</v>
      </c>
      <c r="G2323" s="36" t="s">
        <v>692</v>
      </c>
      <c r="H2323" s="36" t="s">
        <v>675</v>
      </c>
      <c r="I2323" s="37">
        <v>2.85</v>
      </c>
      <c r="J2323" s="38">
        <v>10000</v>
      </c>
      <c r="K2323" s="36" t="s">
        <v>139</v>
      </c>
      <c r="L2323" s="39">
        <v>43979</v>
      </c>
      <c r="M2323" s="39">
        <v>44034</v>
      </c>
      <c r="N2323" s="36" t="s">
        <v>138</v>
      </c>
      <c r="O2323" s="36" t="s">
        <v>1489</v>
      </c>
      <c r="P2323" s="37">
        <v>0.1212</v>
      </c>
      <c r="Q2323" s="36" t="s">
        <v>677</v>
      </c>
      <c r="R2323" s="36" t="s">
        <v>682</v>
      </c>
      <c r="S2323" s="47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</row>
    <row r="2324" spans="2:37">
      <c r="B2324" s="36" t="s">
        <v>7671</v>
      </c>
      <c r="C2324" s="36" t="s">
        <v>7672</v>
      </c>
      <c r="D2324" s="36" t="s">
        <v>4357</v>
      </c>
      <c r="E2324" s="36" t="s">
        <v>4879</v>
      </c>
      <c r="F2324" s="36" t="s">
        <v>679</v>
      </c>
      <c r="G2324" s="36" t="s">
        <v>692</v>
      </c>
      <c r="H2324" s="36" t="s">
        <v>675</v>
      </c>
      <c r="I2324" s="37">
        <v>2.9</v>
      </c>
      <c r="J2324" s="38">
        <v>10000</v>
      </c>
      <c r="K2324" s="36" t="s">
        <v>139</v>
      </c>
      <c r="L2324" s="39">
        <v>43979</v>
      </c>
      <c r="M2324" s="39">
        <v>44034</v>
      </c>
      <c r="N2324" s="36" t="s">
        <v>138</v>
      </c>
      <c r="O2324" s="36" t="s">
        <v>1489</v>
      </c>
      <c r="P2324" s="37">
        <v>0.15989999999999999</v>
      </c>
      <c r="Q2324" s="36" t="s">
        <v>677</v>
      </c>
      <c r="R2324" s="36" t="s">
        <v>682</v>
      </c>
      <c r="S2324" s="47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</row>
    <row r="2325" spans="2:37">
      <c r="B2325" s="36" t="s">
        <v>7673</v>
      </c>
      <c r="C2325" s="36" t="s">
        <v>578</v>
      </c>
      <c r="D2325" s="36" t="s">
        <v>7674</v>
      </c>
      <c r="E2325" s="36" t="s">
        <v>4879</v>
      </c>
      <c r="F2325" s="36" t="s">
        <v>679</v>
      </c>
      <c r="G2325" s="36" t="s">
        <v>692</v>
      </c>
      <c r="H2325" s="36" t="s">
        <v>675</v>
      </c>
      <c r="I2325" s="37">
        <v>2.95</v>
      </c>
      <c r="J2325" s="38">
        <v>10000</v>
      </c>
      <c r="K2325" s="36" t="s">
        <v>139</v>
      </c>
      <c r="L2325" s="39">
        <v>43979</v>
      </c>
      <c r="M2325" s="39">
        <v>44034</v>
      </c>
      <c r="N2325" s="36" t="s">
        <v>138</v>
      </c>
      <c r="O2325" s="36" t="s">
        <v>1489</v>
      </c>
      <c r="P2325" s="37">
        <v>0.20039999999999999</v>
      </c>
      <c r="Q2325" s="36" t="s">
        <v>677</v>
      </c>
      <c r="R2325" s="36" t="s">
        <v>682</v>
      </c>
      <c r="S2325" s="47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</row>
    <row r="2326" spans="2:37">
      <c r="B2326" s="36" t="s">
        <v>11911</v>
      </c>
      <c r="C2326" s="36" t="s">
        <v>7675</v>
      </c>
      <c r="D2326" s="36" t="s">
        <v>7676</v>
      </c>
      <c r="E2326" s="36" t="s">
        <v>4879</v>
      </c>
      <c r="F2326" s="36" t="s">
        <v>679</v>
      </c>
      <c r="G2326" s="36" t="s">
        <v>692</v>
      </c>
      <c r="H2326" s="36" t="s">
        <v>675</v>
      </c>
      <c r="I2326" s="37">
        <v>3</v>
      </c>
      <c r="J2326" s="38">
        <v>10000</v>
      </c>
      <c r="K2326" s="36" t="s">
        <v>139</v>
      </c>
      <c r="L2326" s="39">
        <v>43979</v>
      </c>
      <c r="M2326" s="39">
        <v>44034</v>
      </c>
      <c r="N2326" s="36" t="s">
        <v>138</v>
      </c>
      <c r="O2326" s="36" t="s">
        <v>1489</v>
      </c>
      <c r="P2326" s="37">
        <v>0.24629999999999999</v>
      </c>
      <c r="Q2326" s="36" t="s">
        <v>677</v>
      </c>
      <c r="R2326" s="36" t="s">
        <v>682</v>
      </c>
      <c r="S2326" s="47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</row>
    <row r="2327" spans="2:37">
      <c r="B2327" s="36" t="s">
        <v>11912</v>
      </c>
      <c r="C2327" s="36" t="s">
        <v>7677</v>
      </c>
      <c r="D2327" s="36" t="s">
        <v>11913</v>
      </c>
      <c r="E2327" s="36" t="s">
        <v>4879</v>
      </c>
      <c r="F2327" s="36" t="s">
        <v>679</v>
      </c>
      <c r="G2327" s="36" t="s">
        <v>674</v>
      </c>
      <c r="H2327" s="36" t="s">
        <v>675</v>
      </c>
      <c r="I2327" s="37">
        <v>3.1</v>
      </c>
      <c r="J2327" s="38">
        <v>10000</v>
      </c>
      <c r="K2327" s="36" t="s">
        <v>139</v>
      </c>
      <c r="L2327" s="39">
        <v>43984</v>
      </c>
      <c r="M2327" s="39">
        <v>44034</v>
      </c>
      <c r="N2327" s="36" t="s">
        <v>138</v>
      </c>
      <c r="O2327" s="36" t="s">
        <v>1489</v>
      </c>
      <c r="P2327" s="37">
        <v>5.4999999999999997E-3</v>
      </c>
      <c r="Q2327" s="36" t="s">
        <v>677</v>
      </c>
      <c r="R2327" s="36" t="s">
        <v>682</v>
      </c>
      <c r="S2327" s="4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</row>
    <row r="2328" spans="2:37">
      <c r="B2328" s="36" t="s">
        <v>7678</v>
      </c>
      <c r="C2328" s="36" t="s">
        <v>7679</v>
      </c>
      <c r="D2328" s="36" t="s">
        <v>7680</v>
      </c>
      <c r="E2328" s="36" t="s">
        <v>4879</v>
      </c>
      <c r="F2328" s="36" t="s">
        <v>679</v>
      </c>
      <c r="G2328" s="36" t="s">
        <v>692</v>
      </c>
      <c r="H2328" s="36" t="s">
        <v>675</v>
      </c>
      <c r="I2328" s="37">
        <v>3.1</v>
      </c>
      <c r="J2328" s="38">
        <v>10000</v>
      </c>
      <c r="K2328" s="36" t="s">
        <v>139</v>
      </c>
      <c r="L2328" s="39">
        <v>43984</v>
      </c>
      <c r="M2328" s="39">
        <v>44034</v>
      </c>
      <c r="N2328" s="36" t="s">
        <v>138</v>
      </c>
      <c r="O2328" s="36" t="s">
        <v>1489</v>
      </c>
      <c r="P2328" s="37">
        <v>0.2555</v>
      </c>
      <c r="Q2328" s="36" t="s">
        <v>677</v>
      </c>
      <c r="R2328" s="36" t="s">
        <v>682</v>
      </c>
      <c r="S2328" s="47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</row>
    <row r="2329" spans="2:37">
      <c r="B2329" s="36" t="s">
        <v>7681</v>
      </c>
      <c r="C2329" s="36" t="s">
        <v>7682</v>
      </c>
      <c r="D2329" s="36" t="s">
        <v>4358</v>
      </c>
      <c r="E2329" s="36" t="s">
        <v>4879</v>
      </c>
      <c r="F2329" s="36" t="s">
        <v>679</v>
      </c>
      <c r="G2329" s="36" t="s">
        <v>674</v>
      </c>
      <c r="H2329" s="36" t="s">
        <v>675</v>
      </c>
      <c r="I2329" s="37">
        <v>3.2</v>
      </c>
      <c r="J2329" s="38">
        <v>10000</v>
      </c>
      <c r="K2329" s="36" t="s">
        <v>139</v>
      </c>
      <c r="L2329" s="39">
        <v>43985</v>
      </c>
      <c r="M2329" s="39">
        <v>44034</v>
      </c>
      <c r="N2329" s="36" t="s">
        <v>138</v>
      </c>
      <c r="O2329" s="36" t="s">
        <v>1489</v>
      </c>
      <c r="P2329" s="37">
        <v>2.0999999999999999E-3</v>
      </c>
      <c r="Q2329" s="36" t="s">
        <v>677</v>
      </c>
      <c r="R2329" s="36" t="s">
        <v>682</v>
      </c>
      <c r="S2329" s="47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</row>
    <row r="2330" spans="2:37">
      <c r="B2330" s="36" t="s">
        <v>7683</v>
      </c>
      <c r="C2330" s="36" t="s">
        <v>7684</v>
      </c>
      <c r="D2330" s="36" t="s">
        <v>7685</v>
      </c>
      <c r="E2330" s="36" t="s">
        <v>4879</v>
      </c>
      <c r="F2330" s="36" t="s">
        <v>679</v>
      </c>
      <c r="G2330" s="36" t="s">
        <v>692</v>
      </c>
      <c r="H2330" s="36" t="s">
        <v>675</v>
      </c>
      <c r="I2330" s="37">
        <v>3.2</v>
      </c>
      <c r="J2330" s="38">
        <v>10000</v>
      </c>
      <c r="K2330" s="36" t="s">
        <v>139</v>
      </c>
      <c r="L2330" s="39">
        <v>43985</v>
      </c>
      <c r="M2330" s="39">
        <v>44034</v>
      </c>
      <c r="N2330" s="36" t="s">
        <v>138</v>
      </c>
      <c r="O2330" s="36" t="s">
        <v>1489</v>
      </c>
      <c r="P2330" s="37">
        <v>0.33839999999999998</v>
      </c>
      <c r="Q2330" s="36" t="s">
        <v>677</v>
      </c>
      <c r="R2330" s="36" t="s">
        <v>682</v>
      </c>
      <c r="S2330" s="47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</row>
    <row r="2331" spans="2:37">
      <c r="B2331" s="36" t="s">
        <v>7686</v>
      </c>
      <c r="C2331" s="36" t="s">
        <v>11914</v>
      </c>
      <c r="D2331" s="36" t="s">
        <v>11915</v>
      </c>
      <c r="E2331" s="36" t="s">
        <v>4879</v>
      </c>
      <c r="F2331" s="36" t="s">
        <v>679</v>
      </c>
      <c r="G2331" s="36" t="s">
        <v>674</v>
      </c>
      <c r="H2331" s="36" t="s">
        <v>675</v>
      </c>
      <c r="I2331" s="37">
        <v>3.1539999999999999</v>
      </c>
      <c r="J2331" s="38">
        <v>10145</v>
      </c>
      <c r="K2331" s="36" t="s">
        <v>249</v>
      </c>
      <c r="L2331" s="39">
        <v>43985</v>
      </c>
      <c r="M2331" s="39">
        <v>44188</v>
      </c>
      <c r="N2331" s="36" t="s">
        <v>1406</v>
      </c>
      <c r="O2331" s="36" t="s">
        <v>137</v>
      </c>
      <c r="P2331" s="37">
        <v>3.27E-2</v>
      </c>
      <c r="Q2331" s="36" t="s">
        <v>677</v>
      </c>
      <c r="R2331" s="36" t="s">
        <v>682</v>
      </c>
      <c r="S2331" s="47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</row>
    <row r="2332" spans="2:37">
      <c r="B2332" s="36" t="s">
        <v>7687</v>
      </c>
      <c r="C2332" s="36" t="s">
        <v>7688</v>
      </c>
      <c r="D2332" s="36" t="s">
        <v>4359</v>
      </c>
      <c r="E2332" s="36" t="s">
        <v>4879</v>
      </c>
      <c r="F2332" s="36" t="s">
        <v>679</v>
      </c>
      <c r="G2332" s="36" t="s">
        <v>692</v>
      </c>
      <c r="H2332" s="36" t="s">
        <v>675</v>
      </c>
      <c r="I2332" s="37">
        <v>3.1539999999999999</v>
      </c>
      <c r="J2332" s="38">
        <v>10145</v>
      </c>
      <c r="K2332" s="36" t="s">
        <v>249</v>
      </c>
      <c r="L2332" s="39">
        <v>43985</v>
      </c>
      <c r="M2332" s="39">
        <v>44188</v>
      </c>
      <c r="N2332" s="36" t="s">
        <v>1406</v>
      </c>
      <c r="O2332" s="36" t="s">
        <v>137</v>
      </c>
      <c r="P2332" s="37">
        <v>0.4007</v>
      </c>
      <c r="Q2332" s="36" t="s">
        <v>677</v>
      </c>
      <c r="R2332" s="36" t="s">
        <v>682</v>
      </c>
      <c r="S2332" s="47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</row>
    <row r="2333" spans="2:37">
      <c r="B2333" s="36" t="s">
        <v>11916</v>
      </c>
      <c r="C2333" s="36" t="s">
        <v>7689</v>
      </c>
      <c r="D2333" s="36" t="s">
        <v>4360</v>
      </c>
      <c r="E2333" s="36" t="s">
        <v>4879</v>
      </c>
      <c r="F2333" s="36" t="s">
        <v>679</v>
      </c>
      <c r="G2333" s="36" t="s">
        <v>674</v>
      </c>
      <c r="H2333" s="36" t="s">
        <v>675</v>
      </c>
      <c r="I2333" s="37">
        <v>3.3</v>
      </c>
      <c r="J2333" s="38">
        <v>10000</v>
      </c>
      <c r="K2333" s="36" t="s">
        <v>139</v>
      </c>
      <c r="L2333" s="39">
        <v>44004</v>
      </c>
      <c r="M2333" s="39">
        <v>44034</v>
      </c>
      <c r="N2333" s="36" t="s">
        <v>138</v>
      </c>
      <c r="O2333" s="36" t="s">
        <v>1489</v>
      </c>
      <c r="P2333" s="37">
        <v>8.0000000000000004E-4</v>
      </c>
      <c r="Q2333" s="36" t="s">
        <v>677</v>
      </c>
      <c r="R2333" s="36" t="s">
        <v>682</v>
      </c>
      <c r="S2333" s="47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</row>
    <row r="2334" spans="2:37">
      <c r="B2334" s="36" t="s">
        <v>11917</v>
      </c>
      <c r="C2334" s="36" t="s">
        <v>11918</v>
      </c>
      <c r="D2334" s="36" t="s">
        <v>579</v>
      </c>
      <c r="E2334" s="36" t="s">
        <v>4879</v>
      </c>
      <c r="F2334" s="36" t="s">
        <v>679</v>
      </c>
      <c r="G2334" s="36" t="s">
        <v>692</v>
      </c>
      <c r="H2334" s="36" t="s">
        <v>675</v>
      </c>
      <c r="I2334" s="37">
        <v>3.3</v>
      </c>
      <c r="J2334" s="38">
        <v>10000</v>
      </c>
      <c r="K2334" s="36" t="s">
        <v>139</v>
      </c>
      <c r="L2334" s="39">
        <v>44004</v>
      </c>
      <c r="M2334" s="39">
        <v>44034</v>
      </c>
      <c r="N2334" s="36" t="s">
        <v>138</v>
      </c>
      <c r="O2334" s="36" t="s">
        <v>1489</v>
      </c>
      <c r="P2334" s="37">
        <v>0.3831</v>
      </c>
      <c r="Q2334" s="36" t="s">
        <v>677</v>
      </c>
      <c r="R2334" s="36" t="s">
        <v>682</v>
      </c>
      <c r="S2334" s="47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</row>
    <row r="2335" spans="2:37">
      <c r="B2335" s="36" t="s">
        <v>7690</v>
      </c>
      <c r="C2335" s="36" t="s">
        <v>4361</v>
      </c>
      <c r="D2335" s="36" t="s">
        <v>7691</v>
      </c>
      <c r="E2335" s="36" t="s">
        <v>4879</v>
      </c>
      <c r="F2335" s="36" t="s">
        <v>679</v>
      </c>
      <c r="G2335" s="36" t="s">
        <v>674</v>
      </c>
      <c r="H2335" s="36" t="s">
        <v>675</v>
      </c>
      <c r="I2335" s="37">
        <v>3.2530000000000001</v>
      </c>
      <c r="J2335" s="38">
        <v>10145</v>
      </c>
      <c r="K2335" s="36" t="s">
        <v>249</v>
      </c>
      <c r="L2335" s="39">
        <v>44004</v>
      </c>
      <c r="M2335" s="39">
        <v>44188</v>
      </c>
      <c r="N2335" s="36" t="s">
        <v>1406</v>
      </c>
      <c r="O2335" s="36" t="s">
        <v>137</v>
      </c>
      <c r="P2335" s="37">
        <v>2.6100000000000002E-2</v>
      </c>
      <c r="Q2335" s="36" t="s">
        <v>677</v>
      </c>
      <c r="R2335" s="36" t="s">
        <v>682</v>
      </c>
      <c r="S2335" s="47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</row>
    <row r="2336" spans="2:37">
      <c r="B2336" s="36" t="s">
        <v>11919</v>
      </c>
      <c r="C2336" s="36" t="s">
        <v>11920</v>
      </c>
      <c r="D2336" s="36" t="s">
        <v>11921</v>
      </c>
      <c r="E2336" s="36" t="s">
        <v>4879</v>
      </c>
      <c r="F2336" s="36" t="s">
        <v>679</v>
      </c>
      <c r="G2336" s="36" t="s">
        <v>692</v>
      </c>
      <c r="H2336" s="36" t="s">
        <v>675</v>
      </c>
      <c r="I2336" s="37">
        <v>3.2530000000000001</v>
      </c>
      <c r="J2336" s="38">
        <v>10145</v>
      </c>
      <c r="K2336" s="36" t="s">
        <v>249</v>
      </c>
      <c r="L2336" s="39">
        <v>44004</v>
      </c>
      <c r="M2336" s="39">
        <v>44188</v>
      </c>
      <c r="N2336" s="36" t="s">
        <v>1406</v>
      </c>
      <c r="O2336" s="36" t="s">
        <v>137</v>
      </c>
      <c r="P2336" s="37">
        <v>0.42749999999999999</v>
      </c>
      <c r="Q2336" s="36" t="s">
        <v>677</v>
      </c>
      <c r="R2336" s="36" t="s">
        <v>682</v>
      </c>
      <c r="S2336" s="47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</row>
    <row r="2337" spans="2:37">
      <c r="B2337" s="36" t="s">
        <v>580</v>
      </c>
      <c r="C2337" s="36" t="s">
        <v>581</v>
      </c>
      <c r="D2337" s="36" t="s">
        <v>11922</v>
      </c>
      <c r="E2337" s="36" t="s">
        <v>4879</v>
      </c>
      <c r="F2337" s="36" t="s">
        <v>679</v>
      </c>
      <c r="G2337" s="36" t="s">
        <v>674</v>
      </c>
      <c r="H2337" s="36" t="s">
        <v>675</v>
      </c>
      <c r="I2337" s="37">
        <v>2.75</v>
      </c>
      <c r="J2337" s="38">
        <v>10000</v>
      </c>
      <c r="K2337" s="36" t="s">
        <v>1579</v>
      </c>
      <c r="L2337" s="39">
        <v>44011</v>
      </c>
      <c r="M2337" s="39">
        <v>44069</v>
      </c>
      <c r="N2337" s="36" t="s">
        <v>140</v>
      </c>
      <c r="O2337" s="36" t="s">
        <v>268</v>
      </c>
      <c r="P2337" s="37">
        <v>0.222</v>
      </c>
      <c r="Q2337" s="36" t="s">
        <v>677</v>
      </c>
      <c r="R2337" s="36" t="s">
        <v>682</v>
      </c>
      <c r="S2337" s="4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</row>
    <row r="2338" spans="2:37">
      <c r="B2338" s="36" t="s">
        <v>11923</v>
      </c>
      <c r="C2338" s="36" t="s">
        <v>7692</v>
      </c>
      <c r="D2338" s="36" t="s">
        <v>4362</v>
      </c>
      <c r="E2338" s="36" t="s">
        <v>4879</v>
      </c>
      <c r="F2338" s="36" t="s">
        <v>679</v>
      </c>
      <c r="G2338" s="36" t="s">
        <v>674</v>
      </c>
      <c r="H2338" s="36" t="s">
        <v>675</v>
      </c>
      <c r="I2338" s="37">
        <v>2.8</v>
      </c>
      <c r="J2338" s="38">
        <v>10000</v>
      </c>
      <c r="K2338" s="36" t="s">
        <v>1579</v>
      </c>
      <c r="L2338" s="39">
        <v>44011</v>
      </c>
      <c r="M2338" s="39">
        <v>44069</v>
      </c>
      <c r="N2338" s="36" t="s">
        <v>140</v>
      </c>
      <c r="O2338" s="36" t="s">
        <v>268</v>
      </c>
      <c r="P2338" s="37">
        <v>0.17249999999999999</v>
      </c>
      <c r="Q2338" s="36" t="s">
        <v>677</v>
      </c>
      <c r="R2338" s="36" t="s">
        <v>682</v>
      </c>
      <c r="S2338" s="47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</row>
    <row r="2339" spans="2:37">
      <c r="B2339" s="36" t="s">
        <v>7693</v>
      </c>
      <c r="C2339" s="36" t="s">
        <v>7694</v>
      </c>
      <c r="D2339" s="36" t="s">
        <v>7695</v>
      </c>
      <c r="E2339" s="36" t="s">
        <v>4879</v>
      </c>
      <c r="F2339" s="36" t="s">
        <v>679</v>
      </c>
      <c r="G2339" s="36" t="s">
        <v>674</v>
      </c>
      <c r="H2339" s="36" t="s">
        <v>675</v>
      </c>
      <c r="I2339" s="37">
        <v>2.85</v>
      </c>
      <c r="J2339" s="38">
        <v>10000</v>
      </c>
      <c r="K2339" s="36" t="s">
        <v>1579</v>
      </c>
      <c r="L2339" s="39">
        <v>44011</v>
      </c>
      <c r="M2339" s="39">
        <v>44069</v>
      </c>
      <c r="N2339" s="36" t="s">
        <v>140</v>
      </c>
      <c r="O2339" s="36" t="s">
        <v>268</v>
      </c>
      <c r="P2339" s="37">
        <v>0.1394</v>
      </c>
      <c r="Q2339" s="36" t="s">
        <v>677</v>
      </c>
      <c r="R2339" s="36" t="s">
        <v>682</v>
      </c>
      <c r="S2339" s="47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</row>
    <row r="2340" spans="2:37">
      <c r="B2340" s="36" t="s">
        <v>7696</v>
      </c>
      <c r="C2340" s="36" t="s">
        <v>4363</v>
      </c>
      <c r="D2340" s="36" t="s">
        <v>7697</v>
      </c>
      <c r="E2340" s="36" t="s">
        <v>4879</v>
      </c>
      <c r="F2340" s="36" t="s">
        <v>679</v>
      </c>
      <c r="G2340" s="36" t="s">
        <v>674</v>
      </c>
      <c r="H2340" s="36" t="s">
        <v>675</v>
      </c>
      <c r="I2340" s="37">
        <v>2.9</v>
      </c>
      <c r="J2340" s="38">
        <v>10000</v>
      </c>
      <c r="K2340" s="36" t="s">
        <v>1579</v>
      </c>
      <c r="L2340" s="39">
        <v>44011</v>
      </c>
      <c r="M2340" s="39">
        <v>44069</v>
      </c>
      <c r="N2340" s="36" t="s">
        <v>140</v>
      </c>
      <c r="O2340" s="36" t="s">
        <v>268</v>
      </c>
      <c r="P2340" s="37">
        <v>0.1087</v>
      </c>
      <c r="Q2340" s="36" t="s">
        <v>677</v>
      </c>
      <c r="R2340" s="36" t="s">
        <v>682</v>
      </c>
      <c r="S2340" s="47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</row>
    <row r="2341" spans="2:37">
      <c r="B2341" s="36" t="s">
        <v>7698</v>
      </c>
      <c r="C2341" s="36" t="s">
        <v>582</v>
      </c>
      <c r="D2341" s="36" t="s">
        <v>4364</v>
      </c>
      <c r="E2341" s="36" t="s">
        <v>4879</v>
      </c>
      <c r="F2341" s="36" t="s">
        <v>679</v>
      </c>
      <c r="G2341" s="36" t="s">
        <v>674</v>
      </c>
      <c r="H2341" s="36" t="s">
        <v>675</v>
      </c>
      <c r="I2341" s="37">
        <v>2.95</v>
      </c>
      <c r="J2341" s="38">
        <v>10000</v>
      </c>
      <c r="K2341" s="36" t="s">
        <v>1579</v>
      </c>
      <c r="L2341" s="39">
        <v>44011</v>
      </c>
      <c r="M2341" s="39">
        <v>44069</v>
      </c>
      <c r="N2341" s="36" t="s">
        <v>140</v>
      </c>
      <c r="O2341" s="36" t="s">
        <v>268</v>
      </c>
      <c r="P2341" s="37">
        <v>8.2500000000000004E-2</v>
      </c>
      <c r="Q2341" s="36" t="s">
        <v>677</v>
      </c>
      <c r="R2341" s="36" t="s">
        <v>682</v>
      </c>
      <c r="S2341" s="47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</row>
    <row r="2342" spans="2:37">
      <c r="B2342" s="36" t="s">
        <v>11924</v>
      </c>
      <c r="C2342" s="36" t="s">
        <v>7699</v>
      </c>
      <c r="D2342" s="36" t="s">
        <v>7700</v>
      </c>
      <c r="E2342" s="36" t="s">
        <v>4879</v>
      </c>
      <c r="F2342" s="36" t="s">
        <v>679</v>
      </c>
      <c r="G2342" s="36" t="s">
        <v>674</v>
      </c>
      <c r="H2342" s="36" t="s">
        <v>675</v>
      </c>
      <c r="I2342" s="37">
        <v>3</v>
      </c>
      <c r="J2342" s="38">
        <v>10000</v>
      </c>
      <c r="K2342" s="36" t="s">
        <v>1579</v>
      </c>
      <c r="L2342" s="39">
        <v>44011</v>
      </c>
      <c r="M2342" s="39">
        <v>44069</v>
      </c>
      <c r="N2342" s="36" t="s">
        <v>140</v>
      </c>
      <c r="O2342" s="36" t="s">
        <v>268</v>
      </c>
      <c r="P2342" s="37">
        <v>6.1100000000000002E-2</v>
      </c>
      <c r="Q2342" s="36" t="s">
        <v>677</v>
      </c>
      <c r="R2342" s="36" t="s">
        <v>682</v>
      </c>
      <c r="S2342" s="47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</row>
    <row r="2343" spans="2:37">
      <c r="B2343" s="36" t="s">
        <v>583</v>
      </c>
      <c r="C2343" s="36" t="s">
        <v>7701</v>
      </c>
      <c r="D2343" s="36" t="s">
        <v>7702</v>
      </c>
      <c r="E2343" s="36" t="s">
        <v>4879</v>
      </c>
      <c r="F2343" s="36" t="s">
        <v>679</v>
      </c>
      <c r="G2343" s="36" t="s">
        <v>674</v>
      </c>
      <c r="H2343" s="36" t="s">
        <v>675</v>
      </c>
      <c r="I2343" s="37">
        <v>3.1</v>
      </c>
      <c r="J2343" s="38">
        <v>10000</v>
      </c>
      <c r="K2343" s="36" t="s">
        <v>1579</v>
      </c>
      <c r="L2343" s="39">
        <v>44011</v>
      </c>
      <c r="M2343" s="39">
        <v>44069</v>
      </c>
      <c r="N2343" s="36" t="s">
        <v>140</v>
      </c>
      <c r="O2343" s="36" t="s">
        <v>268</v>
      </c>
      <c r="P2343" s="37">
        <v>3.2399999999999998E-2</v>
      </c>
      <c r="Q2343" s="36" t="s">
        <v>677</v>
      </c>
      <c r="R2343" s="36" t="s">
        <v>682</v>
      </c>
      <c r="S2343" s="47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</row>
    <row r="2344" spans="2:37">
      <c r="B2344" s="36" t="s">
        <v>11925</v>
      </c>
      <c r="C2344" s="36" t="s">
        <v>11926</v>
      </c>
      <c r="D2344" s="36" t="s">
        <v>4365</v>
      </c>
      <c r="E2344" s="36" t="s">
        <v>4879</v>
      </c>
      <c r="F2344" s="36" t="s">
        <v>679</v>
      </c>
      <c r="G2344" s="36" t="s">
        <v>674</v>
      </c>
      <c r="H2344" s="36" t="s">
        <v>675</v>
      </c>
      <c r="I2344" s="37">
        <v>3.2</v>
      </c>
      <c r="J2344" s="38">
        <v>10000</v>
      </c>
      <c r="K2344" s="36" t="s">
        <v>1579</v>
      </c>
      <c r="L2344" s="39">
        <v>44011</v>
      </c>
      <c r="M2344" s="39">
        <v>44069</v>
      </c>
      <c r="N2344" s="36" t="s">
        <v>140</v>
      </c>
      <c r="O2344" s="36" t="s">
        <v>268</v>
      </c>
      <c r="P2344" s="37">
        <v>1.78E-2</v>
      </c>
      <c r="Q2344" s="36" t="s">
        <v>677</v>
      </c>
      <c r="R2344" s="36" t="s">
        <v>682</v>
      </c>
      <c r="S2344" s="47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</row>
    <row r="2345" spans="2:37">
      <c r="B2345" s="36" t="s">
        <v>584</v>
      </c>
      <c r="C2345" s="36" t="s">
        <v>11927</v>
      </c>
      <c r="D2345" s="36" t="s">
        <v>4366</v>
      </c>
      <c r="E2345" s="36" t="s">
        <v>4879</v>
      </c>
      <c r="F2345" s="36" t="s">
        <v>679</v>
      </c>
      <c r="G2345" s="36" t="s">
        <v>674</v>
      </c>
      <c r="H2345" s="36" t="s">
        <v>675</v>
      </c>
      <c r="I2345" s="37">
        <v>3.3</v>
      </c>
      <c r="J2345" s="38">
        <v>10000</v>
      </c>
      <c r="K2345" s="36" t="s">
        <v>1579</v>
      </c>
      <c r="L2345" s="39">
        <v>44011</v>
      </c>
      <c r="M2345" s="39">
        <v>44069</v>
      </c>
      <c r="N2345" s="36" t="s">
        <v>140</v>
      </c>
      <c r="O2345" s="36" t="s">
        <v>268</v>
      </c>
      <c r="P2345" s="37">
        <v>9.4999999999999998E-3</v>
      </c>
      <c r="Q2345" s="36" t="s">
        <v>677</v>
      </c>
      <c r="R2345" s="36" t="s">
        <v>682</v>
      </c>
      <c r="S2345" s="47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</row>
    <row r="2346" spans="2:37">
      <c r="B2346" s="36" t="s">
        <v>11928</v>
      </c>
      <c r="C2346" s="36" t="s">
        <v>7703</v>
      </c>
      <c r="D2346" s="36" t="s">
        <v>7704</v>
      </c>
      <c r="E2346" s="36" t="s">
        <v>4879</v>
      </c>
      <c r="F2346" s="36" t="s">
        <v>679</v>
      </c>
      <c r="G2346" s="36" t="s">
        <v>692</v>
      </c>
      <c r="H2346" s="36" t="s">
        <v>675</v>
      </c>
      <c r="I2346" s="37">
        <v>2.75</v>
      </c>
      <c r="J2346" s="38">
        <v>10000</v>
      </c>
      <c r="K2346" s="36" t="s">
        <v>1579</v>
      </c>
      <c r="L2346" s="39">
        <v>44011</v>
      </c>
      <c r="M2346" s="39">
        <v>44069</v>
      </c>
      <c r="N2346" s="36" t="s">
        <v>140</v>
      </c>
      <c r="O2346" s="36" t="s">
        <v>268</v>
      </c>
      <c r="P2346" s="37">
        <v>3.2599999999999997E-2</v>
      </c>
      <c r="Q2346" s="36" t="s">
        <v>677</v>
      </c>
      <c r="R2346" s="36" t="s">
        <v>682</v>
      </c>
      <c r="S2346" s="47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</row>
    <row r="2347" spans="2:37">
      <c r="B2347" s="36" t="s">
        <v>7705</v>
      </c>
      <c r="C2347" s="36" t="s">
        <v>11929</v>
      </c>
      <c r="D2347" s="36" t="s">
        <v>11930</v>
      </c>
      <c r="E2347" s="36" t="s">
        <v>4879</v>
      </c>
      <c r="F2347" s="36" t="s">
        <v>679</v>
      </c>
      <c r="G2347" s="36" t="s">
        <v>692</v>
      </c>
      <c r="H2347" s="36" t="s">
        <v>675</v>
      </c>
      <c r="I2347" s="37">
        <v>2.8</v>
      </c>
      <c r="J2347" s="38">
        <v>10000</v>
      </c>
      <c r="K2347" s="36" t="s">
        <v>1579</v>
      </c>
      <c r="L2347" s="39">
        <v>44011</v>
      </c>
      <c r="M2347" s="39">
        <v>44069</v>
      </c>
      <c r="N2347" s="36" t="s">
        <v>140</v>
      </c>
      <c r="O2347" s="36" t="s">
        <v>268</v>
      </c>
      <c r="P2347" s="37">
        <v>4.2500000000000003E-2</v>
      </c>
      <c r="Q2347" s="36" t="s">
        <v>677</v>
      </c>
      <c r="R2347" s="36" t="s">
        <v>682</v>
      </c>
      <c r="S2347" s="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</row>
    <row r="2348" spans="2:37">
      <c r="B2348" s="36" t="s">
        <v>4367</v>
      </c>
      <c r="C2348" s="36" t="s">
        <v>11931</v>
      </c>
      <c r="D2348" s="36" t="s">
        <v>11932</v>
      </c>
      <c r="E2348" s="36" t="s">
        <v>4879</v>
      </c>
      <c r="F2348" s="36" t="s">
        <v>679</v>
      </c>
      <c r="G2348" s="36" t="s">
        <v>692</v>
      </c>
      <c r="H2348" s="36" t="s">
        <v>675</v>
      </c>
      <c r="I2348" s="37">
        <v>2.85</v>
      </c>
      <c r="J2348" s="38">
        <v>10000</v>
      </c>
      <c r="K2348" s="36" t="s">
        <v>1579</v>
      </c>
      <c r="L2348" s="39">
        <v>44011</v>
      </c>
      <c r="M2348" s="39">
        <v>44069</v>
      </c>
      <c r="N2348" s="36" t="s">
        <v>140</v>
      </c>
      <c r="O2348" s="36" t="s">
        <v>268</v>
      </c>
      <c r="P2348" s="37">
        <v>5.5800000000000002E-2</v>
      </c>
      <c r="Q2348" s="36" t="s">
        <v>677</v>
      </c>
      <c r="R2348" s="36" t="s">
        <v>682</v>
      </c>
      <c r="S2348" s="47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</row>
    <row r="2349" spans="2:37">
      <c r="B2349" s="36" t="s">
        <v>4368</v>
      </c>
      <c r="C2349" s="36" t="s">
        <v>7706</v>
      </c>
      <c r="D2349" s="36" t="s">
        <v>4369</v>
      </c>
      <c r="E2349" s="36" t="s">
        <v>4879</v>
      </c>
      <c r="F2349" s="36" t="s">
        <v>679</v>
      </c>
      <c r="G2349" s="36" t="s">
        <v>692</v>
      </c>
      <c r="H2349" s="36" t="s">
        <v>675</v>
      </c>
      <c r="I2349" s="37">
        <v>2.9</v>
      </c>
      <c r="J2349" s="38">
        <v>10000</v>
      </c>
      <c r="K2349" s="36" t="s">
        <v>1579</v>
      </c>
      <c r="L2349" s="39">
        <v>44011</v>
      </c>
      <c r="M2349" s="39">
        <v>44069</v>
      </c>
      <c r="N2349" s="36" t="s">
        <v>140</v>
      </c>
      <c r="O2349" s="36" t="s">
        <v>268</v>
      </c>
      <c r="P2349" s="37">
        <v>7.2900000000000006E-2</v>
      </c>
      <c r="Q2349" s="36" t="s">
        <v>677</v>
      </c>
      <c r="R2349" s="36" t="s">
        <v>682</v>
      </c>
      <c r="S2349" s="47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</row>
    <row r="2350" spans="2:37">
      <c r="B2350" s="36" t="s">
        <v>7707</v>
      </c>
      <c r="C2350" s="36" t="s">
        <v>7708</v>
      </c>
      <c r="D2350" s="36" t="s">
        <v>7709</v>
      </c>
      <c r="E2350" s="36" t="s">
        <v>4879</v>
      </c>
      <c r="F2350" s="36" t="s">
        <v>679</v>
      </c>
      <c r="G2350" s="36" t="s">
        <v>692</v>
      </c>
      <c r="H2350" s="36" t="s">
        <v>675</v>
      </c>
      <c r="I2350" s="37">
        <v>2.95</v>
      </c>
      <c r="J2350" s="38">
        <v>10000</v>
      </c>
      <c r="K2350" s="36" t="s">
        <v>1579</v>
      </c>
      <c r="L2350" s="39">
        <v>44011</v>
      </c>
      <c r="M2350" s="39">
        <v>44069</v>
      </c>
      <c r="N2350" s="36" t="s">
        <v>140</v>
      </c>
      <c r="O2350" s="36" t="s">
        <v>268</v>
      </c>
      <c r="P2350" s="37">
        <v>9.4200000000000006E-2</v>
      </c>
      <c r="Q2350" s="36" t="s">
        <v>677</v>
      </c>
      <c r="R2350" s="36" t="s">
        <v>682</v>
      </c>
      <c r="S2350" s="47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</row>
    <row r="2351" spans="2:37">
      <c r="B2351" s="36" t="s">
        <v>7710</v>
      </c>
      <c r="C2351" s="36" t="s">
        <v>4370</v>
      </c>
      <c r="D2351" s="36" t="s">
        <v>7711</v>
      </c>
      <c r="E2351" s="36" t="s">
        <v>4879</v>
      </c>
      <c r="F2351" s="36" t="s">
        <v>679</v>
      </c>
      <c r="G2351" s="36" t="s">
        <v>692</v>
      </c>
      <c r="H2351" s="36" t="s">
        <v>675</v>
      </c>
      <c r="I2351" s="37">
        <v>3</v>
      </c>
      <c r="J2351" s="38">
        <v>10000</v>
      </c>
      <c r="K2351" s="36" t="s">
        <v>1579</v>
      </c>
      <c r="L2351" s="39">
        <v>44011</v>
      </c>
      <c r="M2351" s="39">
        <v>44069</v>
      </c>
      <c r="N2351" s="36" t="s">
        <v>140</v>
      </c>
      <c r="O2351" s="36" t="s">
        <v>268</v>
      </c>
      <c r="P2351" s="37">
        <v>0.1239</v>
      </c>
      <c r="Q2351" s="36" t="s">
        <v>677</v>
      </c>
      <c r="R2351" s="36" t="s">
        <v>682</v>
      </c>
      <c r="S2351" s="47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</row>
    <row r="2352" spans="2:37">
      <c r="B2352" s="36" t="s">
        <v>585</v>
      </c>
      <c r="C2352" s="36" t="s">
        <v>586</v>
      </c>
      <c r="D2352" s="36" t="s">
        <v>7712</v>
      </c>
      <c r="E2352" s="36" t="s">
        <v>4879</v>
      </c>
      <c r="F2352" s="36" t="s">
        <v>679</v>
      </c>
      <c r="G2352" s="36" t="s">
        <v>692</v>
      </c>
      <c r="H2352" s="36" t="s">
        <v>675</v>
      </c>
      <c r="I2352" s="37">
        <v>3.1</v>
      </c>
      <c r="J2352" s="38">
        <v>10000</v>
      </c>
      <c r="K2352" s="36" t="s">
        <v>1579</v>
      </c>
      <c r="L2352" s="39">
        <v>44011</v>
      </c>
      <c r="M2352" s="39">
        <v>44069</v>
      </c>
      <c r="N2352" s="36" t="s">
        <v>140</v>
      </c>
      <c r="O2352" s="36" t="s">
        <v>268</v>
      </c>
      <c r="P2352" s="37">
        <v>0.19500000000000001</v>
      </c>
      <c r="Q2352" s="36" t="s">
        <v>677</v>
      </c>
      <c r="R2352" s="36" t="s">
        <v>682</v>
      </c>
      <c r="S2352" s="47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</row>
    <row r="2353" spans="2:37">
      <c r="B2353" s="36" t="s">
        <v>11933</v>
      </c>
      <c r="C2353" s="36" t="s">
        <v>4371</v>
      </c>
      <c r="D2353" s="36" t="s">
        <v>7713</v>
      </c>
      <c r="E2353" s="36" t="s">
        <v>4879</v>
      </c>
      <c r="F2353" s="36" t="s">
        <v>679</v>
      </c>
      <c r="G2353" s="36" t="s">
        <v>692</v>
      </c>
      <c r="H2353" s="36" t="s">
        <v>675</v>
      </c>
      <c r="I2353" s="37">
        <v>3.2</v>
      </c>
      <c r="J2353" s="38">
        <v>10000</v>
      </c>
      <c r="K2353" s="36" t="s">
        <v>1579</v>
      </c>
      <c r="L2353" s="39">
        <v>44011</v>
      </c>
      <c r="M2353" s="39">
        <v>44069</v>
      </c>
      <c r="N2353" s="36" t="s">
        <v>140</v>
      </c>
      <c r="O2353" s="36" t="s">
        <v>268</v>
      </c>
      <c r="P2353" s="37">
        <v>0.28589999999999999</v>
      </c>
      <c r="Q2353" s="36" t="s">
        <v>677</v>
      </c>
      <c r="R2353" s="36" t="s">
        <v>682</v>
      </c>
      <c r="S2353" s="47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</row>
    <row r="2354" spans="2:37">
      <c r="B2354" s="36" t="s">
        <v>11934</v>
      </c>
      <c r="C2354" s="36" t="s">
        <v>11935</v>
      </c>
      <c r="D2354" s="36" t="s">
        <v>4372</v>
      </c>
      <c r="E2354" s="36" t="s">
        <v>4879</v>
      </c>
      <c r="F2354" s="36" t="s">
        <v>679</v>
      </c>
      <c r="G2354" s="36" t="s">
        <v>692</v>
      </c>
      <c r="H2354" s="36" t="s">
        <v>675</v>
      </c>
      <c r="I2354" s="37">
        <v>3.3</v>
      </c>
      <c r="J2354" s="38">
        <v>10000</v>
      </c>
      <c r="K2354" s="36" t="s">
        <v>1579</v>
      </c>
      <c r="L2354" s="39">
        <v>44011</v>
      </c>
      <c r="M2354" s="39">
        <v>44069</v>
      </c>
      <c r="N2354" s="36" t="s">
        <v>11936</v>
      </c>
      <c r="O2354" s="36" t="s">
        <v>268</v>
      </c>
      <c r="P2354" s="37">
        <v>0.37790000000000001</v>
      </c>
      <c r="Q2354" s="36" t="s">
        <v>677</v>
      </c>
      <c r="R2354" s="36" t="s">
        <v>682</v>
      </c>
      <c r="S2354" s="47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</row>
    <row r="2355" spans="2:37">
      <c r="B2355" s="36" t="s">
        <v>7714</v>
      </c>
      <c r="C2355" s="36" t="s">
        <v>4373</v>
      </c>
      <c r="D2355" s="36" t="s">
        <v>11937</v>
      </c>
      <c r="E2355" s="36" t="s">
        <v>4879</v>
      </c>
      <c r="F2355" s="36" t="s">
        <v>679</v>
      </c>
      <c r="G2355" s="36" t="s">
        <v>674</v>
      </c>
      <c r="H2355" s="36" t="s">
        <v>675</v>
      </c>
      <c r="I2355" s="37">
        <v>3.4</v>
      </c>
      <c r="J2355" s="38">
        <v>10000</v>
      </c>
      <c r="K2355" s="36" t="s">
        <v>139</v>
      </c>
      <c r="L2355" s="39">
        <v>44014</v>
      </c>
      <c r="M2355" s="39">
        <v>44034</v>
      </c>
      <c r="N2355" s="36" t="s">
        <v>138</v>
      </c>
      <c r="O2355" s="36" t="s">
        <v>1489</v>
      </c>
      <c r="P2355" s="37">
        <v>4.0000000000000002E-4</v>
      </c>
      <c r="Q2355" s="36" t="s">
        <v>677</v>
      </c>
      <c r="R2355" s="36" t="s">
        <v>682</v>
      </c>
      <c r="S2355" s="47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</row>
    <row r="2356" spans="2:37">
      <c r="B2356" s="36" t="s">
        <v>587</v>
      </c>
      <c r="C2356" s="36" t="s">
        <v>7715</v>
      </c>
      <c r="D2356" s="36" t="s">
        <v>7716</v>
      </c>
      <c r="E2356" s="36" t="s">
        <v>4879</v>
      </c>
      <c r="F2356" s="36" t="s">
        <v>679</v>
      </c>
      <c r="G2356" s="36" t="s">
        <v>692</v>
      </c>
      <c r="H2356" s="36" t="s">
        <v>675</v>
      </c>
      <c r="I2356" s="37">
        <v>3.4</v>
      </c>
      <c r="J2356" s="38">
        <v>10000</v>
      </c>
      <c r="K2356" s="36" t="s">
        <v>139</v>
      </c>
      <c r="L2356" s="39">
        <v>44014</v>
      </c>
      <c r="M2356" s="39">
        <v>44034</v>
      </c>
      <c r="N2356" s="36" t="s">
        <v>138</v>
      </c>
      <c r="O2356" s="36" t="s">
        <v>1489</v>
      </c>
      <c r="P2356" s="37">
        <v>0.37680000000000002</v>
      </c>
      <c r="Q2356" s="36" t="s">
        <v>677</v>
      </c>
      <c r="R2356" s="36" t="s">
        <v>682</v>
      </c>
      <c r="S2356" s="47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</row>
    <row r="2357" spans="2:37">
      <c r="B2357" s="36" t="s">
        <v>4374</v>
      </c>
      <c r="C2357" s="36" t="s">
        <v>7717</v>
      </c>
      <c r="D2357" s="36" t="s">
        <v>7718</v>
      </c>
      <c r="E2357" s="36" t="s">
        <v>4879</v>
      </c>
      <c r="F2357" s="36" t="s">
        <v>679</v>
      </c>
      <c r="G2357" s="36" t="s">
        <v>674</v>
      </c>
      <c r="H2357" s="36" t="s">
        <v>675</v>
      </c>
      <c r="I2357" s="37">
        <v>3.4</v>
      </c>
      <c r="J2357" s="38">
        <v>10000</v>
      </c>
      <c r="K2357" s="36" t="s">
        <v>1579</v>
      </c>
      <c r="L2357" s="39">
        <v>44014</v>
      </c>
      <c r="M2357" s="39">
        <v>44069</v>
      </c>
      <c r="N2357" s="36" t="s">
        <v>140</v>
      </c>
      <c r="O2357" s="36" t="s">
        <v>268</v>
      </c>
      <c r="P2357" s="37">
        <v>3.7000000000000002E-3</v>
      </c>
      <c r="Q2357" s="36" t="s">
        <v>677</v>
      </c>
      <c r="R2357" s="36" t="s">
        <v>682</v>
      </c>
      <c r="S2357" s="4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</row>
    <row r="2358" spans="2:37">
      <c r="B2358" s="36" t="s">
        <v>7719</v>
      </c>
      <c r="C2358" s="36" t="s">
        <v>11938</v>
      </c>
      <c r="D2358" s="36" t="s">
        <v>4375</v>
      </c>
      <c r="E2358" s="36" t="s">
        <v>4879</v>
      </c>
      <c r="F2358" s="36" t="s">
        <v>679</v>
      </c>
      <c r="G2358" s="36" t="s">
        <v>692</v>
      </c>
      <c r="H2358" s="36" t="s">
        <v>675</v>
      </c>
      <c r="I2358" s="37">
        <v>3.4</v>
      </c>
      <c r="J2358" s="38">
        <v>10000</v>
      </c>
      <c r="K2358" s="36" t="s">
        <v>1579</v>
      </c>
      <c r="L2358" s="39">
        <v>44014</v>
      </c>
      <c r="M2358" s="39">
        <v>44069</v>
      </c>
      <c r="N2358" s="36" t="s">
        <v>140</v>
      </c>
      <c r="O2358" s="36" t="s">
        <v>268</v>
      </c>
      <c r="P2358" s="37">
        <v>0.38750000000000001</v>
      </c>
      <c r="Q2358" s="36" t="s">
        <v>677</v>
      </c>
      <c r="R2358" s="36" t="s">
        <v>682</v>
      </c>
      <c r="S2358" s="47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</row>
    <row r="2359" spans="2:37">
      <c r="B2359" s="36" t="s">
        <v>7720</v>
      </c>
      <c r="C2359" s="36" t="s">
        <v>7721</v>
      </c>
      <c r="D2359" s="36" t="s">
        <v>7722</v>
      </c>
      <c r="E2359" s="36" t="s">
        <v>4879</v>
      </c>
      <c r="F2359" s="36" t="s">
        <v>679</v>
      </c>
      <c r="G2359" s="36" t="s">
        <v>674</v>
      </c>
      <c r="H2359" s="36" t="s">
        <v>675</v>
      </c>
      <c r="I2359" s="37">
        <v>3.351</v>
      </c>
      <c r="J2359" s="38">
        <v>10145</v>
      </c>
      <c r="K2359" s="36" t="s">
        <v>249</v>
      </c>
      <c r="L2359" s="39">
        <v>44014</v>
      </c>
      <c r="M2359" s="39">
        <v>44188</v>
      </c>
      <c r="N2359" s="36" t="s">
        <v>1406</v>
      </c>
      <c r="O2359" s="36" t="s">
        <v>137</v>
      </c>
      <c r="P2359" s="37">
        <v>2.9399999999999999E-2</v>
      </c>
      <c r="Q2359" s="36" t="s">
        <v>677</v>
      </c>
      <c r="R2359" s="36" t="s">
        <v>682</v>
      </c>
      <c r="S2359" s="47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</row>
    <row r="2360" spans="2:37">
      <c r="B2360" s="36" t="s">
        <v>7723</v>
      </c>
      <c r="C2360" s="36" t="s">
        <v>7724</v>
      </c>
      <c r="D2360" s="36" t="s">
        <v>7725</v>
      </c>
      <c r="E2360" s="36" t="s">
        <v>4879</v>
      </c>
      <c r="F2360" s="36" t="s">
        <v>679</v>
      </c>
      <c r="G2360" s="36" t="s">
        <v>692</v>
      </c>
      <c r="H2360" s="36" t="s">
        <v>675</v>
      </c>
      <c r="I2360" s="37">
        <v>3.351</v>
      </c>
      <c r="J2360" s="38">
        <v>10145</v>
      </c>
      <c r="K2360" s="36" t="s">
        <v>249</v>
      </c>
      <c r="L2360" s="39">
        <v>44014</v>
      </c>
      <c r="M2360" s="39">
        <v>44188</v>
      </c>
      <c r="N2360" s="36" t="s">
        <v>1406</v>
      </c>
      <c r="O2360" s="36" t="s">
        <v>137</v>
      </c>
      <c r="P2360" s="37">
        <v>0.4294</v>
      </c>
      <c r="Q2360" s="36" t="s">
        <v>677</v>
      </c>
      <c r="R2360" s="36" t="s">
        <v>682</v>
      </c>
      <c r="S2360" s="47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</row>
    <row r="2361" spans="2:37">
      <c r="B2361" s="36" t="s">
        <v>588</v>
      </c>
      <c r="C2361" s="36" t="s">
        <v>7726</v>
      </c>
      <c r="D2361" s="36" t="s">
        <v>4376</v>
      </c>
      <c r="E2361" s="36" t="s">
        <v>4879</v>
      </c>
      <c r="F2361" s="36" t="s">
        <v>679</v>
      </c>
      <c r="G2361" s="36" t="s">
        <v>674</v>
      </c>
      <c r="H2361" s="36" t="s">
        <v>675</v>
      </c>
      <c r="I2361" s="37">
        <v>3.5</v>
      </c>
      <c r="J2361" s="38">
        <v>10000</v>
      </c>
      <c r="K2361" s="36" t="s">
        <v>139</v>
      </c>
      <c r="L2361" s="39">
        <v>44015</v>
      </c>
      <c r="M2361" s="39">
        <v>44034</v>
      </c>
      <c r="N2361" s="36" t="s">
        <v>138</v>
      </c>
      <c r="O2361" s="36" t="s">
        <v>1489</v>
      </c>
      <c r="P2361" s="37">
        <v>2.5999999999999999E-3</v>
      </c>
      <c r="Q2361" s="36" t="s">
        <v>677</v>
      </c>
      <c r="R2361" s="36" t="s">
        <v>682</v>
      </c>
      <c r="S2361" s="47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</row>
    <row r="2362" spans="2:37">
      <c r="B2362" s="36" t="s">
        <v>7727</v>
      </c>
      <c r="C2362" s="36" t="s">
        <v>589</v>
      </c>
      <c r="D2362" s="36" t="s">
        <v>7728</v>
      </c>
      <c r="E2362" s="36" t="s">
        <v>4879</v>
      </c>
      <c r="F2362" s="36" t="s">
        <v>679</v>
      </c>
      <c r="G2362" s="36" t="s">
        <v>692</v>
      </c>
      <c r="H2362" s="36" t="s">
        <v>675</v>
      </c>
      <c r="I2362" s="37">
        <v>3.5</v>
      </c>
      <c r="J2362" s="38">
        <v>10000</v>
      </c>
      <c r="K2362" s="36" t="s">
        <v>139</v>
      </c>
      <c r="L2362" s="39">
        <v>44015</v>
      </c>
      <c r="M2362" s="39">
        <v>44034</v>
      </c>
      <c r="N2362" s="36" t="s">
        <v>138</v>
      </c>
      <c r="O2362" s="36" t="s">
        <v>1489</v>
      </c>
      <c r="P2362" s="37">
        <v>0.39700000000000002</v>
      </c>
      <c r="Q2362" s="36" t="s">
        <v>677</v>
      </c>
      <c r="R2362" s="36" t="s">
        <v>682</v>
      </c>
      <c r="S2362" s="47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</row>
    <row r="2363" spans="2:37">
      <c r="B2363" s="36" t="s">
        <v>7729</v>
      </c>
      <c r="C2363" s="36" t="s">
        <v>7730</v>
      </c>
      <c r="D2363" s="36" t="s">
        <v>4377</v>
      </c>
      <c r="E2363" s="36" t="s">
        <v>4879</v>
      </c>
      <c r="F2363" s="36" t="s">
        <v>679</v>
      </c>
      <c r="G2363" s="36" t="s">
        <v>674</v>
      </c>
      <c r="H2363" s="36" t="s">
        <v>675</v>
      </c>
      <c r="I2363" s="37">
        <v>3.5</v>
      </c>
      <c r="J2363" s="38">
        <v>10000</v>
      </c>
      <c r="K2363" s="36" t="s">
        <v>1579</v>
      </c>
      <c r="L2363" s="39">
        <v>44015</v>
      </c>
      <c r="M2363" s="39">
        <v>44069</v>
      </c>
      <c r="N2363" s="36" t="s">
        <v>140</v>
      </c>
      <c r="O2363" s="36" t="s">
        <v>268</v>
      </c>
      <c r="P2363" s="37">
        <v>1.0800000000000001E-2</v>
      </c>
      <c r="Q2363" s="36" t="s">
        <v>677</v>
      </c>
      <c r="R2363" s="36" t="s">
        <v>682</v>
      </c>
      <c r="S2363" s="47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</row>
    <row r="2364" spans="2:37">
      <c r="B2364" s="36" t="s">
        <v>7731</v>
      </c>
      <c r="C2364" s="36" t="s">
        <v>7732</v>
      </c>
      <c r="D2364" s="36" t="s">
        <v>4378</v>
      </c>
      <c r="E2364" s="36" t="s">
        <v>4879</v>
      </c>
      <c r="F2364" s="36" t="s">
        <v>679</v>
      </c>
      <c r="G2364" s="36" t="s">
        <v>692</v>
      </c>
      <c r="H2364" s="36" t="s">
        <v>675</v>
      </c>
      <c r="I2364" s="37">
        <v>3.5</v>
      </c>
      <c r="J2364" s="38">
        <v>10000</v>
      </c>
      <c r="K2364" s="36" t="s">
        <v>1579</v>
      </c>
      <c r="L2364" s="39">
        <v>44015</v>
      </c>
      <c r="M2364" s="39">
        <v>44069</v>
      </c>
      <c r="N2364" s="36" t="s">
        <v>140</v>
      </c>
      <c r="O2364" s="36" t="s">
        <v>268</v>
      </c>
      <c r="P2364" s="37">
        <v>0.40129999999999999</v>
      </c>
      <c r="Q2364" s="36" t="s">
        <v>677</v>
      </c>
      <c r="R2364" s="36" t="s">
        <v>682</v>
      </c>
      <c r="S2364" s="47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</row>
    <row r="2365" spans="2:37">
      <c r="B2365" s="36" t="s">
        <v>7733</v>
      </c>
      <c r="C2365" s="36" t="s">
        <v>4379</v>
      </c>
      <c r="D2365" s="36" t="s">
        <v>4380</v>
      </c>
      <c r="E2365" s="36" t="s">
        <v>4879</v>
      </c>
      <c r="F2365" s="36" t="s">
        <v>679</v>
      </c>
      <c r="G2365" s="36" t="s">
        <v>674</v>
      </c>
      <c r="H2365" s="36" t="s">
        <v>675</v>
      </c>
      <c r="I2365" s="37">
        <v>3.5</v>
      </c>
      <c r="J2365" s="38">
        <v>10000</v>
      </c>
      <c r="K2365" s="36" t="s">
        <v>228</v>
      </c>
      <c r="L2365" s="39">
        <v>44015</v>
      </c>
      <c r="M2365" s="39">
        <v>44097</v>
      </c>
      <c r="N2365" s="36" t="s">
        <v>141</v>
      </c>
      <c r="O2365" s="36" t="s">
        <v>1075</v>
      </c>
      <c r="P2365" s="37">
        <v>2.0299999999999999E-2</v>
      </c>
      <c r="Q2365" s="36" t="s">
        <v>677</v>
      </c>
      <c r="R2365" s="36" t="s">
        <v>682</v>
      </c>
      <c r="S2365" s="47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</row>
    <row r="2366" spans="2:37">
      <c r="B2366" s="36" t="s">
        <v>11939</v>
      </c>
      <c r="C2366" s="36" t="s">
        <v>590</v>
      </c>
      <c r="D2366" s="36" t="s">
        <v>4381</v>
      </c>
      <c r="E2366" s="36" t="s">
        <v>4879</v>
      </c>
      <c r="F2366" s="36" t="s">
        <v>679</v>
      </c>
      <c r="G2366" s="36" t="s">
        <v>692</v>
      </c>
      <c r="H2366" s="36" t="s">
        <v>675</v>
      </c>
      <c r="I2366" s="37">
        <v>3.5</v>
      </c>
      <c r="J2366" s="38">
        <v>10000</v>
      </c>
      <c r="K2366" s="36" t="s">
        <v>228</v>
      </c>
      <c r="L2366" s="39">
        <v>44015</v>
      </c>
      <c r="M2366" s="39">
        <v>44097</v>
      </c>
      <c r="N2366" s="36" t="s">
        <v>141</v>
      </c>
      <c r="O2366" s="36" t="s">
        <v>1075</v>
      </c>
      <c r="P2366" s="37">
        <v>0.40699999999999997</v>
      </c>
      <c r="Q2366" s="36" t="s">
        <v>677</v>
      </c>
      <c r="R2366" s="36" t="s">
        <v>682</v>
      </c>
      <c r="S2366" s="47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</row>
    <row r="2367" spans="2:37">
      <c r="B2367" s="36" t="s">
        <v>7734</v>
      </c>
      <c r="C2367" s="36" t="s">
        <v>7735</v>
      </c>
      <c r="D2367" s="36" t="s">
        <v>591</v>
      </c>
      <c r="E2367" s="36" t="s">
        <v>4879</v>
      </c>
      <c r="F2367" s="36" t="s">
        <v>679</v>
      </c>
      <c r="G2367" s="36" t="s">
        <v>674</v>
      </c>
      <c r="H2367" s="36" t="s">
        <v>675</v>
      </c>
      <c r="I2367" s="37">
        <v>3.45</v>
      </c>
      <c r="J2367" s="38">
        <v>10145</v>
      </c>
      <c r="K2367" s="36" t="s">
        <v>249</v>
      </c>
      <c r="L2367" s="39">
        <v>44015</v>
      </c>
      <c r="M2367" s="39">
        <v>44188</v>
      </c>
      <c r="N2367" s="36" t="s">
        <v>1406</v>
      </c>
      <c r="O2367" s="36" t="s">
        <v>137</v>
      </c>
      <c r="P2367" s="37">
        <v>5.4399999999999997E-2</v>
      </c>
      <c r="Q2367" s="36" t="s">
        <v>677</v>
      </c>
      <c r="R2367" s="36" t="s">
        <v>682</v>
      </c>
      <c r="S2367" s="4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</row>
    <row r="2368" spans="2:37">
      <c r="B2368" s="36" t="s">
        <v>4382</v>
      </c>
      <c r="C2368" s="36" t="s">
        <v>592</v>
      </c>
      <c r="D2368" s="36" t="s">
        <v>7736</v>
      </c>
      <c r="E2368" s="36" t="s">
        <v>4879</v>
      </c>
      <c r="F2368" s="36" t="s">
        <v>679</v>
      </c>
      <c r="G2368" s="36" t="s">
        <v>692</v>
      </c>
      <c r="H2368" s="36" t="s">
        <v>675</v>
      </c>
      <c r="I2368" s="37">
        <v>3.45</v>
      </c>
      <c r="J2368" s="38">
        <v>10145</v>
      </c>
      <c r="K2368" s="36" t="s">
        <v>249</v>
      </c>
      <c r="L2368" s="39">
        <v>44015</v>
      </c>
      <c r="M2368" s="39">
        <v>44188</v>
      </c>
      <c r="N2368" s="36" t="s">
        <v>1406</v>
      </c>
      <c r="O2368" s="36" t="s">
        <v>137</v>
      </c>
      <c r="P2368" s="37">
        <v>0.43930000000000002</v>
      </c>
      <c r="Q2368" s="36" t="s">
        <v>677</v>
      </c>
      <c r="R2368" s="36" t="s">
        <v>682</v>
      </c>
      <c r="S2368" s="47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</row>
    <row r="2369" spans="2:37">
      <c r="B2369" s="36" t="s">
        <v>7737</v>
      </c>
      <c r="C2369" s="36" t="s">
        <v>7738</v>
      </c>
      <c r="D2369" s="36" t="s">
        <v>7739</v>
      </c>
      <c r="E2369" s="36" t="s">
        <v>4879</v>
      </c>
      <c r="F2369" s="36" t="s">
        <v>679</v>
      </c>
      <c r="G2369" s="36" t="s">
        <v>674</v>
      </c>
      <c r="H2369" s="36" t="s">
        <v>675</v>
      </c>
      <c r="I2369" s="37">
        <v>3.6</v>
      </c>
      <c r="J2369" s="38">
        <v>10000</v>
      </c>
      <c r="K2369" s="36" t="s">
        <v>139</v>
      </c>
      <c r="L2369" s="39">
        <v>44018</v>
      </c>
      <c r="M2369" s="39">
        <v>44034</v>
      </c>
      <c r="N2369" s="36" t="s">
        <v>138</v>
      </c>
      <c r="O2369" s="36" t="s">
        <v>1489</v>
      </c>
      <c r="P2369" s="37">
        <v>5.4000000000000003E-3</v>
      </c>
      <c r="Q2369" s="36" t="s">
        <v>677</v>
      </c>
      <c r="R2369" s="36" t="s">
        <v>682</v>
      </c>
      <c r="S2369" s="47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</row>
    <row r="2370" spans="2:37">
      <c r="B2370" s="36" t="s">
        <v>4383</v>
      </c>
      <c r="C2370" s="36" t="s">
        <v>11940</v>
      </c>
      <c r="D2370" s="36" t="s">
        <v>11941</v>
      </c>
      <c r="E2370" s="36" t="s">
        <v>4879</v>
      </c>
      <c r="F2370" s="36" t="s">
        <v>679</v>
      </c>
      <c r="G2370" s="36" t="s">
        <v>692</v>
      </c>
      <c r="H2370" s="36" t="s">
        <v>675</v>
      </c>
      <c r="I2370" s="37">
        <v>3.6</v>
      </c>
      <c r="J2370" s="38">
        <v>10000</v>
      </c>
      <c r="K2370" s="36" t="s">
        <v>139</v>
      </c>
      <c r="L2370" s="39">
        <v>44018</v>
      </c>
      <c r="M2370" s="39">
        <v>44034</v>
      </c>
      <c r="N2370" s="36" t="s">
        <v>138</v>
      </c>
      <c r="O2370" s="36" t="s">
        <v>1489</v>
      </c>
      <c r="P2370" s="37">
        <v>0.41510000000000002</v>
      </c>
      <c r="Q2370" s="36" t="s">
        <v>677</v>
      </c>
      <c r="R2370" s="36" t="s">
        <v>682</v>
      </c>
      <c r="S2370" s="47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</row>
    <row r="2371" spans="2:37">
      <c r="B2371" s="36" t="s">
        <v>7740</v>
      </c>
      <c r="C2371" s="36" t="s">
        <v>11942</v>
      </c>
      <c r="D2371" s="36" t="s">
        <v>7741</v>
      </c>
      <c r="E2371" s="36" t="s">
        <v>4879</v>
      </c>
      <c r="F2371" s="36" t="s">
        <v>679</v>
      </c>
      <c r="G2371" s="36" t="s">
        <v>674</v>
      </c>
      <c r="H2371" s="36" t="s">
        <v>675</v>
      </c>
      <c r="I2371" s="37">
        <v>3.6</v>
      </c>
      <c r="J2371" s="38">
        <v>10000</v>
      </c>
      <c r="K2371" s="36" t="s">
        <v>1579</v>
      </c>
      <c r="L2371" s="39">
        <v>44018</v>
      </c>
      <c r="M2371" s="39">
        <v>44069</v>
      </c>
      <c r="N2371" s="36" t="s">
        <v>140</v>
      </c>
      <c r="O2371" s="36" t="s">
        <v>268</v>
      </c>
      <c r="P2371" s="37">
        <v>1.8200000000000001E-2</v>
      </c>
      <c r="Q2371" s="36" t="s">
        <v>677</v>
      </c>
      <c r="R2371" s="36" t="s">
        <v>682</v>
      </c>
      <c r="S2371" s="47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</row>
    <row r="2372" spans="2:37">
      <c r="B2372" s="36" t="s">
        <v>7742</v>
      </c>
      <c r="C2372" s="36" t="s">
        <v>7743</v>
      </c>
      <c r="D2372" s="36" t="s">
        <v>7744</v>
      </c>
      <c r="E2372" s="36" t="s">
        <v>4879</v>
      </c>
      <c r="F2372" s="36" t="s">
        <v>679</v>
      </c>
      <c r="G2372" s="36" t="s">
        <v>692</v>
      </c>
      <c r="H2372" s="36" t="s">
        <v>675</v>
      </c>
      <c r="I2372" s="37">
        <v>3.6</v>
      </c>
      <c r="J2372" s="38">
        <v>10000</v>
      </c>
      <c r="K2372" s="36" t="s">
        <v>1579</v>
      </c>
      <c r="L2372" s="39">
        <v>44018</v>
      </c>
      <c r="M2372" s="39">
        <v>44069</v>
      </c>
      <c r="N2372" s="36" t="s">
        <v>140</v>
      </c>
      <c r="O2372" s="36" t="s">
        <v>268</v>
      </c>
      <c r="P2372" s="37">
        <v>0.42749999999999999</v>
      </c>
      <c r="Q2372" s="36" t="s">
        <v>677</v>
      </c>
      <c r="R2372" s="36" t="s">
        <v>682</v>
      </c>
      <c r="S2372" s="47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</row>
    <row r="2373" spans="2:37">
      <c r="B2373" s="36" t="s">
        <v>7745</v>
      </c>
      <c r="C2373" s="36" t="s">
        <v>11943</v>
      </c>
      <c r="D2373" s="36" t="s">
        <v>11944</v>
      </c>
      <c r="E2373" s="36" t="s">
        <v>4879</v>
      </c>
      <c r="F2373" s="36" t="s">
        <v>679</v>
      </c>
      <c r="G2373" s="36" t="s">
        <v>674</v>
      </c>
      <c r="H2373" s="36" t="s">
        <v>675</v>
      </c>
      <c r="I2373" s="37">
        <v>3.6</v>
      </c>
      <c r="J2373" s="38">
        <v>10000</v>
      </c>
      <c r="K2373" s="36" t="s">
        <v>228</v>
      </c>
      <c r="L2373" s="39">
        <v>44018</v>
      </c>
      <c r="M2373" s="39">
        <v>44097</v>
      </c>
      <c r="N2373" s="36" t="s">
        <v>141</v>
      </c>
      <c r="O2373" s="36" t="s">
        <v>1075</v>
      </c>
      <c r="P2373" s="37">
        <v>2.8400000000000002E-2</v>
      </c>
      <c r="Q2373" s="36" t="s">
        <v>677</v>
      </c>
      <c r="R2373" s="36" t="s">
        <v>682</v>
      </c>
      <c r="S2373" s="47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</row>
    <row r="2374" spans="2:37">
      <c r="B2374" s="36" t="s">
        <v>7746</v>
      </c>
      <c r="C2374" s="36" t="s">
        <v>11945</v>
      </c>
      <c r="D2374" s="36" t="s">
        <v>593</v>
      </c>
      <c r="E2374" s="36" t="s">
        <v>4879</v>
      </c>
      <c r="F2374" s="36" t="s">
        <v>679</v>
      </c>
      <c r="G2374" s="36" t="s">
        <v>692</v>
      </c>
      <c r="H2374" s="36" t="s">
        <v>675</v>
      </c>
      <c r="I2374" s="37">
        <v>3.6</v>
      </c>
      <c r="J2374" s="38">
        <v>10000</v>
      </c>
      <c r="K2374" s="36" t="s">
        <v>228</v>
      </c>
      <c r="L2374" s="39">
        <v>44018</v>
      </c>
      <c r="M2374" s="39">
        <v>44097</v>
      </c>
      <c r="N2374" s="36" t="s">
        <v>141</v>
      </c>
      <c r="O2374" s="36" t="s">
        <v>1075</v>
      </c>
      <c r="P2374" s="37">
        <v>0.43219999999999997</v>
      </c>
      <c r="Q2374" s="36" t="s">
        <v>677</v>
      </c>
      <c r="R2374" s="36" t="s">
        <v>682</v>
      </c>
      <c r="S2374" s="47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</row>
    <row r="2375" spans="2:37">
      <c r="B2375" s="36" t="s">
        <v>11946</v>
      </c>
      <c r="C2375" s="36" t="s">
        <v>7747</v>
      </c>
      <c r="D2375" s="36" t="s">
        <v>11947</v>
      </c>
      <c r="E2375" s="36" t="s">
        <v>4879</v>
      </c>
      <c r="F2375" s="36" t="s">
        <v>679</v>
      </c>
      <c r="G2375" s="36" t="s">
        <v>674</v>
      </c>
      <c r="H2375" s="36" t="s">
        <v>675</v>
      </c>
      <c r="I2375" s="37">
        <v>3.5489999999999999</v>
      </c>
      <c r="J2375" s="38">
        <v>10145</v>
      </c>
      <c r="K2375" s="36" t="s">
        <v>249</v>
      </c>
      <c r="L2375" s="39">
        <v>44018</v>
      </c>
      <c r="M2375" s="39">
        <v>44188</v>
      </c>
      <c r="N2375" s="36" t="s">
        <v>1406</v>
      </c>
      <c r="O2375" s="36" t="s">
        <v>137</v>
      </c>
      <c r="P2375" s="37">
        <v>6.7199999999999996E-2</v>
      </c>
      <c r="Q2375" s="36" t="s">
        <v>677</v>
      </c>
      <c r="R2375" s="36" t="s">
        <v>682</v>
      </c>
      <c r="S2375" s="47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</row>
    <row r="2376" spans="2:37">
      <c r="B2376" s="36" t="s">
        <v>11948</v>
      </c>
      <c r="C2376" s="36" t="s">
        <v>11949</v>
      </c>
      <c r="D2376" s="36" t="s">
        <v>7748</v>
      </c>
      <c r="E2376" s="36" t="s">
        <v>4879</v>
      </c>
      <c r="F2376" s="36" t="s">
        <v>679</v>
      </c>
      <c r="G2376" s="36" t="s">
        <v>692</v>
      </c>
      <c r="H2376" s="36" t="s">
        <v>675</v>
      </c>
      <c r="I2376" s="37">
        <v>3.5489999999999999</v>
      </c>
      <c r="J2376" s="38">
        <v>10145</v>
      </c>
      <c r="K2376" s="36" t="s">
        <v>249</v>
      </c>
      <c r="L2376" s="39">
        <v>44018</v>
      </c>
      <c r="M2376" s="39">
        <v>44188</v>
      </c>
      <c r="N2376" s="36" t="s">
        <v>1406</v>
      </c>
      <c r="O2376" s="36" t="s">
        <v>137</v>
      </c>
      <c r="P2376" s="37">
        <v>0.46279999999999999</v>
      </c>
      <c r="Q2376" s="36" t="s">
        <v>677</v>
      </c>
      <c r="R2376" s="36" t="s">
        <v>682</v>
      </c>
      <c r="S2376" s="47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</row>
    <row r="2377" spans="2:37">
      <c r="B2377" s="36" t="s">
        <v>11950</v>
      </c>
      <c r="C2377" s="36" t="s">
        <v>11951</v>
      </c>
      <c r="D2377" s="36" t="s">
        <v>11952</v>
      </c>
      <c r="E2377" s="36" t="s">
        <v>4879</v>
      </c>
      <c r="F2377" s="36" t="s">
        <v>679</v>
      </c>
      <c r="G2377" s="36" t="s">
        <v>674</v>
      </c>
      <c r="H2377" s="36" t="s">
        <v>675</v>
      </c>
      <c r="I2377" s="37">
        <v>3.7</v>
      </c>
      <c r="J2377" s="38">
        <v>10000</v>
      </c>
      <c r="K2377" s="36" t="s">
        <v>11953</v>
      </c>
      <c r="L2377" s="39">
        <v>44019</v>
      </c>
      <c r="M2377" s="39">
        <v>44034</v>
      </c>
      <c r="N2377" s="36" t="s">
        <v>138</v>
      </c>
      <c r="O2377" s="36" t="s">
        <v>1489</v>
      </c>
      <c r="P2377" s="37">
        <v>5.3400000000000003E-2</v>
      </c>
      <c r="Q2377" s="36" t="s">
        <v>677</v>
      </c>
      <c r="R2377" s="36" t="s">
        <v>682</v>
      </c>
      <c r="S2377" s="4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</row>
    <row r="2378" spans="2:37">
      <c r="B2378" s="36" t="s">
        <v>7749</v>
      </c>
      <c r="C2378" s="36" t="s">
        <v>11954</v>
      </c>
      <c r="D2378" s="36" t="s">
        <v>11955</v>
      </c>
      <c r="E2378" s="36" t="s">
        <v>4879</v>
      </c>
      <c r="F2378" s="36" t="s">
        <v>679</v>
      </c>
      <c r="G2378" s="36" t="s">
        <v>674</v>
      </c>
      <c r="H2378" s="36" t="s">
        <v>675</v>
      </c>
      <c r="I2378" s="37">
        <v>3.8</v>
      </c>
      <c r="J2378" s="38">
        <v>10000</v>
      </c>
      <c r="K2378" s="36" t="s">
        <v>139</v>
      </c>
      <c r="L2378" s="39">
        <v>44019</v>
      </c>
      <c r="M2378" s="39">
        <v>44034</v>
      </c>
      <c r="N2378" s="36" t="s">
        <v>138</v>
      </c>
      <c r="O2378" s="36" t="s">
        <v>1489</v>
      </c>
      <c r="P2378" s="37">
        <v>3.3399999999999999E-2</v>
      </c>
      <c r="Q2378" s="36" t="s">
        <v>677</v>
      </c>
      <c r="R2378" s="36" t="s">
        <v>682</v>
      </c>
      <c r="S2378" s="47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</row>
    <row r="2379" spans="2:37">
      <c r="B2379" s="36" t="s">
        <v>7750</v>
      </c>
      <c r="C2379" s="36" t="s">
        <v>186</v>
      </c>
      <c r="D2379" s="36" t="s">
        <v>7751</v>
      </c>
      <c r="E2379" s="36" t="s">
        <v>4879</v>
      </c>
      <c r="F2379" s="36" t="s">
        <v>679</v>
      </c>
      <c r="G2379" s="36" t="s">
        <v>674</v>
      </c>
      <c r="H2379" s="36" t="s">
        <v>675</v>
      </c>
      <c r="I2379" s="37">
        <v>3.9</v>
      </c>
      <c r="J2379" s="38">
        <v>10000</v>
      </c>
      <c r="K2379" s="36" t="s">
        <v>139</v>
      </c>
      <c r="L2379" s="39">
        <v>44019</v>
      </c>
      <c r="M2379" s="39">
        <v>44034</v>
      </c>
      <c r="N2379" s="36" t="s">
        <v>138</v>
      </c>
      <c r="O2379" s="36" t="s">
        <v>1489</v>
      </c>
      <c r="P2379" s="37">
        <v>0.02</v>
      </c>
      <c r="Q2379" s="36" t="s">
        <v>677</v>
      </c>
      <c r="R2379" s="36" t="s">
        <v>682</v>
      </c>
      <c r="S2379" s="47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</row>
    <row r="2380" spans="2:37">
      <c r="B2380" s="36" t="s">
        <v>7752</v>
      </c>
      <c r="C2380" s="36" t="s">
        <v>7753</v>
      </c>
      <c r="D2380" s="36" t="s">
        <v>11956</v>
      </c>
      <c r="E2380" s="36" t="s">
        <v>4879</v>
      </c>
      <c r="F2380" s="36" t="s">
        <v>679</v>
      </c>
      <c r="G2380" s="36" t="s">
        <v>692</v>
      </c>
      <c r="H2380" s="36" t="s">
        <v>675</v>
      </c>
      <c r="I2380" s="37">
        <v>3.7</v>
      </c>
      <c r="J2380" s="38">
        <v>10000</v>
      </c>
      <c r="K2380" s="36" t="s">
        <v>139</v>
      </c>
      <c r="L2380" s="39">
        <v>44019</v>
      </c>
      <c r="M2380" s="39">
        <v>44034</v>
      </c>
      <c r="N2380" s="36" t="s">
        <v>138</v>
      </c>
      <c r="O2380" s="36" t="s">
        <v>1489</v>
      </c>
      <c r="P2380" s="37">
        <v>0.24690000000000001</v>
      </c>
      <c r="Q2380" s="36" t="s">
        <v>677</v>
      </c>
      <c r="R2380" s="36" t="s">
        <v>682</v>
      </c>
      <c r="S2380" s="47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</row>
    <row r="2381" spans="2:37">
      <c r="B2381" s="36" t="s">
        <v>7754</v>
      </c>
      <c r="C2381" s="36" t="s">
        <v>594</v>
      </c>
      <c r="D2381" s="36" t="s">
        <v>11957</v>
      </c>
      <c r="E2381" s="36" t="s">
        <v>4879</v>
      </c>
      <c r="F2381" s="36" t="s">
        <v>679</v>
      </c>
      <c r="G2381" s="36" t="s">
        <v>692</v>
      </c>
      <c r="H2381" s="36" t="s">
        <v>675</v>
      </c>
      <c r="I2381" s="37">
        <v>3.8</v>
      </c>
      <c r="J2381" s="38">
        <v>10000</v>
      </c>
      <c r="K2381" s="36" t="s">
        <v>139</v>
      </c>
      <c r="L2381" s="39">
        <v>44019</v>
      </c>
      <c r="M2381" s="39">
        <v>44034</v>
      </c>
      <c r="N2381" s="36" t="s">
        <v>138</v>
      </c>
      <c r="O2381" s="36" t="s">
        <v>1489</v>
      </c>
      <c r="P2381" s="37">
        <v>0.3352</v>
      </c>
      <c r="Q2381" s="36" t="s">
        <v>677</v>
      </c>
      <c r="R2381" s="36" t="s">
        <v>682</v>
      </c>
      <c r="S2381" s="47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</row>
    <row r="2382" spans="2:37">
      <c r="B2382" s="36" t="s">
        <v>11958</v>
      </c>
      <c r="C2382" s="36" t="s">
        <v>595</v>
      </c>
      <c r="D2382" s="36" t="s">
        <v>596</v>
      </c>
      <c r="E2382" s="36" t="s">
        <v>4879</v>
      </c>
      <c r="F2382" s="36" t="s">
        <v>679</v>
      </c>
      <c r="G2382" s="36" t="s">
        <v>692</v>
      </c>
      <c r="H2382" s="36" t="s">
        <v>675</v>
      </c>
      <c r="I2382" s="37">
        <v>3.9</v>
      </c>
      <c r="J2382" s="38">
        <v>10000</v>
      </c>
      <c r="K2382" s="36" t="s">
        <v>139</v>
      </c>
      <c r="L2382" s="39">
        <v>44019</v>
      </c>
      <c r="M2382" s="39">
        <v>44034</v>
      </c>
      <c r="N2382" s="36" t="s">
        <v>138</v>
      </c>
      <c r="O2382" s="36" t="s">
        <v>1489</v>
      </c>
      <c r="P2382" s="37">
        <v>0.43099999999999999</v>
      </c>
      <c r="Q2382" s="36" t="s">
        <v>677</v>
      </c>
      <c r="R2382" s="36" t="s">
        <v>682</v>
      </c>
      <c r="S2382" s="47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</row>
    <row r="2383" spans="2:37">
      <c r="B2383" s="36" t="s">
        <v>11959</v>
      </c>
      <c r="C2383" s="36" t="s">
        <v>7755</v>
      </c>
      <c r="D2383" s="36" t="s">
        <v>11960</v>
      </c>
      <c r="E2383" s="36" t="s">
        <v>4879</v>
      </c>
      <c r="F2383" s="36" t="s">
        <v>679</v>
      </c>
      <c r="G2383" s="36" t="s">
        <v>674</v>
      </c>
      <c r="H2383" s="36" t="s">
        <v>675</v>
      </c>
      <c r="I2383" s="37">
        <v>3.7</v>
      </c>
      <c r="J2383" s="38">
        <v>10000</v>
      </c>
      <c r="K2383" s="36" t="s">
        <v>1579</v>
      </c>
      <c r="L2383" s="39">
        <v>44019</v>
      </c>
      <c r="M2383" s="39">
        <v>44069</v>
      </c>
      <c r="N2383" s="36" t="s">
        <v>140</v>
      </c>
      <c r="O2383" s="36" t="s">
        <v>268</v>
      </c>
      <c r="P2383" s="37">
        <v>0.1164</v>
      </c>
      <c r="Q2383" s="36" t="s">
        <v>9548</v>
      </c>
      <c r="R2383" s="36" t="s">
        <v>682</v>
      </c>
      <c r="S2383" s="47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</row>
    <row r="2384" spans="2:37">
      <c r="B2384" s="36" t="s">
        <v>4384</v>
      </c>
      <c r="C2384" s="36" t="s">
        <v>4385</v>
      </c>
      <c r="D2384" s="36" t="s">
        <v>11961</v>
      </c>
      <c r="E2384" s="36" t="s">
        <v>4879</v>
      </c>
      <c r="F2384" s="36" t="s">
        <v>679</v>
      </c>
      <c r="G2384" s="36" t="s">
        <v>674</v>
      </c>
      <c r="H2384" s="36" t="s">
        <v>675</v>
      </c>
      <c r="I2384" s="37">
        <v>3.8</v>
      </c>
      <c r="J2384" s="38">
        <v>10000</v>
      </c>
      <c r="K2384" s="36" t="s">
        <v>1579</v>
      </c>
      <c r="L2384" s="39">
        <v>44019</v>
      </c>
      <c r="M2384" s="39">
        <v>44069</v>
      </c>
      <c r="N2384" s="36" t="s">
        <v>140</v>
      </c>
      <c r="O2384" s="36" t="s">
        <v>268</v>
      </c>
      <c r="P2384" s="37">
        <v>8.8400000000000006E-2</v>
      </c>
      <c r="Q2384" s="36" t="s">
        <v>677</v>
      </c>
      <c r="R2384" s="36" t="s">
        <v>682</v>
      </c>
      <c r="S2384" s="47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</row>
    <row r="2385" spans="2:37">
      <c r="B2385" s="36" t="s">
        <v>7756</v>
      </c>
      <c r="C2385" s="36" t="s">
        <v>11962</v>
      </c>
      <c r="D2385" s="36" t="s">
        <v>597</v>
      </c>
      <c r="E2385" s="36" t="s">
        <v>4879</v>
      </c>
      <c r="F2385" s="36" t="s">
        <v>679</v>
      </c>
      <c r="G2385" s="36" t="s">
        <v>674</v>
      </c>
      <c r="H2385" s="36" t="s">
        <v>675</v>
      </c>
      <c r="I2385" s="37">
        <v>3.9</v>
      </c>
      <c r="J2385" s="38">
        <v>10000</v>
      </c>
      <c r="K2385" s="36" t="s">
        <v>11963</v>
      </c>
      <c r="L2385" s="39">
        <v>44019</v>
      </c>
      <c r="M2385" s="39">
        <v>44069</v>
      </c>
      <c r="N2385" s="36" t="s">
        <v>140</v>
      </c>
      <c r="O2385" s="36" t="s">
        <v>268</v>
      </c>
      <c r="P2385" s="37">
        <v>6.6199999999999995E-2</v>
      </c>
      <c r="Q2385" s="36" t="s">
        <v>677</v>
      </c>
      <c r="R2385" s="36" t="s">
        <v>682</v>
      </c>
      <c r="S2385" s="47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</row>
    <row r="2386" spans="2:37">
      <c r="B2386" s="36" t="s">
        <v>11964</v>
      </c>
      <c r="C2386" s="36" t="s">
        <v>7757</v>
      </c>
      <c r="D2386" s="36" t="s">
        <v>11965</v>
      </c>
      <c r="E2386" s="36" t="s">
        <v>4879</v>
      </c>
      <c r="F2386" s="36" t="s">
        <v>679</v>
      </c>
      <c r="G2386" s="36" t="s">
        <v>692</v>
      </c>
      <c r="H2386" s="36" t="s">
        <v>675</v>
      </c>
      <c r="I2386" s="37">
        <v>3.7</v>
      </c>
      <c r="J2386" s="38">
        <v>10000</v>
      </c>
      <c r="K2386" s="36" t="s">
        <v>1579</v>
      </c>
      <c r="L2386" s="39">
        <v>44019</v>
      </c>
      <c r="M2386" s="39">
        <v>44069</v>
      </c>
      <c r="N2386" s="36" t="s">
        <v>140</v>
      </c>
      <c r="O2386" s="36" t="s">
        <v>268</v>
      </c>
      <c r="P2386" s="37">
        <v>0.29630000000000001</v>
      </c>
      <c r="Q2386" s="36" t="s">
        <v>677</v>
      </c>
      <c r="R2386" s="36" t="s">
        <v>682</v>
      </c>
      <c r="S2386" s="47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</row>
    <row r="2387" spans="2:37">
      <c r="B2387" s="36" t="s">
        <v>7758</v>
      </c>
      <c r="C2387" s="36" t="s">
        <v>7759</v>
      </c>
      <c r="D2387" s="36" t="s">
        <v>7760</v>
      </c>
      <c r="E2387" s="36" t="s">
        <v>4879</v>
      </c>
      <c r="F2387" s="36" t="s">
        <v>679</v>
      </c>
      <c r="G2387" s="36" t="s">
        <v>692</v>
      </c>
      <c r="H2387" s="36" t="s">
        <v>675</v>
      </c>
      <c r="I2387" s="37">
        <v>3.8</v>
      </c>
      <c r="J2387" s="38">
        <v>10000</v>
      </c>
      <c r="K2387" s="36" t="s">
        <v>1579</v>
      </c>
      <c r="L2387" s="39">
        <v>44019</v>
      </c>
      <c r="M2387" s="39">
        <v>44069</v>
      </c>
      <c r="N2387" s="36" t="s">
        <v>140</v>
      </c>
      <c r="O2387" s="36" t="s">
        <v>268</v>
      </c>
      <c r="P2387" s="37">
        <v>0.37140000000000001</v>
      </c>
      <c r="Q2387" s="36" t="s">
        <v>677</v>
      </c>
      <c r="R2387" s="36" t="s">
        <v>682</v>
      </c>
      <c r="S2387" s="4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</row>
    <row r="2388" spans="2:37">
      <c r="B2388" s="36" t="s">
        <v>7761</v>
      </c>
      <c r="C2388" s="36" t="s">
        <v>4386</v>
      </c>
      <c r="D2388" s="36" t="s">
        <v>7762</v>
      </c>
      <c r="E2388" s="36" t="s">
        <v>4879</v>
      </c>
      <c r="F2388" s="36" t="s">
        <v>679</v>
      </c>
      <c r="G2388" s="36" t="s">
        <v>692</v>
      </c>
      <c r="H2388" s="36" t="s">
        <v>675</v>
      </c>
      <c r="I2388" s="37">
        <v>3.9</v>
      </c>
      <c r="J2388" s="38">
        <v>10000</v>
      </c>
      <c r="K2388" s="36" t="s">
        <v>1579</v>
      </c>
      <c r="L2388" s="39">
        <v>44019</v>
      </c>
      <c r="M2388" s="39">
        <v>44069</v>
      </c>
      <c r="N2388" s="36" t="s">
        <v>140</v>
      </c>
      <c r="O2388" s="36" t="s">
        <v>268</v>
      </c>
      <c r="P2388" s="37">
        <v>0.45300000000000001</v>
      </c>
      <c r="Q2388" s="36" t="s">
        <v>677</v>
      </c>
      <c r="R2388" s="36" t="s">
        <v>682</v>
      </c>
      <c r="S2388" s="47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</row>
    <row r="2389" spans="2:37">
      <c r="B2389" s="36" t="s">
        <v>11966</v>
      </c>
      <c r="C2389" s="36" t="s">
        <v>11967</v>
      </c>
      <c r="D2389" s="36" t="s">
        <v>7763</v>
      </c>
      <c r="E2389" s="36" t="s">
        <v>4879</v>
      </c>
      <c r="F2389" s="36" t="s">
        <v>679</v>
      </c>
      <c r="G2389" s="36" t="s">
        <v>674</v>
      </c>
      <c r="H2389" s="36" t="s">
        <v>675</v>
      </c>
      <c r="I2389" s="37">
        <v>3.7</v>
      </c>
      <c r="J2389" s="38">
        <v>10000</v>
      </c>
      <c r="K2389" s="36" t="s">
        <v>228</v>
      </c>
      <c r="L2389" s="39">
        <v>44019</v>
      </c>
      <c r="M2389" s="39">
        <v>44097</v>
      </c>
      <c r="N2389" s="36" t="s">
        <v>141</v>
      </c>
      <c r="O2389" s="36" t="s">
        <v>1075</v>
      </c>
      <c r="P2389" s="37">
        <v>0.13239999999999999</v>
      </c>
      <c r="Q2389" s="36" t="s">
        <v>677</v>
      </c>
      <c r="R2389" s="36" t="s">
        <v>682</v>
      </c>
      <c r="S2389" s="47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</row>
    <row r="2390" spans="2:37">
      <c r="B2390" s="36" t="s">
        <v>11968</v>
      </c>
      <c r="C2390" s="36" t="s">
        <v>598</v>
      </c>
      <c r="D2390" s="36" t="s">
        <v>7764</v>
      </c>
      <c r="E2390" s="36" t="s">
        <v>4879</v>
      </c>
      <c r="F2390" s="36" t="s">
        <v>679</v>
      </c>
      <c r="G2390" s="36" t="s">
        <v>674</v>
      </c>
      <c r="H2390" s="36" t="s">
        <v>675</v>
      </c>
      <c r="I2390" s="37">
        <v>3.8</v>
      </c>
      <c r="J2390" s="38">
        <v>10000</v>
      </c>
      <c r="K2390" s="36" t="s">
        <v>228</v>
      </c>
      <c r="L2390" s="39">
        <v>44019</v>
      </c>
      <c r="M2390" s="39">
        <v>44097</v>
      </c>
      <c r="N2390" s="36" t="s">
        <v>141</v>
      </c>
      <c r="O2390" s="36" t="s">
        <v>1075</v>
      </c>
      <c r="P2390" s="37">
        <v>0.10299999999999999</v>
      </c>
      <c r="Q2390" s="36" t="s">
        <v>677</v>
      </c>
      <c r="R2390" s="36" t="s">
        <v>682</v>
      </c>
      <c r="S2390" s="47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</row>
    <row r="2391" spans="2:37">
      <c r="B2391" s="36" t="s">
        <v>7765</v>
      </c>
      <c r="C2391" s="36" t="s">
        <v>7766</v>
      </c>
      <c r="D2391" s="36" t="s">
        <v>7767</v>
      </c>
      <c r="E2391" s="36" t="s">
        <v>4879</v>
      </c>
      <c r="F2391" s="36" t="s">
        <v>679</v>
      </c>
      <c r="G2391" s="36" t="s">
        <v>674</v>
      </c>
      <c r="H2391" s="36" t="s">
        <v>675</v>
      </c>
      <c r="I2391" s="37">
        <v>3.9</v>
      </c>
      <c r="J2391" s="38">
        <v>10000</v>
      </c>
      <c r="K2391" s="36" t="s">
        <v>228</v>
      </c>
      <c r="L2391" s="39">
        <v>44019</v>
      </c>
      <c r="M2391" s="39">
        <v>44097</v>
      </c>
      <c r="N2391" s="36" t="s">
        <v>141</v>
      </c>
      <c r="O2391" s="36" t="s">
        <v>1075</v>
      </c>
      <c r="P2391" s="37">
        <v>7.9200000000000007E-2</v>
      </c>
      <c r="Q2391" s="36" t="s">
        <v>677</v>
      </c>
      <c r="R2391" s="36" t="s">
        <v>682</v>
      </c>
      <c r="S2391" s="47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</row>
    <row r="2392" spans="2:37">
      <c r="B2392" s="36" t="s">
        <v>4387</v>
      </c>
      <c r="C2392" s="36" t="s">
        <v>11969</v>
      </c>
      <c r="D2392" s="36" t="s">
        <v>7768</v>
      </c>
      <c r="E2392" s="36" t="s">
        <v>4879</v>
      </c>
      <c r="F2392" s="36" t="s">
        <v>679</v>
      </c>
      <c r="G2392" s="36" t="s">
        <v>692</v>
      </c>
      <c r="H2392" s="36" t="s">
        <v>675</v>
      </c>
      <c r="I2392" s="37">
        <v>3.7</v>
      </c>
      <c r="J2392" s="38">
        <v>10000</v>
      </c>
      <c r="K2392" s="36" t="s">
        <v>228</v>
      </c>
      <c r="L2392" s="39">
        <v>44019</v>
      </c>
      <c r="M2392" s="39">
        <v>44097</v>
      </c>
      <c r="N2392" s="36" t="s">
        <v>141</v>
      </c>
      <c r="O2392" s="36" t="s">
        <v>1075</v>
      </c>
      <c r="P2392" s="37">
        <v>0.31059999999999999</v>
      </c>
      <c r="Q2392" s="36" t="s">
        <v>677</v>
      </c>
      <c r="R2392" s="36" t="s">
        <v>682</v>
      </c>
      <c r="S2392" s="47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</row>
    <row r="2393" spans="2:37">
      <c r="B2393" s="36" t="s">
        <v>4388</v>
      </c>
      <c r="C2393" s="36" t="s">
        <v>11970</v>
      </c>
      <c r="D2393" s="36" t="s">
        <v>11971</v>
      </c>
      <c r="E2393" s="36" t="s">
        <v>4879</v>
      </c>
      <c r="F2393" s="36" t="s">
        <v>679</v>
      </c>
      <c r="G2393" s="36" t="s">
        <v>692</v>
      </c>
      <c r="H2393" s="36" t="s">
        <v>675</v>
      </c>
      <c r="I2393" s="37">
        <v>3.8</v>
      </c>
      <c r="J2393" s="38">
        <v>10000</v>
      </c>
      <c r="K2393" s="36" t="s">
        <v>228</v>
      </c>
      <c r="L2393" s="39">
        <v>44019</v>
      </c>
      <c r="M2393" s="39">
        <v>44097</v>
      </c>
      <c r="N2393" s="36" t="s">
        <v>141</v>
      </c>
      <c r="O2393" s="36" t="s">
        <v>11972</v>
      </c>
      <c r="P2393" s="37">
        <v>0.38279999999999997</v>
      </c>
      <c r="Q2393" s="36" t="s">
        <v>677</v>
      </c>
      <c r="R2393" s="36" t="s">
        <v>682</v>
      </c>
      <c r="S2393" s="47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</row>
    <row r="2394" spans="2:37">
      <c r="B2394" s="36" t="s">
        <v>11973</v>
      </c>
      <c r="C2394" s="36" t="s">
        <v>11974</v>
      </c>
      <c r="D2394" s="36" t="s">
        <v>7769</v>
      </c>
      <c r="E2394" s="36" t="s">
        <v>4879</v>
      </c>
      <c r="F2394" s="36" t="s">
        <v>679</v>
      </c>
      <c r="G2394" s="36" t="s">
        <v>692</v>
      </c>
      <c r="H2394" s="36" t="s">
        <v>675</v>
      </c>
      <c r="I2394" s="37">
        <v>3.9</v>
      </c>
      <c r="J2394" s="38">
        <v>10000</v>
      </c>
      <c r="K2394" s="36" t="s">
        <v>228</v>
      </c>
      <c r="L2394" s="39">
        <v>44019</v>
      </c>
      <c r="M2394" s="39">
        <v>44097</v>
      </c>
      <c r="N2394" s="36" t="s">
        <v>141</v>
      </c>
      <c r="O2394" s="36" t="s">
        <v>1075</v>
      </c>
      <c r="P2394" s="37">
        <v>0.4612</v>
      </c>
      <c r="Q2394" s="36" t="s">
        <v>677</v>
      </c>
      <c r="R2394" s="36" t="s">
        <v>682</v>
      </c>
      <c r="S2394" s="47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</row>
    <row r="2395" spans="2:37">
      <c r="B2395" s="36" t="s">
        <v>7770</v>
      </c>
      <c r="C2395" s="36" t="s">
        <v>599</v>
      </c>
      <c r="D2395" s="36" t="s">
        <v>11975</v>
      </c>
      <c r="E2395" s="36" t="s">
        <v>4879</v>
      </c>
      <c r="F2395" s="36" t="s">
        <v>679</v>
      </c>
      <c r="G2395" s="36" t="s">
        <v>674</v>
      </c>
      <c r="H2395" s="36" t="s">
        <v>675</v>
      </c>
      <c r="I2395" s="37">
        <v>3.6469999999999998</v>
      </c>
      <c r="J2395" s="38">
        <v>10145</v>
      </c>
      <c r="K2395" s="36" t="s">
        <v>249</v>
      </c>
      <c r="L2395" s="39">
        <v>44019</v>
      </c>
      <c r="M2395" s="39">
        <v>44188</v>
      </c>
      <c r="N2395" s="36" t="s">
        <v>1406</v>
      </c>
      <c r="O2395" s="36" t="s">
        <v>137</v>
      </c>
      <c r="P2395" s="37">
        <v>0.20810000000000001</v>
      </c>
      <c r="Q2395" s="36" t="s">
        <v>677</v>
      </c>
      <c r="R2395" s="36" t="s">
        <v>682</v>
      </c>
      <c r="S2395" s="47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</row>
    <row r="2396" spans="2:37">
      <c r="B2396" s="36" t="s">
        <v>600</v>
      </c>
      <c r="C2396" s="36" t="s">
        <v>7771</v>
      </c>
      <c r="D2396" s="36" t="s">
        <v>11976</v>
      </c>
      <c r="E2396" s="36" t="s">
        <v>4879</v>
      </c>
      <c r="F2396" s="36" t="s">
        <v>679</v>
      </c>
      <c r="G2396" s="36" t="s">
        <v>674</v>
      </c>
      <c r="H2396" s="36" t="s">
        <v>675</v>
      </c>
      <c r="I2396" s="37">
        <v>3.746</v>
      </c>
      <c r="J2396" s="38">
        <v>10145</v>
      </c>
      <c r="K2396" s="36" t="s">
        <v>249</v>
      </c>
      <c r="L2396" s="39">
        <v>44019</v>
      </c>
      <c r="M2396" s="39">
        <v>44188</v>
      </c>
      <c r="N2396" s="36" t="s">
        <v>1406</v>
      </c>
      <c r="O2396" s="36" t="s">
        <v>137</v>
      </c>
      <c r="P2396" s="37">
        <v>0.17469999999999999</v>
      </c>
      <c r="Q2396" s="36" t="s">
        <v>677</v>
      </c>
      <c r="R2396" s="36" t="s">
        <v>682</v>
      </c>
      <c r="S2396" s="47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</row>
    <row r="2397" spans="2:37">
      <c r="B2397" s="36" t="s">
        <v>11977</v>
      </c>
      <c r="C2397" s="36" t="s">
        <v>7772</v>
      </c>
      <c r="D2397" s="36" t="s">
        <v>601</v>
      </c>
      <c r="E2397" s="36" t="s">
        <v>4879</v>
      </c>
      <c r="F2397" s="36" t="s">
        <v>679</v>
      </c>
      <c r="G2397" s="36" t="s">
        <v>674</v>
      </c>
      <c r="H2397" s="36" t="s">
        <v>675</v>
      </c>
      <c r="I2397" s="37">
        <v>3.8439999999999999</v>
      </c>
      <c r="J2397" s="38">
        <v>10145</v>
      </c>
      <c r="K2397" s="36" t="s">
        <v>249</v>
      </c>
      <c r="L2397" s="39">
        <v>44019</v>
      </c>
      <c r="M2397" s="39">
        <v>44188</v>
      </c>
      <c r="N2397" s="36" t="s">
        <v>1406</v>
      </c>
      <c r="O2397" s="36" t="s">
        <v>137</v>
      </c>
      <c r="P2397" s="37">
        <v>0.14580000000000001</v>
      </c>
      <c r="Q2397" s="36" t="s">
        <v>677</v>
      </c>
      <c r="R2397" s="36" t="s">
        <v>682</v>
      </c>
      <c r="S2397" s="4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</row>
    <row r="2398" spans="2:37">
      <c r="B2398" s="36" t="s">
        <v>7773</v>
      </c>
      <c r="C2398" s="36" t="s">
        <v>7774</v>
      </c>
      <c r="D2398" s="36" t="s">
        <v>7775</v>
      </c>
      <c r="E2398" s="36" t="s">
        <v>4879</v>
      </c>
      <c r="F2398" s="36" t="s">
        <v>679</v>
      </c>
      <c r="G2398" s="36" t="s">
        <v>692</v>
      </c>
      <c r="H2398" s="36" t="s">
        <v>675</v>
      </c>
      <c r="I2398" s="37">
        <v>3.6469999999999998</v>
      </c>
      <c r="J2398" s="38">
        <v>10145</v>
      </c>
      <c r="K2398" s="36" t="s">
        <v>249</v>
      </c>
      <c r="L2398" s="39">
        <v>44019</v>
      </c>
      <c r="M2398" s="39">
        <v>44188</v>
      </c>
      <c r="N2398" s="36" t="s">
        <v>1406</v>
      </c>
      <c r="O2398" s="36" t="s">
        <v>137</v>
      </c>
      <c r="P2398" s="37">
        <v>0.37680000000000002</v>
      </c>
      <c r="Q2398" s="36" t="s">
        <v>677</v>
      </c>
      <c r="R2398" s="36" t="s">
        <v>682</v>
      </c>
      <c r="S2398" s="47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</row>
    <row r="2399" spans="2:37">
      <c r="B2399" s="36" t="s">
        <v>4389</v>
      </c>
      <c r="C2399" s="36" t="s">
        <v>11978</v>
      </c>
      <c r="D2399" s="36" t="s">
        <v>4390</v>
      </c>
      <c r="E2399" s="36" t="s">
        <v>4879</v>
      </c>
      <c r="F2399" s="36" t="s">
        <v>679</v>
      </c>
      <c r="G2399" s="36" t="s">
        <v>692</v>
      </c>
      <c r="H2399" s="36" t="s">
        <v>675</v>
      </c>
      <c r="I2399" s="37">
        <v>3.746</v>
      </c>
      <c r="J2399" s="38">
        <v>10145</v>
      </c>
      <c r="K2399" s="36" t="s">
        <v>249</v>
      </c>
      <c r="L2399" s="39">
        <v>44019</v>
      </c>
      <c r="M2399" s="39">
        <v>44188</v>
      </c>
      <c r="N2399" s="36" t="s">
        <v>1406</v>
      </c>
      <c r="O2399" s="36" t="s">
        <v>137</v>
      </c>
      <c r="P2399" s="37">
        <v>0.44230000000000003</v>
      </c>
      <c r="Q2399" s="36" t="s">
        <v>677</v>
      </c>
      <c r="R2399" s="36" t="s">
        <v>682</v>
      </c>
      <c r="S2399" s="47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</row>
    <row r="2400" spans="2:37">
      <c r="B2400" s="36" t="s">
        <v>7776</v>
      </c>
      <c r="C2400" s="36" t="s">
        <v>4391</v>
      </c>
      <c r="D2400" s="36" t="s">
        <v>11979</v>
      </c>
      <c r="E2400" s="36" t="s">
        <v>4879</v>
      </c>
      <c r="F2400" s="36" t="s">
        <v>679</v>
      </c>
      <c r="G2400" s="36" t="s">
        <v>692</v>
      </c>
      <c r="H2400" s="36" t="s">
        <v>675</v>
      </c>
      <c r="I2400" s="37">
        <v>3.8439999999999999</v>
      </c>
      <c r="J2400" s="38">
        <v>10145</v>
      </c>
      <c r="K2400" s="36" t="s">
        <v>249</v>
      </c>
      <c r="L2400" s="39">
        <v>44019</v>
      </c>
      <c r="M2400" s="39">
        <v>44188</v>
      </c>
      <c r="N2400" s="36" t="s">
        <v>1406</v>
      </c>
      <c r="O2400" s="36" t="s">
        <v>137</v>
      </c>
      <c r="P2400" s="37">
        <v>0.51249999999999996</v>
      </c>
      <c r="Q2400" s="36" t="s">
        <v>677</v>
      </c>
      <c r="R2400" s="36" t="s">
        <v>682</v>
      </c>
      <c r="S2400" s="47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</row>
    <row r="2401" spans="2:37">
      <c r="B2401" s="36" t="s">
        <v>602</v>
      </c>
      <c r="C2401" s="36" t="s">
        <v>4392</v>
      </c>
      <c r="D2401" s="36" t="s">
        <v>4558</v>
      </c>
      <c r="E2401" s="36" t="s">
        <v>4879</v>
      </c>
      <c r="F2401" s="36" t="s">
        <v>679</v>
      </c>
      <c r="G2401" s="36" t="s">
        <v>674</v>
      </c>
      <c r="H2401" s="36" t="s">
        <v>675</v>
      </c>
      <c r="I2401" s="37">
        <v>2.9079999999999999</v>
      </c>
      <c r="J2401" s="38">
        <v>10145</v>
      </c>
      <c r="K2401" s="36" t="s">
        <v>142</v>
      </c>
      <c r="L2401" s="39">
        <v>44035</v>
      </c>
      <c r="M2401" s="39">
        <v>44279</v>
      </c>
      <c r="N2401" s="36" t="s">
        <v>143</v>
      </c>
      <c r="O2401" s="36" t="s">
        <v>1800</v>
      </c>
      <c r="P2401" s="37">
        <v>0.48720000000000002</v>
      </c>
      <c r="Q2401" s="36" t="s">
        <v>677</v>
      </c>
      <c r="R2401" s="36" t="s">
        <v>682</v>
      </c>
      <c r="S2401" s="47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</row>
    <row r="2402" spans="2:37">
      <c r="B2402" s="36" t="s">
        <v>603</v>
      </c>
      <c r="C2402" s="36" t="s">
        <v>7777</v>
      </c>
      <c r="D2402" s="36" t="s">
        <v>4559</v>
      </c>
      <c r="E2402" s="36" t="s">
        <v>4879</v>
      </c>
      <c r="F2402" s="36" t="s">
        <v>679</v>
      </c>
      <c r="G2402" s="36" t="s">
        <v>674</v>
      </c>
      <c r="H2402" s="36" t="s">
        <v>675</v>
      </c>
      <c r="I2402" s="37">
        <v>2.9569999999999999</v>
      </c>
      <c r="J2402" s="38">
        <v>10145</v>
      </c>
      <c r="K2402" s="36" t="s">
        <v>142</v>
      </c>
      <c r="L2402" s="39">
        <v>44035</v>
      </c>
      <c r="M2402" s="39">
        <v>44279</v>
      </c>
      <c r="N2402" s="36" t="s">
        <v>143</v>
      </c>
      <c r="O2402" s="36" t="s">
        <v>1800</v>
      </c>
      <c r="P2402" s="37">
        <v>0.45019999999999999</v>
      </c>
      <c r="Q2402" s="36" t="s">
        <v>677</v>
      </c>
      <c r="R2402" s="36" t="s">
        <v>682</v>
      </c>
      <c r="S2402" s="47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</row>
    <row r="2403" spans="2:37">
      <c r="B2403" s="36" t="s">
        <v>7778</v>
      </c>
      <c r="C2403" s="36" t="s">
        <v>7779</v>
      </c>
      <c r="D2403" s="36" t="s">
        <v>4560</v>
      </c>
      <c r="E2403" s="36" t="s">
        <v>4879</v>
      </c>
      <c r="F2403" s="36" t="s">
        <v>679</v>
      </c>
      <c r="G2403" s="36" t="s">
        <v>674</v>
      </c>
      <c r="H2403" s="36" t="s">
        <v>675</v>
      </c>
      <c r="I2403" s="37">
        <v>3.056</v>
      </c>
      <c r="J2403" s="38">
        <v>10145</v>
      </c>
      <c r="K2403" s="36" t="s">
        <v>142</v>
      </c>
      <c r="L2403" s="39">
        <v>44035</v>
      </c>
      <c r="M2403" s="39">
        <v>44279</v>
      </c>
      <c r="N2403" s="36" t="s">
        <v>143</v>
      </c>
      <c r="O2403" s="36" t="s">
        <v>1800</v>
      </c>
      <c r="P2403" s="37">
        <v>0.3861</v>
      </c>
      <c r="Q2403" s="36" t="s">
        <v>677</v>
      </c>
      <c r="R2403" s="36" t="s">
        <v>9492</v>
      </c>
      <c r="S2403" s="47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</row>
    <row r="2404" spans="2:37">
      <c r="B2404" s="36" t="s">
        <v>11980</v>
      </c>
      <c r="C2404" s="36" t="s">
        <v>7780</v>
      </c>
      <c r="D2404" s="36" t="s">
        <v>11981</v>
      </c>
      <c r="E2404" s="36" t="s">
        <v>4879</v>
      </c>
      <c r="F2404" s="36" t="s">
        <v>679</v>
      </c>
      <c r="G2404" s="36" t="s">
        <v>674</v>
      </c>
      <c r="H2404" s="36" t="s">
        <v>675</v>
      </c>
      <c r="I2404" s="37">
        <v>3.1539999999999999</v>
      </c>
      <c r="J2404" s="38">
        <v>10145</v>
      </c>
      <c r="K2404" s="36" t="s">
        <v>142</v>
      </c>
      <c r="L2404" s="39">
        <v>44035</v>
      </c>
      <c r="M2404" s="39">
        <v>44279</v>
      </c>
      <c r="N2404" s="36" t="s">
        <v>143</v>
      </c>
      <c r="O2404" s="36" t="s">
        <v>1800</v>
      </c>
      <c r="P2404" s="37">
        <v>0.3296</v>
      </c>
      <c r="Q2404" s="36" t="s">
        <v>677</v>
      </c>
      <c r="R2404" s="36" t="s">
        <v>682</v>
      </c>
      <c r="S2404" s="47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</row>
    <row r="2405" spans="2:37">
      <c r="B2405" s="36" t="s">
        <v>604</v>
      </c>
      <c r="C2405" s="36" t="s">
        <v>7781</v>
      </c>
      <c r="D2405" s="36" t="s">
        <v>4561</v>
      </c>
      <c r="E2405" s="36" t="s">
        <v>4879</v>
      </c>
      <c r="F2405" s="36" t="s">
        <v>679</v>
      </c>
      <c r="G2405" s="36" t="s">
        <v>674</v>
      </c>
      <c r="H2405" s="36" t="s">
        <v>675</v>
      </c>
      <c r="I2405" s="37">
        <v>3.2530000000000001</v>
      </c>
      <c r="J2405" s="38">
        <v>10145</v>
      </c>
      <c r="K2405" s="36" t="s">
        <v>142</v>
      </c>
      <c r="L2405" s="39">
        <v>44035</v>
      </c>
      <c r="M2405" s="39">
        <v>44279</v>
      </c>
      <c r="N2405" s="36" t="s">
        <v>143</v>
      </c>
      <c r="O2405" s="36" t="s">
        <v>1800</v>
      </c>
      <c r="P2405" s="37">
        <v>0.28389999999999999</v>
      </c>
      <c r="Q2405" s="36" t="s">
        <v>677</v>
      </c>
      <c r="R2405" s="36" t="s">
        <v>682</v>
      </c>
      <c r="S2405" s="47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</row>
    <row r="2406" spans="2:37">
      <c r="B2406" s="36" t="s">
        <v>7782</v>
      </c>
      <c r="C2406" s="36" t="s">
        <v>4393</v>
      </c>
      <c r="D2406" s="36" t="s">
        <v>4562</v>
      </c>
      <c r="E2406" s="36" t="s">
        <v>4879</v>
      </c>
      <c r="F2406" s="36" t="s">
        <v>679</v>
      </c>
      <c r="G2406" s="36" t="s">
        <v>674</v>
      </c>
      <c r="H2406" s="36" t="s">
        <v>675</v>
      </c>
      <c r="I2406" s="37">
        <v>3.351</v>
      </c>
      <c r="J2406" s="38">
        <v>10145</v>
      </c>
      <c r="K2406" s="36" t="s">
        <v>142</v>
      </c>
      <c r="L2406" s="39">
        <v>44035</v>
      </c>
      <c r="M2406" s="39">
        <v>44279</v>
      </c>
      <c r="N2406" s="36" t="s">
        <v>143</v>
      </c>
      <c r="O2406" s="36" t="s">
        <v>1800</v>
      </c>
      <c r="P2406" s="37">
        <v>0.23630000000000001</v>
      </c>
      <c r="Q2406" s="36" t="s">
        <v>677</v>
      </c>
      <c r="R2406" s="36" t="s">
        <v>682</v>
      </c>
      <c r="S2406" s="47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</row>
    <row r="2407" spans="2:37">
      <c r="B2407" s="36" t="s">
        <v>7783</v>
      </c>
      <c r="C2407" s="36" t="s">
        <v>11982</v>
      </c>
      <c r="D2407" s="36" t="s">
        <v>4563</v>
      </c>
      <c r="E2407" s="36" t="s">
        <v>4879</v>
      </c>
      <c r="F2407" s="36" t="s">
        <v>679</v>
      </c>
      <c r="G2407" s="36" t="s">
        <v>674</v>
      </c>
      <c r="H2407" s="36" t="s">
        <v>675</v>
      </c>
      <c r="I2407" s="37">
        <v>3.45</v>
      </c>
      <c r="J2407" s="38">
        <v>10145</v>
      </c>
      <c r="K2407" s="36" t="s">
        <v>142</v>
      </c>
      <c r="L2407" s="39">
        <v>44035</v>
      </c>
      <c r="M2407" s="39">
        <v>44279</v>
      </c>
      <c r="N2407" s="36" t="s">
        <v>143</v>
      </c>
      <c r="O2407" s="36" t="s">
        <v>1800</v>
      </c>
      <c r="P2407" s="37">
        <v>0.20150000000000001</v>
      </c>
      <c r="Q2407" s="36" t="s">
        <v>677</v>
      </c>
      <c r="R2407" s="36" t="s">
        <v>682</v>
      </c>
      <c r="S2407" s="4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</row>
    <row r="2408" spans="2:37">
      <c r="B2408" s="36" t="s">
        <v>605</v>
      </c>
      <c r="C2408" s="36" t="s">
        <v>606</v>
      </c>
      <c r="D2408" s="36" t="s">
        <v>7784</v>
      </c>
      <c r="E2408" s="36" t="s">
        <v>4879</v>
      </c>
      <c r="F2408" s="36" t="s">
        <v>679</v>
      </c>
      <c r="G2408" s="36" t="s">
        <v>674</v>
      </c>
      <c r="H2408" s="36" t="s">
        <v>675</v>
      </c>
      <c r="I2408" s="37">
        <v>3.5489999999999999</v>
      </c>
      <c r="J2408" s="38">
        <v>10145</v>
      </c>
      <c r="K2408" s="36" t="s">
        <v>142</v>
      </c>
      <c r="L2408" s="39">
        <v>44035</v>
      </c>
      <c r="M2408" s="39">
        <v>44279</v>
      </c>
      <c r="N2408" s="36" t="s">
        <v>143</v>
      </c>
      <c r="O2408" s="36" t="s">
        <v>1800</v>
      </c>
      <c r="P2408" s="37">
        <v>0.1736</v>
      </c>
      <c r="Q2408" s="36" t="s">
        <v>677</v>
      </c>
      <c r="R2408" s="36" t="s">
        <v>682</v>
      </c>
      <c r="S2408" s="47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</row>
    <row r="2409" spans="2:37">
      <c r="B2409" s="36" t="s">
        <v>607</v>
      </c>
      <c r="C2409" s="36" t="s">
        <v>7785</v>
      </c>
      <c r="D2409" s="36" t="s">
        <v>4564</v>
      </c>
      <c r="E2409" s="36" t="s">
        <v>4879</v>
      </c>
      <c r="F2409" s="36" t="s">
        <v>679</v>
      </c>
      <c r="G2409" s="36" t="s">
        <v>674</v>
      </c>
      <c r="H2409" s="36" t="s">
        <v>675</v>
      </c>
      <c r="I2409" s="37">
        <v>3.6469999999999998</v>
      </c>
      <c r="J2409" s="38">
        <v>10145</v>
      </c>
      <c r="K2409" s="36" t="s">
        <v>142</v>
      </c>
      <c r="L2409" s="39">
        <v>44035</v>
      </c>
      <c r="M2409" s="39">
        <v>44279</v>
      </c>
      <c r="N2409" s="36" t="s">
        <v>143</v>
      </c>
      <c r="O2409" s="36" t="s">
        <v>1800</v>
      </c>
      <c r="P2409" s="37">
        <v>0.14610000000000001</v>
      </c>
      <c r="Q2409" s="36" t="s">
        <v>677</v>
      </c>
      <c r="R2409" s="36" t="s">
        <v>682</v>
      </c>
      <c r="S2409" s="47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</row>
    <row r="2410" spans="2:37">
      <c r="B2410" s="36" t="s">
        <v>7786</v>
      </c>
      <c r="C2410" s="36" t="s">
        <v>7787</v>
      </c>
      <c r="D2410" s="36" t="s">
        <v>11983</v>
      </c>
      <c r="E2410" s="36" t="s">
        <v>4879</v>
      </c>
      <c r="F2410" s="36" t="s">
        <v>679</v>
      </c>
      <c r="G2410" s="36" t="s">
        <v>692</v>
      </c>
      <c r="H2410" s="36" t="s">
        <v>675</v>
      </c>
      <c r="I2410" s="37">
        <v>2.9079999999999999</v>
      </c>
      <c r="J2410" s="38">
        <v>10145</v>
      </c>
      <c r="K2410" s="36" t="s">
        <v>142</v>
      </c>
      <c r="L2410" s="39">
        <v>44035</v>
      </c>
      <c r="M2410" s="39">
        <v>44279</v>
      </c>
      <c r="N2410" s="36" t="s">
        <v>143</v>
      </c>
      <c r="O2410" s="36" t="s">
        <v>1800</v>
      </c>
      <c r="P2410" s="37">
        <v>9.7699999999999995E-2</v>
      </c>
      <c r="Q2410" s="36" t="s">
        <v>677</v>
      </c>
      <c r="R2410" s="36" t="s">
        <v>682</v>
      </c>
      <c r="S2410" s="47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</row>
    <row r="2411" spans="2:37">
      <c r="B2411" s="36" t="s">
        <v>4394</v>
      </c>
      <c r="C2411" s="36" t="s">
        <v>7788</v>
      </c>
      <c r="D2411" s="36" t="s">
        <v>11984</v>
      </c>
      <c r="E2411" s="36" t="s">
        <v>4879</v>
      </c>
      <c r="F2411" s="36" t="s">
        <v>679</v>
      </c>
      <c r="G2411" s="36" t="s">
        <v>692</v>
      </c>
      <c r="H2411" s="36" t="s">
        <v>675</v>
      </c>
      <c r="I2411" s="37">
        <v>2.9569999999999999</v>
      </c>
      <c r="J2411" s="38">
        <v>10145</v>
      </c>
      <c r="K2411" s="36" t="s">
        <v>142</v>
      </c>
      <c r="L2411" s="39">
        <v>44035</v>
      </c>
      <c r="M2411" s="39">
        <v>44279</v>
      </c>
      <c r="N2411" s="36" t="s">
        <v>143</v>
      </c>
      <c r="O2411" s="36" t="s">
        <v>1800</v>
      </c>
      <c r="P2411" s="37">
        <v>0.1115</v>
      </c>
      <c r="Q2411" s="36" t="s">
        <v>9548</v>
      </c>
      <c r="R2411" s="36" t="s">
        <v>682</v>
      </c>
      <c r="S2411" s="47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</row>
    <row r="2412" spans="2:37">
      <c r="B2412" s="36" t="s">
        <v>608</v>
      </c>
      <c r="C2412" s="36" t="s">
        <v>11985</v>
      </c>
      <c r="D2412" s="36" t="s">
        <v>4565</v>
      </c>
      <c r="E2412" s="36" t="s">
        <v>4879</v>
      </c>
      <c r="F2412" s="36" t="s">
        <v>679</v>
      </c>
      <c r="G2412" s="36" t="s">
        <v>692</v>
      </c>
      <c r="H2412" s="36" t="s">
        <v>675</v>
      </c>
      <c r="I2412" s="37">
        <v>3.056</v>
      </c>
      <c r="J2412" s="38">
        <v>10145</v>
      </c>
      <c r="K2412" s="36" t="s">
        <v>142</v>
      </c>
      <c r="L2412" s="39">
        <v>44035</v>
      </c>
      <c r="M2412" s="39">
        <v>44279</v>
      </c>
      <c r="N2412" s="36" t="s">
        <v>143</v>
      </c>
      <c r="O2412" s="36" t="s">
        <v>1800</v>
      </c>
      <c r="P2412" s="37">
        <v>0.1444</v>
      </c>
      <c r="Q2412" s="36" t="s">
        <v>677</v>
      </c>
      <c r="R2412" s="36" t="s">
        <v>682</v>
      </c>
      <c r="S2412" s="47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</row>
    <row r="2413" spans="2:37">
      <c r="B2413" s="36" t="s">
        <v>7789</v>
      </c>
      <c r="C2413" s="36" t="s">
        <v>7790</v>
      </c>
      <c r="D2413" s="36" t="s">
        <v>7791</v>
      </c>
      <c r="E2413" s="36" t="s">
        <v>4879</v>
      </c>
      <c r="F2413" s="36" t="s">
        <v>679</v>
      </c>
      <c r="G2413" s="36" t="s">
        <v>692</v>
      </c>
      <c r="H2413" s="36" t="s">
        <v>675</v>
      </c>
      <c r="I2413" s="37">
        <v>3.1539999999999999</v>
      </c>
      <c r="J2413" s="38">
        <v>10145</v>
      </c>
      <c r="K2413" s="36" t="s">
        <v>142</v>
      </c>
      <c r="L2413" s="39">
        <v>44035</v>
      </c>
      <c r="M2413" s="39">
        <v>44279</v>
      </c>
      <c r="N2413" s="36" t="s">
        <v>143</v>
      </c>
      <c r="O2413" s="36" t="s">
        <v>1800</v>
      </c>
      <c r="P2413" s="37">
        <v>0.18260000000000001</v>
      </c>
      <c r="Q2413" s="36" t="s">
        <v>677</v>
      </c>
      <c r="R2413" s="36" t="s">
        <v>682</v>
      </c>
      <c r="S2413" s="47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</row>
    <row r="2414" spans="2:37">
      <c r="B2414" s="36" t="s">
        <v>7792</v>
      </c>
      <c r="C2414" s="36" t="s">
        <v>4395</v>
      </c>
      <c r="D2414" s="36" t="s">
        <v>4566</v>
      </c>
      <c r="E2414" s="36" t="s">
        <v>4879</v>
      </c>
      <c r="F2414" s="36" t="s">
        <v>679</v>
      </c>
      <c r="G2414" s="36" t="s">
        <v>692</v>
      </c>
      <c r="H2414" s="36" t="s">
        <v>675</v>
      </c>
      <c r="I2414" s="37">
        <v>3.2530000000000001</v>
      </c>
      <c r="J2414" s="38">
        <v>10145</v>
      </c>
      <c r="K2414" s="36" t="s">
        <v>142</v>
      </c>
      <c r="L2414" s="39">
        <v>44035</v>
      </c>
      <c r="M2414" s="39">
        <v>44279</v>
      </c>
      <c r="N2414" s="36" t="s">
        <v>143</v>
      </c>
      <c r="O2414" s="36" t="s">
        <v>1800</v>
      </c>
      <c r="P2414" s="37">
        <v>0.22670000000000001</v>
      </c>
      <c r="Q2414" s="36" t="s">
        <v>677</v>
      </c>
      <c r="R2414" s="36" t="s">
        <v>682</v>
      </c>
      <c r="S2414" s="47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</row>
    <row r="2415" spans="2:37">
      <c r="B2415" s="36" t="s">
        <v>7793</v>
      </c>
      <c r="C2415" s="36" t="s">
        <v>4396</v>
      </c>
      <c r="D2415" s="36" t="s">
        <v>11986</v>
      </c>
      <c r="E2415" s="36" t="s">
        <v>4879</v>
      </c>
      <c r="F2415" s="36" t="s">
        <v>679</v>
      </c>
      <c r="G2415" s="36" t="s">
        <v>692</v>
      </c>
      <c r="H2415" s="36" t="s">
        <v>675</v>
      </c>
      <c r="I2415" s="37">
        <v>3.351</v>
      </c>
      <c r="J2415" s="38">
        <v>10145</v>
      </c>
      <c r="K2415" s="36" t="s">
        <v>142</v>
      </c>
      <c r="L2415" s="39">
        <v>44035</v>
      </c>
      <c r="M2415" s="39">
        <v>44279</v>
      </c>
      <c r="N2415" s="36" t="s">
        <v>143</v>
      </c>
      <c r="O2415" s="36" t="s">
        <v>1800</v>
      </c>
      <c r="P2415" s="37">
        <v>0.28570000000000001</v>
      </c>
      <c r="Q2415" s="36" t="s">
        <v>677</v>
      </c>
      <c r="R2415" s="36" t="s">
        <v>682</v>
      </c>
      <c r="S2415" s="47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</row>
    <row r="2416" spans="2:37">
      <c r="B2416" s="36" t="s">
        <v>11987</v>
      </c>
      <c r="C2416" s="36" t="s">
        <v>11988</v>
      </c>
      <c r="D2416" s="36" t="s">
        <v>4567</v>
      </c>
      <c r="E2416" s="36" t="s">
        <v>4879</v>
      </c>
      <c r="F2416" s="36" t="s">
        <v>679</v>
      </c>
      <c r="G2416" s="36" t="s">
        <v>692</v>
      </c>
      <c r="H2416" s="36" t="s">
        <v>675</v>
      </c>
      <c r="I2416" s="37">
        <v>3.45</v>
      </c>
      <c r="J2416" s="38">
        <v>10145</v>
      </c>
      <c r="K2416" s="36" t="s">
        <v>142</v>
      </c>
      <c r="L2416" s="39">
        <v>44035</v>
      </c>
      <c r="M2416" s="39">
        <v>44279</v>
      </c>
      <c r="N2416" s="36" t="s">
        <v>143</v>
      </c>
      <c r="O2416" s="36" t="s">
        <v>1800</v>
      </c>
      <c r="P2416" s="37">
        <v>0.34810000000000002</v>
      </c>
      <c r="Q2416" s="36" t="s">
        <v>677</v>
      </c>
      <c r="R2416" s="36" t="s">
        <v>682</v>
      </c>
      <c r="S2416" s="47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</row>
    <row r="2417" spans="2:37">
      <c r="B2417" s="36" t="s">
        <v>7794</v>
      </c>
      <c r="C2417" s="36" t="s">
        <v>7795</v>
      </c>
      <c r="D2417" s="36" t="s">
        <v>4568</v>
      </c>
      <c r="E2417" s="36" t="s">
        <v>4879</v>
      </c>
      <c r="F2417" s="36" t="s">
        <v>679</v>
      </c>
      <c r="G2417" s="36" t="s">
        <v>692</v>
      </c>
      <c r="H2417" s="36" t="s">
        <v>675</v>
      </c>
      <c r="I2417" s="37">
        <v>3.5489999999999999</v>
      </c>
      <c r="J2417" s="38">
        <v>10145</v>
      </c>
      <c r="K2417" s="36" t="s">
        <v>142</v>
      </c>
      <c r="L2417" s="39">
        <v>44035</v>
      </c>
      <c r="M2417" s="39">
        <v>44279</v>
      </c>
      <c r="N2417" s="36" t="s">
        <v>143</v>
      </c>
      <c r="O2417" s="36" t="s">
        <v>1800</v>
      </c>
      <c r="P2417" s="37">
        <v>0.41639999999999999</v>
      </c>
      <c r="Q2417" s="36" t="s">
        <v>677</v>
      </c>
      <c r="R2417" s="36" t="s">
        <v>682</v>
      </c>
      <c r="S2417" s="4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</row>
    <row r="2418" spans="2:37">
      <c r="B2418" s="36" t="s">
        <v>7796</v>
      </c>
      <c r="C2418" s="36" t="s">
        <v>7797</v>
      </c>
      <c r="D2418" s="36" t="s">
        <v>11989</v>
      </c>
      <c r="E2418" s="36" t="s">
        <v>4879</v>
      </c>
      <c r="F2418" s="36" t="s">
        <v>679</v>
      </c>
      <c r="G2418" s="36" t="s">
        <v>692</v>
      </c>
      <c r="H2418" s="36" t="s">
        <v>675</v>
      </c>
      <c r="I2418" s="37">
        <v>3.6469999999999998</v>
      </c>
      <c r="J2418" s="38">
        <v>10145</v>
      </c>
      <c r="K2418" s="36" t="s">
        <v>142</v>
      </c>
      <c r="L2418" s="39">
        <v>44035</v>
      </c>
      <c r="M2418" s="39">
        <v>44279</v>
      </c>
      <c r="N2418" s="36" t="s">
        <v>143</v>
      </c>
      <c r="O2418" s="36" t="s">
        <v>1800</v>
      </c>
      <c r="P2418" s="37">
        <v>0.49109999999999998</v>
      </c>
      <c r="Q2418" s="36" t="s">
        <v>677</v>
      </c>
      <c r="R2418" s="36" t="s">
        <v>682</v>
      </c>
      <c r="S2418" s="47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</row>
    <row r="2419" spans="2:37">
      <c r="B2419" s="36" t="s">
        <v>11990</v>
      </c>
      <c r="C2419" s="36" t="s">
        <v>4397</v>
      </c>
      <c r="D2419" s="36" t="s">
        <v>4569</v>
      </c>
      <c r="E2419" s="36" t="s">
        <v>4879</v>
      </c>
      <c r="F2419" s="36" t="s">
        <v>679</v>
      </c>
      <c r="G2419" s="36" t="s">
        <v>674</v>
      </c>
      <c r="H2419" s="36" t="s">
        <v>675</v>
      </c>
      <c r="I2419" s="37">
        <v>2.859</v>
      </c>
      <c r="J2419" s="38">
        <v>10145</v>
      </c>
      <c r="K2419" s="36" t="s">
        <v>142</v>
      </c>
      <c r="L2419" s="39">
        <v>44039</v>
      </c>
      <c r="M2419" s="39">
        <v>44279</v>
      </c>
      <c r="N2419" s="36" t="s">
        <v>143</v>
      </c>
      <c r="O2419" s="36" t="s">
        <v>1800</v>
      </c>
      <c r="P2419" s="37">
        <v>0.43690000000000001</v>
      </c>
      <c r="Q2419" s="36" t="s">
        <v>677</v>
      </c>
      <c r="R2419" s="36" t="s">
        <v>682</v>
      </c>
      <c r="S2419" s="47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</row>
    <row r="2420" spans="2:37">
      <c r="B2420" s="36" t="s">
        <v>4398</v>
      </c>
      <c r="C2420" s="36" t="s">
        <v>4399</v>
      </c>
      <c r="D2420" s="36" t="s">
        <v>4570</v>
      </c>
      <c r="E2420" s="36" t="s">
        <v>4879</v>
      </c>
      <c r="F2420" s="36" t="s">
        <v>679</v>
      </c>
      <c r="G2420" s="36" t="s">
        <v>692</v>
      </c>
      <c r="H2420" s="36" t="s">
        <v>675</v>
      </c>
      <c r="I2420" s="37">
        <v>2.859</v>
      </c>
      <c r="J2420" s="38">
        <v>10145</v>
      </c>
      <c r="K2420" s="36" t="s">
        <v>142</v>
      </c>
      <c r="L2420" s="39">
        <v>44039</v>
      </c>
      <c r="M2420" s="39">
        <v>44279</v>
      </c>
      <c r="N2420" s="36" t="s">
        <v>143</v>
      </c>
      <c r="O2420" s="36" t="s">
        <v>1800</v>
      </c>
      <c r="P2420" s="37">
        <v>0.12520000000000001</v>
      </c>
      <c r="Q2420" s="36" t="s">
        <v>677</v>
      </c>
      <c r="R2420" s="36" t="s">
        <v>682</v>
      </c>
      <c r="S2420" s="47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</row>
    <row r="2421" spans="2:37">
      <c r="B2421" s="36" t="s">
        <v>11991</v>
      </c>
      <c r="C2421" s="36" t="s">
        <v>7798</v>
      </c>
      <c r="D2421" s="36" t="s">
        <v>7799</v>
      </c>
      <c r="E2421" s="36" t="s">
        <v>4879</v>
      </c>
      <c r="F2421" s="36" t="s">
        <v>679</v>
      </c>
      <c r="G2421" s="36" t="s">
        <v>674</v>
      </c>
      <c r="H2421" s="36" t="s">
        <v>675</v>
      </c>
      <c r="I2421" s="37">
        <v>3.746</v>
      </c>
      <c r="J2421" s="38">
        <v>10145</v>
      </c>
      <c r="K2421" s="36" t="s">
        <v>142</v>
      </c>
      <c r="L2421" s="39">
        <v>44048</v>
      </c>
      <c r="M2421" s="39">
        <v>44279</v>
      </c>
      <c r="N2421" s="36" t="s">
        <v>143</v>
      </c>
      <c r="O2421" s="36" t="s">
        <v>1800</v>
      </c>
      <c r="P2421" s="37">
        <v>0.13</v>
      </c>
      <c r="Q2421" s="36" t="s">
        <v>677</v>
      </c>
      <c r="R2421" s="36" t="s">
        <v>682</v>
      </c>
      <c r="S2421" s="47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</row>
    <row r="2422" spans="2:37">
      <c r="B2422" s="36" t="s">
        <v>11992</v>
      </c>
      <c r="C2422" s="36" t="s">
        <v>7800</v>
      </c>
      <c r="D2422" s="36" t="s">
        <v>4571</v>
      </c>
      <c r="E2422" s="36" t="s">
        <v>4879</v>
      </c>
      <c r="F2422" s="36" t="s">
        <v>679</v>
      </c>
      <c r="G2422" s="36" t="s">
        <v>692</v>
      </c>
      <c r="H2422" s="36" t="s">
        <v>675</v>
      </c>
      <c r="I2422" s="37">
        <v>3.746</v>
      </c>
      <c r="J2422" s="38">
        <v>10145</v>
      </c>
      <c r="K2422" s="36" t="s">
        <v>142</v>
      </c>
      <c r="L2422" s="39">
        <v>44048</v>
      </c>
      <c r="M2422" s="39">
        <v>44279</v>
      </c>
      <c r="N2422" s="36" t="s">
        <v>143</v>
      </c>
      <c r="O2422" s="36" t="s">
        <v>1800</v>
      </c>
      <c r="P2422" s="37">
        <v>0.55159999999999998</v>
      </c>
      <c r="Q2422" s="36" t="s">
        <v>677</v>
      </c>
      <c r="R2422" s="36" t="s">
        <v>682</v>
      </c>
      <c r="S2422" s="47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</row>
    <row r="2423" spans="2:37">
      <c r="B2423" s="36" t="s">
        <v>7801</v>
      </c>
      <c r="C2423" s="36" t="s">
        <v>4400</v>
      </c>
      <c r="D2423" s="36" t="s">
        <v>7802</v>
      </c>
      <c r="E2423" s="36" t="s">
        <v>4879</v>
      </c>
      <c r="F2423" s="36" t="s">
        <v>679</v>
      </c>
      <c r="G2423" s="36" t="s">
        <v>674</v>
      </c>
      <c r="H2423" s="36" t="s">
        <v>675</v>
      </c>
      <c r="I2423" s="37">
        <v>2.95</v>
      </c>
      <c r="J2423" s="38">
        <v>10000</v>
      </c>
      <c r="K2423" s="36" t="s">
        <v>297</v>
      </c>
      <c r="L2423" s="39">
        <v>44070</v>
      </c>
      <c r="M2423" s="39">
        <v>44132</v>
      </c>
      <c r="N2423" s="36" t="s">
        <v>1877</v>
      </c>
      <c r="O2423" s="36" t="s">
        <v>1878</v>
      </c>
      <c r="P2423" s="37">
        <v>0.39539999999999997</v>
      </c>
      <c r="Q2423" s="36" t="s">
        <v>677</v>
      </c>
      <c r="R2423" s="36" t="s">
        <v>682</v>
      </c>
      <c r="S2423" s="47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</row>
    <row r="2424" spans="2:37">
      <c r="B2424" s="36" t="s">
        <v>7803</v>
      </c>
      <c r="C2424" s="36" t="s">
        <v>4401</v>
      </c>
      <c r="D2424" s="36" t="s">
        <v>4402</v>
      </c>
      <c r="E2424" s="36" t="s">
        <v>4879</v>
      </c>
      <c r="F2424" s="36" t="s">
        <v>679</v>
      </c>
      <c r="G2424" s="36" t="s">
        <v>674</v>
      </c>
      <c r="H2424" s="36" t="s">
        <v>675</v>
      </c>
      <c r="I2424" s="37">
        <v>3</v>
      </c>
      <c r="J2424" s="38">
        <v>10000</v>
      </c>
      <c r="K2424" s="36" t="s">
        <v>297</v>
      </c>
      <c r="L2424" s="39">
        <v>44070</v>
      </c>
      <c r="M2424" s="39">
        <v>44132</v>
      </c>
      <c r="N2424" s="36" t="s">
        <v>1877</v>
      </c>
      <c r="O2424" s="36" t="s">
        <v>1878</v>
      </c>
      <c r="P2424" s="37">
        <v>0.3553</v>
      </c>
      <c r="Q2424" s="36" t="s">
        <v>677</v>
      </c>
      <c r="R2424" s="36" t="s">
        <v>682</v>
      </c>
      <c r="S2424" s="47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</row>
    <row r="2425" spans="2:37">
      <c r="B2425" s="36" t="s">
        <v>11993</v>
      </c>
      <c r="C2425" s="36" t="s">
        <v>11994</v>
      </c>
      <c r="D2425" s="36" t="s">
        <v>7804</v>
      </c>
      <c r="E2425" s="36" t="s">
        <v>4879</v>
      </c>
      <c r="F2425" s="36" t="s">
        <v>679</v>
      </c>
      <c r="G2425" s="36" t="s">
        <v>674</v>
      </c>
      <c r="H2425" s="36" t="s">
        <v>675</v>
      </c>
      <c r="I2425" s="37">
        <v>3.1</v>
      </c>
      <c r="J2425" s="38">
        <v>10000</v>
      </c>
      <c r="K2425" s="36" t="s">
        <v>297</v>
      </c>
      <c r="L2425" s="39">
        <v>44070</v>
      </c>
      <c r="M2425" s="39">
        <v>44132</v>
      </c>
      <c r="N2425" s="36" t="s">
        <v>1877</v>
      </c>
      <c r="O2425" s="36" t="s">
        <v>1878</v>
      </c>
      <c r="P2425" s="37">
        <v>0.27329999999999999</v>
      </c>
      <c r="Q2425" s="36" t="s">
        <v>677</v>
      </c>
      <c r="R2425" s="36" t="s">
        <v>682</v>
      </c>
      <c r="S2425" s="47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</row>
    <row r="2426" spans="2:37">
      <c r="B2426" s="36" t="s">
        <v>11995</v>
      </c>
      <c r="C2426" s="36" t="s">
        <v>7805</v>
      </c>
      <c r="D2426" s="36" t="s">
        <v>7806</v>
      </c>
      <c r="E2426" s="36" t="s">
        <v>4879</v>
      </c>
      <c r="F2426" s="36" t="s">
        <v>679</v>
      </c>
      <c r="G2426" s="36" t="s">
        <v>674</v>
      </c>
      <c r="H2426" s="36" t="s">
        <v>675</v>
      </c>
      <c r="I2426" s="37">
        <v>3.2</v>
      </c>
      <c r="J2426" s="38">
        <v>10000</v>
      </c>
      <c r="K2426" s="36" t="s">
        <v>297</v>
      </c>
      <c r="L2426" s="39">
        <v>44070</v>
      </c>
      <c r="M2426" s="39">
        <v>44132</v>
      </c>
      <c r="N2426" s="36" t="s">
        <v>1877</v>
      </c>
      <c r="O2426" s="36" t="s">
        <v>1878</v>
      </c>
      <c r="P2426" s="37">
        <v>0.20599999999999999</v>
      </c>
      <c r="Q2426" s="36" t="s">
        <v>677</v>
      </c>
      <c r="R2426" s="36" t="s">
        <v>682</v>
      </c>
      <c r="S2426" s="47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</row>
    <row r="2427" spans="2:37">
      <c r="B2427" s="36" t="s">
        <v>4403</v>
      </c>
      <c r="C2427" s="36" t="s">
        <v>7807</v>
      </c>
      <c r="D2427" s="36" t="s">
        <v>4404</v>
      </c>
      <c r="E2427" s="36" t="s">
        <v>4879</v>
      </c>
      <c r="F2427" s="36" t="s">
        <v>679</v>
      </c>
      <c r="G2427" s="36" t="s">
        <v>674</v>
      </c>
      <c r="H2427" s="36" t="s">
        <v>675</v>
      </c>
      <c r="I2427" s="37">
        <v>3.3</v>
      </c>
      <c r="J2427" s="38">
        <v>10000</v>
      </c>
      <c r="K2427" s="36" t="s">
        <v>297</v>
      </c>
      <c r="L2427" s="39">
        <v>44070</v>
      </c>
      <c r="M2427" s="39">
        <v>44132</v>
      </c>
      <c r="N2427" s="36" t="s">
        <v>1877</v>
      </c>
      <c r="O2427" s="36" t="s">
        <v>1878</v>
      </c>
      <c r="P2427" s="37">
        <v>0.14799999999999999</v>
      </c>
      <c r="Q2427" s="36" t="s">
        <v>677</v>
      </c>
      <c r="R2427" s="36" t="s">
        <v>682</v>
      </c>
      <c r="S2427" s="4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</row>
    <row r="2428" spans="2:37">
      <c r="B2428" s="36" t="s">
        <v>7808</v>
      </c>
      <c r="C2428" s="36" t="s">
        <v>7809</v>
      </c>
      <c r="D2428" s="36" t="s">
        <v>7810</v>
      </c>
      <c r="E2428" s="36" t="s">
        <v>4879</v>
      </c>
      <c r="F2428" s="36" t="s">
        <v>679</v>
      </c>
      <c r="G2428" s="36" t="s">
        <v>674</v>
      </c>
      <c r="H2428" s="36" t="s">
        <v>675</v>
      </c>
      <c r="I2428" s="37">
        <v>3.4</v>
      </c>
      <c r="J2428" s="38">
        <v>10000</v>
      </c>
      <c r="K2428" s="36" t="s">
        <v>297</v>
      </c>
      <c r="L2428" s="39">
        <v>44070</v>
      </c>
      <c r="M2428" s="39">
        <v>44132</v>
      </c>
      <c r="N2428" s="36" t="s">
        <v>1877</v>
      </c>
      <c r="O2428" s="36" t="s">
        <v>1878</v>
      </c>
      <c r="P2428" s="37">
        <v>0.10680000000000001</v>
      </c>
      <c r="Q2428" s="36" t="s">
        <v>677</v>
      </c>
      <c r="R2428" s="36" t="s">
        <v>682</v>
      </c>
      <c r="S2428" s="47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</row>
    <row r="2429" spans="2:37">
      <c r="B2429" s="36" t="s">
        <v>7811</v>
      </c>
      <c r="C2429" s="36" t="s">
        <v>609</v>
      </c>
      <c r="D2429" s="36" t="s">
        <v>7812</v>
      </c>
      <c r="E2429" s="36" t="s">
        <v>4879</v>
      </c>
      <c r="F2429" s="36" t="s">
        <v>679</v>
      </c>
      <c r="G2429" s="36" t="s">
        <v>674</v>
      </c>
      <c r="H2429" s="36" t="s">
        <v>675</v>
      </c>
      <c r="I2429" s="37">
        <v>3.5</v>
      </c>
      <c r="J2429" s="38">
        <v>10000</v>
      </c>
      <c r="K2429" s="36" t="s">
        <v>297</v>
      </c>
      <c r="L2429" s="39">
        <v>44070</v>
      </c>
      <c r="M2429" s="39">
        <v>44132</v>
      </c>
      <c r="N2429" s="36" t="s">
        <v>11996</v>
      </c>
      <c r="O2429" s="36" t="s">
        <v>1878</v>
      </c>
      <c r="P2429" s="37">
        <v>7.5399999999999995E-2</v>
      </c>
      <c r="Q2429" s="36" t="s">
        <v>677</v>
      </c>
      <c r="R2429" s="36" t="s">
        <v>682</v>
      </c>
      <c r="S2429" s="47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</row>
    <row r="2430" spans="2:37">
      <c r="B2430" s="36" t="s">
        <v>11997</v>
      </c>
      <c r="C2430" s="36" t="s">
        <v>11998</v>
      </c>
      <c r="D2430" s="36" t="s">
        <v>7813</v>
      </c>
      <c r="E2430" s="36" t="s">
        <v>4879</v>
      </c>
      <c r="F2430" s="36" t="s">
        <v>679</v>
      </c>
      <c r="G2430" s="36" t="s">
        <v>674</v>
      </c>
      <c r="H2430" s="36" t="s">
        <v>675</v>
      </c>
      <c r="I2430" s="37">
        <v>3.6</v>
      </c>
      <c r="J2430" s="38">
        <v>10000</v>
      </c>
      <c r="K2430" s="36" t="s">
        <v>297</v>
      </c>
      <c r="L2430" s="39">
        <v>44070</v>
      </c>
      <c r="M2430" s="39">
        <v>44132</v>
      </c>
      <c r="N2430" s="36" t="s">
        <v>1877</v>
      </c>
      <c r="O2430" s="36" t="s">
        <v>1878</v>
      </c>
      <c r="P2430" s="37">
        <v>5.28E-2</v>
      </c>
      <c r="Q2430" s="36" t="s">
        <v>677</v>
      </c>
      <c r="R2430" s="36" t="s">
        <v>682</v>
      </c>
      <c r="S2430" s="47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</row>
    <row r="2431" spans="2:37">
      <c r="B2431" s="36" t="s">
        <v>7814</v>
      </c>
      <c r="C2431" s="36" t="s">
        <v>4405</v>
      </c>
      <c r="D2431" s="36" t="s">
        <v>4406</v>
      </c>
      <c r="E2431" s="36" t="s">
        <v>4879</v>
      </c>
      <c r="F2431" s="36" t="s">
        <v>679</v>
      </c>
      <c r="G2431" s="36" t="s">
        <v>674</v>
      </c>
      <c r="H2431" s="36" t="s">
        <v>675</v>
      </c>
      <c r="I2431" s="37">
        <v>3.7</v>
      </c>
      <c r="J2431" s="38">
        <v>10000</v>
      </c>
      <c r="K2431" s="36" t="s">
        <v>11999</v>
      </c>
      <c r="L2431" s="39">
        <v>44070</v>
      </c>
      <c r="M2431" s="39">
        <v>44132</v>
      </c>
      <c r="N2431" s="36" t="s">
        <v>1877</v>
      </c>
      <c r="O2431" s="36" t="s">
        <v>1878</v>
      </c>
      <c r="P2431" s="37">
        <v>3.7999999999999999E-2</v>
      </c>
      <c r="Q2431" s="36" t="s">
        <v>677</v>
      </c>
      <c r="R2431" s="36" t="s">
        <v>682</v>
      </c>
      <c r="S2431" s="47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</row>
    <row r="2432" spans="2:37">
      <c r="B2432" s="36" t="s">
        <v>4407</v>
      </c>
      <c r="C2432" s="36" t="s">
        <v>4408</v>
      </c>
      <c r="D2432" s="36" t="s">
        <v>7815</v>
      </c>
      <c r="E2432" s="36" t="s">
        <v>4879</v>
      </c>
      <c r="F2432" s="36" t="s">
        <v>679</v>
      </c>
      <c r="G2432" s="36" t="s">
        <v>692</v>
      </c>
      <c r="H2432" s="36" t="s">
        <v>675</v>
      </c>
      <c r="I2432" s="37">
        <v>2.95</v>
      </c>
      <c r="J2432" s="38">
        <v>10000</v>
      </c>
      <c r="K2432" s="36" t="s">
        <v>297</v>
      </c>
      <c r="L2432" s="39">
        <v>44070</v>
      </c>
      <c r="M2432" s="39">
        <v>44132</v>
      </c>
      <c r="N2432" s="36" t="s">
        <v>1877</v>
      </c>
      <c r="O2432" s="36" t="s">
        <v>1878</v>
      </c>
      <c r="P2432" s="37">
        <v>3.0599999999999999E-2</v>
      </c>
      <c r="Q2432" s="36" t="s">
        <v>677</v>
      </c>
      <c r="R2432" s="36" t="s">
        <v>682</v>
      </c>
      <c r="S2432" s="47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</row>
    <row r="2433" spans="2:37">
      <c r="B2433" s="36" t="s">
        <v>7816</v>
      </c>
      <c r="C2433" s="36" t="s">
        <v>7817</v>
      </c>
      <c r="D2433" s="36" t="s">
        <v>4409</v>
      </c>
      <c r="E2433" s="36" t="s">
        <v>4879</v>
      </c>
      <c r="F2433" s="36" t="s">
        <v>679</v>
      </c>
      <c r="G2433" s="36" t="s">
        <v>692</v>
      </c>
      <c r="H2433" s="36" t="s">
        <v>675</v>
      </c>
      <c r="I2433" s="37">
        <v>3</v>
      </c>
      <c r="J2433" s="38">
        <v>10000</v>
      </c>
      <c r="K2433" s="36" t="s">
        <v>297</v>
      </c>
      <c r="L2433" s="39">
        <v>44070</v>
      </c>
      <c r="M2433" s="39">
        <v>44132</v>
      </c>
      <c r="N2433" s="36" t="s">
        <v>1877</v>
      </c>
      <c r="O2433" s="36" t="s">
        <v>1878</v>
      </c>
      <c r="P2433" s="37">
        <v>3.8199999999999998E-2</v>
      </c>
      <c r="Q2433" s="36" t="s">
        <v>677</v>
      </c>
      <c r="R2433" s="36" t="s">
        <v>682</v>
      </c>
      <c r="S2433" s="47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</row>
    <row r="2434" spans="2:37">
      <c r="B2434" s="36" t="s">
        <v>12000</v>
      </c>
      <c r="C2434" s="36" t="s">
        <v>12001</v>
      </c>
      <c r="D2434" s="36" t="s">
        <v>7818</v>
      </c>
      <c r="E2434" s="36" t="s">
        <v>4879</v>
      </c>
      <c r="F2434" s="36" t="s">
        <v>679</v>
      </c>
      <c r="G2434" s="36" t="s">
        <v>692</v>
      </c>
      <c r="H2434" s="36" t="s">
        <v>675</v>
      </c>
      <c r="I2434" s="37">
        <v>3.1</v>
      </c>
      <c r="J2434" s="38">
        <v>10000</v>
      </c>
      <c r="K2434" s="36" t="s">
        <v>297</v>
      </c>
      <c r="L2434" s="39">
        <v>44070</v>
      </c>
      <c r="M2434" s="39">
        <v>44132</v>
      </c>
      <c r="N2434" s="36" t="s">
        <v>1877</v>
      </c>
      <c r="O2434" s="36" t="s">
        <v>1878</v>
      </c>
      <c r="P2434" s="37">
        <v>5.7599999999999998E-2</v>
      </c>
      <c r="Q2434" s="36" t="s">
        <v>677</v>
      </c>
      <c r="R2434" s="36" t="s">
        <v>682</v>
      </c>
      <c r="S2434" s="47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</row>
    <row r="2435" spans="2:37">
      <c r="B2435" s="36" t="s">
        <v>7819</v>
      </c>
      <c r="C2435" s="36" t="s">
        <v>7820</v>
      </c>
      <c r="D2435" s="36" t="s">
        <v>7821</v>
      </c>
      <c r="E2435" s="36" t="s">
        <v>4879</v>
      </c>
      <c r="F2435" s="36" t="s">
        <v>679</v>
      </c>
      <c r="G2435" s="36" t="s">
        <v>692</v>
      </c>
      <c r="H2435" s="36" t="s">
        <v>675</v>
      </c>
      <c r="I2435" s="37">
        <v>3.2</v>
      </c>
      <c r="J2435" s="38">
        <v>10000</v>
      </c>
      <c r="K2435" s="36" t="s">
        <v>297</v>
      </c>
      <c r="L2435" s="39">
        <v>44070</v>
      </c>
      <c r="M2435" s="39">
        <v>44132</v>
      </c>
      <c r="N2435" s="36" t="s">
        <v>1877</v>
      </c>
      <c r="O2435" s="36" t="s">
        <v>1878</v>
      </c>
      <c r="P2435" s="37">
        <v>8.7900000000000006E-2</v>
      </c>
      <c r="Q2435" s="36" t="s">
        <v>677</v>
      </c>
      <c r="R2435" s="36" t="s">
        <v>682</v>
      </c>
      <c r="S2435" s="47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</row>
    <row r="2436" spans="2:37">
      <c r="B2436" s="36" t="s">
        <v>4410</v>
      </c>
      <c r="C2436" s="36" t="s">
        <v>7822</v>
      </c>
      <c r="D2436" s="36" t="s">
        <v>12002</v>
      </c>
      <c r="E2436" s="36" t="s">
        <v>4879</v>
      </c>
      <c r="F2436" s="36" t="s">
        <v>679</v>
      </c>
      <c r="G2436" s="36" t="s">
        <v>692</v>
      </c>
      <c r="H2436" s="36" t="s">
        <v>675</v>
      </c>
      <c r="I2436" s="37">
        <v>3.3</v>
      </c>
      <c r="J2436" s="38">
        <v>10000</v>
      </c>
      <c r="K2436" s="36" t="s">
        <v>297</v>
      </c>
      <c r="L2436" s="39">
        <v>44070</v>
      </c>
      <c r="M2436" s="39">
        <v>44132</v>
      </c>
      <c r="N2436" s="36" t="s">
        <v>1877</v>
      </c>
      <c r="O2436" s="36" t="s">
        <v>1878</v>
      </c>
      <c r="P2436" s="37">
        <v>0.12959999999999999</v>
      </c>
      <c r="Q2436" s="36" t="s">
        <v>677</v>
      </c>
      <c r="R2436" s="36" t="s">
        <v>682</v>
      </c>
      <c r="S2436" s="47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</row>
    <row r="2437" spans="2:37">
      <c r="B2437" s="36" t="s">
        <v>7823</v>
      </c>
      <c r="C2437" s="36" t="s">
        <v>7824</v>
      </c>
      <c r="D2437" s="36" t="s">
        <v>4411</v>
      </c>
      <c r="E2437" s="36" t="s">
        <v>4879</v>
      </c>
      <c r="F2437" s="36" t="s">
        <v>679</v>
      </c>
      <c r="G2437" s="36" t="s">
        <v>692</v>
      </c>
      <c r="H2437" s="36" t="s">
        <v>675</v>
      </c>
      <c r="I2437" s="37">
        <v>3.4</v>
      </c>
      <c r="J2437" s="38">
        <v>10000</v>
      </c>
      <c r="K2437" s="36" t="s">
        <v>297</v>
      </c>
      <c r="L2437" s="39">
        <v>44070</v>
      </c>
      <c r="M2437" s="39">
        <v>44132</v>
      </c>
      <c r="N2437" s="36" t="s">
        <v>1877</v>
      </c>
      <c r="O2437" s="36" t="s">
        <v>1878</v>
      </c>
      <c r="P2437" s="37">
        <v>0.18579999999999999</v>
      </c>
      <c r="Q2437" s="36" t="s">
        <v>677</v>
      </c>
      <c r="R2437" s="36" t="s">
        <v>682</v>
      </c>
      <c r="S2437" s="4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</row>
    <row r="2438" spans="2:37">
      <c r="B2438" s="36" t="s">
        <v>610</v>
      </c>
      <c r="C2438" s="36" t="s">
        <v>12003</v>
      </c>
      <c r="D2438" s="36" t="s">
        <v>12004</v>
      </c>
      <c r="E2438" s="36" t="s">
        <v>4879</v>
      </c>
      <c r="F2438" s="36" t="s">
        <v>679</v>
      </c>
      <c r="G2438" s="36" t="s">
        <v>692</v>
      </c>
      <c r="H2438" s="36" t="s">
        <v>675</v>
      </c>
      <c r="I2438" s="37">
        <v>3.5</v>
      </c>
      <c r="J2438" s="38">
        <v>10000</v>
      </c>
      <c r="K2438" s="36" t="s">
        <v>297</v>
      </c>
      <c r="L2438" s="39">
        <v>44070</v>
      </c>
      <c r="M2438" s="39">
        <v>44132</v>
      </c>
      <c r="N2438" s="36" t="s">
        <v>1877</v>
      </c>
      <c r="O2438" s="36" t="s">
        <v>1878</v>
      </c>
      <c r="P2438" s="37">
        <v>0.25559999999999999</v>
      </c>
      <c r="Q2438" s="36" t="s">
        <v>677</v>
      </c>
      <c r="R2438" s="36" t="s">
        <v>682</v>
      </c>
      <c r="S2438" s="47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</row>
    <row r="2439" spans="2:37">
      <c r="B2439" s="36" t="s">
        <v>12005</v>
      </c>
      <c r="C2439" s="36" t="s">
        <v>12006</v>
      </c>
      <c r="D2439" s="36" t="s">
        <v>4412</v>
      </c>
      <c r="E2439" s="36" t="s">
        <v>4879</v>
      </c>
      <c r="F2439" s="36" t="s">
        <v>679</v>
      </c>
      <c r="G2439" s="36" t="s">
        <v>692</v>
      </c>
      <c r="H2439" s="36" t="s">
        <v>675</v>
      </c>
      <c r="I2439" s="37">
        <v>3.6</v>
      </c>
      <c r="J2439" s="38">
        <v>10000</v>
      </c>
      <c r="K2439" s="36" t="s">
        <v>297</v>
      </c>
      <c r="L2439" s="39">
        <v>44070</v>
      </c>
      <c r="M2439" s="39">
        <v>44132</v>
      </c>
      <c r="N2439" s="36" t="s">
        <v>1877</v>
      </c>
      <c r="O2439" s="36" t="s">
        <v>1878</v>
      </c>
      <c r="P2439" s="37">
        <v>0.33169999999999999</v>
      </c>
      <c r="Q2439" s="36" t="s">
        <v>677</v>
      </c>
      <c r="R2439" s="36" t="s">
        <v>682</v>
      </c>
      <c r="S2439" s="47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</row>
    <row r="2440" spans="2:37">
      <c r="B2440" s="36" t="s">
        <v>4413</v>
      </c>
      <c r="C2440" s="36" t="s">
        <v>7825</v>
      </c>
      <c r="D2440" s="36" t="s">
        <v>7826</v>
      </c>
      <c r="E2440" s="36" t="s">
        <v>4879</v>
      </c>
      <c r="F2440" s="36" t="s">
        <v>679</v>
      </c>
      <c r="G2440" s="36" t="s">
        <v>692</v>
      </c>
      <c r="H2440" s="36" t="s">
        <v>675</v>
      </c>
      <c r="I2440" s="37">
        <v>3.7</v>
      </c>
      <c r="J2440" s="38">
        <v>10000</v>
      </c>
      <c r="K2440" s="36" t="s">
        <v>297</v>
      </c>
      <c r="L2440" s="39">
        <v>44070</v>
      </c>
      <c r="M2440" s="39">
        <v>44132</v>
      </c>
      <c r="N2440" s="36" t="s">
        <v>1877</v>
      </c>
      <c r="O2440" s="36" t="s">
        <v>1878</v>
      </c>
      <c r="P2440" s="37">
        <v>0.41980000000000001</v>
      </c>
      <c r="Q2440" s="36" t="s">
        <v>677</v>
      </c>
      <c r="R2440" s="36" t="s">
        <v>682</v>
      </c>
      <c r="S2440" s="47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</row>
    <row r="2441" spans="2:37">
      <c r="B2441" s="36" t="s">
        <v>7827</v>
      </c>
      <c r="C2441" s="36" t="s">
        <v>7828</v>
      </c>
      <c r="D2441" s="36" t="s">
        <v>4414</v>
      </c>
      <c r="E2441" s="36" t="s">
        <v>4879</v>
      </c>
      <c r="F2441" s="36" t="s">
        <v>679</v>
      </c>
      <c r="G2441" s="36" t="s">
        <v>674</v>
      </c>
      <c r="H2441" s="36" t="s">
        <v>675</v>
      </c>
      <c r="I2441" s="37">
        <v>3.8</v>
      </c>
      <c r="J2441" s="38">
        <v>10000</v>
      </c>
      <c r="K2441" s="36" t="s">
        <v>297</v>
      </c>
      <c r="L2441" s="39">
        <v>44074</v>
      </c>
      <c r="M2441" s="39">
        <v>44132</v>
      </c>
      <c r="N2441" s="36" t="s">
        <v>1877</v>
      </c>
      <c r="O2441" s="36" t="s">
        <v>1878</v>
      </c>
      <c r="P2441" s="37">
        <v>3.1300000000000001E-2</v>
      </c>
      <c r="Q2441" s="36" t="s">
        <v>677</v>
      </c>
      <c r="R2441" s="36" t="s">
        <v>682</v>
      </c>
      <c r="S2441" s="47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</row>
    <row r="2442" spans="2:37">
      <c r="B2442" s="36" t="s">
        <v>7829</v>
      </c>
      <c r="C2442" s="36" t="s">
        <v>7830</v>
      </c>
      <c r="D2442" s="36" t="s">
        <v>12007</v>
      </c>
      <c r="E2442" s="36" t="s">
        <v>4879</v>
      </c>
      <c r="F2442" s="36" t="s">
        <v>679</v>
      </c>
      <c r="G2442" s="36" t="s">
        <v>692</v>
      </c>
      <c r="H2442" s="36" t="s">
        <v>675</v>
      </c>
      <c r="I2442" s="37">
        <v>3.8</v>
      </c>
      <c r="J2442" s="38">
        <v>10000</v>
      </c>
      <c r="K2442" s="36" t="s">
        <v>297</v>
      </c>
      <c r="L2442" s="39">
        <v>44074</v>
      </c>
      <c r="M2442" s="39">
        <v>44132</v>
      </c>
      <c r="N2442" s="36" t="s">
        <v>1877</v>
      </c>
      <c r="O2442" s="36" t="s">
        <v>1878</v>
      </c>
      <c r="P2442" s="37">
        <v>0.40279999999999999</v>
      </c>
      <c r="Q2442" s="36" t="s">
        <v>677</v>
      </c>
      <c r="R2442" s="36" t="s">
        <v>682</v>
      </c>
      <c r="S2442" s="47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</row>
    <row r="2443" spans="2:37">
      <c r="B2443" s="36" t="s">
        <v>4415</v>
      </c>
      <c r="C2443" s="36" t="s">
        <v>7831</v>
      </c>
      <c r="D2443" s="36" t="s">
        <v>7832</v>
      </c>
      <c r="E2443" s="36" t="s">
        <v>4879</v>
      </c>
      <c r="F2443" s="36" t="s">
        <v>679</v>
      </c>
      <c r="G2443" s="36" t="s">
        <v>674</v>
      </c>
      <c r="H2443" s="36" t="s">
        <v>675</v>
      </c>
      <c r="I2443" s="37">
        <v>2.95</v>
      </c>
      <c r="J2443" s="38">
        <v>10000</v>
      </c>
      <c r="K2443" s="36" t="s">
        <v>145</v>
      </c>
      <c r="L2443" s="39">
        <v>44098</v>
      </c>
      <c r="M2443" s="39">
        <v>44160</v>
      </c>
      <c r="N2443" s="36" t="s">
        <v>144</v>
      </c>
      <c r="O2443" s="36" t="s">
        <v>1962</v>
      </c>
      <c r="P2443" s="37">
        <v>0.375</v>
      </c>
      <c r="Q2443" s="36" t="s">
        <v>677</v>
      </c>
      <c r="R2443" s="36" t="s">
        <v>682</v>
      </c>
      <c r="S2443" s="47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</row>
    <row r="2444" spans="2:37">
      <c r="B2444" s="36" t="s">
        <v>7833</v>
      </c>
      <c r="C2444" s="36" t="s">
        <v>4416</v>
      </c>
      <c r="D2444" s="36" t="s">
        <v>7834</v>
      </c>
      <c r="E2444" s="36" t="s">
        <v>4879</v>
      </c>
      <c r="F2444" s="36" t="s">
        <v>679</v>
      </c>
      <c r="G2444" s="36" t="s">
        <v>674</v>
      </c>
      <c r="H2444" s="36" t="s">
        <v>675</v>
      </c>
      <c r="I2444" s="37">
        <v>3</v>
      </c>
      <c r="J2444" s="38">
        <v>10000</v>
      </c>
      <c r="K2444" s="36" t="s">
        <v>145</v>
      </c>
      <c r="L2444" s="39">
        <v>44098</v>
      </c>
      <c r="M2444" s="39">
        <v>44160</v>
      </c>
      <c r="N2444" s="36" t="s">
        <v>144</v>
      </c>
      <c r="O2444" s="36" t="s">
        <v>1962</v>
      </c>
      <c r="P2444" s="37">
        <v>0.3332</v>
      </c>
      <c r="Q2444" s="36" t="s">
        <v>677</v>
      </c>
      <c r="R2444" s="36" t="s">
        <v>682</v>
      </c>
      <c r="S2444" s="47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</row>
    <row r="2445" spans="2:37">
      <c r="B2445" s="36" t="s">
        <v>7835</v>
      </c>
      <c r="C2445" s="36" t="s">
        <v>7836</v>
      </c>
      <c r="D2445" s="36" t="s">
        <v>12008</v>
      </c>
      <c r="E2445" s="36" t="s">
        <v>4879</v>
      </c>
      <c r="F2445" s="36" t="s">
        <v>679</v>
      </c>
      <c r="G2445" s="36" t="s">
        <v>674</v>
      </c>
      <c r="H2445" s="36" t="s">
        <v>675</v>
      </c>
      <c r="I2445" s="37">
        <v>3.1</v>
      </c>
      <c r="J2445" s="38">
        <v>10000</v>
      </c>
      <c r="K2445" s="36" t="s">
        <v>145</v>
      </c>
      <c r="L2445" s="39">
        <v>44098</v>
      </c>
      <c r="M2445" s="39">
        <v>44160</v>
      </c>
      <c r="N2445" s="36" t="s">
        <v>144</v>
      </c>
      <c r="O2445" s="36" t="s">
        <v>1962</v>
      </c>
      <c r="P2445" s="37">
        <v>0.24560000000000001</v>
      </c>
      <c r="Q2445" s="36" t="s">
        <v>677</v>
      </c>
      <c r="R2445" s="36" t="s">
        <v>682</v>
      </c>
      <c r="S2445" s="47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</row>
    <row r="2446" spans="2:37">
      <c r="B2446" s="36" t="s">
        <v>7837</v>
      </c>
      <c r="C2446" s="36" t="s">
        <v>4417</v>
      </c>
      <c r="D2446" s="36" t="s">
        <v>4418</v>
      </c>
      <c r="E2446" s="36" t="s">
        <v>4879</v>
      </c>
      <c r="F2446" s="36" t="s">
        <v>679</v>
      </c>
      <c r="G2446" s="36" t="s">
        <v>674</v>
      </c>
      <c r="H2446" s="36" t="s">
        <v>675</v>
      </c>
      <c r="I2446" s="37">
        <v>3.2</v>
      </c>
      <c r="J2446" s="38">
        <v>10000</v>
      </c>
      <c r="K2446" s="36" t="s">
        <v>145</v>
      </c>
      <c r="L2446" s="39">
        <v>44098</v>
      </c>
      <c r="M2446" s="39">
        <v>44160</v>
      </c>
      <c r="N2446" s="36" t="s">
        <v>144</v>
      </c>
      <c r="O2446" s="36" t="s">
        <v>1962</v>
      </c>
      <c r="P2446" s="37">
        <v>0.1807</v>
      </c>
      <c r="Q2446" s="36" t="s">
        <v>677</v>
      </c>
      <c r="R2446" s="36" t="s">
        <v>682</v>
      </c>
      <c r="S2446" s="47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</row>
    <row r="2447" spans="2:37">
      <c r="B2447" s="36" t="s">
        <v>12009</v>
      </c>
      <c r="C2447" s="36" t="s">
        <v>4419</v>
      </c>
      <c r="D2447" s="36" t="s">
        <v>4420</v>
      </c>
      <c r="E2447" s="36" t="s">
        <v>4879</v>
      </c>
      <c r="F2447" s="36" t="s">
        <v>679</v>
      </c>
      <c r="G2447" s="36" t="s">
        <v>674</v>
      </c>
      <c r="H2447" s="36" t="s">
        <v>675</v>
      </c>
      <c r="I2447" s="37">
        <v>3.3</v>
      </c>
      <c r="J2447" s="38">
        <v>10000</v>
      </c>
      <c r="K2447" s="36" t="s">
        <v>145</v>
      </c>
      <c r="L2447" s="39">
        <v>44098</v>
      </c>
      <c r="M2447" s="39">
        <v>44160</v>
      </c>
      <c r="N2447" s="36" t="s">
        <v>144</v>
      </c>
      <c r="O2447" s="36" t="s">
        <v>1962</v>
      </c>
      <c r="P2447" s="37">
        <v>0.1245</v>
      </c>
      <c r="Q2447" s="36" t="s">
        <v>677</v>
      </c>
      <c r="R2447" s="36" t="s">
        <v>682</v>
      </c>
      <c r="S2447" s="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</row>
    <row r="2448" spans="2:37">
      <c r="B2448" s="36" t="s">
        <v>12010</v>
      </c>
      <c r="C2448" s="36" t="s">
        <v>12011</v>
      </c>
      <c r="D2448" s="36" t="s">
        <v>7838</v>
      </c>
      <c r="E2448" s="36" t="s">
        <v>4879</v>
      </c>
      <c r="F2448" s="36" t="s">
        <v>679</v>
      </c>
      <c r="G2448" s="36" t="s">
        <v>674</v>
      </c>
      <c r="H2448" s="36" t="s">
        <v>675</v>
      </c>
      <c r="I2448" s="37">
        <v>3.4</v>
      </c>
      <c r="J2448" s="38">
        <v>10000</v>
      </c>
      <c r="K2448" s="36" t="s">
        <v>145</v>
      </c>
      <c r="L2448" s="39">
        <v>44098</v>
      </c>
      <c r="M2448" s="39">
        <v>44160</v>
      </c>
      <c r="N2448" s="36" t="s">
        <v>144</v>
      </c>
      <c r="O2448" s="36" t="s">
        <v>1962</v>
      </c>
      <c r="P2448" s="37">
        <v>8.3799999999999999E-2</v>
      </c>
      <c r="Q2448" s="36" t="s">
        <v>677</v>
      </c>
      <c r="R2448" s="36" t="s">
        <v>682</v>
      </c>
      <c r="S2448" s="47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</row>
    <row r="2449" spans="2:37">
      <c r="B2449" s="36" t="s">
        <v>611</v>
      </c>
      <c r="C2449" s="36" t="s">
        <v>7839</v>
      </c>
      <c r="D2449" s="36" t="s">
        <v>7840</v>
      </c>
      <c r="E2449" s="36" t="s">
        <v>4879</v>
      </c>
      <c r="F2449" s="36" t="s">
        <v>679</v>
      </c>
      <c r="G2449" s="36" t="s">
        <v>674</v>
      </c>
      <c r="H2449" s="36" t="s">
        <v>675</v>
      </c>
      <c r="I2449" s="37">
        <v>3.5</v>
      </c>
      <c r="J2449" s="38">
        <v>10000</v>
      </c>
      <c r="K2449" s="36" t="s">
        <v>145</v>
      </c>
      <c r="L2449" s="39">
        <v>44098</v>
      </c>
      <c r="M2449" s="39">
        <v>44160</v>
      </c>
      <c r="N2449" s="36" t="s">
        <v>144</v>
      </c>
      <c r="O2449" s="36" t="s">
        <v>1962</v>
      </c>
      <c r="P2449" s="37">
        <v>5.6399999999999999E-2</v>
      </c>
      <c r="Q2449" s="36" t="s">
        <v>677</v>
      </c>
      <c r="R2449" s="36" t="s">
        <v>682</v>
      </c>
      <c r="S2449" s="47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</row>
    <row r="2450" spans="2:37">
      <c r="B2450" s="36" t="s">
        <v>12012</v>
      </c>
      <c r="C2450" s="36" t="s">
        <v>612</v>
      </c>
      <c r="D2450" s="36" t="s">
        <v>12013</v>
      </c>
      <c r="E2450" s="36" t="s">
        <v>4879</v>
      </c>
      <c r="F2450" s="36" t="s">
        <v>679</v>
      </c>
      <c r="G2450" s="36" t="s">
        <v>674</v>
      </c>
      <c r="H2450" s="36" t="s">
        <v>675</v>
      </c>
      <c r="I2450" s="37">
        <v>3.6</v>
      </c>
      <c r="J2450" s="38">
        <v>10000</v>
      </c>
      <c r="K2450" s="36" t="s">
        <v>145</v>
      </c>
      <c r="L2450" s="39">
        <v>44098</v>
      </c>
      <c r="M2450" s="39">
        <v>44160</v>
      </c>
      <c r="N2450" s="36" t="s">
        <v>144</v>
      </c>
      <c r="O2450" s="36" t="s">
        <v>1962</v>
      </c>
      <c r="P2450" s="37">
        <v>3.8899999999999997E-2</v>
      </c>
      <c r="Q2450" s="36" t="s">
        <v>677</v>
      </c>
      <c r="R2450" s="36" t="s">
        <v>682</v>
      </c>
      <c r="S2450" s="47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</row>
    <row r="2451" spans="2:37">
      <c r="B2451" s="36" t="s">
        <v>12014</v>
      </c>
      <c r="C2451" s="36" t="s">
        <v>12015</v>
      </c>
      <c r="D2451" s="36" t="s">
        <v>4421</v>
      </c>
      <c r="E2451" s="36" t="s">
        <v>4879</v>
      </c>
      <c r="F2451" s="36" t="s">
        <v>679</v>
      </c>
      <c r="G2451" s="36" t="s">
        <v>674</v>
      </c>
      <c r="H2451" s="36" t="s">
        <v>675</v>
      </c>
      <c r="I2451" s="37">
        <v>3.7</v>
      </c>
      <c r="J2451" s="38">
        <v>10000</v>
      </c>
      <c r="K2451" s="36" t="s">
        <v>145</v>
      </c>
      <c r="L2451" s="39">
        <v>44098</v>
      </c>
      <c r="M2451" s="39">
        <v>44160</v>
      </c>
      <c r="N2451" s="36" t="s">
        <v>144</v>
      </c>
      <c r="O2451" s="36" t="s">
        <v>1962</v>
      </c>
      <c r="P2451" s="37">
        <v>2.6800000000000001E-2</v>
      </c>
      <c r="Q2451" s="36" t="s">
        <v>677</v>
      </c>
      <c r="R2451" s="36" t="s">
        <v>682</v>
      </c>
      <c r="S2451" s="47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</row>
    <row r="2452" spans="2:37">
      <c r="B2452" s="36" t="s">
        <v>7841</v>
      </c>
      <c r="C2452" s="36" t="s">
        <v>4422</v>
      </c>
      <c r="D2452" s="36" t="s">
        <v>7842</v>
      </c>
      <c r="E2452" s="36" t="s">
        <v>4879</v>
      </c>
      <c r="F2452" s="36" t="s">
        <v>679</v>
      </c>
      <c r="G2452" s="36" t="s">
        <v>692</v>
      </c>
      <c r="H2452" s="36" t="s">
        <v>675</v>
      </c>
      <c r="I2452" s="37">
        <v>2.95</v>
      </c>
      <c r="J2452" s="38">
        <v>10000</v>
      </c>
      <c r="K2452" s="36" t="s">
        <v>145</v>
      </c>
      <c r="L2452" s="39">
        <v>44098</v>
      </c>
      <c r="M2452" s="39">
        <v>44160</v>
      </c>
      <c r="N2452" s="36" t="s">
        <v>144</v>
      </c>
      <c r="O2452" s="36" t="s">
        <v>1962</v>
      </c>
      <c r="P2452" s="37">
        <v>2.1899999999999999E-2</v>
      </c>
      <c r="Q2452" s="36" t="s">
        <v>677</v>
      </c>
      <c r="R2452" s="36" t="s">
        <v>682</v>
      </c>
      <c r="S2452" s="47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</row>
    <row r="2453" spans="2:37">
      <c r="B2453" s="36" t="s">
        <v>7843</v>
      </c>
      <c r="C2453" s="36" t="s">
        <v>12016</v>
      </c>
      <c r="D2453" s="36" t="s">
        <v>7844</v>
      </c>
      <c r="E2453" s="36" t="s">
        <v>4879</v>
      </c>
      <c r="F2453" s="36" t="s">
        <v>679</v>
      </c>
      <c r="G2453" s="36" t="s">
        <v>692</v>
      </c>
      <c r="H2453" s="36" t="s">
        <v>675</v>
      </c>
      <c r="I2453" s="37">
        <v>3</v>
      </c>
      <c r="J2453" s="38">
        <v>10000</v>
      </c>
      <c r="K2453" s="36" t="s">
        <v>145</v>
      </c>
      <c r="L2453" s="39">
        <v>44098</v>
      </c>
      <c r="M2453" s="39">
        <v>44160</v>
      </c>
      <c r="N2453" s="36" t="s">
        <v>144</v>
      </c>
      <c r="O2453" s="36" t="s">
        <v>1962</v>
      </c>
      <c r="P2453" s="37">
        <v>2.8000000000000001E-2</v>
      </c>
      <c r="Q2453" s="36" t="s">
        <v>677</v>
      </c>
      <c r="R2453" s="36" t="s">
        <v>682</v>
      </c>
      <c r="S2453" s="47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</row>
    <row r="2454" spans="2:37">
      <c r="B2454" s="36" t="s">
        <v>4423</v>
      </c>
      <c r="C2454" s="36" t="s">
        <v>7845</v>
      </c>
      <c r="D2454" s="36" t="s">
        <v>4424</v>
      </c>
      <c r="E2454" s="36" t="s">
        <v>4879</v>
      </c>
      <c r="F2454" s="36" t="s">
        <v>679</v>
      </c>
      <c r="G2454" s="36" t="s">
        <v>692</v>
      </c>
      <c r="H2454" s="36" t="s">
        <v>675</v>
      </c>
      <c r="I2454" s="37">
        <v>3.1</v>
      </c>
      <c r="J2454" s="38">
        <v>10000</v>
      </c>
      <c r="K2454" s="36" t="s">
        <v>145</v>
      </c>
      <c r="L2454" s="39">
        <v>44098</v>
      </c>
      <c r="M2454" s="39">
        <v>44160</v>
      </c>
      <c r="N2454" s="36" t="s">
        <v>144</v>
      </c>
      <c r="O2454" s="36" t="s">
        <v>1962</v>
      </c>
      <c r="P2454" s="37">
        <v>4.7100000000000003E-2</v>
      </c>
      <c r="Q2454" s="36" t="s">
        <v>677</v>
      </c>
      <c r="R2454" s="36" t="s">
        <v>682</v>
      </c>
      <c r="S2454" s="47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</row>
    <row r="2455" spans="2:37">
      <c r="B2455" s="36" t="s">
        <v>613</v>
      </c>
      <c r="C2455" s="36" t="s">
        <v>12017</v>
      </c>
      <c r="D2455" s="36" t="s">
        <v>364</v>
      </c>
      <c r="E2455" s="36" t="s">
        <v>4879</v>
      </c>
      <c r="F2455" s="36" t="s">
        <v>9453</v>
      </c>
      <c r="G2455" s="36" t="s">
        <v>692</v>
      </c>
      <c r="H2455" s="36" t="s">
        <v>675</v>
      </c>
      <c r="I2455" s="37">
        <v>3.2</v>
      </c>
      <c r="J2455" s="38">
        <v>10000</v>
      </c>
      <c r="K2455" s="36" t="s">
        <v>145</v>
      </c>
      <c r="L2455" s="39">
        <v>44098</v>
      </c>
      <c r="M2455" s="39">
        <v>44160</v>
      </c>
      <c r="N2455" s="36" t="s">
        <v>144</v>
      </c>
      <c r="O2455" s="36" t="s">
        <v>1962</v>
      </c>
      <c r="P2455" s="37">
        <v>7.7399999999999997E-2</v>
      </c>
      <c r="Q2455" s="36" t="s">
        <v>677</v>
      </c>
      <c r="R2455" s="36" t="s">
        <v>682</v>
      </c>
      <c r="S2455" s="47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</row>
    <row r="2456" spans="2:37">
      <c r="B2456" s="36" t="s">
        <v>7846</v>
      </c>
      <c r="C2456" s="36" t="s">
        <v>7847</v>
      </c>
      <c r="D2456" s="36" t="s">
        <v>4425</v>
      </c>
      <c r="E2456" s="36" t="s">
        <v>4879</v>
      </c>
      <c r="F2456" s="36" t="s">
        <v>679</v>
      </c>
      <c r="G2456" s="36" t="s">
        <v>692</v>
      </c>
      <c r="H2456" s="36" t="s">
        <v>675</v>
      </c>
      <c r="I2456" s="37">
        <v>3.3</v>
      </c>
      <c r="J2456" s="38">
        <v>10000</v>
      </c>
      <c r="K2456" s="36" t="s">
        <v>145</v>
      </c>
      <c r="L2456" s="39">
        <v>44098</v>
      </c>
      <c r="M2456" s="39">
        <v>44160</v>
      </c>
      <c r="N2456" s="36" t="s">
        <v>144</v>
      </c>
      <c r="O2456" s="36" t="s">
        <v>1962</v>
      </c>
      <c r="P2456" s="37">
        <v>0.12189999999999999</v>
      </c>
      <c r="Q2456" s="36" t="s">
        <v>677</v>
      </c>
      <c r="R2456" s="36" t="s">
        <v>682</v>
      </c>
      <c r="S2456" s="47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</row>
    <row r="2457" spans="2:37">
      <c r="B2457" s="36" t="s">
        <v>614</v>
      </c>
      <c r="C2457" s="36" t="s">
        <v>4426</v>
      </c>
      <c r="D2457" s="36" t="s">
        <v>7848</v>
      </c>
      <c r="E2457" s="36" t="s">
        <v>4879</v>
      </c>
      <c r="F2457" s="36" t="s">
        <v>679</v>
      </c>
      <c r="G2457" s="36" t="s">
        <v>692</v>
      </c>
      <c r="H2457" s="36" t="s">
        <v>675</v>
      </c>
      <c r="I2457" s="37">
        <v>3.4</v>
      </c>
      <c r="J2457" s="38">
        <v>10000</v>
      </c>
      <c r="K2457" s="36" t="s">
        <v>145</v>
      </c>
      <c r="L2457" s="39">
        <v>44098</v>
      </c>
      <c r="M2457" s="39">
        <v>44160</v>
      </c>
      <c r="N2457" s="36" t="s">
        <v>144</v>
      </c>
      <c r="O2457" s="36" t="s">
        <v>1962</v>
      </c>
      <c r="P2457" s="37">
        <v>0.18229999999999999</v>
      </c>
      <c r="Q2457" s="36" t="s">
        <v>677</v>
      </c>
      <c r="R2457" s="36" t="s">
        <v>682</v>
      </c>
      <c r="S2457" s="4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</row>
    <row r="2458" spans="2:37">
      <c r="B2458" s="36" t="s">
        <v>4427</v>
      </c>
      <c r="C2458" s="36" t="s">
        <v>4428</v>
      </c>
      <c r="D2458" s="36" t="s">
        <v>4429</v>
      </c>
      <c r="E2458" s="36" t="s">
        <v>4879</v>
      </c>
      <c r="F2458" s="36" t="s">
        <v>679</v>
      </c>
      <c r="G2458" s="36" t="s">
        <v>692</v>
      </c>
      <c r="H2458" s="36" t="s">
        <v>675</v>
      </c>
      <c r="I2458" s="37">
        <v>3.5</v>
      </c>
      <c r="J2458" s="38">
        <v>10000</v>
      </c>
      <c r="K2458" s="36" t="s">
        <v>145</v>
      </c>
      <c r="L2458" s="39">
        <v>44098</v>
      </c>
      <c r="M2458" s="39">
        <v>44160</v>
      </c>
      <c r="N2458" s="36" t="s">
        <v>144</v>
      </c>
      <c r="O2458" s="36" t="s">
        <v>1962</v>
      </c>
      <c r="P2458" s="37">
        <v>0.2535</v>
      </c>
      <c r="Q2458" s="36" t="s">
        <v>677</v>
      </c>
      <c r="R2458" s="36" t="s">
        <v>682</v>
      </c>
      <c r="S2458" s="47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</row>
    <row r="2459" spans="2:37">
      <c r="B2459" s="36" t="s">
        <v>12018</v>
      </c>
      <c r="C2459" s="36" t="s">
        <v>4430</v>
      </c>
      <c r="D2459" s="36" t="s">
        <v>4431</v>
      </c>
      <c r="E2459" s="36" t="s">
        <v>4879</v>
      </c>
      <c r="F2459" s="36" t="s">
        <v>679</v>
      </c>
      <c r="G2459" s="36" t="s">
        <v>692</v>
      </c>
      <c r="H2459" s="36" t="s">
        <v>675</v>
      </c>
      <c r="I2459" s="37">
        <v>3.6</v>
      </c>
      <c r="J2459" s="38">
        <v>10000</v>
      </c>
      <c r="K2459" s="36" t="s">
        <v>145</v>
      </c>
      <c r="L2459" s="39">
        <v>44098</v>
      </c>
      <c r="M2459" s="39">
        <v>44160</v>
      </c>
      <c r="N2459" s="36" t="s">
        <v>144</v>
      </c>
      <c r="O2459" s="36" t="s">
        <v>1962</v>
      </c>
      <c r="P2459" s="37">
        <v>0.33639999999999998</v>
      </c>
      <c r="Q2459" s="36" t="s">
        <v>677</v>
      </c>
      <c r="R2459" s="36" t="s">
        <v>682</v>
      </c>
      <c r="S2459" s="47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</row>
    <row r="2460" spans="2:37">
      <c r="B2460" s="36" t="s">
        <v>12019</v>
      </c>
      <c r="C2460" s="36" t="s">
        <v>4432</v>
      </c>
      <c r="D2460" s="36" t="s">
        <v>7849</v>
      </c>
      <c r="E2460" s="36" t="s">
        <v>4879</v>
      </c>
      <c r="F2460" s="36" t="s">
        <v>679</v>
      </c>
      <c r="G2460" s="36" t="s">
        <v>692</v>
      </c>
      <c r="H2460" s="36" t="s">
        <v>675</v>
      </c>
      <c r="I2460" s="37">
        <v>3.7</v>
      </c>
      <c r="J2460" s="38">
        <v>10000</v>
      </c>
      <c r="K2460" s="36" t="s">
        <v>145</v>
      </c>
      <c r="L2460" s="39">
        <v>44098</v>
      </c>
      <c r="M2460" s="39">
        <v>44160</v>
      </c>
      <c r="N2460" s="36" t="s">
        <v>144</v>
      </c>
      <c r="O2460" s="36" t="s">
        <v>1962</v>
      </c>
      <c r="P2460" s="37">
        <v>0.42449999999999999</v>
      </c>
      <c r="Q2460" s="36" t="s">
        <v>677</v>
      </c>
      <c r="R2460" s="36" t="s">
        <v>682</v>
      </c>
      <c r="S2460" s="47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</row>
    <row r="2461" spans="2:37">
      <c r="B2461" s="36" t="s">
        <v>12020</v>
      </c>
      <c r="C2461" s="36" t="s">
        <v>7850</v>
      </c>
      <c r="D2461" s="36" t="s">
        <v>615</v>
      </c>
      <c r="E2461" s="36" t="s">
        <v>4879</v>
      </c>
      <c r="F2461" s="36" t="s">
        <v>679</v>
      </c>
      <c r="G2461" s="36" t="s">
        <v>674</v>
      </c>
      <c r="H2461" s="36" t="s">
        <v>675</v>
      </c>
      <c r="I2461" s="37">
        <v>3.8</v>
      </c>
      <c r="J2461" s="38">
        <v>10000</v>
      </c>
      <c r="K2461" s="36" t="s">
        <v>145</v>
      </c>
      <c r="L2461" s="39">
        <v>44117</v>
      </c>
      <c r="M2461" s="39">
        <v>44160</v>
      </c>
      <c r="N2461" s="36" t="s">
        <v>144</v>
      </c>
      <c r="O2461" s="36" t="s">
        <v>1962</v>
      </c>
      <c r="P2461" s="37">
        <v>2.1600000000000001E-2</v>
      </c>
      <c r="Q2461" s="36" t="s">
        <v>677</v>
      </c>
      <c r="R2461" s="36" t="s">
        <v>682</v>
      </c>
      <c r="S2461" s="47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</row>
    <row r="2462" spans="2:37">
      <c r="B2462" s="36" t="s">
        <v>7851</v>
      </c>
      <c r="C2462" s="36" t="s">
        <v>4433</v>
      </c>
      <c r="D2462" s="36" t="s">
        <v>12021</v>
      </c>
      <c r="E2462" s="36" t="s">
        <v>4879</v>
      </c>
      <c r="F2462" s="36" t="s">
        <v>679</v>
      </c>
      <c r="G2462" s="36" t="s">
        <v>692</v>
      </c>
      <c r="H2462" s="36" t="s">
        <v>675</v>
      </c>
      <c r="I2462" s="37">
        <v>3.8</v>
      </c>
      <c r="J2462" s="38">
        <v>10000</v>
      </c>
      <c r="K2462" s="36" t="s">
        <v>145</v>
      </c>
      <c r="L2462" s="39">
        <v>44117</v>
      </c>
      <c r="M2462" s="39">
        <v>44160</v>
      </c>
      <c r="N2462" s="36" t="s">
        <v>144</v>
      </c>
      <c r="O2462" s="36" t="s">
        <v>1962</v>
      </c>
      <c r="P2462" s="37">
        <v>0.38619999999999999</v>
      </c>
      <c r="Q2462" s="36" t="s">
        <v>677</v>
      </c>
      <c r="R2462" s="36" t="s">
        <v>682</v>
      </c>
      <c r="S2462" s="47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</row>
    <row r="2463" spans="2:37">
      <c r="B2463" s="36" t="s">
        <v>616</v>
      </c>
      <c r="C2463" s="36" t="s">
        <v>7852</v>
      </c>
      <c r="D2463" s="36" t="s">
        <v>12022</v>
      </c>
      <c r="E2463" s="36" t="s">
        <v>4879</v>
      </c>
      <c r="F2463" s="36" t="s">
        <v>679</v>
      </c>
      <c r="G2463" s="36" t="s">
        <v>674</v>
      </c>
      <c r="H2463" s="36" t="s">
        <v>675</v>
      </c>
      <c r="I2463" s="37">
        <v>2.9569999999999999</v>
      </c>
      <c r="J2463" s="38">
        <v>10145</v>
      </c>
      <c r="K2463" s="36" t="s">
        <v>147</v>
      </c>
      <c r="L2463" s="39">
        <v>44133</v>
      </c>
      <c r="M2463" s="39">
        <v>44370</v>
      </c>
      <c r="N2463" s="36" t="s">
        <v>146</v>
      </c>
      <c r="O2463" s="36" t="s">
        <v>2036</v>
      </c>
      <c r="P2463" s="37">
        <v>0.42809999999999998</v>
      </c>
      <c r="Q2463" s="36" t="s">
        <v>677</v>
      </c>
      <c r="R2463" s="36" t="s">
        <v>682</v>
      </c>
      <c r="S2463" s="47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</row>
    <row r="2464" spans="2:37">
      <c r="B2464" s="36" t="s">
        <v>7853</v>
      </c>
      <c r="C2464" s="36" t="s">
        <v>12023</v>
      </c>
      <c r="D2464" s="36" t="s">
        <v>7854</v>
      </c>
      <c r="E2464" s="36" t="s">
        <v>4879</v>
      </c>
      <c r="F2464" s="36" t="s">
        <v>679</v>
      </c>
      <c r="G2464" s="36" t="s">
        <v>674</v>
      </c>
      <c r="H2464" s="36" t="s">
        <v>675</v>
      </c>
      <c r="I2464" s="37">
        <v>3.056</v>
      </c>
      <c r="J2464" s="38">
        <v>10145</v>
      </c>
      <c r="K2464" s="36" t="s">
        <v>147</v>
      </c>
      <c r="L2464" s="39">
        <v>44133</v>
      </c>
      <c r="M2464" s="39">
        <v>44370</v>
      </c>
      <c r="N2464" s="36" t="s">
        <v>146</v>
      </c>
      <c r="O2464" s="36" t="s">
        <v>2036</v>
      </c>
      <c r="P2464" s="37">
        <v>0.37130000000000002</v>
      </c>
      <c r="Q2464" s="36" t="s">
        <v>677</v>
      </c>
      <c r="R2464" s="36" t="s">
        <v>682</v>
      </c>
      <c r="S2464" s="47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</row>
    <row r="2465" spans="2:37">
      <c r="B2465" s="36" t="s">
        <v>12024</v>
      </c>
      <c r="C2465" s="36" t="s">
        <v>12025</v>
      </c>
      <c r="D2465" s="36" t="s">
        <v>7855</v>
      </c>
      <c r="E2465" s="36" t="s">
        <v>4879</v>
      </c>
      <c r="F2465" s="36" t="s">
        <v>679</v>
      </c>
      <c r="G2465" s="36" t="s">
        <v>674</v>
      </c>
      <c r="H2465" s="36" t="s">
        <v>675</v>
      </c>
      <c r="I2465" s="37">
        <v>3.1539999999999999</v>
      </c>
      <c r="J2465" s="38">
        <v>10145</v>
      </c>
      <c r="K2465" s="36" t="s">
        <v>147</v>
      </c>
      <c r="L2465" s="39">
        <v>44133</v>
      </c>
      <c r="M2465" s="39">
        <v>44370</v>
      </c>
      <c r="N2465" s="36" t="s">
        <v>146</v>
      </c>
      <c r="O2465" s="36" t="s">
        <v>2036</v>
      </c>
      <c r="P2465" s="37">
        <v>0.31430000000000002</v>
      </c>
      <c r="Q2465" s="36" t="s">
        <v>677</v>
      </c>
      <c r="R2465" s="36" t="s">
        <v>682</v>
      </c>
      <c r="S2465" s="47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</row>
    <row r="2466" spans="2:37">
      <c r="B2466" s="36" t="s">
        <v>7856</v>
      </c>
      <c r="C2466" s="36" t="s">
        <v>4434</v>
      </c>
      <c r="D2466" s="36" t="s">
        <v>12026</v>
      </c>
      <c r="E2466" s="36" t="s">
        <v>4879</v>
      </c>
      <c r="F2466" s="36" t="s">
        <v>679</v>
      </c>
      <c r="G2466" s="36" t="s">
        <v>674</v>
      </c>
      <c r="H2466" s="36" t="s">
        <v>675</v>
      </c>
      <c r="I2466" s="37">
        <v>3.2530000000000001</v>
      </c>
      <c r="J2466" s="38">
        <v>10145</v>
      </c>
      <c r="K2466" s="36" t="s">
        <v>147</v>
      </c>
      <c r="L2466" s="39">
        <v>44133</v>
      </c>
      <c r="M2466" s="39">
        <v>44370</v>
      </c>
      <c r="N2466" s="36" t="s">
        <v>146</v>
      </c>
      <c r="O2466" s="36" t="s">
        <v>2036</v>
      </c>
      <c r="P2466" s="37">
        <v>0.26519999999999999</v>
      </c>
      <c r="Q2466" s="36" t="s">
        <v>677</v>
      </c>
      <c r="R2466" s="36" t="s">
        <v>682</v>
      </c>
      <c r="S2466" s="47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</row>
    <row r="2467" spans="2:37">
      <c r="B2467" s="36" t="s">
        <v>4435</v>
      </c>
      <c r="C2467" s="36" t="s">
        <v>12027</v>
      </c>
      <c r="D2467" s="36" t="s">
        <v>12028</v>
      </c>
      <c r="E2467" s="36" t="s">
        <v>4879</v>
      </c>
      <c r="F2467" s="36" t="s">
        <v>679</v>
      </c>
      <c r="G2467" s="36" t="s">
        <v>674</v>
      </c>
      <c r="H2467" s="36" t="s">
        <v>675</v>
      </c>
      <c r="I2467" s="37">
        <v>3.351</v>
      </c>
      <c r="J2467" s="38">
        <v>10145</v>
      </c>
      <c r="K2467" s="36" t="s">
        <v>12029</v>
      </c>
      <c r="L2467" s="39">
        <v>44133</v>
      </c>
      <c r="M2467" s="39">
        <v>44370</v>
      </c>
      <c r="N2467" s="36" t="s">
        <v>146</v>
      </c>
      <c r="O2467" s="36" t="s">
        <v>2036</v>
      </c>
      <c r="P2467" s="37">
        <v>0.2238</v>
      </c>
      <c r="Q2467" s="36" t="s">
        <v>677</v>
      </c>
      <c r="R2467" s="36" t="s">
        <v>682</v>
      </c>
      <c r="S2467" s="4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</row>
    <row r="2468" spans="2:37">
      <c r="B2468" s="36" t="s">
        <v>4436</v>
      </c>
      <c r="C2468" s="36" t="s">
        <v>4437</v>
      </c>
      <c r="D2468" s="36" t="s">
        <v>12030</v>
      </c>
      <c r="E2468" s="36" t="s">
        <v>4879</v>
      </c>
      <c r="F2468" s="36" t="s">
        <v>679</v>
      </c>
      <c r="G2468" s="36" t="s">
        <v>674</v>
      </c>
      <c r="H2468" s="36" t="s">
        <v>675</v>
      </c>
      <c r="I2468" s="37">
        <v>3.45</v>
      </c>
      <c r="J2468" s="38">
        <v>10145</v>
      </c>
      <c r="K2468" s="36" t="s">
        <v>147</v>
      </c>
      <c r="L2468" s="39">
        <v>44133</v>
      </c>
      <c r="M2468" s="39">
        <v>44370</v>
      </c>
      <c r="N2468" s="36" t="s">
        <v>146</v>
      </c>
      <c r="O2468" s="36" t="s">
        <v>2036</v>
      </c>
      <c r="P2468" s="37">
        <v>0.183</v>
      </c>
      <c r="Q2468" s="36" t="s">
        <v>677</v>
      </c>
      <c r="R2468" s="36" t="s">
        <v>682</v>
      </c>
      <c r="S2468" s="47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</row>
    <row r="2469" spans="2:37">
      <c r="B2469" s="36" t="s">
        <v>7857</v>
      </c>
      <c r="C2469" s="36" t="s">
        <v>7858</v>
      </c>
      <c r="D2469" s="36" t="s">
        <v>7859</v>
      </c>
      <c r="E2469" s="36" t="s">
        <v>4879</v>
      </c>
      <c r="F2469" s="36" t="s">
        <v>9453</v>
      </c>
      <c r="G2469" s="36" t="s">
        <v>674</v>
      </c>
      <c r="H2469" s="36" t="s">
        <v>675</v>
      </c>
      <c r="I2469" s="37">
        <v>3.5489999999999999</v>
      </c>
      <c r="J2469" s="38">
        <v>10145</v>
      </c>
      <c r="K2469" s="36" t="s">
        <v>147</v>
      </c>
      <c r="L2469" s="39">
        <v>44133</v>
      </c>
      <c r="M2469" s="39">
        <v>44370</v>
      </c>
      <c r="N2469" s="36" t="s">
        <v>146</v>
      </c>
      <c r="O2469" s="36" t="s">
        <v>2036</v>
      </c>
      <c r="P2469" s="37">
        <v>0.153</v>
      </c>
      <c r="Q2469" s="36" t="s">
        <v>677</v>
      </c>
      <c r="R2469" s="36" t="s">
        <v>682</v>
      </c>
      <c r="S2469" s="47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</row>
    <row r="2470" spans="2:37">
      <c r="B2470" s="36" t="s">
        <v>12031</v>
      </c>
      <c r="C2470" s="36" t="s">
        <v>4438</v>
      </c>
      <c r="D2470" s="36" t="s">
        <v>12032</v>
      </c>
      <c r="E2470" s="36" t="s">
        <v>4879</v>
      </c>
      <c r="F2470" s="36" t="s">
        <v>679</v>
      </c>
      <c r="G2470" s="36" t="s">
        <v>674</v>
      </c>
      <c r="H2470" s="36" t="s">
        <v>675</v>
      </c>
      <c r="I2470" s="37">
        <v>3.6469999999999998</v>
      </c>
      <c r="J2470" s="38">
        <v>10145</v>
      </c>
      <c r="K2470" s="36" t="s">
        <v>147</v>
      </c>
      <c r="L2470" s="39">
        <v>44133</v>
      </c>
      <c r="M2470" s="39">
        <v>44370</v>
      </c>
      <c r="N2470" s="36" t="s">
        <v>146</v>
      </c>
      <c r="O2470" s="36" t="s">
        <v>2036</v>
      </c>
      <c r="P2470" s="37">
        <v>0.1255</v>
      </c>
      <c r="Q2470" s="36" t="s">
        <v>677</v>
      </c>
      <c r="R2470" s="36" t="s">
        <v>682</v>
      </c>
      <c r="S2470" s="47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</row>
    <row r="2471" spans="2:37">
      <c r="B2471" s="36" t="s">
        <v>12033</v>
      </c>
      <c r="C2471" s="36" t="s">
        <v>617</v>
      </c>
      <c r="D2471" s="36" t="s">
        <v>12034</v>
      </c>
      <c r="E2471" s="36" t="s">
        <v>4879</v>
      </c>
      <c r="F2471" s="36" t="s">
        <v>679</v>
      </c>
      <c r="G2471" s="36" t="s">
        <v>674</v>
      </c>
      <c r="H2471" s="36" t="s">
        <v>675</v>
      </c>
      <c r="I2471" s="37">
        <v>3.746</v>
      </c>
      <c r="J2471" s="38">
        <v>10145</v>
      </c>
      <c r="K2471" s="36" t="s">
        <v>147</v>
      </c>
      <c r="L2471" s="39">
        <v>44133</v>
      </c>
      <c r="M2471" s="39">
        <v>44370</v>
      </c>
      <c r="N2471" s="36" t="s">
        <v>146</v>
      </c>
      <c r="O2471" s="36" t="s">
        <v>2036</v>
      </c>
      <c r="P2471" s="37">
        <v>0.1041</v>
      </c>
      <c r="Q2471" s="36" t="s">
        <v>677</v>
      </c>
      <c r="R2471" s="36" t="s">
        <v>682</v>
      </c>
      <c r="S2471" s="47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</row>
    <row r="2472" spans="2:37">
      <c r="B2472" s="36" t="s">
        <v>7860</v>
      </c>
      <c r="C2472" s="36" t="s">
        <v>7861</v>
      </c>
      <c r="D2472" s="36" t="s">
        <v>7862</v>
      </c>
      <c r="E2472" s="36" t="s">
        <v>4879</v>
      </c>
      <c r="F2472" s="36" t="s">
        <v>679</v>
      </c>
      <c r="G2472" s="36" t="s">
        <v>692</v>
      </c>
      <c r="H2472" s="36" t="s">
        <v>675</v>
      </c>
      <c r="I2472" s="37">
        <v>2.9569999999999999</v>
      </c>
      <c r="J2472" s="38">
        <v>10145</v>
      </c>
      <c r="K2472" s="36" t="s">
        <v>147</v>
      </c>
      <c r="L2472" s="39">
        <v>44133</v>
      </c>
      <c r="M2472" s="39">
        <v>44370</v>
      </c>
      <c r="N2472" s="36" t="s">
        <v>146</v>
      </c>
      <c r="O2472" s="36" t="s">
        <v>2036</v>
      </c>
      <c r="P2472" s="37">
        <v>9.0800000000000006E-2</v>
      </c>
      <c r="Q2472" s="36" t="s">
        <v>677</v>
      </c>
      <c r="R2472" s="36" t="s">
        <v>682</v>
      </c>
      <c r="S2472" s="47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</row>
    <row r="2473" spans="2:37">
      <c r="B2473" s="36" t="s">
        <v>618</v>
      </c>
      <c r="C2473" s="36" t="s">
        <v>7863</v>
      </c>
      <c r="D2473" s="36" t="s">
        <v>12035</v>
      </c>
      <c r="E2473" s="36" t="s">
        <v>4879</v>
      </c>
      <c r="F2473" s="36" t="s">
        <v>679</v>
      </c>
      <c r="G2473" s="36" t="s">
        <v>692</v>
      </c>
      <c r="H2473" s="36" t="s">
        <v>675</v>
      </c>
      <c r="I2473" s="37">
        <v>3.056</v>
      </c>
      <c r="J2473" s="38">
        <v>10145</v>
      </c>
      <c r="K2473" s="36" t="s">
        <v>147</v>
      </c>
      <c r="L2473" s="39">
        <v>44133</v>
      </c>
      <c r="M2473" s="39">
        <v>44370</v>
      </c>
      <c r="N2473" s="36" t="s">
        <v>146</v>
      </c>
      <c r="O2473" s="36" t="s">
        <v>2036</v>
      </c>
      <c r="P2473" s="37">
        <v>0.12239999999999999</v>
      </c>
      <c r="Q2473" s="36" t="s">
        <v>677</v>
      </c>
      <c r="R2473" s="36" t="s">
        <v>682</v>
      </c>
      <c r="S2473" s="47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</row>
    <row r="2474" spans="2:37">
      <c r="B2474" s="36" t="s">
        <v>4439</v>
      </c>
      <c r="C2474" s="36" t="s">
        <v>12036</v>
      </c>
      <c r="D2474" s="36" t="s">
        <v>12037</v>
      </c>
      <c r="E2474" s="36" t="s">
        <v>4879</v>
      </c>
      <c r="F2474" s="36" t="s">
        <v>679</v>
      </c>
      <c r="G2474" s="36" t="s">
        <v>692</v>
      </c>
      <c r="H2474" s="36" t="s">
        <v>675</v>
      </c>
      <c r="I2474" s="37">
        <v>3.1539999999999999</v>
      </c>
      <c r="J2474" s="38">
        <v>10145</v>
      </c>
      <c r="K2474" s="36" t="s">
        <v>147</v>
      </c>
      <c r="L2474" s="39">
        <v>44133</v>
      </c>
      <c r="M2474" s="39">
        <v>44370</v>
      </c>
      <c r="N2474" s="36" t="s">
        <v>12038</v>
      </c>
      <c r="O2474" s="36" t="s">
        <v>2036</v>
      </c>
      <c r="P2474" s="37">
        <v>0.16350000000000001</v>
      </c>
      <c r="Q2474" s="36" t="s">
        <v>677</v>
      </c>
      <c r="R2474" s="36" t="s">
        <v>682</v>
      </c>
      <c r="S2474" s="47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</row>
    <row r="2475" spans="2:37">
      <c r="B2475" s="36" t="s">
        <v>4440</v>
      </c>
      <c r="C2475" s="36" t="s">
        <v>619</v>
      </c>
      <c r="D2475" s="36" t="s">
        <v>7864</v>
      </c>
      <c r="E2475" s="36" t="s">
        <v>4879</v>
      </c>
      <c r="F2475" s="36" t="s">
        <v>679</v>
      </c>
      <c r="G2475" s="36" t="s">
        <v>692</v>
      </c>
      <c r="H2475" s="36" t="s">
        <v>675</v>
      </c>
      <c r="I2475" s="37">
        <v>3.2530000000000001</v>
      </c>
      <c r="J2475" s="38">
        <v>10145</v>
      </c>
      <c r="K2475" s="36" t="s">
        <v>147</v>
      </c>
      <c r="L2475" s="39">
        <v>44133</v>
      </c>
      <c r="M2475" s="39">
        <v>44370</v>
      </c>
      <c r="N2475" s="36" t="s">
        <v>146</v>
      </c>
      <c r="O2475" s="36" t="s">
        <v>2036</v>
      </c>
      <c r="P2475" s="37">
        <v>0.2089</v>
      </c>
      <c r="Q2475" s="36" t="s">
        <v>677</v>
      </c>
      <c r="R2475" s="36" t="s">
        <v>682</v>
      </c>
      <c r="S2475" s="47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</row>
    <row r="2476" spans="2:37">
      <c r="B2476" s="36" t="s">
        <v>4441</v>
      </c>
      <c r="C2476" s="36" t="s">
        <v>7865</v>
      </c>
      <c r="D2476" s="36" t="s">
        <v>7866</v>
      </c>
      <c r="E2476" s="36" t="s">
        <v>4879</v>
      </c>
      <c r="F2476" s="36" t="s">
        <v>679</v>
      </c>
      <c r="G2476" s="36" t="s">
        <v>692</v>
      </c>
      <c r="H2476" s="36" t="s">
        <v>675</v>
      </c>
      <c r="I2476" s="37">
        <v>3.351</v>
      </c>
      <c r="J2476" s="38">
        <v>10145</v>
      </c>
      <c r="K2476" s="36" t="s">
        <v>147</v>
      </c>
      <c r="L2476" s="39">
        <v>44133</v>
      </c>
      <c r="M2476" s="39">
        <v>44370</v>
      </c>
      <c r="N2476" s="36" t="s">
        <v>146</v>
      </c>
      <c r="O2476" s="36" t="s">
        <v>2036</v>
      </c>
      <c r="P2476" s="37">
        <v>0.26340000000000002</v>
      </c>
      <c r="Q2476" s="36" t="s">
        <v>677</v>
      </c>
      <c r="R2476" s="36" t="s">
        <v>682</v>
      </c>
      <c r="S2476" s="47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</row>
    <row r="2477" spans="2:37">
      <c r="B2477" s="36" t="s">
        <v>12039</v>
      </c>
      <c r="C2477" s="36" t="s">
        <v>7867</v>
      </c>
      <c r="D2477" s="36" t="s">
        <v>12040</v>
      </c>
      <c r="E2477" s="36" t="s">
        <v>4879</v>
      </c>
      <c r="F2477" s="36" t="s">
        <v>679</v>
      </c>
      <c r="G2477" s="36" t="s">
        <v>692</v>
      </c>
      <c r="H2477" s="36" t="s">
        <v>675</v>
      </c>
      <c r="I2477" s="37">
        <v>3.45</v>
      </c>
      <c r="J2477" s="38">
        <v>10145</v>
      </c>
      <c r="K2477" s="36" t="s">
        <v>147</v>
      </c>
      <c r="L2477" s="39">
        <v>44133</v>
      </c>
      <c r="M2477" s="39">
        <v>44370</v>
      </c>
      <c r="N2477" s="36" t="s">
        <v>146</v>
      </c>
      <c r="O2477" s="36" t="s">
        <v>2036</v>
      </c>
      <c r="P2477" s="37">
        <v>0.32569999999999999</v>
      </c>
      <c r="Q2477" s="36" t="s">
        <v>677</v>
      </c>
      <c r="R2477" s="36" t="s">
        <v>682</v>
      </c>
      <c r="S2477" s="4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</row>
    <row r="2478" spans="2:37">
      <c r="B2478" s="36" t="s">
        <v>4442</v>
      </c>
      <c r="C2478" s="36" t="s">
        <v>12041</v>
      </c>
      <c r="D2478" s="36" t="s">
        <v>7868</v>
      </c>
      <c r="E2478" s="36" t="s">
        <v>4879</v>
      </c>
      <c r="F2478" s="36" t="s">
        <v>679</v>
      </c>
      <c r="G2478" s="36" t="s">
        <v>692</v>
      </c>
      <c r="H2478" s="36" t="s">
        <v>675</v>
      </c>
      <c r="I2478" s="37">
        <v>3.5489999999999999</v>
      </c>
      <c r="J2478" s="38">
        <v>10145</v>
      </c>
      <c r="K2478" s="36" t="s">
        <v>147</v>
      </c>
      <c r="L2478" s="39">
        <v>44133</v>
      </c>
      <c r="M2478" s="39">
        <v>44370</v>
      </c>
      <c r="N2478" s="36" t="s">
        <v>146</v>
      </c>
      <c r="O2478" s="36" t="s">
        <v>2036</v>
      </c>
      <c r="P2478" s="37">
        <v>0.39510000000000001</v>
      </c>
      <c r="Q2478" s="36" t="s">
        <v>677</v>
      </c>
      <c r="R2478" s="36" t="s">
        <v>682</v>
      </c>
      <c r="S2478" s="47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</row>
    <row r="2479" spans="2:37">
      <c r="B2479" s="36" t="s">
        <v>7869</v>
      </c>
      <c r="C2479" s="36" t="s">
        <v>7870</v>
      </c>
      <c r="D2479" s="36" t="s">
        <v>7871</v>
      </c>
      <c r="E2479" s="36" t="s">
        <v>4879</v>
      </c>
      <c r="F2479" s="36" t="s">
        <v>679</v>
      </c>
      <c r="G2479" s="36" t="s">
        <v>692</v>
      </c>
      <c r="H2479" s="36" t="s">
        <v>675</v>
      </c>
      <c r="I2479" s="37">
        <v>3.6469999999999998</v>
      </c>
      <c r="J2479" s="38">
        <v>10145</v>
      </c>
      <c r="K2479" s="36" t="s">
        <v>147</v>
      </c>
      <c r="L2479" s="39">
        <v>44133</v>
      </c>
      <c r="M2479" s="39">
        <v>44370</v>
      </c>
      <c r="N2479" s="36" t="s">
        <v>146</v>
      </c>
      <c r="O2479" s="36" t="s">
        <v>2036</v>
      </c>
      <c r="P2479" s="37">
        <v>0.46939999999999998</v>
      </c>
      <c r="Q2479" s="36" t="s">
        <v>677</v>
      </c>
      <c r="R2479" s="36" t="s">
        <v>682</v>
      </c>
      <c r="S2479" s="47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</row>
    <row r="2480" spans="2:37">
      <c r="B2480" s="36" t="s">
        <v>7872</v>
      </c>
      <c r="C2480" s="36" t="s">
        <v>7873</v>
      </c>
      <c r="D2480" s="36" t="s">
        <v>12042</v>
      </c>
      <c r="E2480" s="36" t="s">
        <v>4879</v>
      </c>
      <c r="F2480" s="36" t="s">
        <v>679</v>
      </c>
      <c r="G2480" s="36" t="s">
        <v>692</v>
      </c>
      <c r="H2480" s="36" t="s">
        <v>675</v>
      </c>
      <c r="I2480" s="37">
        <v>3.746</v>
      </c>
      <c r="J2480" s="38">
        <v>10145</v>
      </c>
      <c r="K2480" s="36" t="s">
        <v>147</v>
      </c>
      <c r="L2480" s="39">
        <v>44133</v>
      </c>
      <c r="M2480" s="39">
        <v>44370</v>
      </c>
      <c r="N2480" s="36" t="s">
        <v>146</v>
      </c>
      <c r="O2480" s="36" t="s">
        <v>2036</v>
      </c>
      <c r="P2480" s="37">
        <v>0.54530000000000001</v>
      </c>
      <c r="Q2480" s="36" t="s">
        <v>677</v>
      </c>
      <c r="R2480" s="36" t="s">
        <v>682</v>
      </c>
      <c r="S2480" s="47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</row>
    <row r="2481" spans="2:37">
      <c r="B2481" s="36" t="s">
        <v>7874</v>
      </c>
      <c r="C2481" s="36" t="s">
        <v>7875</v>
      </c>
      <c r="D2481" s="36" t="s">
        <v>7876</v>
      </c>
      <c r="E2481" s="36" t="s">
        <v>4879</v>
      </c>
      <c r="F2481" s="36" t="s">
        <v>679</v>
      </c>
      <c r="G2481" s="36" t="s">
        <v>674</v>
      </c>
      <c r="H2481" s="36" t="s">
        <v>675</v>
      </c>
      <c r="I2481" s="37">
        <v>2.9079999999999999</v>
      </c>
      <c r="J2481" s="38">
        <v>10145</v>
      </c>
      <c r="K2481" s="36" t="s">
        <v>147</v>
      </c>
      <c r="L2481" s="39">
        <v>44137</v>
      </c>
      <c r="M2481" s="39">
        <v>44370</v>
      </c>
      <c r="N2481" s="36" t="s">
        <v>146</v>
      </c>
      <c r="O2481" s="36" t="s">
        <v>12043</v>
      </c>
      <c r="P2481" s="37">
        <v>0.46060000000000001</v>
      </c>
      <c r="Q2481" s="36" t="s">
        <v>677</v>
      </c>
      <c r="R2481" s="36" t="s">
        <v>682</v>
      </c>
      <c r="S2481" s="47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</row>
    <row r="2482" spans="2:37">
      <c r="B2482" s="36" t="s">
        <v>7877</v>
      </c>
      <c r="C2482" s="36" t="s">
        <v>7878</v>
      </c>
      <c r="D2482" s="36" t="s">
        <v>7879</v>
      </c>
      <c r="E2482" s="36" t="s">
        <v>4879</v>
      </c>
      <c r="F2482" s="36" t="s">
        <v>679</v>
      </c>
      <c r="G2482" s="36" t="s">
        <v>692</v>
      </c>
      <c r="H2482" s="36" t="s">
        <v>675</v>
      </c>
      <c r="I2482" s="37">
        <v>2.9079999999999999</v>
      </c>
      <c r="J2482" s="38">
        <v>10145</v>
      </c>
      <c r="K2482" s="36" t="s">
        <v>147</v>
      </c>
      <c r="L2482" s="39">
        <v>44137</v>
      </c>
      <c r="M2482" s="39">
        <v>44370</v>
      </c>
      <c r="N2482" s="36" t="s">
        <v>146</v>
      </c>
      <c r="O2482" s="36" t="s">
        <v>2036</v>
      </c>
      <c r="P2482" s="37">
        <v>9.7299999999999998E-2</v>
      </c>
      <c r="Q2482" s="36" t="s">
        <v>677</v>
      </c>
      <c r="R2482" s="36" t="s">
        <v>682</v>
      </c>
      <c r="S2482" s="47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</row>
    <row r="2483" spans="2:37">
      <c r="B2483" s="36" t="s">
        <v>4443</v>
      </c>
      <c r="C2483" s="36" t="s">
        <v>12044</v>
      </c>
      <c r="D2483" s="36" t="s">
        <v>620</v>
      </c>
      <c r="E2483" s="36" t="s">
        <v>4879</v>
      </c>
      <c r="F2483" s="36" t="s">
        <v>679</v>
      </c>
      <c r="G2483" s="36" t="s">
        <v>674</v>
      </c>
      <c r="H2483" s="36" t="s">
        <v>675</v>
      </c>
      <c r="I2483" s="37">
        <v>3.9</v>
      </c>
      <c r="J2483" s="38">
        <v>10000</v>
      </c>
      <c r="K2483" s="36" t="s">
        <v>145</v>
      </c>
      <c r="L2483" s="39">
        <v>44145</v>
      </c>
      <c r="M2483" s="39">
        <v>44160</v>
      </c>
      <c r="N2483" s="36" t="s">
        <v>144</v>
      </c>
      <c r="O2483" s="36" t="s">
        <v>1962</v>
      </c>
      <c r="P2483" s="37">
        <v>1.6000000000000001E-3</v>
      </c>
      <c r="Q2483" s="36" t="s">
        <v>677</v>
      </c>
      <c r="R2483" s="36" t="s">
        <v>682</v>
      </c>
      <c r="S2483" s="47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</row>
    <row r="2484" spans="2:37">
      <c r="B2484" s="36" t="s">
        <v>12045</v>
      </c>
      <c r="C2484" s="36" t="s">
        <v>4444</v>
      </c>
      <c r="D2484" s="36" t="s">
        <v>4445</v>
      </c>
      <c r="E2484" s="36" t="s">
        <v>4879</v>
      </c>
      <c r="F2484" s="36" t="s">
        <v>679</v>
      </c>
      <c r="G2484" s="36" t="s">
        <v>692</v>
      </c>
      <c r="H2484" s="36" t="s">
        <v>675</v>
      </c>
      <c r="I2484" s="37">
        <v>3.9</v>
      </c>
      <c r="J2484" s="38">
        <v>10000</v>
      </c>
      <c r="K2484" s="36" t="s">
        <v>145</v>
      </c>
      <c r="L2484" s="39">
        <v>44145</v>
      </c>
      <c r="M2484" s="39">
        <v>44160</v>
      </c>
      <c r="N2484" s="36" t="s">
        <v>144</v>
      </c>
      <c r="O2484" s="36" t="s">
        <v>1962</v>
      </c>
      <c r="P2484" s="37">
        <v>0.432</v>
      </c>
      <c r="Q2484" s="36" t="s">
        <v>677</v>
      </c>
      <c r="R2484" s="36" t="s">
        <v>682</v>
      </c>
      <c r="S2484" s="47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</row>
    <row r="2485" spans="2:37">
      <c r="B2485" s="36" t="s">
        <v>12046</v>
      </c>
      <c r="C2485" s="36" t="s">
        <v>12047</v>
      </c>
      <c r="D2485" s="36" t="s">
        <v>4572</v>
      </c>
      <c r="E2485" s="36" t="s">
        <v>4879</v>
      </c>
      <c r="F2485" s="36" t="s">
        <v>679</v>
      </c>
      <c r="G2485" s="36" t="s">
        <v>674</v>
      </c>
      <c r="H2485" s="36" t="s">
        <v>675</v>
      </c>
      <c r="I2485" s="37">
        <v>3.8439999999999999</v>
      </c>
      <c r="J2485" s="38">
        <v>10145</v>
      </c>
      <c r="K2485" s="36" t="s">
        <v>142</v>
      </c>
      <c r="L2485" s="39">
        <v>44145</v>
      </c>
      <c r="M2485" s="39">
        <v>44279</v>
      </c>
      <c r="N2485" s="36" t="s">
        <v>143</v>
      </c>
      <c r="O2485" s="36" t="s">
        <v>1800</v>
      </c>
      <c r="P2485" s="37">
        <v>5.2900000000000003E-2</v>
      </c>
      <c r="Q2485" s="36" t="s">
        <v>677</v>
      </c>
      <c r="R2485" s="36" t="s">
        <v>682</v>
      </c>
      <c r="S2485" s="47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</row>
    <row r="2486" spans="2:37">
      <c r="B2486" s="36" t="s">
        <v>7880</v>
      </c>
      <c r="C2486" s="36" t="s">
        <v>7881</v>
      </c>
      <c r="D2486" s="36" t="s">
        <v>7882</v>
      </c>
      <c r="E2486" s="36" t="s">
        <v>4879</v>
      </c>
      <c r="F2486" s="36" t="s">
        <v>679</v>
      </c>
      <c r="G2486" s="36" t="s">
        <v>692</v>
      </c>
      <c r="H2486" s="36" t="s">
        <v>675</v>
      </c>
      <c r="I2486" s="37">
        <v>3.8439999999999999</v>
      </c>
      <c r="J2486" s="38">
        <v>10145</v>
      </c>
      <c r="K2486" s="36" t="s">
        <v>142</v>
      </c>
      <c r="L2486" s="39">
        <v>44145</v>
      </c>
      <c r="M2486" s="39">
        <v>44279</v>
      </c>
      <c r="N2486" s="36" t="s">
        <v>143</v>
      </c>
      <c r="O2486" s="36" t="s">
        <v>1800</v>
      </c>
      <c r="P2486" s="37">
        <v>0.49859999999999999</v>
      </c>
      <c r="Q2486" s="36" t="s">
        <v>677</v>
      </c>
      <c r="R2486" s="36" t="s">
        <v>682</v>
      </c>
      <c r="S2486" s="47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</row>
    <row r="2487" spans="2:37">
      <c r="B2487" s="36" t="s">
        <v>7883</v>
      </c>
      <c r="C2487" s="36" t="s">
        <v>365</v>
      </c>
      <c r="D2487" s="36" t="s">
        <v>12048</v>
      </c>
      <c r="E2487" s="36" t="s">
        <v>4879</v>
      </c>
      <c r="F2487" s="36" t="s">
        <v>679</v>
      </c>
      <c r="G2487" s="36" t="s">
        <v>674</v>
      </c>
      <c r="H2487" s="36" t="s">
        <v>675</v>
      </c>
      <c r="I2487" s="37">
        <v>3.8439999999999999</v>
      </c>
      <c r="J2487" s="38">
        <v>10145</v>
      </c>
      <c r="K2487" s="36" t="s">
        <v>147</v>
      </c>
      <c r="L2487" s="39">
        <v>44145</v>
      </c>
      <c r="M2487" s="39">
        <v>44370</v>
      </c>
      <c r="N2487" s="36" t="s">
        <v>146</v>
      </c>
      <c r="O2487" s="36" t="s">
        <v>2036</v>
      </c>
      <c r="P2487" s="37">
        <v>9.2899999999999996E-2</v>
      </c>
      <c r="Q2487" s="36" t="s">
        <v>677</v>
      </c>
      <c r="R2487" s="36" t="s">
        <v>682</v>
      </c>
      <c r="S2487" s="4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</row>
    <row r="2488" spans="2:37">
      <c r="B2488" s="36" t="s">
        <v>7884</v>
      </c>
      <c r="C2488" s="36" t="s">
        <v>7885</v>
      </c>
      <c r="D2488" s="36" t="s">
        <v>7886</v>
      </c>
      <c r="E2488" s="36" t="s">
        <v>4879</v>
      </c>
      <c r="F2488" s="36" t="s">
        <v>679</v>
      </c>
      <c r="G2488" s="36" t="s">
        <v>692</v>
      </c>
      <c r="H2488" s="36" t="s">
        <v>675</v>
      </c>
      <c r="I2488" s="37">
        <v>3.8439999999999999</v>
      </c>
      <c r="J2488" s="38">
        <v>10145</v>
      </c>
      <c r="K2488" s="36" t="s">
        <v>147</v>
      </c>
      <c r="L2488" s="39">
        <v>44145</v>
      </c>
      <c r="M2488" s="39">
        <v>44370</v>
      </c>
      <c r="N2488" s="36" t="s">
        <v>146</v>
      </c>
      <c r="O2488" s="36" t="s">
        <v>2036</v>
      </c>
      <c r="P2488" s="37">
        <v>0.54459999999999997</v>
      </c>
      <c r="Q2488" s="36" t="s">
        <v>677</v>
      </c>
      <c r="R2488" s="36" t="s">
        <v>682</v>
      </c>
      <c r="S2488" s="47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</row>
    <row r="2489" spans="2:37">
      <c r="B2489" s="36" t="s">
        <v>7887</v>
      </c>
      <c r="C2489" s="36" t="s">
        <v>7888</v>
      </c>
      <c r="D2489" s="36" t="s">
        <v>7889</v>
      </c>
      <c r="E2489" s="36" t="s">
        <v>4879</v>
      </c>
      <c r="F2489" s="36" t="s">
        <v>679</v>
      </c>
      <c r="G2489" s="36" t="s">
        <v>674</v>
      </c>
      <c r="H2489" s="36" t="s">
        <v>675</v>
      </c>
      <c r="I2489" s="37">
        <v>3.056</v>
      </c>
      <c r="J2489" s="38">
        <v>10145</v>
      </c>
      <c r="K2489" s="36" t="s">
        <v>2118</v>
      </c>
      <c r="L2489" s="39">
        <v>44161</v>
      </c>
      <c r="M2489" s="39">
        <v>44223</v>
      </c>
      <c r="N2489" s="36" t="s">
        <v>148</v>
      </c>
      <c r="O2489" s="36" t="s">
        <v>2119</v>
      </c>
      <c r="P2489" s="37">
        <v>0.39119999999999999</v>
      </c>
      <c r="Q2489" s="36" t="s">
        <v>677</v>
      </c>
      <c r="R2489" s="36" t="s">
        <v>682</v>
      </c>
      <c r="S2489" s="47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</row>
    <row r="2490" spans="2:37">
      <c r="B2490" s="36" t="s">
        <v>621</v>
      </c>
      <c r="C2490" s="36" t="s">
        <v>4446</v>
      </c>
      <c r="D2490" s="36" t="s">
        <v>7890</v>
      </c>
      <c r="E2490" s="36" t="s">
        <v>4879</v>
      </c>
      <c r="F2490" s="36" t="s">
        <v>679</v>
      </c>
      <c r="G2490" s="36" t="s">
        <v>674</v>
      </c>
      <c r="H2490" s="36" t="s">
        <v>675</v>
      </c>
      <c r="I2490" s="37">
        <v>3.1539999999999999</v>
      </c>
      <c r="J2490" s="38">
        <v>10145</v>
      </c>
      <c r="K2490" s="36" t="s">
        <v>2118</v>
      </c>
      <c r="L2490" s="39">
        <v>44161</v>
      </c>
      <c r="M2490" s="39">
        <v>44223</v>
      </c>
      <c r="N2490" s="36" t="s">
        <v>148</v>
      </c>
      <c r="O2490" s="36" t="s">
        <v>2119</v>
      </c>
      <c r="P2490" s="37">
        <v>0.30309999999999998</v>
      </c>
      <c r="Q2490" s="36" t="s">
        <v>677</v>
      </c>
      <c r="R2490" s="36" t="s">
        <v>682</v>
      </c>
      <c r="S2490" s="47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</row>
    <row r="2491" spans="2:37">
      <c r="B2491" s="36" t="s">
        <v>12049</v>
      </c>
      <c r="C2491" s="36" t="s">
        <v>4447</v>
      </c>
      <c r="D2491" s="36" t="s">
        <v>12050</v>
      </c>
      <c r="E2491" s="36" t="s">
        <v>4879</v>
      </c>
      <c r="F2491" s="36" t="s">
        <v>679</v>
      </c>
      <c r="G2491" s="36" t="s">
        <v>674</v>
      </c>
      <c r="H2491" s="36" t="s">
        <v>675</v>
      </c>
      <c r="I2491" s="37">
        <v>3.2530000000000001</v>
      </c>
      <c r="J2491" s="38">
        <v>10145</v>
      </c>
      <c r="K2491" s="36" t="s">
        <v>2118</v>
      </c>
      <c r="L2491" s="39">
        <v>44161</v>
      </c>
      <c r="M2491" s="39">
        <v>44223</v>
      </c>
      <c r="N2491" s="36" t="s">
        <v>148</v>
      </c>
      <c r="O2491" s="36" t="s">
        <v>2119</v>
      </c>
      <c r="P2491" s="37">
        <v>0.22020000000000001</v>
      </c>
      <c r="Q2491" s="36" t="s">
        <v>677</v>
      </c>
      <c r="R2491" s="36" t="s">
        <v>682</v>
      </c>
      <c r="S2491" s="47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</row>
    <row r="2492" spans="2:37">
      <c r="B2492" s="36" t="s">
        <v>4448</v>
      </c>
      <c r="C2492" s="36" t="s">
        <v>7891</v>
      </c>
      <c r="D2492" s="36" t="s">
        <v>7892</v>
      </c>
      <c r="E2492" s="36" t="s">
        <v>4879</v>
      </c>
      <c r="F2492" s="36" t="s">
        <v>679</v>
      </c>
      <c r="G2492" s="36" t="s">
        <v>674</v>
      </c>
      <c r="H2492" s="36" t="s">
        <v>675</v>
      </c>
      <c r="I2492" s="37">
        <v>3.351</v>
      </c>
      <c r="J2492" s="38">
        <v>10145</v>
      </c>
      <c r="K2492" s="36" t="s">
        <v>2118</v>
      </c>
      <c r="L2492" s="39">
        <v>44161</v>
      </c>
      <c r="M2492" s="39">
        <v>44223</v>
      </c>
      <c r="N2492" s="36" t="s">
        <v>148</v>
      </c>
      <c r="O2492" s="36" t="s">
        <v>2119</v>
      </c>
      <c r="P2492" s="37">
        <v>0.14929999999999999</v>
      </c>
      <c r="Q2492" s="36" t="s">
        <v>677</v>
      </c>
      <c r="R2492" s="36" t="s">
        <v>682</v>
      </c>
      <c r="S2492" s="47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</row>
    <row r="2493" spans="2:37">
      <c r="B2493" s="36" t="s">
        <v>4449</v>
      </c>
      <c r="C2493" s="36" t="s">
        <v>12051</v>
      </c>
      <c r="D2493" s="36" t="s">
        <v>7893</v>
      </c>
      <c r="E2493" s="36" t="s">
        <v>4879</v>
      </c>
      <c r="F2493" s="36" t="s">
        <v>679</v>
      </c>
      <c r="G2493" s="36" t="s">
        <v>674</v>
      </c>
      <c r="H2493" s="36" t="s">
        <v>675</v>
      </c>
      <c r="I2493" s="37">
        <v>3.45</v>
      </c>
      <c r="J2493" s="38">
        <v>10145</v>
      </c>
      <c r="K2493" s="36" t="s">
        <v>2118</v>
      </c>
      <c r="L2493" s="39">
        <v>44161</v>
      </c>
      <c r="M2493" s="39">
        <v>44223</v>
      </c>
      <c r="N2493" s="36" t="s">
        <v>148</v>
      </c>
      <c r="O2493" s="36" t="s">
        <v>2119</v>
      </c>
      <c r="P2493" s="37">
        <v>9.9299999999999999E-2</v>
      </c>
      <c r="Q2493" s="36" t="s">
        <v>677</v>
      </c>
      <c r="R2493" s="36" t="s">
        <v>682</v>
      </c>
      <c r="S2493" s="47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</row>
    <row r="2494" spans="2:37">
      <c r="B2494" s="36" t="s">
        <v>7894</v>
      </c>
      <c r="C2494" s="36" t="s">
        <v>7895</v>
      </c>
      <c r="D2494" s="36" t="s">
        <v>7896</v>
      </c>
      <c r="E2494" s="36" t="s">
        <v>4879</v>
      </c>
      <c r="F2494" s="36" t="s">
        <v>679</v>
      </c>
      <c r="G2494" s="36" t="s">
        <v>674</v>
      </c>
      <c r="H2494" s="36" t="s">
        <v>675</v>
      </c>
      <c r="I2494" s="37">
        <v>3.5489999999999999</v>
      </c>
      <c r="J2494" s="38">
        <v>10145</v>
      </c>
      <c r="K2494" s="36" t="s">
        <v>2118</v>
      </c>
      <c r="L2494" s="39">
        <v>44161</v>
      </c>
      <c r="M2494" s="39">
        <v>44223</v>
      </c>
      <c r="N2494" s="36" t="s">
        <v>148</v>
      </c>
      <c r="O2494" s="36" t="s">
        <v>2119</v>
      </c>
      <c r="P2494" s="37">
        <v>6.59E-2</v>
      </c>
      <c r="Q2494" s="36" t="s">
        <v>677</v>
      </c>
      <c r="R2494" s="36" t="s">
        <v>682</v>
      </c>
      <c r="S2494" s="47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</row>
    <row r="2495" spans="2:37">
      <c r="B2495" s="36" t="s">
        <v>4450</v>
      </c>
      <c r="C2495" s="36" t="s">
        <v>7897</v>
      </c>
      <c r="D2495" s="36" t="s">
        <v>622</v>
      </c>
      <c r="E2495" s="36" t="s">
        <v>4879</v>
      </c>
      <c r="F2495" s="36" t="s">
        <v>679</v>
      </c>
      <c r="G2495" s="36" t="s">
        <v>674</v>
      </c>
      <c r="H2495" s="36" t="s">
        <v>675</v>
      </c>
      <c r="I2495" s="37">
        <v>3.6469999999999998</v>
      </c>
      <c r="J2495" s="38">
        <v>10145</v>
      </c>
      <c r="K2495" s="36" t="s">
        <v>2118</v>
      </c>
      <c r="L2495" s="39">
        <v>44161</v>
      </c>
      <c r="M2495" s="39">
        <v>44223</v>
      </c>
      <c r="N2495" s="36" t="s">
        <v>148</v>
      </c>
      <c r="O2495" s="36" t="s">
        <v>2119</v>
      </c>
      <c r="P2495" s="37">
        <v>4.4200000000000003E-2</v>
      </c>
      <c r="Q2495" s="36" t="s">
        <v>677</v>
      </c>
      <c r="R2495" s="36" t="s">
        <v>682</v>
      </c>
      <c r="S2495" s="47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</row>
    <row r="2496" spans="2:37">
      <c r="B2496" s="36" t="s">
        <v>7898</v>
      </c>
      <c r="C2496" s="36" t="s">
        <v>12052</v>
      </c>
      <c r="D2496" s="36" t="s">
        <v>12053</v>
      </c>
      <c r="E2496" s="36" t="s">
        <v>4879</v>
      </c>
      <c r="F2496" s="36" t="s">
        <v>679</v>
      </c>
      <c r="G2496" s="36" t="s">
        <v>674</v>
      </c>
      <c r="H2496" s="36" t="s">
        <v>675</v>
      </c>
      <c r="I2496" s="37">
        <v>3.746</v>
      </c>
      <c r="J2496" s="38">
        <v>10145</v>
      </c>
      <c r="K2496" s="36" t="s">
        <v>2118</v>
      </c>
      <c r="L2496" s="39">
        <v>44161</v>
      </c>
      <c r="M2496" s="39">
        <v>44223</v>
      </c>
      <c r="N2496" s="36" t="s">
        <v>148</v>
      </c>
      <c r="O2496" s="36" t="s">
        <v>2119</v>
      </c>
      <c r="P2496" s="37">
        <v>3.1399999999999997E-2</v>
      </c>
      <c r="Q2496" s="36" t="s">
        <v>677</v>
      </c>
      <c r="R2496" s="36" t="s">
        <v>682</v>
      </c>
      <c r="S2496" s="47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</row>
    <row r="2497" spans="2:37">
      <c r="B2497" s="36" t="s">
        <v>12054</v>
      </c>
      <c r="C2497" s="36" t="s">
        <v>4451</v>
      </c>
      <c r="D2497" s="36" t="s">
        <v>12055</v>
      </c>
      <c r="E2497" s="36" t="s">
        <v>4879</v>
      </c>
      <c r="F2497" s="36" t="s">
        <v>679</v>
      </c>
      <c r="G2497" s="36" t="s">
        <v>674</v>
      </c>
      <c r="H2497" s="36" t="s">
        <v>675</v>
      </c>
      <c r="I2497" s="37">
        <v>3.8439999999999999</v>
      </c>
      <c r="J2497" s="38">
        <v>10145</v>
      </c>
      <c r="K2497" s="36" t="s">
        <v>2118</v>
      </c>
      <c r="L2497" s="39">
        <v>44161</v>
      </c>
      <c r="M2497" s="39">
        <v>44223</v>
      </c>
      <c r="N2497" s="36" t="s">
        <v>148</v>
      </c>
      <c r="O2497" s="36" t="s">
        <v>2119</v>
      </c>
      <c r="P2497" s="37">
        <v>2.3900000000000001E-2</v>
      </c>
      <c r="Q2497" s="36" t="s">
        <v>677</v>
      </c>
      <c r="R2497" s="36" t="s">
        <v>682</v>
      </c>
      <c r="S2497" s="4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</row>
    <row r="2498" spans="2:37">
      <c r="B2498" s="36" t="s">
        <v>623</v>
      </c>
      <c r="C2498" s="36" t="s">
        <v>12056</v>
      </c>
      <c r="D2498" s="36" t="s">
        <v>7899</v>
      </c>
      <c r="E2498" s="36" t="s">
        <v>4879</v>
      </c>
      <c r="F2498" s="36" t="s">
        <v>679</v>
      </c>
      <c r="G2498" s="36" t="s">
        <v>692</v>
      </c>
      <c r="H2498" s="36" t="s">
        <v>675</v>
      </c>
      <c r="I2498" s="37">
        <v>3.056</v>
      </c>
      <c r="J2498" s="38">
        <v>10145</v>
      </c>
      <c r="K2498" s="36" t="s">
        <v>2118</v>
      </c>
      <c r="L2498" s="39">
        <v>44161</v>
      </c>
      <c r="M2498" s="39">
        <v>44223</v>
      </c>
      <c r="N2498" s="36" t="s">
        <v>148</v>
      </c>
      <c r="O2498" s="36" t="s">
        <v>2119</v>
      </c>
      <c r="P2498" s="37">
        <v>1.5800000000000002E-2</v>
      </c>
      <c r="Q2498" s="36" t="s">
        <v>677</v>
      </c>
      <c r="R2498" s="36" t="s">
        <v>682</v>
      </c>
      <c r="S2498" s="47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</row>
    <row r="2499" spans="2:37">
      <c r="B2499" s="36" t="s">
        <v>12057</v>
      </c>
      <c r="C2499" s="36" t="s">
        <v>12058</v>
      </c>
      <c r="D2499" s="36" t="s">
        <v>4452</v>
      </c>
      <c r="E2499" s="36" t="s">
        <v>4879</v>
      </c>
      <c r="F2499" s="36" t="s">
        <v>679</v>
      </c>
      <c r="G2499" s="36" t="s">
        <v>692</v>
      </c>
      <c r="H2499" s="36" t="s">
        <v>675</v>
      </c>
      <c r="I2499" s="37">
        <v>3.1539999999999999</v>
      </c>
      <c r="J2499" s="38">
        <v>10145</v>
      </c>
      <c r="K2499" s="36" t="s">
        <v>2118</v>
      </c>
      <c r="L2499" s="39">
        <v>44161</v>
      </c>
      <c r="M2499" s="39">
        <v>44223</v>
      </c>
      <c r="N2499" s="36" t="s">
        <v>148</v>
      </c>
      <c r="O2499" s="36" t="s">
        <v>2119</v>
      </c>
      <c r="P2499" s="37">
        <v>2.53E-2</v>
      </c>
      <c r="Q2499" s="36" t="s">
        <v>677</v>
      </c>
      <c r="R2499" s="36" t="s">
        <v>682</v>
      </c>
      <c r="S2499" s="47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</row>
    <row r="2500" spans="2:37">
      <c r="B2500" s="36" t="s">
        <v>624</v>
      </c>
      <c r="C2500" s="36" t="s">
        <v>12059</v>
      </c>
      <c r="D2500" s="36" t="s">
        <v>12060</v>
      </c>
      <c r="E2500" s="36" t="s">
        <v>4879</v>
      </c>
      <c r="F2500" s="36" t="s">
        <v>679</v>
      </c>
      <c r="G2500" s="36" t="s">
        <v>692</v>
      </c>
      <c r="H2500" s="36" t="s">
        <v>675</v>
      </c>
      <c r="I2500" s="37">
        <v>3.2530000000000001</v>
      </c>
      <c r="J2500" s="38">
        <v>10145</v>
      </c>
      <c r="K2500" s="36" t="s">
        <v>2118</v>
      </c>
      <c r="L2500" s="39">
        <v>44161</v>
      </c>
      <c r="M2500" s="39">
        <v>44223</v>
      </c>
      <c r="N2500" s="36" t="s">
        <v>148</v>
      </c>
      <c r="O2500" s="36" t="s">
        <v>2119</v>
      </c>
      <c r="P2500" s="37">
        <v>4.3400000000000001E-2</v>
      </c>
      <c r="Q2500" s="36" t="s">
        <v>677</v>
      </c>
      <c r="R2500" s="36" t="s">
        <v>682</v>
      </c>
      <c r="S2500" s="47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</row>
    <row r="2501" spans="2:37">
      <c r="B2501" s="36" t="s">
        <v>12061</v>
      </c>
      <c r="C2501" s="36" t="s">
        <v>12062</v>
      </c>
      <c r="D2501" s="36" t="s">
        <v>7900</v>
      </c>
      <c r="E2501" s="36" t="s">
        <v>4879</v>
      </c>
      <c r="F2501" s="36" t="s">
        <v>679</v>
      </c>
      <c r="G2501" s="36" t="s">
        <v>692</v>
      </c>
      <c r="H2501" s="36" t="s">
        <v>675</v>
      </c>
      <c r="I2501" s="37">
        <v>3.351</v>
      </c>
      <c r="J2501" s="38">
        <v>10145</v>
      </c>
      <c r="K2501" s="36" t="s">
        <v>2118</v>
      </c>
      <c r="L2501" s="39">
        <v>44161</v>
      </c>
      <c r="M2501" s="39">
        <v>44223</v>
      </c>
      <c r="N2501" s="36" t="s">
        <v>148</v>
      </c>
      <c r="O2501" s="36" t="s">
        <v>2119</v>
      </c>
      <c r="P2501" s="37">
        <v>7.4999999999999997E-2</v>
      </c>
      <c r="Q2501" s="36" t="s">
        <v>677</v>
      </c>
      <c r="R2501" s="36" t="s">
        <v>682</v>
      </c>
      <c r="S2501" s="47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</row>
    <row r="2502" spans="2:37">
      <c r="B2502" s="36" t="s">
        <v>7901</v>
      </c>
      <c r="C2502" s="36" t="s">
        <v>7902</v>
      </c>
      <c r="D2502" s="36" t="s">
        <v>4453</v>
      </c>
      <c r="E2502" s="36" t="s">
        <v>4879</v>
      </c>
      <c r="F2502" s="36" t="s">
        <v>679</v>
      </c>
      <c r="G2502" s="36" t="s">
        <v>692</v>
      </c>
      <c r="H2502" s="36" t="s">
        <v>675</v>
      </c>
      <c r="I2502" s="37">
        <v>3.45</v>
      </c>
      <c r="J2502" s="38">
        <v>10145</v>
      </c>
      <c r="K2502" s="36" t="s">
        <v>2118</v>
      </c>
      <c r="L2502" s="39">
        <v>44161</v>
      </c>
      <c r="M2502" s="39">
        <v>44223</v>
      </c>
      <c r="N2502" s="36" t="s">
        <v>148</v>
      </c>
      <c r="O2502" s="36" t="s">
        <v>2119</v>
      </c>
      <c r="P2502" s="37">
        <v>0.125</v>
      </c>
      <c r="Q2502" s="36" t="s">
        <v>677</v>
      </c>
      <c r="R2502" s="36" t="s">
        <v>682</v>
      </c>
      <c r="S2502" s="47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</row>
    <row r="2503" spans="2:37">
      <c r="B2503" s="36" t="s">
        <v>7903</v>
      </c>
      <c r="C2503" s="36" t="s">
        <v>4454</v>
      </c>
      <c r="D2503" s="36" t="s">
        <v>12063</v>
      </c>
      <c r="E2503" s="36" t="s">
        <v>4879</v>
      </c>
      <c r="F2503" s="36" t="s">
        <v>679</v>
      </c>
      <c r="G2503" s="36" t="s">
        <v>692</v>
      </c>
      <c r="H2503" s="36" t="s">
        <v>675</v>
      </c>
      <c r="I2503" s="37">
        <v>3.5489999999999999</v>
      </c>
      <c r="J2503" s="38">
        <v>10145</v>
      </c>
      <c r="K2503" s="36" t="s">
        <v>2118</v>
      </c>
      <c r="L2503" s="39">
        <v>44161</v>
      </c>
      <c r="M2503" s="39">
        <v>44223</v>
      </c>
      <c r="N2503" s="36" t="s">
        <v>148</v>
      </c>
      <c r="O2503" s="36" t="s">
        <v>2119</v>
      </c>
      <c r="P2503" s="37">
        <v>0.18890000000000001</v>
      </c>
      <c r="Q2503" s="36" t="s">
        <v>677</v>
      </c>
      <c r="R2503" s="36" t="s">
        <v>682</v>
      </c>
      <c r="S2503" s="47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</row>
    <row r="2504" spans="2:37">
      <c r="B2504" s="36" t="s">
        <v>7904</v>
      </c>
      <c r="C2504" s="36" t="s">
        <v>7905</v>
      </c>
      <c r="D2504" s="36" t="s">
        <v>7906</v>
      </c>
      <c r="E2504" s="36" t="s">
        <v>4879</v>
      </c>
      <c r="F2504" s="36" t="s">
        <v>679</v>
      </c>
      <c r="G2504" s="36" t="s">
        <v>692</v>
      </c>
      <c r="H2504" s="36" t="s">
        <v>675</v>
      </c>
      <c r="I2504" s="37">
        <v>3.6469999999999998</v>
      </c>
      <c r="J2504" s="38">
        <v>10145</v>
      </c>
      <c r="K2504" s="36" t="s">
        <v>2118</v>
      </c>
      <c r="L2504" s="39">
        <v>44161</v>
      </c>
      <c r="M2504" s="39">
        <v>44223</v>
      </c>
      <c r="N2504" s="36" t="s">
        <v>148</v>
      </c>
      <c r="O2504" s="36" t="s">
        <v>2119</v>
      </c>
      <c r="P2504" s="37">
        <v>0.26690000000000003</v>
      </c>
      <c r="Q2504" s="36" t="s">
        <v>677</v>
      </c>
      <c r="R2504" s="36" t="s">
        <v>682</v>
      </c>
      <c r="S2504" s="47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</row>
    <row r="2505" spans="2:37">
      <c r="B2505" s="36" t="s">
        <v>7907</v>
      </c>
      <c r="C2505" s="36" t="s">
        <v>7908</v>
      </c>
      <c r="D2505" s="36" t="s">
        <v>625</v>
      </c>
      <c r="E2505" s="36" t="s">
        <v>4879</v>
      </c>
      <c r="F2505" s="36" t="s">
        <v>9453</v>
      </c>
      <c r="G2505" s="36" t="s">
        <v>692</v>
      </c>
      <c r="H2505" s="36" t="s">
        <v>675</v>
      </c>
      <c r="I2505" s="37">
        <v>3.746</v>
      </c>
      <c r="J2505" s="38">
        <v>10145</v>
      </c>
      <c r="K2505" s="36" t="s">
        <v>2118</v>
      </c>
      <c r="L2505" s="39">
        <v>44161</v>
      </c>
      <c r="M2505" s="39">
        <v>44223</v>
      </c>
      <c r="N2505" s="36" t="s">
        <v>148</v>
      </c>
      <c r="O2505" s="36" t="s">
        <v>2119</v>
      </c>
      <c r="P2505" s="37">
        <v>0.3533</v>
      </c>
      <c r="Q2505" s="36" t="s">
        <v>677</v>
      </c>
      <c r="R2505" s="36" t="s">
        <v>682</v>
      </c>
      <c r="S2505" s="47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</row>
    <row r="2506" spans="2:37">
      <c r="B2506" s="36" t="s">
        <v>7909</v>
      </c>
      <c r="C2506" s="36" t="s">
        <v>12064</v>
      </c>
      <c r="D2506" s="36" t="s">
        <v>7910</v>
      </c>
      <c r="E2506" s="36" t="s">
        <v>4879</v>
      </c>
      <c r="F2506" s="36" t="s">
        <v>679</v>
      </c>
      <c r="G2506" s="36" t="s">
        <v>692</v>
      </c>
      <c r="H2506" s="36" t="s">
        <v>675</v>
      </c>
      <c r="I2506" s="37">
        <v>3.8439999999999999</v>
      </c>
      <c r="J2506" s="38">
        <v>10145</v>
      </c>
      <c r="K2506" s="36" t="s">
        <v>2118</v>
      </c>
      <c r="L2506" s="39">
        <v>44161</v>
      </c>
      <c r="M2506" s="39">
        <v>44223</v>
      </c>
      <c r="N2506" s="36" t="s">
        <v>148</v>
      </c>
      <c r="O2506" s="36" t="s">
        <v>2119</v>
      </c>
      <c r="P2506" s="37">
        <v>0.44950000000000001</v>
      </c>
      <c r="Q2506" s="36" t="s">
        <v>677</v>
      </c>
      <c r="R2506" s="36" t="s">
        <v>682</v>
      </c>
      <c r="S2506" s="47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</row>
    <row r="2507" spans="2:37">
      <c r="B2507" s="36" t="s">
        <v>4455</v>
      </c>
      <c r="C2507" s="36" t="s">
        <v>12065</v>
      </c>
      <c r="D2507" s="36" t="s">
        <v>12066</v>
      </c>
      <c r="E2507" s="36" t="s">
        <v>4879</v>
      </c>
      <c r="F2507" s="36" t="s">
        <v>679</v>
      </c>
      <c r="G2507" s="36" t="s">
        <v>674</v>
      </c>
      <c r="H2507" s="36" t="s">
        <v>675</v>
      </c>
      <c r="I2507" s="37">
        <v>3.1</v>
      </c>
      <c r="J2507" s="38">
        <v>10000</v>
      </c>
      <c r="K2507" s="36" t="s">
        <v>249</v>
      </c>
      <c r="L2507" s="39">
        <v>44165</v>
      </c>
      <c r="M2507" s="39">
        <v>44188</v>
      </c>
      <c r="N2507" s="36" t="s">
        <v>1406</v>
      </c>
      <c r="O2507" s="36" t="s">
        <v>137</v>
      </c>
      <c r="P2507" s="37">
        <v>0.41249999999999998</v>
      </c>
      <c r="Q2507" s="36" t="s">
        <v>677</v>
      </c>
      <c r="R2507" s="36" t="s">
        <v>682</v>
      </c>
      <c r="S2507" s="4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</row>
    <row r="2508" spans="2:37">
      <c r="B2508" s="36" t="s">
        <v>12067</v>
      </c>
      <c r="C2508" s="36" t="s">
        <v>12068</v>
      </c>
      <c r="D2508" s="36" t="s">
        <v>7911</v>
      </c>
      <c r="E2508" s="36" t="s">
        <v>4879</v>
      </c>
      <c r="F2508" s="36" t="s">
        <v>679</v>
      </c>
      <c r="G2508" s="36" t="s">
        <v>674</v>
      </c>
      <c r="H2508" s="36" t="s">
        <v>675</v>
      </c>
      <c r="I2508" s="37">
        <v>3.2</v>
      </c>
      <c r="J2508" s="38">
        <v>10000</v>
      </c>
      <c r="K2508" s="36" t="s">
        <v>249</v>
      </c>
      <c r="L2508" s="39">
        <v>44165</v>
      </c>
      <c r="M2508" s="39">
        <v>44188</v>
      </c>
      <c r="N2508" s="36" t="s">
        <v>1406</v>
      </c>
      <c r="O2508" s="36" t="s">
        <v>137</v>
      </c>
      <c r="P2508" s="37">
        <v>0.31280000000000002</v>
      </c>
      <c r="Q2508" s="36" t="s">
        <v>677</v>
      </c>
      <c r="R2508" s="36" t="s">
        <v>682</v>
      </c>
      <c r="S2508" s="47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</row>
    <row r="2509" spans="2:37">
      <c r="B2509" s="36" t="s">
        <v>12069</v>
      </c>
      <c r="C2509" s="36" t="s">
        <v>12070</v>
      </c>
      <c r="D2509" s="36" t="s">
        <v>4456</v>
      </c>
      <c r="E2509" s="36" t="s">
        <v>4879</v>
      </c>
      <c r="F2509" s="36" t="s">
        <v>679</v>
      </c>
      <c r="G2509" s="36" t="s">
        <v>674</v>
      </c>
      <c r="H2509" s="36" t="s">
        <v>675</v>
      </c>
      <c r="I2509" s="37">
        <v>3.3</v>
      </c>
      <c r="J2509" s="38">
        <v>10000</v>
      </c>
      <c r="K2509" s="36" t="s">
        <v>249</v>
      </c>
      <c r="L2509" s="39">
        <v>44165</v>
      </c>
      <c r="M2509" s="39">
        <v>44188</v>
      </c>
      <c r="N2509" s="36" t="s">
        <v>1406</v>
      </c>
      <c r="O2509" s="36" t="s">
        <v>137</v>
      </c>
      <c r="P2509" s="37">
        <v>0.2185</v>
      </c>
      <c r="Q2509" s="36" t="s">
        <v>677</v>
      </c>
      <c r="R2509" s="36" t="s">
        <v>682</v>
      </c>
      <c r="S2509" s="47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</row>
    <row r="2510" spans="2:37">
      <c r="B2510" s="36" t="s">
        <v>7912</v>
      </c>
      <c r="C2510" s="36" t="s">
        <v>7913</v>
      </c>
      <c r="D2510" s="36" t="s">
        <v>12071</v>
      </c>
      <c r="E2510" s="36" t="s">
        <v>4879</v>
      </c>
      <c r="F2510" s="36" t="s">
        <v>679</v>
      </c>
      <c r="G2510" s="36" t="s">
        <v>674</v>
      </c>
      <c r="H2510" s="36" t="s">
        <v>675</v>
      </c>
      <c r="I2510" s="37">
        <v>3.4</v>
      </c>
      <c r="J2510" s="38">
        <v>10000</v>
      </c>
      <c r="K2510" s="36" t="s">
        <v>249</v>
      </c>
      <c r="L2510" s="39">
        <v>44165</v>
      </c>
      <c r="M2510" s="39">
        <v>44188</v>
      </c>
      <c r="N2510" s="36" t="s">
        <v>1406</v>
      </c>
      <c r="O2510" s="36" t="s">
        <v>137</v>
      </c>
      <c r="P2510" s="37">
        <v>0.1361</v>
      </c>
      <c r="Q2510" s="36" t="s">
        <v>677</v>
      </c>
      <c r="R2510" s="36" t="s">
        <v>682</v>
      </c>
      <c r="S2510" s="47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</row>
    <row r="2511" spans="2:37">
      <c r="B2511" s="36" t="s">
        <v>12072</v>
      </c>
      <c r="C2511" s="36" t="s">
        <v>626</v>
      </c>
      <c r="D2511" s="36" t="s">
        <v>7914</v>
      </c>
      <c r="E2511" s="36" t="s">
        <v>4879</v>
      </c>
      <c r="F2511" s="36" t="s">
        <v>679</v>
      </c>
      <c r="G2511" s="36" t="s">
        <v>674</v>
      </c>
      <c r="H2511" s="36" t="s">
        <v>675</v>
      </c>
      <c r="I2511" s="37">
        <v>3.5</v>
      </c>
      <c r="J2511" s="38">
        <v>10000</v>
      </c>
      <c r="K2511" s="36" t="s">
        <v>249</v>
      </c>
      <c r="L2511" s="39">
        <v>44165</v>
      </c>
      <c r="M2511" s="39">
        <v>44188</v>
      </c>
      <c r="N2511" s="36" t="s">
        <v>1406</v>
      </c>
      <c r="O2511" s="36" t="s">
        <v>137</v>
      </c>
      <c r="P2511" s="37">
        <v>7.4200000000000002E-2</v>
      </c>
      <c r="Q2511" s="36" t="s">
        <v>677</v>
      </c>
      <c r="R2511" s="36" t="s">
        <v>682</v>
      </c>
      <c r="S2511" s="47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</row>
    <row r="2512" spans="2:37">
      <c r="B2512" s="36" t="s">
        <v>4457</v>
      </c>
      <c r="C2512" s="36" t="s">
        <v>7915</v>
      </c>
      <c r="D2512" s="36" t="s">
        <v>7916</v>
      </c>
      <c r="E2512" s="36" t="s">
        <v>4879</v>
      </c>
      <c r="F2512" s="36" t="s">
        <v>679</v>
      </c>
      <c r="G2512" s="36" t="s">
        <v>674</v>
      </c>
      <c r="H2512" s="36" t="s">
        <v>675</v>
      </c>
      <c r="I2512" s="37">
        <v>3.6</v>
      </c>
      <c r="J2512" s="38">
        <v>10000</v>
      </c>
      <c r="K2512" s="36" t="s">
        <v>249</v>
      </c>
      <c r="L2512" s="39">
        <v>44165</v>
      </c>
      <c r="M2512" s="39">
        <v>44188</v>
      </c>
      <c r="N2512" s="36" t="s">
        <v>1406</v>
      </c>
      <c r="O2512" s="36" t="s">
        <v>137</v>
      </c>
      <c r="P2512" s="37">
        <v>3.7999999999999999E-2</v>
      </c>
      <c r="Q2512" s="36" t="s">
        <v>677</v>
      </c>
      <c r="R2512" s="36" t="s">
        <v>682</v>
      </c>
      <c r="S2512" s="47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</row>
    <row r="2513" spans="2:37">
      <c r="B2513" s="36" t="s">
        <v>7917</v>
      </c>
      <c r="C2513" s="36" t="s">
        <v>7918</v>
      </c>
      <c r="D2513" s="36" t="s">
        <v>12073</v>
      </c>
      <c r="E2513" s="36" t="s">
        <v>4879</v>
      </c>
      <c r="F2513" s="36" t="s">
        <v>679</v>
      </c>
      <c r="G2513" s="36" t="s">
        <v>674</v>
      </c>
      <c r="H2513" s="36" t="s">
        <v>675</v>
      </c>
      <c r="I2513" s="37">
        <v>3.7</v>
      </c>
      <c r="J2513" s="38">
        <v>10000</v>
      </c>
      <c r="K2513" s="36" t="s">
        <v>249</v>
      </c>
      <c r="L2513" s="39">
        <v>44165</v>
      </c>
      <c r="M2513" s="39">
        <v>44188</v>
      </c>
      <c r="N2513" s="36" t="s">
        <v>1406</v>
      </c>
      <c r="O2513" s="36" t="s">
        <v>137</v>
      </c>
      <c r="P2513" s="37">
        <v>1.9599999999999999E-2</v>
      </c>
      <c r="Q2513" s="36" t="s">
        <v>677</v>
      </c>
      <c r="R2513" s="36" t="s">
        <v>682</v>
      </c>
      <c r="S2513" s="47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</row>
    <row r="2514" spans="2:37">
      <c r="B2514" s="36" t="s">
        <v>7919</v>
      </c>
      <c r="C2514" s="36" t="s">
        <v>7920</v>
      </c>
      <c r="D2514" s="36" t="s">
        <v>627</v>
      </c>
      <c r="E2514" s="36" t="s">
        <v>4879</v>
      </c>
      <c r="F2514" s="36" t="s">
        <v>679</v>
      </c>
      <c r="G2514" s="36" t="s">
        <v>674</v>
      </c>
      <c r="H2514" s="36" t="s">
        <v>675</v>
      </c>
      <c r="I2514" s="37">
        <v>3.8</v>
      </c>
      <c r="J2514" s="38">
        <v>10000</v>
      </c>
      <c r="K2514" s="36" t="s">
        <v>249</v>
      </c>
      <c r="L2514" s="39">
        <v>44165</v>
      </c>
      <c r="M2514" s="39">
        <v>44188</v>
      </c>
      <c r="N2514" s="36" t="s">
        <v>1406</v>
      </c>
      <c r="O2514" s="36" t="s">
        <v>137</v>
      </c>
      <c r="P2514" s="37">
        <v>1.0999999999999999E-2</v>
      </c>
      <c r="Q2514" s="36" t="s">
        <v>677</v>
      </c>
      <c r="R2514" s="36" t="s">
        <v>682</v>
      </c>
      <c r="S2514" s="47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</row>
    <row r="2515" spans="2:37">
      <c r="B2515" s="36" t="s">
        <v>4458</v>
      </c>
      <c r="C2515" s="36" t="s">
        <v>628</v>
      </c>
      <c r="D2515" s="36" t="s">
        <v>7921</v>
      </c>
      <c r="E2515" s="36" t="s">
        <v>4879</v>
      </c>
      <c r="F2515" s="36" t="s">
        <v>679</v>
      </c>
      <c r="G2515" s="36" t="s">
        <v>674</v>
      </c>
      <c r="H2515" s="36" t="s">
        <v>675</v>
      </c>
      <c r="I2515" s="37">
        <v>3.9</v>
      </c>
      <c r="J2515" s="38">
        <v>10000</v>
      </c>
      <c r="K2515" s="36" t="s">
        <v>249</v>
      </c>
      <c r="L2515" s="39">
        <v>44165</v>
      </c>
      <c r="M2515" s="39">
        <v>44188</v>
      </c>
      <c r="N2515" s="36" t="s">
        <v>1406</v>
      </c>
      <c r="O2515" s="36" t="s">
        <v>137</v>
      </c>
      <c r="P2515" s="37">
        <v>5.4999999999999997E-3</v>
      </c>
      <c r="Q2515" s="36" t="s">
        <v>677</v>
      </c>
      <c r="R2515" s="36" t="s">
        <v>682</v>
      </c>
      <c r="S2515" s="47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</row>
    <row r="2516" spans="2:37">
      <c r="B2516" s="36" t="s">
        <v>7922</v>
      </c>
      <c r="C2516" s="36" t="s">
        <v>7923</v>
      </c>
      <c r="D2516" s="36" t="s">
        <v>4459</v>
      </c>
      <c r="E2516" s="36" t="s">
        <v>4879</v>
      </c>
      <c r="F2516" s="36" t="s">
        <v>679</v>
      </c>
      <c r="G2516" s="36" t="s">
        <v>692</v>
      </c>
      <c r="H2516" s="36" t="s">
        <v>675</v>
      </c>
      <c r="I2516" s="37">
        <v>3.1</v>
      </c>
      <c r="J2516" s="38">
        <v>10000</v>
      </c>
      <c r="K2516" s="36" t="s">
        <v>249</v>
      </c>
      <c r="L2516" s="39">
        <v>44165</v>
      </c>
      <c r="M2516" s="39">
        <v>44188</v>
      </c>
      <c r="N2516" s="36" t="s">
        <v>1406</v>
      </c>
      <c r="O2516" s="36" t="s">
        <v>137</v>
      </c>
      <c r="P2516" s="37">
        <v>2.2000000000000001E-3</v>
      </c>
      <c r="Q2516" s="36" t="s">
        <v>677</v>
      </c>
      <c r="R2516" s="36" t="s">
        <v>682</v>
      </c>
      <c r="S2516" s="47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</row>
    <row r="2517" spans="2:37">
      <c r="B2517" s="36" t="s">
        <v>4460</v>
      </c>
      <c r="C2517" s="36" t="s">
        <v>7924</v>
      </c>
      <c r="D2517" s="36" t="s">
        <v>12074</v>
      </c>
      <c r="E2517" s="36" t="s">
        <v>4879</v>
      </c>
      <c r="F2517" s="36" t="s">
        <v>679</v>
      </c>
      <c r="G2517" s="36" t="s">
        <v>692</v>
      </c>
      <c r="H2517" s="36" t="s">
        <v>675</v>
      </c>
      <c r="I2517" s="37">
        <v>3.2</v>
      </c>
      <c r="J2517" s="38">
        <v>10000</v>
      </c>
      <c r="K2517" s="36" t="s">
        <v>249</v>
      </c>
      <c r="L2517" s="39">
        <v>44165</v>
      </c>
      <c r="M2517" s="39">
        <v>44188</v>
      </c>
      <c r="N2517" s="36" t="s">
        <v>1406</v>
      </c>
      <c r="O2517" s="36" t="s">
        <v>137</v>
      </c>
      <c r="P2517" s="37">
        <v>3.8E-3</v>
      </c>
      <c r="Q2517" s="36" t="s">
        <v>677</v>
      </c>
      <c r="R2517" s="36" t="s">
        <v>682</v>
      </c>
      <c r="S2517" s="4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</row>
    <row r="2518" spans="2:37">
      <c r="B2518" s="36" t="s">
        <v>7925</v>
      </c>
      <c r="C2518" s="36" t="s">
        <v>7926</v>
      </c>
      <c r="D2518" s="36" t="s">
        <v>12075</v>
      </c>
      <c r="E2518" s="36" t="s">
        <v>4879</v>
      </c>
      <c r="F2518" s="36" t="s">
        <v>679</v>
      </c>
      <c r="G2518" s="36" t="s">
        <v>692</v>
      </c>
      <c r="H2518" s="36" t="s">
        <v>675</v>
      </c>
      <c r="I2518" s="37">
        <v>3.3</v>
      </c>
      <c r="J2518" s="38">
        <v>10000</v>
      </c>
      <c r="K2518" s="36" t="s">
        <v>249</v>
      </c>
      <c r="L2518" s="39">
        <v>44165</v>
      </c>
      <c r="M2518" s="39">
        <v>44188</v>
      </c>
      <c r="N2518" s="36" t="s">
        <v>1406</v>
      </c>
      <c r="O2518" s="36" t="s">
        <v>137</v>
      </c>
      <c r="P2518" s="37">
        <v>9.1999999999999998E-3</v>
      </c>
      <c r="Q2518" s="36" t="s">
        <v>677</v>
      </c>
      <c r="R2518" s="36" t="s">
        <v>682</v>
      </c>
      <c r="S2518" s="47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</row>
    <row r="2519" spans="2:37">
      <c r="B2519" s="36" t="s">
        <v>12076</v>
      </c>
      <c r="C2519" s="36" t="s">
        <v>7927</v>
      </c>
      <c r="D2519" s="36" t="s">
        <v>7928</v>
      </c>
      <c r="E2519" s="36" t="s">
        <v>4879</v>
      </c>
      <c r="F2519" s="36" t="s">
        <v>679</v>
      </c>
      <c r="G2519" s="36" t="s">
        <v>692</v>
      </c>
      <c r="H2519" s="36" t="s">
        <v>675</v>
      </c>
      <c r="I2519" s="37">
        <v>3.4</v>
      </c>
      <c r="J2519" s="38">
        <v>10000</v>
      </c>
      <c r="K2519" s="36" t="s">
        <v>249</v>
      </c>
      <c r="L2519" s="39">
        <v>44165</v>
      </c>
      <c r="M2519" s="39">
        <v>44188</v>
      </c>
      <c r="N2519" s="36" t="s">
        <v>1406</v>
      </c>
      <c r="O2519" s="36" t="s">
        <v>137</v>
      </c>
      <c r="P2519" s="37">
        <v>2.4799999999999999E-2</v>
      </c>
      <c r="Q2519" s="36" t="s">
        <v>677</v>
      </c>
      <c r="R2519" s="36" t="s">
        <v>682</v>
      </c>
      <c r="S2519" s="47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</row>
    <row r="2520" spans="2:37">
      <c r="B2520" s="36" t="s">
        <v>7929</v>
      </c>
      <c r="C2520" s="36" t="s">
        <v>7930</v>
      </c>
      <c r="D2520" s="36" t="s">
        <v>7931</v>
      </c>
      <c r="E2520" s="36" t="s">
        <v>4879</v>
      </c>
      <c r="F2520" s="36" t="s">
        <v>679</v>
      </c>
      <c r="G2520" s="36" t="s">
        <v>692</v>
      </c>
      <c r="H2520" s="36" t="s">
        <v>675</v>
      </c>
      <c r="I2520" s="37">
        <v>3.5</v>
      </c>
      <c r="J2520" s="38">
        <v>10000</v>
      </c>
      <c r="K2520" s="36" t="s">
        <v>249</v>
      </c>
      <c r="L2520" s="39">
        <v>44165</v>
      </c>
      <c r="M2520" s="39">
        <v>44188</v>
      </c>
      <c r="N2520" s="36" t="s">
        <v>1406</v>
      </c>
      <c r="O2520" s="36" t="s">
        <v>137</v>
      </c>
      <c r="P2520" s="37">
        <v>6.2600000000000003E-2</v>
      </c>
      <c r="Q2520" s="36" t="s">
        <v>677</v>
      </c>
      <c r="R2520" s="36" t="s">
        <v>682</v>
      </c>
      <c r="S2520" s="47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</row>
    <row r="2521" spans="2:37">
      <c r="B2521" s="36" t="s">
        <v>4461</v>
      </c>
      <c r="C2521" s="36" t="s">
        <v>4462</v>
      </c>
      <c r="D2521" s="36" t="s">
        <v>7932</v>
      </c>
      <c r="E2521" s="36" t="s">
        <v>4879</v>
      </c>
      <c r="F2521" s="36" t="s">
        <v>679</v>
      </c>
      <c r="G2521" s="36" t="s">
        <v>692</v>
      </c>
      <c r="H2521" s="36" t="s">
        <v>675</v>
      </c>
      <c r="I2521" s="37">
        <v>3.6</v>
      </c>
      <c r="J2521" s="38">
        <v>10000</v>
      </c>
      <c r="K2521" s="36" t="s">
        <v>249</v>
      </c>
      <c r="L2521" s="39">
        <v>44165</v>
      </c>
      <c r="M2521" s="39">
        <v>44188</v>
      </c>
      <c r="N2521" s="36" t="s">
        <v>1406</v>
      </c>
      <c r="O2521" s="36" t="s">
        <v>137</v>
      </c>
      <c r="P2521" s="37">
        <v>0.1275</v>
      </c>
      <c r="Q2521" s="36" t="s">
        <v>677</v>
      </c>
      <c r="R2521" s="36" t="s">
        <v>682</v>
      </c>
      <c r="S2521" s="47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</row>
    <row r="2522" spans="2:37">
      <c r="B2522" s="36" t="s">
        <v>193</v>
      </c>
      <c r="C2522" s="36" t="s">
        <v>12077</v>
      </c>
      <c r="D2522" s="36" t="s">
        <v>4463</v>
      </c>
      <c r="E2522" s="36" t="s">
        <v>4879</v>
      </c>
      <c r="F2522" s="36" t="s">
        <v>679</v>
      </c>
      <c r="G2522" s="36" t="s">
        <v>692</v>
      </c>
      <c r="H2522" s="36" t="s">
        <v>675</v>
      </c>
      <c r="I2522" s="37">
        <v>3.7</v>
      </c>
      <c r="J2522" s="38">
        <v>10000</v>
      </c>
      <c r="K2522" s="36" t="s">
        <v>249</v>
      </c>
      <c r="L2522" s="39">
        <v>44165</v>
      </c>
      <c r="M2522" s="39">
        <v>44188</v>
      </c>
      <c r="N2522" s="36" t="s">
        <v>1406</v>
      </c>
      <c r="O2522" s="36" t="s">
        <v>137</v>
      </c>
      <c r="P2522" s="37">
        <v>0.20949999999999999</v>
      </c>
      <c r="Q2522" s="36" t="s">
        <v>677</v>
      </c>
      <c r="R2522" s="36" t="s">
        <v>682</v>
      </c>
      <c r="S2522" s="47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</row>
    <row r="2523" spans="2:37">
      <c r="B2523" s="36" t="s">
        <v>7933</v>
      </c>
      <c r="C2523" s="36" t="s">
        <v>629</v>
      </c>
      <c r="D2523" s="36" t="s">
        <v>7934</v>
      </c>
      <c r="E2523" s="36" t="s">
        <v>4879</v>
      </c>
      <c r="F2523" s="36" t="s">
        <v>679</v>
      </c>
      <c r="G2523" s="36" t="s">
        <v>692</v>
      </c>
      <c r="H2523" s="36" t="s">
        <v>675</v>
      </c>
      <c r="I2523" s="37">
        <v>3.8</v>
      </c>
      <c r="J2523" s="38">
        <v>10000</v>
      </c>
      <c r="K2523" s="36" t="s">
        <v>249</v>
      </c>
      <c r="L2523" s="39">
        <v>44165</v>
      </c>
      <c r="M2523" s="39">
        <v>44188</v>
      </c>
      <c r="N2523" s="36" t="s">
        <v>1406</v>
      </c>
      <c r="O2523" s="36" t="s">
        <v>137</v>
      </c>
      <c r="P2523" s="37">
        <v>0.30109999999999998</v>
      </c>
      <c r="Q2523" s="36" t="s">
        <v>677</v>
      </c>
      <c r="R2523" s="36" t="s">
        <v>682</v>
      </c>
      <c r="S2523" s="47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</row>
    <row r="2524" spans="2:37">
      <c r="B2524" s="36" t="s">
        <v>630</v>
      </c>
      <c r="C2524" s="36" t="s">
        <v>7935</v>
      </c>
      <c r="D2524" s="36" t="s">
        <v>631</v>
      </c>
      <c r="E2524" s="36" t="s">
        <v>4879</v>
      </c>
      <c r="F2524" s="36" t="s">
        <v>679</v>
      </c>
      <c r="G2524" s="36" t="s">
        <v>692</v>
      </c>
      <c r="H2524" s="36" t="s">
        <v>675</v>
      </c>
      <c r="I2524" s="37">
        <v>3.9</v>
      </c>
      <c r="J2524" s="38">
        <v>10000</v>
      </c>
      <c r="K2524" s="36" t="s">
        <v>249</v>
      </c>
      <c r="L2524" s="39">
        <v>44165</v>
      </c>
      <c r="M2524" s="39">
        <v>44188</v>
      </c>
      <c r="N2524" s="36" t="s">
        <v>1406</v>
      </c>
      <c r="O2524" s="36" t="s">
        <v>137</v>
      </c>
      <c r="P2524" s="37">
        <v>0.39479999999999998</v>
      </c>
      <c r="Q2524" s="36" t="s">
        <v>677</v>
      </c>
      <c r="R2524" s="36" t="s">
        <v>682</v>
      </c>
      <c r="S2524" s="47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</row>
    <row r="2525" spans="2:37">
      <c r="B2525" s="36" t="s">
        <v>4464</v>
      </c>
      <c r="C2525" s="36" t="s">
        <v>7936</v>
      </c>
      <c r="D2525" s="36" t="s">
        <v>632</v>
      </c>
      <c r="E2525" s="36" t="s">
        <v>4879</v>
      </c>
      <c r="F2525" s="36" t="s">
        <v>679</v>
      </c>
      <c r="G2525" s="36" t="s">
        <v>674</v>
      </c>
      <c r="H2525" s="36" t="s">
        <v>675</v>
      </c>
      <c r="I2525" s="37">
        <v>3.1</v>
      </c>
      <c r="J2525" s="38">
        <v>10000</v>
      </c>
      <c r="K2525" s="36" t="s">
        <v>2118</v>
      </c>
      <c r="L2525" s="39">
        <v>44165</v>
      </c>
      <c r="M2525" s="39">
        <v>44223</v>
      </c>
      <c r="N2525" s="36" t="s">
        <v>148</v>
      </c>
      <c r="O2525" s="36" t="s">
        <v>2119</v>
      </c>
      <c r="P2525" s="37">
        <v>0.42130000000000001</v>
      </c>
      <c r="Q2525" s="36" t="s">
        <v>677</v>
      </c>
      <c r="R2525" s="36" t="s">
        <v>682</v>
      </c>
      <c r="S2525" s="47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</row>
    <row r="2526" spans="2:37">
      <c r="B2526" s="36" t="s">
        <v>7937</v>
      </c>
      <c r="C2526" s="36" t="s">
        <v>4465</v>
      </c>
      <c r="D2526" s="36" t="s">
        <v>7938</v>
      </c>
      <c r="E2526" s="36" t="s">
        <v>4879</v>
      </c>
      <c r="F2526" s="36" t="s">
        <v>679</v>
      </c>
      <c r="G2526" s="36" t="s">
        <v>674</v>
      </c>
      <c r="H2526" s="36" t="s">
        <v>675</v>
      </c>
      <c r="I2526" s="37">
        <v>3.2</v>
      </c>
      <c r="J2526" s="38">
        <v>10000</v>
      </c>
      <c r="K2526" s="36" t="s">
        <v>2118</v>
      </c>
      <c r="L2526" s="39">
        <v>44165</v>
      </c>
      <c r="M2526" s="39">
        <v>44223</v>
      </c>
      <c r="N2526" s="36" t="s">
        <v>148</v>
      </c>
      <c r="O2526" s="36" t="s">
        <v>2119</v>
      </c>
      <c r="P2526" s="37">
        <v>0.32779999999999998</v>
      </c>
      <c r="Q2526" s="36" t="s">
        <v>677</v>
      </c>
      <c r="R2526" s="36" t="s">
        <v>682</v>
      </c>
      <c r="S2526" s="47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</row>
    <row r="2527" spans="2:37">
      <c r="B2527" s="36" t="s">
        <v>7939</v>
      </c>
      <c r="C2527" s="36" t="s">
        <v>4466</v>
      </c>
      <c r="D2527" s="36" t="s">
        <v>7940</v>
      </c>
      <c r="E2527" s="36" t="s">
        <v>4879</v>
      </c>
      <c r="F2527" s="36" t="s">
        <v>679</v>
      </c>
      <c r="G2527" s="36" t="s">
        <v>674</v>
      </c>
      <c r="H2527" s="36" t="s">
        <v>675</v>
      </c>
      <c r="I2527" s="37">
        <v>3.3</v>
      </c>
      <c r="J2527" s="38">
        <v>10000</v>
      </c>
      <c r="K2527" s="36" t="s">
        <v>2118</v>
      </c>
      <c r="L2527" s="39">
        <v>44165</v>
      </c>
      <c r="M2527" s="39">
        <v>44223</v>
      </c>
      <c r="N2527" s="36" t="s">
        <v>148</v>
      </c>
      <c r="O2527" s="36" t="s">
        <v>2119</v>
      </c>
      <c r="P2527" s="37">
        <v>0.2447</v>
      </c>
      <c r="Q2527" s="36" t="s">
        <v>677</v>
      </c>
      <c r="R2527" s="36" t="s">
        <v>682</v>
      </c>
      <c r="S2527" s="4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</row>
    <row r="2528" spans="2:37">
      <c r="B2528" s="36" t="s">
        <v>12078</v>
      </c>
      <c r="C2528" s="36" t="s">
        <v>12079</v>
      </c>
      <c r="D2528" s="36" t="s">
        <v>12080</v>
      </c>
      <c r="E2528" s="36" t="s">
        <v>4879</v>
      </c>
      <c r="F2528" s="36" t="s">
        <v>679</v>
      </c>
      <c r="G2528" s="36" t="s">
        <v>674</v>
      </c>
      <c r="H2528" s="36" t="s">
        <v>675</v>
      </c>
      <c r="I2528" s="37">
        <v>3.4</v>
      </c>
      <c r="J2528" s="38">
        <v>10000</v>
      </c>
      <c r="K2528" s="36" t="s">
        <v>2118</v>
      </c>
      <c r="L2528" s="39">
        <v>44165</v>
      </c>
      <c r="M2528" s="39">
        <v>44223</v>
      </c>
      <c r="N2528" s="36" t="s">
        <v>148</v>
      </c>
      <c r="O2528" s="36" t="s">
        <v>2119</v>
      </c>
      <c r="P2528" s="37">
        <v>0.1734</v>
      </c>
      <c r="Q2528" s="36" t="s">
        <v>677</v>
      </c>
      <c r="R2528" s="36" t="s">
        <v>682</v>
      </c>
      <c r="S2528" s="47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</row>
    <row r="2529" spans="2:37">
      <c r="B2529" s="36" t="s">
        <v>7941</v>
      </c>
      <c r="C2529" s="36" t="s">
        <v>4467</v>
      </c>
      <c r="D2529" s="36" t="s">
        <v>4468</v>
      </c>
      <c r="E2529" s="36" t="s">
        <v>4879</v>
      </c>
      <c r="F2529" s="36" t="s">
        <v>679</v>
      </c>
      <c r="G2529" s="36" t="s">
        <v>674</v>
      </c>
      <c r="H2529" s="36" t="s">
        <v>675</v>
      </c>
      <c r="I2529" s="37">
        <v>3.5</v>
      </c>
      <c r="J2529" s="38">
        <v>10000</v>
      </c>
      <c r="K2529" s="36" t="s">
        <v>2118</v>
      </c>
      <c r="L2529" s="39">
        <v>44165</v>
      </c>
      <c r="M2529" s="39">
        <v>44223</v>
      </c>
      <c r="N2529" s="36" t="s">
        <v>148</v>
      </c>
      <c r="O2529" s="36" t="s">
        <v>2119</v>
      </c>
      <c r="P2529" s="37">
        <v>0.1167</v>
      </c>
      <c r="Q2529" s="36" t="s">
        <v>677</v>
      </c>
      <c r="R2529" s="36" t="s">
        <v>682</v>
      </c>
      <c r="S2529" s="47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</row>
    <row r="2530" spans="2:37">
      <c r="B2530" s="36" t="s">
        <v>7942</v>
      </c>
      <c r="C2530" s="36" t="s">
        <v>633</v>
      </c>
      <c r="D2530" s="36" t="s">
        <v>7943</v>
      </c>
      <c r="E2530" s="36" t="s">
        <v>4879</v>
      </c>
      <c r="F2530" s="36" t="s">
        <v>679</v>
      </c>
      <c r="G2530" s="36" t="s">
        <v>674</v>
      </c>
      <c r="H2530" s="36" t="s">
        <v>675</v>
      </c>
      <c r="I2530" s="37">
        <v>3.6</v>
      </c>
      <c r="J2530" s="38">
        <v>10000</v>
      </c>
      <c r="K2530" s="36" t="s">
        <v>2118</v>
      </c>
      <c r="L2530" s="39">
        <v>44165</v>
      </c>
      <c r="M2530" s="39">
        <v>44223</v>
      </c>
      <c r="N2530" s="36" t="s">
        <v>148</v>
      </c>
      <c r="O2530" s="36" t="s">
        <v>2119</v>
      </c>
      <c r="P2530" s="37">
        <v>7.5600000000000001E-2</v>
      </c>
      <c r="Q2530" s="36" t="s">
        <v>677</v>
      </c>
      <c r="R2530" s="36" t="s">
        <v>682</v>
      </c>
      <c r="S2530" s="47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</row>
    <row r="2531" spans="2:37">
      <c r="B2531" s="36" t="s">
        <v>7944</v>
      </c>
      <c r="C2531" s="36" t="s">
        <v>7945</v>
      </c>
      <c r="D2531" s="36" t="s">
        <v>7946</v>
      </c>
      <c r="E2531" s="36" t="s">
        <v>4879</v>
      </c>
      <c r="F2531" s="36" t="s">
        <v>679</v>
      </c>
      <c r="G2531" s="36" t="s">
        <v>674</v>
      </c>
      <c r="H2531" s="36" t="s">
        <v>675</v>
      </c>
      <c r="I2531" s="37">
        <v>3.7</v>
      </c>
      <c r="J2531" s="38">
        <v>10000</v>
      </c>
      <c r="K2531" s="36" t="s">
        <v>2118</v>
      </c>
      <c r="L2531" s="39">
        <v>44165</v>
      </c>
      <c r="M2531" s="39">
        <v>44223</v>
      </c>
      <c r="N2531" s="36" t="s">
        <v>148</v>
      </c>
      <c r="O2531" s="36" t="s">
        <v>2119</v>
      </c>
      <c r="P2531" s="37">
        <v>4.7E-2</v>
      </c>
      <c r="Q2531" s="36" t="s">
        <v>677</v>
      </c>
      <c r="R2531" s="36" t="s">
        <v>682</v>
      </c>
      <c r="S2531" s="47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</row>
    <row r="2532" spans="2:37">
      <c r="B2532" s="36" t="s">
        <v>12081</v>
      </c>
      <c r="C2532" s="36" t="s">
        <v>4469</v>
      </c>
      <c r="D2532" s="36" t="s">
        <v>7947</v>
      </c>
      <c r="E2532" s="36" t="s">
        <v>4879</v>
      </c>
      <c r="F2532" s="36" t="s">
        <v>679</v>
      </c>
      <c r="G2532" s="36" t="s">
        <v>674</v>
      </c>
      <c r="H2532" s="36" t="s">
        <v>675</v>
      </c>
      <c r="I2532" s="37">
        <v>3.8</v>
      </c>
      <c r="J2532" s="38">
        <v>10000</v>
      </c>
      <c r="K2532" s="36" t="s">
        <v>2118</v>
      </c>
      <c r="L2532" s="39">
        <v>44165</v>
      </c>
      <c r="M2532" s="39">
        <v>44223</v>
      </c>
      <c r="N2532" s="36" t="s">
        <v>148</v>
      </c>
      <c r="O2532" s="36" t="s">
        <v>2119</v>
      </c>
      <c r="P2532" s="37">
        <v>2.9399999999999999E-2</v>
      </c>
      <c r="Q2532" s="36" t="s">
        <v>677</v>
      </c>
      <c r="R2532" s="36" t="s">
        <v>682</v>
      </c>
      <c r="S2532" s="47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</row>
    <row r="2533" spans="2:37">
      <c r="B2533" s="36" t="s">
        <v>634</v>
      </c>
      <c r="C2533" s="36" t="s">
        <v>7948</v>
      </c>
      <c r="D2533" s="36" t="s">
        <v>12082</v>
      </c>
      <c r="E2533" s="36" t="s">
        <v>4879</v>
      </c>
      <c r="F2533" s="36" t="s">
        <v>679</v>
      </c>
      <c r="G2533" s="36" t="s">
        <v>674</v>
      </c>
      <c r="H2533" s="36" t="s">
        <v>675</v>
      </c>
      <c r="I2533" s="37">
        <v>3.9</v>
      </c>
      <c r="J2533" s="38">
        <v>10000</v>
      </c>
      <c r="K2533" s="36" t="s">
        <v>2118</v>
      </c>
      <c r="L2533" s="39">
        <v>44165</v>
      </c>
      <c r="M2533" s="39">
        <v>44223</v>
      </c>
      <c r="N2533" s="36" t="s">
        <v>148</v>
      </c>
      <c r="O2533" s="36" t="s">
        <v>2119</v>
      </c>
      <c r="P2533" s="37">
        <v>1.7600000000000001E-2</v>
      </c>
      <c r="Q2533" s="36" t="s">
        <v>677</v>
      </c>
      <c r="R2533" s="36" t="s">
        <v>682</v>
      </c>
      <c r="S2533" s="47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</row>
    <row r="2534" spans="2:37">
      <c r="B2534" s="36" t="s">
        <v>4470</v>
      </c>
      <c r="C2534" s="36" t="s">
        <v>7949</v>
      </c>
      <c r="D2534" s="36" t="s">
        <v>7950</v>
      </c>
      <c r="E2534" s="36" t="s">
        <v>4879</v>
      </c>
      <c r="F2534" s="36" t="s">
        <v>679</v>
      </c>
      <c r="G2534" s="36" t="s">
        <v>692</v>
      </c>
      <c r="H2534" s="36" t="s">
        <v>675</v>
      </c>
      <c r="I2534" s="37">
        <v>3.1</v>
      </c>
      <c r="J2534" s="38">
        <v>10000</v>
      </c>
      <c r="K2534" s="36" t="s">
        <v>2118</v>
      </c>
      <c r="L2534" s="39">
        <v>44165</v>
      </c>
      <c r="M2534" s="39">
        <v>44223</v>
      </c>
      <c r="N2534" s="36" t="s">
        <v>148</v>
      </c>
      <c r="O2534" s="36" t="s">
        <v>2119</v>
      </c>
      <c r="P2534" s="37">
        <v>8.2000000000000007E-3</v>
      </c>
      <c r="Q2534" s="36" t="s">
        <v>677</v>
      </c>
      <c r="R2534" s="36" t="s">
        <v>682</v>
      </c>
      <c r="S2534" s="47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</row>
    <row r="2535" spans="2:37">
      <c r="B2535" s="36" t="s">
        <v>7951</v>
      </c>
      <c r="C2535" s="36" t="s">
        <v>635</v>
      </c>
      <c r="D2535" s="36" t="s">
        <v>7952</v>
      </c>
      <c r="E2535" s="36" t="s">
        <v>4879</v>
      </c>
      <c r="F2535" s="36" t="s">
        <v>679</v>
      </c>
      <c r="G2535" s="36" t="s">
        <v>692</v>
      </c>
      <c r="H2535" s="36" t="s">
        <v>675</v>
      </c>
      <c r="I2535" s="37">
        <v>3.2</v>
      </c>
      <c r="J2535" s="38">
        <v>10000</v>
      </c>
      <c r="K2535" s="36" t="s">
        <v>2118</v>
      </c>
      <c r="L2535" s="39">
        <v>44165</v>
      </c>
      <c r="M2535" s="39">
        <v>44223</v>
      </c>
      <c r="N2535" s="36" t="s">
        <v>148</v>
      </c>
      <c r="O2535" s="36" t="s">
        <v>2119</v>
      </c>
      <c r="P2535" s="37">
        <v>1.5800000000000002E-2</v>
      </c>
      <c r="Q2535" s="36" t="s">
        <v>677</v>
      </c>
      <c r="R2535" s="36" t="s">
        <v>682</v>
      </c>
      <c r="S2535" s="47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</row>
    <row r="2536" spans="2:37">
      <c r="B2536" s="36" t="s">
        <v>12083</v>
      </c>
      <c r="C2536" s="36" t="s">
        <v>4471</v>
      </c>
      <c r="D2536" s="36" t="s">
        <v>7953</v>
      </c>
      <c r="E2536" s="36" t="s">
        <v>4879</v>
      </c>
      <c r="F2536" s="36" t="s">
        <v>679</v>
      </c>
      <c r="G2536" s="36" t="s">
        <v>692</v>
      </c>
      <c r="H2536" s="36" t="s">
        <v>675</v>
      </c>
      <c r="I2536" s="37">
        <v>3.3</v>
      </c>
      <c r="J2536" s="38">
        <v>10000</v>
      </c>
      <c r="K2536" s="36" t="s">
        <v>2118</v>
      </c>
      <c r="L2536" s="39">
        <v>44165</v>
      </c>
      <c r="M2536" s="39">
        <v>44223</v>
      </c>
      <c r="N2536" s="36" t="s">
        <v>148</v>
      </c>
      <c r="O2536" s="36" t="s">
        <v>2119</v>
      </c>
      <c r="P2536" s="37">
        <v>3.2000000000000001E-2</v>
      </c>
      <c r="Q2536" s="36" t="s">
        <v>677</v>
      </c>
      <c r="R2536" s="36" t="s">
        <v>682</v>
      </c>
      <c r="S2536" s="47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</row>
    <row r="2537" spans="2:37">
      <c r="B2537" s="36" t="s">
        <v>4472</v>
      </c>
      <c r="C2537" s="36" t="s">
        <v>4473</v>
      </c>
      <c r="D2537" s="36" t="s">
        <v>12084</v>
      </c>
      <c r="E2537" s="36" t="s">
        <v>4879</v>
      </c>
      <c r="F2537" s="36" t="s">
        <v>679</v>
      </c>
      <c r="G2537" s="36" t="s">
        <v>692</v>
      </c>
      <c r="H2537" s="36" t="s">
        <v>675</v>
      </c>
      <c r="I2537" s="37">
        <v>3.4</v>
      </c>
      <c r="J2537" s="38">
        <v>10000</v>
      </c>
      <c r="K2537" s="36" t="s">
        <v>2118</v>
      </c>
      <c r="L2537" s="39">
        <v>44165</v>
      </c>
      <c r="M2537" s="39">
        <v>44223</v>
      </c>
      <c r="N2537" s="36" t="s">
        <v>148</v>
      </c>
      <c r="O2537" s="36" t="s">
        <v>2119</v>
      </c>
      <c r="P2537" s="37">
        <v>6.0900000000000003E-2</v>
      </c>
      <c r="Q2537" s="36" t="s">
        <v>677</v>
      </c>
      <c r="R2537" s="36" t="s">
        <v>682</v>
      </c>
      <c r="S2537" s="4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</row>
    <row r="2538" spans="2:37">
      <c r="B2538" s="36" t="s">
        <v>7954</v>
      </c>
      <c r="C2538" s="36" t="s">
        <v>7955</v>
      </c>
      <c r="D2538" s="36" t="s">
        <v>7956</v>
      </c>
      <c r="E2538" s="36" t="s">
        <v>4879</v>
      </c>
      <c r="F2538" s="36" t="s">
        <v>679</v>
      </c>
      <c r="G2538" s="36" t="s">
        <v>692</v>
      </c>
      <c r="H2538" s="36" t="s">
        <v>675</v>
      </c>
      <c r="I2538" s="37">
        <v>3.5</v>
      </c>
      <c r="J2538" s="38">
        <v>10000</v>
      </c>
      <c r="K2538" s="36" t="s">
        <v>2118</v>
      </c>
      <c r="L2538" s="39">
        <v>44165</v>
      </c>
      <c r="M2538" s="39">
        <v>44223</v>
      </c>
      <c r="N2538" s="36" t="s">
        <v>148</v>
      </c>
      <c r="O2538" s="36" t="s">
        <v>2119</v>
      </c>
      <c r="P2538" s="37">
        <v>0.104</v>
      </c>
      <c r="Q2538" s="36" t="s">
        <v>677</v>
      </c>
      <c r="R2538" s="36" t="s">
        <v>682</v>
      </c>
      <c r="S2538" s="47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</row>
    <row r="2539" spans="2:37">
      <c r="B2539" s="36" t="s">
        <v>12085</v>
      </c>
      <c r="C2539" s="36" t="s">
        <v>4474</v>
      </c>
      <c r="D2539" s="36" t="s">
        <v>7957</v>
      </c>
      <c r="E2539" s="36" t="s">
        <v>4879</v>
      </c>
      <c r="F2539" s="36" t="s">
        <v>679</v>
      </c>
      <c r="G2539" s="36" t="s">
        <v>692</v>
      </c>
      <c r="H2539" s="36" t="s">
        <v>675</v>
      </c>
      <c r="I2539" s="37">
        <v>3.6</v>
      </c>
      <c r="J2539" s="38">
        <v>10000</v>
      </c>
      <c r="K2539" s="36" t="s">
        <v>2118</v>
      </c>
      <c r="L2539" s="39">
        <v>44165</v>
      </c>
      <c r="M2539" s="39">
        <v>44223</v>
      </c>
      <c r="N2539" s="36" t="s">
        <v>148</v>
      </c>
      <c r="O2539" s="36" t="s">
        <v>2119</v>
      </c>
      <c r="P2539" s="37">
        <v>0.16259999999999999</v>
      </c>
      <c r="Q2539" s="36" t="s">
        <v>677</v>
      </c>
      <c r="R2539" s="36" t="s">
        <v>682</v>
      </c>
      <c r="S2539" s="47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</row>
    <row r="2540" spans="2:37">
      <c r="B2540" s="36" t="s">
        <v>7958</v>
      </c>
      <c r="C2540" s="36" t="s">
        <v>7959</v>
      </c>
      <c r="D2540" s="36" t="s">
        <v>636</v>
      </c>
      <c r="E2540" s="36" t="s">
        <v>4879</v>
      </c>
      <c r="F2540" s="36" t="s">
        <v>679</v>
      </c>
      <c r="G2540" s="36" t="s">
        <v>692</v>
      </c>
      <c r="H2540" s="36" t="s">
        <v>675</v>
      </c>
      <c r="I2540" s="37">
        <v>3.7</v>
      </c>
      <c r="J2540" s="38">
        <v>10000</v>
      </c>
      <c r="K2540" s="36" t="s">
        <v>2118</v>
      </c>
      <c r="L2540" s="39">
        <v>44165</v>
      </c>
      <c r="M2540" s="39">
        <v>44223</v>
      </c>
      <c r="N2540" s="36" t="s">
        <v>148</v>
      </c>
      <c r="O2540" s="36" t="s">
        <v>2119</v>
      </c>
      <c r="P2540" s="37">
        <v>0.23449999999999999</v>
      </c>
      <c r="Q2540" s="36" t="s">
        <v>677</v>
      </c>
      <c r="R2540" s="36" t="s">
        <v>682</v>
      </c>
      <c r="S2540" s="47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</row>
    <row r="2541" spans="2:37">
      <c r="B2541" s="36" t="s">
        <v>7960</v>
      </c>
      <c r="C2541" s="36" t="s">
        <v>12086</v>
      </c>
      <c r="D2541" s="36" t="s">
        <v>4475</v>
      </c>
      <c r="E2541" s="36" t="s">
        <v>4879</v>
      </c>
      <c r="F2541" s="36" t="s">
        <v>679</v>
      </c>
      <c r="G2541" s="36" t="s">
        <v>692</v>
      </c>
      <c r="H2541" s="36" t="s">
        <v>675</v>
      </c>
      <c r="I2541" s="37">
        <v>3.8</v>
      </c>
      <c r="J2541" s="38">
        <v>10000</v>
      </c>
      <c r="K2541" s="36" t="s">
        <v>2118</v>
      </c>
      <c r="L2541" s="39">
        <v>44165</v>
      </c>
      <c r="M2541" s="39">
        <v>44223</v>
      </c>
      <c r="N2541" s="36" t="s">
        <v>148</v>
      </c>
      <c r="O2541" s="36" t="s">
        <v>2119</v>
      </c>
      <c r="P2541" s="37">
        <v>0.3155</v>
      </c>
      <c r="Q2541" s="36" t="s">
        <v>677</v>
      </c>
      <c r="R2541" s="36" t="s">
        <v>682</v>
      </c>
      <c r="S2541" s="47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</row>
    <row r="2542" spans="2:37">
      <c r="B2542" s="36" t="s">
        <v>12087</v>
      </c>
      <c r="C2542" s="36" t="s">
        <v>4476</v>
      </c>
      <c r="D2542" s="36" t="s">
        <v>4477</v>
      </c>
      <c r="E2542" s="36" t="s">
        <v>4879</v>
      </c>
      <c r="F2542" s="36" t="s">
        <v>679</v>
      </c>
      <c r="G2542" s="36" t="s">
        <v>692</v>
      </c>
      <c r="H2542" s="36" t="s">
        <v>675</v>
      </c>
      <c r="I2542" s="37">
        <v>3.9</v>
      </c>
      <c r="J2542" s="38">
        <v>10000</v>
      </c>
      <c r="K2542" s="36" t="s">
        <v>2118</v>
      </c>
      <c r="L2542" s="39">
        <v>44165</v>
      </c>
      <c r="M2542" s="39">
        <v>44223</v>
      </c>
      <c r="N2542" s="36" t="s">
        <v>148</v>
      </c>
      <c r="O2542" s="36" t="s">
        <v>2119</v>
      </c>
      <c r="P2542" s="37">
        <v>0.40110000000000001</v>
      </c>
      <c r="Q2542" s="36" t="s">
        <v>677</v>
      </c>
      <c r="R2542" s="36" t="s">
        <v>682</v>
      </c>
      <c r="S2542" s="47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</row>
    <row r="2543" spans="2:37">
      <c r="B2543" s="36" t="s">
        <v>4478</v>
      </c>
      <c r="C2543" s="36" t="s">
        <v>12088</v>
      </c>
      <c r="D2543" s="36" t="s">
        <v>4573</v>
      </c>
      <c r="E2543" s="36" t="s">
        <v>4879</v>
      </c>
      <c r="F2543" s="36" t="s">
        <v>679</v>
      </c>
      <c r="G2543" s="36" t="s">
        <v>674</v>
      </c>
      <c r="H2543" s="36" t="s">
        <v>675</v>
      </c>
      <c r="I2543" s="37">
        <v>3.1</v>
      </c>
      <c r="J2543" s="38">
        <v>10000</v>
      </c>
      <c r="K2543" s="36" t="s">
        <v>142</v>
      </c>
      <c r="L2543" s="39">
        <v>44165</v>
      </c>
      <c r="M2543" s="39">
        <v>44279</v>
      </c>
      <c r="N2543" s="36" t="s">
        <v>143</v>
      </c>
      <c r="O2543" s="36" t="s">
        <v>1800</v>
      </c>
      <c r="P2543" s="37">
        <v>0.43540000000000001</v>
      </c>
      <c r="Q2543" s="36" t="s">
        <v>677</v>
      </c>
      <c r="R2543" s="36" t="s">
        <v>682</v>
      </c>
      <c r="S2543" s="47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</row>
    <row r="2544" spans="2:37">
      <c r="B2544" s="36" t="s">
        <v>7961</v>
      </c>
      <c r="C2544" s="36" t="s">
        <v>4479</v>
      </c>
      <c r="D2544" s="36" t="s">
        <v>4574</v>
      </c>
      <c r="E2544" s="36" t="s">
        <v>4879</v>
      </c>
      <c r="F2544" s="36" t="s">
        <v>679</v>
      </c>
      <c r="G2544" s="36" t="s">
        <v>674</v>
      </c>
      <c r="H2544" s="36" t="s">
        <v>675</v>
      </c>
      <c r="I2544" s="37">
        <v>3.2</v>
      </c>
      <c r="J2544" s="38">
        <v>10000</v>
      </c>
      <c r="K2544" s="36" t="s">
        <v>142</v>
      </c>
      <c r="L2544" s="39">
        <v>44165</v>
      </c>
      <c r="M2544" s="39">
        <v>44279</v>
      </c>
      <c r="N2544" s="36" t="s">
        <v>143</v>
      </c>
      <c r="O2544" s="36" t="s">
        <v>1800</v>
      </c>
      <c r="P2544" s="37">
        <v>0.35610000000000003</v>
      </c>
      <c r="Q2544" s="36" t="s">
        <v>677</v>
      </c>
      <c r="R2544" s="36" t="s">
        <v>682</v>
      </c>
      <c r="S2544" s="47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</row>
    <row r="2545" spans="2:37">
      <c r="B2545" s="36" t="s">
        <v>12089</v>
      </c>
      <c r="C2545" s="36" t="s">
        <v>4480</v>
      </c>
      <c r="D2545" s="36" t="s">
        <v>7962</v>
      </c>
      <c r="E2545" s="36" t="s">
        <v>4879</v>
      </c>
      <c r="F2545" s="36" t="s">
        <v>679</v>
      </c>
      <c r="G2545" s="36" t="s">
        <v>674</v>
      </c>
      <c r="H2545" s="36" t="s">
        <v>675</v>
      </c>
      <c r="I2545" s="37">
        <v>3.3</v>
      </c>
      <c r="J2545" s="38">
        <v>10000</v>
      </c>
      <c r="K2545" s="36" t="s">
        <v>142</v>
      </c>
      <c r="L2545" s="39">
        <v>44165</v>
      </c>
      <c r="M2545" s="39">
        <v>44279</v>
      </c>
      <c r="N2545" s="36" t="s">
        <v>143</v>
      </c>
      <c r="O2545" s="36" t="s">
        <v>1800</v>
      </c>
      <c r="P2545" s="37">
        <v>0.28050000000000003</v>
      </c>
      <c r="Q2545" s="36" t="s">
        <v>677</v>
      </c>
      <c r="R2545" s="36" t="s">
        <v>682</v>
      </c>
      <c r="S2545" s="47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</row>
    <row r="2546" spans="2:37">
      <c r="B2546" s="36" t="s">
        <v>12090</v>
      </c>
      <c r="C2546" s="36" t="s">
        <v>7963</v>
      </c>
      <c r="D2546" s="36" t="s">
        <v>7964</v>
      </c>
      <c r="E2546" s="36" t="s">
        <v>4879</v>
      </c>
      <c r="F2546" s="36" t="s">
        <v>679</v>
      </c>
      <c r="G2546" s="36" t="s">
        <v>674</v>
      </c>
      <c r="H2546" s="36" t="s">
        <v>675</v>
      </c>
      <c r="I2546" s="37">
        <v>3.4</v>
      </c>
      <c r="J2546" s="38">
        <v>10000</v>
      </c>
      <c r="K2546" s="36" t="s">
        <v>142</v>
      </c>
      <c r="L2546" s="39">
        <v>44165</v>
      </c>
      <c r="M2546" s="39">
        <v>44279</v>
      </c>
      <c r="N2546" s="36" t="s">
        <v>12091</v>
      </c>
      <c r="O2546" s="36" t="s">
        <v>1800</v>
      </c>
      <c r="P2546" s="37">
        <v>0.21640000000000001</v>
      </c>
      <c r="Q2546" s="36" t="s">
        <v>677</v>
      </c>
      <c r="R2546" s="36" t="s">
        <v>682</v>
      </c>
      <c r="S2546" s="47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</row>
    <row r="2547" spans="2:37">
      <c r="B2547" s="36" t="s">
        <v>637</v>
      </c>
      <c r="C2547" s="36" t="s">
        <v>7965</v>
      </c>
      <c r="D2547" s="36" t="s">
        <v>7966</v>
      </c>
      <c r="E2547" s="36" t="s">
        <v>4879</v>
      </c>
      <c r="F2547" s="36" t="s">
        <v>679</v>
      </c>
      <c r="G2547" s="36" t="s">
        <v>674</v>
      </c>
      <c r="H2547" s="36" t="s">
        <v>675</v>
      </c>
      <c r="I2547" s="37">
        <v>3.5</v>
      </c>
      <c r="J2547" s="38">
        <v>10000</v>
      </c>
      <c r="K2547" s="36" t="s">
        <v>142</v>
      </c>
      <c r="L2547" s="39">
        <v>44165</v>
      </c>
      <c r="M2547" s="39">
        <v>44279</v>
      </c>
      <c r="N2547" s="36" t="s">
        <v>143</v>
      </c>
      <c r="O2547" s="36" t="s">
        <v>1800</v>
      </c>
      <c r="P2547" s="37">
        <v>0.1651</v>
      </c>
      <c r="Q2547" s="36" t="s">
        <v>677</v>
      </c>
      <c r="R2547" s="36" t="s">
        <v>682</v>
      </c>
      <c r="S2547" s="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</row>
    <row r="2548" spans="2:37">
      <c r="B2548" s="36" t="s">
        <v>12092</v>
      </c>
      <c r="C2548" s="36" t="s">
        <v>7967</v>
      </c>
      <c r="D2548" s="36" t="s">
        <v>7968</v>
      </c>
      <c r="E2548" s="36" t="s">
        <v>4879</v>
      </c>
      <c r="F2548" s="36" t="s">
        <v>679</v>
      </c>
      <c r="G2548" s="36" t="s">
        <v>674</v>
      </c>
      <c r="H2548" s="36" t="s">
        <v>675</v>
      </c>
      <c r="I2548" s="37">
        <v>3.6</v>
      </c>
      <c r="J2548" s="38">
        <v>10000</v>
      </c>
      <c r="K2548" s="36" t="s">
        <v>142</v>
      </c>
      <c r="L2548" s="39">
        <v>44165</v>
      </c>
      <c r="M2548" s="39">
        <v>44279</v>
      </c>
      <c r="N2548" s="36" t="s">
        <v>143</v>
      </c>
      <c r="O2548" s="36" t="s">
        <v>1800</v>
      </c>
      <c r="P2548" s="37">
        <v>0.1242</v>
      </c>
      <c r="Q2548" s="36" t="s">
        <v>677</v>
      </c>
      <c r="R2548" s="36" t="s">
        <v>682</v>
      </c>
      <c r="S2548" s="47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</row>
    <row r="2549" spans="2:37">
      <c r="B2549" s="36" t="s">
        <v>12093</v>
      </c>
      <c r="C2549" s="36" t="s">
        <v>7969</v>
      </c>
      <c r="D2549" s="36" t="s">
        <v>7970</v>
      </c>
      <c r="E2549" s="36" t="s">
        <v>4879</v>
      </c>
      <c r="F2549" s="36" t="s">
        <v>679</v>
      </c>
      <c r="G2549" s="36" t="s">
        <v>674</v>
      </c>
      <c r="H2549" s="36" t="s">
        <v>675</v>
      </c>
      <c r="I2549" s="37">
        <v>3.7</v>
      </c>
      <c r="J2549" s="38">
        <v>10000</v>
      </c>
      <c r="K2549" s="36" t="s">
        <v>142</v>
      </c>
      <c r="L2549" s="39">
        <v>44165</v>
      </c>
      <c r="M2549" s="39">
        <v>44279</v>
      </c>
      <c r="N2549" s="36" t="s">
        <v>143</v>
      </c>
      <c r="O2549" s="36" t="s">
        <v>1800</v>
      </c>
      <c r="P2549" s="37">
        <v>9.2999999999999999E-2</v>
      </c>
      <c r="Q2549" s="36" t="s">
        <v>677</v>
      </c>
      <c r="R2549" s="36" t="s">
        <v>682</v>
      </c>
      <c r="S2549" s="47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</row>
    <row r="2550" spans="2:37">
      <c r="B2550" s="36" t="s">
        <v>7971</v>
      </c>
      <c r="C2550" s="36" t="s">
        <v>7972</v>
      </c>
      <c r="D2550" s="36" t="s">
        <v>7973</v>
      </c>
      <c r="E2550" s="36" t="s">
        <v>4879</v>
      </c>
      <c r="F2550" s="36" t="s">
        <v>679</v>
      </c>
      <c r="G2550" s="36" t="s">
        <v>674</v>
      </c>
      <c r="H2550" s="36" t="s">
        <v>675</v>
      </c>
      <c r="I2550" s="37">
        <v>3.8</v>
      </c>
      <c r="J2550" s="38">
        <v>10000</v>
      </c>
      <c r="K2550" s="36" t="s">
        <v>142</v>
      </c>
      <c r="L2550" s="39">
        <v>44165</v>
      </c>
      <c r="M2550" s="39">
        <v>44279</v>
      </c>
      <c r="N2550" s="36" t="s">
        <v>143</v>
      </c>
      <c r="O2550" s="36" t="s">
        <v>1800</v>
      </c>
      <c r="P2550" s="37">
        <v>6.8400000000000002E-2</v>
      </c>
      <c r="Q2550" s="36" t="s">
        <v>677</v>
      </c>
      <c r="R2550" s="36" t="s">
        <v>682</v>
      </c>
      <c r="S2550" s="47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</row>
    <row r="2551" spans="2:37">
      <c r="B2551" s="36" t="s">
        <v>12094</v>
      </c>
      <c r="C2551" s="36" t="s">
        <v>12095</v>
      </c>
      <c r="D2551" s="36" t="s">
        <v>12096</v>
      </c>
      <c r="E2551" s="36" t="s">
        <v>9456</v>
      </c>
      <c r="F2551" s="36" t="s">
        <v>679</v>
      </c>
      <c r="G2551" s="36" t="s">
        <v>674</v>
      </c>
      <c r="H2551" s="36" t="s">
        <v>675</v>
      </c>
      <c r="I2551" s="37">
        <v>3.9</v>
      </c>
      <c r="J2551" s="38">
        <v>10000</v>
      </c>
      <c r="K2551" s="36" t="s">
        <v>142</v>
      </c>
      <c r="L2551" s="39">
        <v>44165</v>
      </c>
      <c r="M2551" s="39">
        <v>44279</v>
      </c>
      <c r="N2551" s="36" t="s">
        <v>143</v>
      </c>
      <c r="O2551" s="36" t="s">
        <v>1800</v>
      </c>
      <c r="P2551" s="37">
        <v>4.7699999999999999E-2</v>
      </c>
      <c r="Q2551" s="36" t="s">
        <v>677</v>
      </c>
      <c r="R2551" s="36" t="s">
        <v>682</v>
      </c>
      <c r="S2551" s="47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</row>
    <row r="2552" spans="2:37">
      <c r="B2552" s="36" t="s">
        <v>4481</v>
      </c>
      <c r="C2552" s="36" t="s">
        <v>12097</v>
      </c>
      <c r="D2552" s="36" t="s">
        <v>7974</v>
      </c>
      <c r="E2552" s="36" t="s">
        <v>4879</v>
      </c>
      <c r="F2552" s="36" t="s">
        <v>679</v>
      </c>
      <c r="G2552" s="36" t="s">
        <v>692</v>
      </c>
      <c r="H2552" s="36" t="s">
        <v>675</v>
      </c>
      <c r="I2552" s="37">
        <v>3.1</v>
      </c>
      <c r="J2552" s="38">
        <v>10000</v>
      </c>
      <c r="K2552" s="36" t="s">
        <v>142</v>
      </c>
      <c r="L2552" s="39">
        <v>44165</v>
      </c>
      <c r="M2552" s="39">
        <v>44279</v>
      </c>
      <c r="N2552" s="36" t="s">
        <v>143</v>
      </c>
      <c r="O2552" s="36" t="s">
        <v>1800</v>
      </c>
      <c r="P2552" s="37">
        <v>2.92E-2</v>
      </c>
      <c r="Q2552" s="36" t="s">
        <v>677</v>
      </c>
      <c r="R2552" s="36" t="s">
        <v>682</v>
      </c>
      <c r="S2552" s="47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</row>
    <row r="2553" spans="2:37">
      <c r="B2553" s="36" t="s">
        <v>7975</v>
      </c>
      <c r="C2553" s="36" t="s">
        <v>7976</v>
      </c>
      <c r="D2553" s="36" t="s">
        <v>7977</v>
      </c>
      <c r="E2553" s="36" t="s">
        <v>4879</v>
      </c>
      <c r="F2553" s="36" t="s">
        <v>679</v>
      </c>
      <c r="G2553" s="36" t="s">
        <v>692</v>
      </c>
      <c r="H2553" s="36" t="s">
        <v>675</v>
      </c>
      <c r="I2553" s="37">
        <v>3.2</v>
      </c>
      <c r="J2553" s="38">
        <v>10000</v>
      </c>
      <c r="K2553" s="36" t="s">
        <v>142</v>
      </c>
      <c r="L2553" s="39">
        <v>44165</v>
      </c>
      <c r="M2553" s="39">
        <v>44279</v>
      </c>
      <c r="N2553" s="36" t="s">
        <v>143</v>
      </c>
      <c r="O2553" s="36" t="s">
        <v>1800</v>
      </c>
      <c r="P2553" s="37">
        <v>4.7800000000000002E-2</v>
      </c>
      <c r="Q2553" s="36" t="s">
        <v>677</v>
      </c>
      <c r="R2553" s="36" t="s">
        <v>682</v>
      </c>
      <c r="S2553" s="47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</row>
    <row r="2554" spans="2:37">
      <c r="B2554" s="36" t="s">
        <v>12098</v>
      </c>
      <c r="C2554" s="36" t="s">
        <v>4482</v>
      </c>
      <c r="D2554" s="36" t="s">
        <v>7978</v>
      </c>
      <c r="E2554" s="36" t="s">
        <v>4879</v>
      </c>
      <c r="F2554" s="36" t="s">
        <v>679</v>
      </c>
      <c r="G2554" s="36" t="s">
        <v>692</v>
      </c>
      <c r="H2554" s="36" t="s">
        <v>675</v>
      </c>
      <c r="I2554" s="37">
        <v>3.3</v>
      </c>
      <c r="J2554" s="38">
        <v>10000</v>
      </c>
      <c r="K2554" s="36" t="s">
        <v>142</v>
      </c>
      <c r="L2554" s="39">
        <v>44165</v>
      </c>
      <c r="M2554" s="39">
        <v>44279</v>
      </c>
      <c r="N2554" s="36" t="s">
        <v>143</v>
      </c>
      <c r="O2554" s="36" t="s">
        <v>1800</v>
      </c>
      <c r="P2554" s="37">
        <v>7.5200000000000003E-2</v>
      </c>
      <c r="Q2554" s="36" t="s">
        <v>677</v>
      </c>
      <c r="R2554" s="36" t="s">
        <v>682</v>
      </c>
      <c r="S2554" s="47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</row>
    <row r="2555" spans="2:37">
      <c r="B2555" s="36" t="s">
        <v>12099</v>
      </c>
      <c r="C2555" s="36" t="s">
        <v>12100</v>
      </c>
      <c r="D2555" s="36" t="s">
        <v>12101</v>
      </c>
      <c r="E2555" s="36" t="s">
        <v>4879</v>
      </c>
      <c r="F2555" s="36" t="s">
        <v>679</v>
      </c>
      <c r="G2555" s="36" t="s">
        <v>692</v>
      </c>
      <c r="H2555" s="36" t="s">
        <v>675</v>
      </c>
      <c r="I2555" s="37">
        <v>3.4</v>
      </c>
      <c r="J2555" s="38">
        <v>10000</v>
      </c>
      <c r="K2555" s="36" t="s">
        <v>142</v>
      </c>
      <c r="L2555" s="39">
        <v>44165</v>
      </c>
      <c r="M2555" s="39">
        <v>44279</v>
      </c>
      <c r="N2555" s="36" t="s">
        <v>143</v>
      </c>
      <c r="O2555" s="36" t="s">
        <v>1800</v>
      </c>
      <c r="P2555" s="37">
        <v>0.1109</v>
      </c>
      <c r="Q2555" s="36" t="s">
        <v>677</v>
      </c>
      <c r="R2555" s="36" t="s">
        <v>682</v>
      </c>
      <c r="S2555" s="47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</row>
    <row r="2556" spans="2:37">
      <c r="B2556" s="36" t="s">
        <v>12102</v>
      </c>
      <c r="C2556" s="36" t="s">
        <v>7979</v>
      </c>
      <c r="D2556" s="36" t="s">
        <v>7980</v>
      </c>
      <c r="E2556" s="36" t="s">
        <v>4879</v>
      </c>
      <c r="F2556" s="36" t="s">
        <v>679</v>
      </c>
      <c r="G2556" s="36" t="s">
        <v>692</v>
      </c>
      <c r="H2556" s="36" t="s">
        <v>675</v>
      </c>
      <c r="I2556" s="37">
        <v>3.5</v>
      </c>
      <c r="J2556" s="38">
        <v>10000</v>
      </c>
      <c r="K2556" s="36" t="s">
        <v>142</v>
      </c>
      <c r="L2556" s="39">
        <v>44165</v>
      </c>
      <c r="M2556" s="39">
        <v>44279</v>
      </c>
      <c r="N2556" s="36" t="s">
        <v>143</v>
      </c>
      <c r="O2556" s="36" t="s">
        <v>1800</v>
      </c>
      <c r="P2556" s="37">
        <v>0.15840000000000001</v>
      </c>
      <c r="Q2556" s="36" t="s">
        <v>677</v>
      </c>
      <c r="R2556" s="36" t="s">
        <v>682</v>
      </c>
      <c r="S2556" s="47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</row>
    <row r="2557" spans="2:37">
      <c r="B2557" s="36" t="s">
        <v>4483</v>
      </c>
      <c r="C2557" s="36" t="s">
        <v>7981</v>
      </c>
      <c r="D2557" s="36" t="s">
        <v>12103</v>
      </c>
      <c r="E2557" s="36" t="s">
        <v>4879</v>
      </c>
      <c r="F2557" s="36" t="s">
        <v>679</v>
      </c>
      <c r="G2557" s="36" t="s">
        <v>692</v>
      </c>
      <c r="H2557" s="36" t="s">
        <v>675</v>
      </c>
      <c r="I2557" s="37">
        <v>3.6</v>
      </c>
      <c r="J2557" s="38">
        <v>10000</v>
      </c>
      <c r="K2557" s="36" t="s">
        <v>142</v>
      </c>
      <c r="L2557" s="39">
        <v>44165</v>
      </c>
      <c r="M2557" s="39">
        <v>44279</v>
      </c>
      <c r="N2557" s="36" t="s">
        <v>143</v>
      </c>
      <c r="O2557" s="36" t="s">
        <v>1800</v>
      </c>
      <c r="P2557" s="37">
        <v>0.21809999999999999</v>
      </c>
      <c r="Q2557" s="36" t="s">
        <v>677</v>
      </c>
      <c r="R2557" s="36" t="s">
        <v>682</v>
      </c>
      <c r="S2557" s="4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</row>
    <row r="2558" spans="2:37">
      <c r="B2558" s="36" t="s">
        <v>12104</v>
      </c>
      <c r="C2558" s="36" t="s">
        <v>638</v>
      </c>
      <c r="D2558" s="36" t="s">
        <v>12105</v>
      </c>
      <c r="E2558" s="36" t="s">
        <v>4879</v>
      </c>
      <c r="F2558" s="36" t="s">
        <v>679</v>
      </c>
      <c r="G2558" s="36" t="s">
        <v>692</v>
      </c>
      <c r="H2558" s="36" t="s">
        <v>675</v>
      </c>
      <c r="I2558" s="37">
        <v>3.7</v>
      </c>
      <c r="J2558" s="38">
        <v>10000</v>
      </c>
      <c r="K2558" s="36" t="s">
        <v>142</v>
      </c>
      <c r="L2558" s="39">
        <v>44165</v>
      </c>
      <c r="M2558" s="39">
        <v>44279</v>
      </c>
      <c r="N2558" s="36" t="s">
        <v>143</v>
      </c>
      <c r="O2558" s="36" t="s">
        <v>1800</v>
      </c>
      <c r="P2558" s="37">
        <v>0.28610000000000002</v>
      </c>
      <c r="Q2558" s="36" t="s">
        <v>677</v>
      </c>
      <c r="R2558" s="36" t="s">
        <v>682</v>
      </c>
      <c r="S2558" s="47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</row>
    <row r="2559" spans="2:37">
      <c r="B2559" s="36" t="s">
        <v>7982</v>
      </c>
      <c r="C2559" s="36" t="s">
        <v>12106</v>
      </c>
      <c r="D2559" s="36" t="s">
        <v>7983</v>
      </c>
      <c r="E2559" s="36" t="s">
        <v>4879</v>
      </c>
      <c r="F2559" s="36" t="s">
        <v>679</v>
      </c>
      <c r="G2559" s="36" t="s">
        <v>692</v>
      </c>
      <c r="H2559" s="36" t="s">
        <v>675</v>
      </c>
      <c r="I2559" s="37">
        <v>3.8</v>
      </c>
      <c r="J2559" s="38">
        <v>10000</v>
      </c>
      <c r="K2559" s="36" t="s">
        <v>142</v>
      </c>
      <c r="L2559" s="39">
        <v>44165</v>
      </c>
      <c r="M2559" s="39">
        <v>44279</v>
      </c>
      <c r="N2559" s="36" t="s">
        <v>143</v>
      </c>
      <c r="O2559" s="36" t="s">
        <v>1800</v>
      </c>
      <c r="P2559" s="37">
        <v>0.36180000000000001</v>
      </c>
      <c r="Q2559" s="36" t="s">
        <v>677</v>
      </c>
      <c r="R2559" s="36" t="s">
        <v>682</v>
      </c>
      <c r="S2559" s="47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</row>
    <row r="2560" spans="2:37">
      <c r="B2560" s="36" t="s">
        <v>12107</v>
      </c>
      <c r="C2560" s="36" t="s">
        <v>7984</v>
      </c>
      <c r="D2560" s="36" t="s">
        <v>7985</v>
      </c>
      <c r="E2560" s="36" t="s">
        <v>4879</v>
      </c>
      <c r="F2560" s="36" t="s">
        <v>679</v>
      </c>
      <c r="G2560" s="36" t="s">
        <v>692</v>
      </c>
      <c r="H2560" s="36" t="s">
        <v>675</v>
      </c>
      <c r="I2560" s="37">
        <v>3.9</v>
      </c>
      <c r="J2560" s="38">
        <v>10000</v>
      </c>
      <c r="K2560" s="36" t="s">
        <v>142</v>
      </c>
      <c r="L2560" s="39">
        <v>44165</v>
      </c>
      <c r="M2560" s="39">
        <v>44279</v>
      </c>
      <c r="N2560" s="36" t="s">
        <v>143</v>
      </c>
      <c r="O2560" s="36" t="s">
        <v>1800</v>
      </c>
      <c r="P2560" s="37">
        <v>0.43890000000000001</v>
      </c>
      <c r="Q2560" s="36" t="s">
        <v>677</v>
      </c>
      <c r="R2560" s="36" t="s">
        <v>682</v>
      </c>
      <c r="S2560" s="47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</row>
    <row r="2561" spans="2:37">
      <c r="B2561" s="36" t="s">
        <v>7986</v>
      </c>
      <c r="C2561" s="36" t="s">
        <v>12108</v>
      </c>
      <c r="D2561" s="36" t="s">
        <v>7987</v>
      </c>
      <c r="E2561" s="36" t="s">
        <v>4879</v>
      </c>
      <c r="F2561" s="36" t="s">
        <v>679</v>
      </c>
      <c r="G2561" s="36" t="s">
        <v>674</v>
      </c>
      <c r="H2561" s="36" t="s">
        <v>675</v>
      </c>
      <c r="I2561" s="37">
        <v>3.1</v>
      </c>
      <c r="J2561" s="38">
        <v>10000</v>
      </c>
      <c r="K2561" s="36" t="s">
        <v>147</v>
      </c>
      <c r="L2561" s="39">
        <v>44165</v>
      </c>
      <c r="M2561" s="39">
        <v>44370</v>
      </c>
      <c r="N2561" s="36" t="s">
        <v>146</v>
      </c>
      <c r="O2561" s="36" t="s">
        <v>2036</v>
      </c>
      <c r="P2561" s="37">
        <v>0.45829999999999999</v>
      </c>
      <c r="Q2561" s="36" t="s">
        <v>677</v>
      </c>
      <c r="R2561" s="36" t="s">
        <v>682</v>
      </c>
      <c r="S2561" s="47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</row>
    <row r="2562" spans="2:37">
      <c r="B2562" s="36" t="s">
        <v>12109</v>
      </c>
      <c r="C2562" s="36" t="s">
        <v>12110</v>
      </c>
      <c r="D2562" s="36" t="s">
        <v>12111</v>
      </c>
      <c r="E2562" s="36" t="s">
        <v>4879</v>
      </c>
      <c r="F2562" s="36" t="s">
        <v>679</v>
      </c>
      <c r="G2562" s="36" t="s">
        <v>674</v>
      </c>
      <c r="H2562" s="36" t="s">
        <v>675</v>
      </c>
      <c r="I2562" s="37">
        <v>3.2</v>
      </c>
      <c r="J2562" s="38">
        <v>10000</v>
      </c>
      <c r="K2562" s="36" t="s">
        <v>147</v>
      </c>
      <c r="L2562" s="39">
        <v>44165</v>
      </c>
      <c r="M2562" s="39">
        <v>44370</v>
      </c>
      <c r="N2562" s="36" t="s">
        <v>146</v>
      </c>
      <c r="O2562" s="36" t="s">
        <v>2036</v>
      </c>
      <c r="P2562" s="37">
        <v>0.39810000000000001</v>
      </c>
      <c r="Q2562" s="36" t="s">
        <v>677</v>
      </c>
      <c r="R2562" s="36" t="s">
        <v>682</v>
      </c>
      <c r="S2562" s="47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</row>
    <row r="2563" spans="2:37">
      <c r="B2563" s="36" t="s">
        <v>7988</v>
      </c>
      <c r="C2563" s="36" t="s">
        <v>639</v>
      </c>
      <c r="D2563" s="36" t="s">
        <v>7989</v>
      </c>
      <c r="E2563" s="36" t="s">
        <v>4879</v>
      </c>
      <c r="F2563" s="36" t="s">
        <v>679</v>
      </c>
      <c r="G2563" s="36" t="s">
        <v>674</v>
      </c>
      <c r="H2563" s="36" t="s">
        <v>675</v>
      </c>
      <c r="I2563" s="37">
        <v>3.3</v>
      </c>
      <c r="J2563" s="38">
        <v>10000</v>
      </c>
      <c r="K2563" s="36" t="s">
        <v>147</v>
      </c>
      <c r="L2563" s="39">
        <v>44165</v>
      </c>
      <c r="M2563" s="39">
        <v>44370</v>
      </c>
      <c r="N2563" s="36" t="s">
        <v>146</v>
      </c>
      <c r="O2563" s="36" t="s">
        <v>2036</v>
      </c>
      <c r="P2563" s="37">
        <v>0.33250000000000002</v>
      </c>
      <c r="Q2563" s="36" t="s">
        <v>677</v>
      </c>
      <c r="R2563" s="36" t="s">
        <v>682</v>
      </c>
      <c r="S2563" s="47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</row>
    <row r="2564" spans="2:37">
      <c r="B2564" s="36" t="s">
        <v>12112</v>
      </c>
      <c r="C2564" s="36" t="s">
        <v>640</v>
      </c>
      <c r="D2564" s="36" t="s">
        <v>7990</v>
      </c>
      <c r="E2564" s="36" t="s">
        <v>4879</v>
      </c>
      <c r="F2564" s="36" t="s">
        <v>679</v>
      </c>
      <c r="G2564" s="36" t="s">
        <v>674</v>
      </c>
      <c r="H2564" s="36" t="s">
        <v>675</v>
      </c>
      <c r="I2564" s="37">
        <v>3.4</v>
      </c>
      <c r="J2564" s="38">
        <v>10000</v>
      </c>
      <c r="K2564" s="36" t="s">
        <v>147</v>
      </c>
      <c r="L2564" s="39">
        <v>44165</v>
      </c>
      <c r="M2564" s="39">
        <v>44370</v>
      </c>
      <c r="N2564" s="36" t="s">
        <v>146</v>
      </c>
      <c r="O2564" s="36" t="s">
        <v>2036</v>
      </c>
      <c r="P2564" s="37">
        <v>0.27479999999999999</v>
      </c>
      <c r="Q2564" s="36" t="s">
        <v>677</v>
      </c>
      <c r="R2564" s="36" t="s">
        <v>682</v>
      </c>
      <c r="S2564" s="47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</row>
    <row r="2565" spans="2:37">
      <c r="B2565" s="36" t="s">
        <v>7991</v>
      </c>
      <c r="C2565" s="36" t="s">
        <v>4484</v>
      </c>
      <c r="D2565" s="36" t="s">
        <v>7992</v>
      </c>
      <c r="E2565" s="36" t="s">
        <v>4879</v>
      </c>
      <c r="F2565" s="36" t="s">
        <v>679</v>
      </c>
      <c r="G2565" s="36" t="s">
        <v>674</v>
      </c>
      <c r="H2565" s="36" t="s">
        <v>675</v>
      </c>
      <c r="I2565" s="37">
        <v>3.5</v>
      </c>
      <c r="J2565" s="38">
        <v>10000</v>
      </c>
      <c r="K2565" s="36" t="s">
        <v>12029</v>
      </c>
      <c r="L2565" s="39">
        <v>44165</v>
      </c>
      <c r="M2565" s="39">
        <v>44370</v>
      </c>
      <c r="N2565" s="36" t="s">
        <v>146</v>
      </c>
      <c r="O2565" s="36" t="s">
        <v>2036</v>
      </c>
      <c r="P2565" s="37">
        <v>0.22919999999999999</v>
      </c>
      <c r="Q2565" s="36" t="s">
        <v>677</v>
      </c>
      <c r="R2565" s="36" t="s">
        <v>682</v>
      </c>
      <c r="S2565" s="47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</row>
    <row r="2566" spans="2:37">
      <c r="B2566" s="36" t="s">
        <v>7993</v>
      </c>
      <c r="C2566" s="36" t="s">
        <v>4485</v>
      </c>
      <c r="D2566" s="36" t="s">
        <v>7994</v>
      </c>
      <c r="E2566" s="36" t="s">
        <v>4879</v>
      </c>
      <c r="F2566" s="36" t="s">
        <v>679</v>
      </c>
      <c r="G2566" s="36" t="s">
        <v>674</v>
      </c>
      <c r="H2566" s="36" t="s">
        <v>675</v>
      </c>
      <c r="I2566" s="37">
        <v>3.6</v>
      </c>
      <c r="J2566" s="38">
        <v>10000</v>
      </c>
      <c r="K2566" s="36" t="s">
        <v>147</v>
      </c>
      <c r="L2566" s="39">
        <v>44165</v>
      </c>
      <c r="M2566" s="39">
        <v>44370</v>
      </c>
      <c r="N2566" s="36" t="s">
        <v>146</v>
      </c>
      <c r="O2566" s="36" t="s">
        <v>2036</v>
      </c>
      <c r="P2566" s="37">
        <v>0.18740000000000001</v>
      </c>
      <c r="Q2566" s="36" t="s">
        <v>677</v>
      </c>
      <c r="R2566" s="36" t="s">
        <v>682</v>
      </c>
      <c r="S2566" s="47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</row>
    <row r="2567" spans="2:37">
      <c r="B2567" s="36" t="s">
        <v>12113</v>
      </c>
      <c r="C2567" s="36" t="s">
        <v>4486</v>
      </c>
      <c r="D2567" s="36" t="s">
        <v>7995</v>
      </c>
      <c r="E2567" s="36" t="s">
        <v>4879</v>
      </c>
      <c r="F2567" s="36" t="s">
        <v>679</v>
      </c>
      <c r="G2567" s="36" t="s">
        <v>674</v>
      </c>
      <c r="H2567" s="36" t="s">
        <v>675</v>
      </c>
      <c r="I2567" s="37">
        <v>3.7</v>
      </c>
      <c r="J2567" s="38">
        <v>10000</v>
      </c>
      <c r="K2567" s="36" t="s">
        <v>147</v>
      </c>
      <c r="L2567" s="39">
        <v>44165</v>
      </c>
      <c r="M2567" s="39">
        <v>44370</v>
      </c>
      <c r="N2567" s="36" t="s">
        <v>146</v>
      </c>
      <c r="O2567" s="36" t="s">
        <v>2036</v>
      </c>
      <c r="P2567" s="37">
        <v>0.15</v>
      </c>
      <c r="Q2567" s="36" t="s">
        <v>677</v>
      </c>
      <c r="R2567" s="36" t="s">
        <v>682</v>
      </c>
      <c r="S2567" s="4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</row>
    <row r="2568" spans="2:37">
      <c r="B2568" s="36" t="s">
        <v>12114</v>
      </c>
      <c r="C2568" s="36" t="s">
        <v>7996</v>
      </c>
      <c r="D2568" s="36" t="s">
        <v>7997</v>
      </c>
      <c r="E2568" s="36" t="s">
        <v>4879</v>
      </c>
      <c r="F2568" s="36" t="s">
        <v>679</v>
      </c>
      <c r="G2568" s="36" t="s">
        <v>674</v>
      </c>
      <c r="H2568" s="36" t="s">
        <v>675</v>
      </c>
      <c r="I2568" s="37">
        <v>3.8</v>
      </c>
      <c r="J2568" s="38">
        <v>10000</v>
      </c>
      <c r="K2568" s="36" t="s">
        <v>147</v>
      </c>
      <c r="L2568" s="39">
        <v>44165</v>
      </c>
      <c r="M2568" s="39">
        <v>44370</v>
      </c>
      <c r="N2568" s="36" t="s">
        <v>146</v>
      </c>
      <c r="O2568" s="36" t="s">
        <v>2036</v>
      </c>
      <c r="P2568" s="37">
        <v>0.12139999999999999</v>
      </c>
      <c r="Q2568" s="36" t="s">
        <v>677</v>
      </c>
      <c r="R2568" s="36" t="s">
        <v>682</v>
      </c>
      <c r="S2568" s="47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</row>
    <row r="2569" spans="2:37">
      <c r="B2569" s="36" t="s">
        <v>7998</v>
      </c>
      <c r="C2569" s="36" t="s">
        <v>4487</v>
      </c>
      <c r="D2569" s="36" t="s">
        <v>7999</v>
      </c>
      <c r="E2569" s="36" t="s">
        <v>4879</v>
      </c>
      <c r="F2569" s="36" t="s">
        <v>679</v>
      </c>
      <c r="G2569" s="36" t="s">
        <v>674</v>
      </c>
      <c r="H2569" s="36" t="s">
        <v>675</v>
      </c>
      <c r="I2569" s="37">
        <v>3.9</v>
      </c>
      <c r="J2569" s="38">
        <v>10000</v>
      </c>
      <c r="K2569" s="36" t="s">
        <v>147</v>
      </c>
      <c r="L2569" s="39">
        <v>44165</v>
      </c>
      <c r="M2569" s="39">
        <v>44370</v>
      </c>
      <c r="N2569" s="36" t="s">
        <v>146</v>
      </c>
      <c r="O2569" s="36" t="s">
        <v>2036</v>
      </c>
      <c r="P2569" s="37">
        <v>9.5500000000000002E-2</v>
      </c>
      <c r="Q2569" s="36" t="s">
        <v>677</v>
      </c>
      <c r="R2569" s="36" t="s">
        <v>682</v>
      </c>
      <c r="S2569" s="47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</row>
    <row r="2570" spans="2:37">
      <c r="B2570" s="36" t="s">
        <v>641</v>
      </c>
      <c r="C2570" s="36" t="s">
        <v>642</v>
      </c>
      <c r="D2570" s="36" t="s">
        <v>8000</v>
      </c>
      <c r="E2570" s="36" t="s">
        <v>4879</v>
      </c>
      <c r="F2570" s="36" t="s">
        <v>679</v>
      </c>
      <c r="G2570" s="36" t="s">
        <v>692</v>
      </c>
      <c r="H2570" s="36" t="s">
        <v>675</v>
      </c>
      <c r="I2570" s="37">
        <v>3.1</v>
      </c>
      <c r="J2570" s="38">
        <v>10000</v>
      </c>
      <c r="K2570" s="36" t="s">
        <v>147</v>
      </c>
      <c r="L2570" s="39">
        <v>44165</v>
      </c>
      <c r="M2570" s="39">
        <v>44370</v>
      </c>
      <c r="N2570" s="36" t="s">
        <v>146</v>
      </c>
      <c r="O2570" s="36" t="s">
        <v>2036</v>
      </c>
      <c r="P2570" s="37">
        <v>6.59E-2</v>
      </c>
      <c r="Q2570" s="36" t="s">
        <v>677</v>
      </c>
      <c r="R2570" s="36" t="s">
        <v>682</v>
      </c>
      <c r="S2570" s="47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</row>
    <row r="2571" spans="2:37">
      <c r="B2571" s="36" t="s">
        <v>8001</v>
      </c>
      <c r="C2571" s="36" t="s">
        <v>12115</v>
      </c>
      <c r="D2571" s="36" t="s">
        <v>12116</v>
      </c>
      <c r="E2571" s="36" t="s">
        <v>4879</v>
      </c>
      <c r="F2571" s="36" t="s">
        <v>679</v>
      </c>
      <c r="G2571" s="36" t="s">
        <v>692</v>
      </c>
      <c r="H2571" s="36" t="s">
        <v>675</v>
      </c>
      <c r="I2571" s="37">
        <v>3.2</v>
      </c>
      <c r="J2571" s="38">
        <v>10000</v>
      </c>
      <c r="K2571" s="36" t="s">
        <v>147</v>
      </c>
      <c r="L2571" s="39">
        <v>44165</v>
      </c>
      <c r="M2571" s="39">
        <v>44370</v>
      </c>
      <c r="N2571" s="36" t="s">
        <v>146</v>
      </c>
      <c r="O2571" s="36" t="s">
        <v>2036</v>
      </c>
      <c r="P2571" s="37">
        <v>9.2799999999999994E-2</v>
      </c>
      <c r="Q2571" s="36" t="s">
        <v>677</v>
      </c>
      <c r="R2571" s="36" t="s">
        <v>682</v>
      </c>
      <c r="S2571" s="47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</row>
    <row r="2572" spans="2:37">
      <c r="B2572" s="36" t="s">
        <v>8002</v>
      </c>
      <c r="C2572" s="36" t="s">
        <v>4488</v>
      </c>
      <c r="D2572" s="36" t="s">
        <v>12117</v>
      </c>
      <c r="E2572" s="36" t="s">
        <v>4879</v>
      </c>
      <c r="F2572" s="36" t="s">
        <v>679</v>
      </c>
      <c r="G2572" s="36" t="s">
        <v>692</v>
      </c>
      <c r="H2572" s="36" t="s">
        <v>675</v>
      </c>
      <c r="I2572" s="37">
        <v>3.3</v>
      </c>
      <c r="J2572" s="38">
        <v>10000</v>
      </c>
      <c r="K2572" s="36" t="s">
        <v>147</v>
      </c>
      <c r="L2572" s="39">
        <v>44165</v>
      </c>
      <c r="M2572" s="39">
        <v>44370</v>
      </c>
      <c r="N2572" s="36" t="s">
        <v>146</v>
      </c>
      <c r="O2572" s="36" t="s">
        <v>2036</v>
      </c>
      <c r="P2572" s="37">
        <v>0.1278</v>
      </c>
      <c r="Q2572" s="36" t="s">
        <v>677</v>
      </c>
      <c r="R2572" s="36" t="s">
        <v>682</v>
      </c>
      <c r="S2572" s="47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</row>
    <row r="2573" spans="2:37">
      <c r="B2573" s="36" t="s">
        <v>4489</v>
      </c>
      <c r="C2573" s="36" t="s">
        <v>12118</v>
      </c>
      <c r="D2573" s="36" t="s">
        <v>8003</v>
      </c>
      <c r="E2573" s="36" t="s">
        <v>4879</v>
      </c>
      <c r="F2573" s="36" t="s">
        <v>679</v>
      </c>
      <c r="G2573" s="36" t="s">
        <v>692</v>
      </c>
      <c r="H2573" s="36" t="s">
        <v>675</v>
      </c>
      <c r="I2573" s="37">
        <v>3.4</v>
      </c>
      <c r="J2573" s="38">
        <v>10000</v>
      </c>
      <c r="K2573" s="36" t="s">
        <v>12029</v>
      </c>
      <c r="L2573" s="39">
        <v>44165</v>
      </c>
      <c r="M2573" s="39">
        <v>44370</v>
      </c>
      <c r="N2573" s="36" t="s">
        <v>146</v>
      </c>
      <c r="O2573" s="36" t="s">
        <v>2036</v>
      </c>
      <c r="P2573" s="37">
        <v>0.1696</v>
      </c>
      <c r="Q2573" s="36" t="s">
        <v>677</v>
      </c>
      <c r="R2573" s="36" t="s">
        <v>682</v>
      </c>
      <c r="S2573" s="47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</row>
    <row r="2574" spans="2:37">
      <c r="B2574" s="36" t="s">
        <v>4490</v>
      </c>
      <c r="C2574" s="36" t="s">
        <v>8004</v>
      </c>
      <c r="D2574" s="36" t="s">
        <v>8005</v>
      </c>
      <c r="E2574" s="36" t="s">
        <v>4879</v>
      </c>
      <c r="F2574" s="36" t="s">
        <v>679</v>
      </c>
      <c r="G2574" s="36" t="s">
        <v>692</v>
      </c>
      <c r="H2574" s="36" t="s">
        <v>675</v>
      </c>
      <c r="I2574" s="37">
        <v>3.5</v>
      </c>
      <c r="J2574" s="38">
        <v>10000</v>
      </c>
      <c r="K2574" s="36" t="s">
        <v>147</v>
      </c>
      <c r="L2574" s="39">
        <v>44165</v>
      </c>
      <c r="M2574" s="39">
        <v>44370</v>
      </c>
      <c r="N2574" s="36" t="s">
        <v>146</v>
      </c>
      <c r="O2574" s="36" t="s">
        <v>2036</v>
      </c>
      <c r="P2574" s="37">
        <v>0.218</v>
      </c>
      <c r="Q2574" s="36" t="s">
        <v>677</v>
      </c>
      <c r="R2574" s="36" t="s">
        <v>682</v>
      </c>
      <c r="S2574" s="47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</row>
    <row r="2575" spans="2:37">
      <c r="B2575" s="36" t="s">
        <v>4491</v>
      </c>
      <c r="C2575" s="36" t="s">
        <v>8006</v>
      </c>
      <c r="D2575" s="36" t="s">
        <v>8007</v>
      </c>
      <c r="E2575" s="36" t="s">
        <v>4879</v>
      </c>
      <c r="F2575" s="36" t="s">
        <v>679</v>
      </c>
      <c r="G2575" s="36" t="s">
        <v>692</v>
      </c>
      <c r="H2575" s="36" t="s">
        <v>675</v>
      </c>
      <c r="I2575" s="37">
        <v>3.6</v>
      </c>
      <c r="J2575" s="38">
        <v>10000</v>
      </c>
      <c r="K2575" s="36" t="s">
        <v>147</v>
      </c>
      <c r="L2575" s="39">
        <v>44165</v>
      </c>
      <c r="M2575" s="39">
        <v>44370</v>
      </c>
      <c r="N2575" s="36" t="s">
        <v>146</v>
      </c>
      <c r="O2575" s="36" t="s">
        <v>2036</v>
      </c>
      <c r="P2575" s="37">
        <v>0.27400000000000002</v>
      </c>
      <c r="Q2575" s="36" t="s">
        <v>677</v>
      </c>
      <c r="R2575" s="36" t="s">
        <v>682</v>
      </c>
      <c r="S2575" s="47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</row>
    <row r="2576" spans="2:37">
      <c r="B2576" s="36" t="s">
        <v>4492</v>
      </c>
      <c r="C2576" s="36" t="s">
        <v>8008</v>
      </c>
      <c r="D2576" s="36" t="s">
        <v>8009</v>
      </c>
      <c r="E2576" s="36" t="s">
        <v>4879</v>
      </c>
      <c r="F2576" s="36" t="s">
        <v>679</v>
      </c>
      <c r="G2576" s="36" t="s">
        <v>692</v>
      </c>
      <c r="H2576" s="36" t="s">
        <v>675</v>
      </c>
      <c r="I2576" s="37">
        <v>3.7</v>
      </c>
      <c r="J2576" s="38">
        <v>10000</v>
      </c>
      <c r="K2576" s="36" t="s">
        <v>147</v>
      </c>
      <c r="L2576" s="39">
        <v>44165</v>
      </c>
      <c r="M2576" s="39">
        <v>44370</v>
      </c>
      <c r="N2576" s="36" t="s">
        <v>146</v>
      </c>
      <c r="O2576" s="36" t="s">
        <v>2036</v>
      </c>
      <c r="P2576" s="37">
        <v>0.33829999999999999</v>
      </c>
      <c r="Q2576" s="36" t="s">
        <v>677</v>
      </c>
      <c r="R2576" s="36" t="s">
        <v>682</v>
      </c>
      <c r="S2576" s="47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</row>
    <row r="2577" spans="2:37">
      <c r="B2577" s="36" t="s">
        <v>4493</v>
      </c>
      <c r="C2577" s="36" t="s">
        <v>8010</v>
      </c>
      <c r="D2577" s="36" t="s">
        <v>8011</v>
      </c>
      <c r="E2577" s="36" t="s">
        <v>4879</v>
      </c>
      <c r="F2577" s="36" t="s">
        <v>679</v>
      </c>
      <c r="G2577" s="36" t="s">
        <v>692</v>
      </c>
      <c r="H2577" s="36" t="s">
        <v>675</v>
      </c>
      <c r="I2577" s="37">
        <v>3.8</v>
      </c>
      <c r="J2577" s="38">
        <v>10000</v>
      </c>
      <c r="K2577" s="36" t="s">
        <v>147</v>
      </c>
      <c r="L2577" s="39">
        <v>44165</v>
      </c>
      <c r="M2577" s="39">
        <v>44370</v>
      </c>
      <c r="N2577" s="36" t="s">
        <v>146</v>
      </c>
      <c r="O2577" s="36" t="s">
        <v>2036</v>
      </c>
      <c r="P2577" s="37">
        <v>0.40770000000000001</v>
      </c>
      <c r="Q2577" s="36" t="s">
        <v>677</v>
      </c>
      <c r="R2577" s="36" t="s">
        <v>682</v>
      </c>
      <c r="S2577" s="4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</row>
    <row r="2578" spans="2:37">
      <c r="B2578" s="36" t="s">
        <v>8012</v>
      </c>
      <c r="C2578" s="36" t="s">
        <v>8013</v>
      </c>
      <c r="D2578" s="36" t="s">
        <v>8014</v>
      </c>
      <c r="E2578" s="36" t="s">
        <v>4879</v>
      </c>
      <c r="F2578" s="36" t="s">
        <v>679</v>
      </c>
      <c r="G2578" s="36" t="s">
        <v>692</v>
      </c>
      <c r="H2578" s="36" t="s">
        <v>675</v>
      </c>
      <c r="I2578" s="37">
        <v>3.9</v>
      </c>
      <c r="J2578" s="38">
        <v>10000</v>
      </c>
      <c r="K2578" s="36" t="s">
        <v>147</v>
      </c>
      <c r="L2578" s="39">
        <v>44165</v>
      </c>
      <c r="M2578" s="39">
        <v>44370</v>
      </c>
      <c r="N2578" s="36" t="s">
        <v>146</v>
      </c>
      <c r="O2578" s="36" t="s">
        <v>2036</v>
      </c>
      <c r="P2578" s="37">
        <v>0.47789999999999999</v>
      </c>
      <c r="Q2578" s="36" t="s">
        <v>677</v>
      </c>
      <c r="R2578" s="36" t="s">
        <v>682</v>
      </c>
      <c r="S2578" s="47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</row>
    <row r="2579" spans="2:37">
      <c r="B2579" s="36" t="s">
        <v>4494</v>
      </c>
      <c r="C2579" s="36" t="s">
        <v>12119</v>
      </c>
      <c r="D2579" s="36" t="s">
        <v>4495</v>
      </c>
      <c r="E2579" s="36" t="s">
        <v>9456</v>
      </c>
      <c r="F2579" s="36" t="s">
        <v>679</v>
      </c>
      <c r="G2579" s="36" t="s">
        <v>674</v>
      </c>
      <c r="H2579" s="36" t="s">
        <v>675</v>
      </c>
      <c r="I2579" s="37">
        <v>4</v>
      </c>
      <c r="J2579" s="38">
        <v>10000</v>
      </c>
      <c r="K2579" s="36" t="s">
        <v>249</v>
      </c>
      <c r="L2579" s="39">
        <v>44167</v>
      </c>
      <c r="M2579" s="39">
        <v>44188</v>
      </c>
      <c r="N2579" s="36" t="s">
        <v>1406</v>
      </c>
      <c r="O2579" s="36" t="s">
        <v>137</v>
      </c>
      <c r="P2579" s="37">
        <v>6.1000000000000004E-3</v>
      </c>
      <c r="Q2579" s="36" t="s">
        <v>677</v>
      </c>
      <c r="R2579" s="36" t="s">
        <v>682</v>
      </c>
      <c r="S2579" s="47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</row>
    <row r="2580" spans="2:37">
      <c r="B2580" s="36" t="s">
        <v>12120</v>
      </c>
      <c r="C2580" s="36" t="s">
        <v>12121</v>
      </c>
      <c r="D2580" s="36" t="s">
        <v>12122</v>
      </c>
      <c r="E2580" s="36" t="s">
        <v>4879</v>
      </c>
      <c r="F2580" s="36" t="s">
        <v>679</v>
      </c>
      <c r="G2580" s="36" t="s">
        <v>692</v>
      </c>
      <c r="H2580" s="36" t="s">
        <v>675</v>
      </c>
      <c r="I2580" s="37">
        <v>4</v>
      </c>
      <c r="J2580" s="38">
        <v>10000</v>
      </c>
      <c r="K2580" s="36" t="s">
        <v>249</v>
      </c>
      <c r="L2580" s="39">
        <v>44167</v>
      </c>
      <c r="M2580" s="39">
        <v>44188</v>
      </c>
      <c r="N2580" s="36" t="s">
        <v>1406</v>
      </c>
      <c r="O2580" s="36" t="s">
        <v>137</v>
      </c>
      <c r="P2580" s="37">
        <v>0.443</v>
      </c>
      <c r="Q2580" s="36" t="s">
        <v>677</v>
      </c>
      <c r="R2580" s="36" t="s">
        <v>682</v>
      </c>
      <c r="S2580" s="47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</row>
    <row r="2581" spans="2:37">
      <c r="B2581" s="36" t="s">
        <v>4496</v>
      </c>
      <c r="C2581" s="36" t="s">
        <v>643</v>
      </c>
      <c r="D2581" s="36" t="s">
        <v>8015</v>
      </c>
      <c r="E2581" s="36" t="s">
        <v>4879</v>
      </c>
      <c r="F2581" s="36" t="s">
        <v>679</v>
      </c>
      <c r="G2581" s="36" t="s">
        <v>674</v>
      </c>
      <c r="H2581" s="36" t="s">
        <v>675</v>
      </c>
      <c r="I2581" s="37">
        <v>4</v>
      </c>
      <c r="J2581" s="38">
        <v>10000</v>
      </c>
      <c r="K2581" s="36" t="s">
        <v>2118</v>
      </c>
      <c r="L2581" s="39">
        <v>44167</v>
      </c>
      <c r="M2581" s="39">
        <v>44223</v>
      </c>
      <c r="N2581" s="36" t="s">
        <v>148</v>
      </c>
      <c r="O2581" s="36" t="s">
        <v>2119</v>
      </c>
      <c r="P2581" s="37">
        <v>2.07E-2</v>
      </c>
      <c r="Q2581" s="36" t="s">
        <v>677</v>
      </c>
      <c r="R2581" s="36" t="s">
        <v>682</v>
      </c>
      <c r="S2581" s="47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</row>
    <row r="2582" spans="2:37">
      <c r="B2582" s="36" t="s">
        <v>12123</v>
      </c>
      <c r="C2582" s="36" t="s">
        <v>8016</v>
      </c>
      <c r="D2582" s="36" t="s">
        <v>12124</v>
      </c>
      <c r="E2582" s="36" t="s">
        <v>4879</v>
      </c>
      <c r="F2582" s="36" t="s">
        <v>679</v>
      </c>
      <c r="G2582" s="36" t="s">
        <v>692</v>
      </c>
      <c r="H2582" s="36" t="s">
        <v>675</v>
      </c>
      <c r="I2582" s="37">
        <v>4</v>
      </c>
      <c r="J2582" s="38">
        <v>10000</v>
      </c>
      <c r="K2582" s="36" t="s">
        <v>2118</v>
      </c>
      <c r="L2582" s="39">
        <v>44167</v>
      </c>
      <c r="M2582" s="39">
        <v>44223</v>
      </c>
      <c r="N2582" s="36" t="s">
        <v>148</v>
      </c>
      <c r="O2582" s="36" t="s">
        <v>2119</v>
      </c>
      <c r="P2582" s="37">
        <v>0.45250000000000001</v>
      </c>
      <c r="Q2582" s="36" t="s">
        <v>677</v>
      </c>
      <c r="R2582" s="36" t="s">
        <v>682</v>
      </c>
      <c r="S2582" s="47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</row>
    <row r="2583" spans="2:37">
      <c r="B2583" s="36" t="s">
        <v>4497</v>
      </c>
      <c r="C2583" s="36" t="s">
        <v>12125</v>
      </c>
      <c r="D2583" s="36" t="s">
        <v>4575</v>
      </c>
      <c r="E2583" s="36" t="s">
        <v>4879</v>
      </c>
      <c r="F2583" s="36" t="s">
        <v>679</v>
      </c>
      <c r="G2583" s="36" t="s">
        <v>674</v>
      </c>
      <c r="H2583" s="36" t="s">
        <v>675</v>
      </c>
      <c r="I2583" s="37">
        <v>4</v>
      </c>
      <c r="J2583" s="38">
        <v>10000</v>
      </c>
      <c r="K2583" s="36" t="s">
        <v>142</v>
      </c>
      <c r="L2583" s="39">
        <v>44167</v>
      </c>
      <c r="M2583" s="39">
        <v>44279</v>
      </c>
      <c r="N2583" s="36" t="s">
        <v>143</v>
      </c>
      <c r="O2583" s="36" t="s">
        <v>1800</v>
      </c>
      <c r="P2583" s="37">
        <v>4.9700000000000001E-2</v>
      </c>
      <c r="Q2583" s="36" t="s">
        <v>677</v>
      </c>
      <c r="R2583" s="36" t="s">
        <v>682</v>
      </c>
      <c r="S2583" s="47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</row>
    <row r="2584" spans="2:37">
      <c r="B2584" s="36" t="s">
        <v>8017</v>
      </c>
      <c r="C2584" s="36" t="s">
        <v>12126</v>
      </c>
      <c r="D2584" s="36" t="s">
        <v>12127</v>
      </c>
      <c r="E2584" s="36" t="s">
        <v>4879</v>
      </c>
      <c r="F2584" s="36" t="s">
        <v>679</v>
      </c>
      <c r="G2584" s="36" t="s">
        <v>692</v>
      </c>
      <c r="H2584" s="36" t="s">
        <v>675</v>
      </c>
      <c r="I2584" s="37">
        <v>4</v>
      </c>
      <c r="J2584" s="38">
        <v>10000</v>
      </c>
      <c r="K2584" s="36" t="s">
        <v>142</v>
      </c>
      <c r="L2584" s="39">
        <v>44167</v>
      </c>
      <c r="M2584" s="39">
        <v>44279</v>
      </c>
      <c r="N2584" s="36" t="s">
        <v>143</v>
      </c>
      <c r="O2584" s="36" t="s">
        <v>1800</v>
      </c>
      <c r="P2584" s="37">
        <v>0.47799999999999998</v>
      </c>
      <c r="Q2584" s="36" t="s">
        <v>677</v>
      </c>
      <c r="R2584" s="36" t="s">
        <v>682</v>
      </c>
      <c r="S2584" s="47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</row>
    <row r="2585" spans="2:37">
      <c r="B2585" s="36" t="s">
        <v>8018</v>
      </c>
      <c r="C2585" s="36" t="s">
        <v>644</v>
      </c>
      <c r="D2585" s="36" t="s">
        <v>8019</v>
      </c>
      <c r="E2585" s="36" t="s">
        <v>4879</v>
      </c>
      <c r="F2585" s="36" t="s">
        <v>679</v>
      </c>
      <c r="G2585" s="36" t="s">
        <v>674</v>
      </c>
      <c r="H2585" s="36" t="s">
        <v>675</v>
      </c>
      <c r="I2585" s="37">
        <v>4</v>
      </c>
      <c r="J2585" s="38">
        <v>10000</v>
      </c>
      <c r="K2585" s="36" t="s">
        <v>147</v>
      </c>
      <c r="L2585" s="39">
        <v>44167</v>
      </c>
      <c r="M2585" s="39">
        <v>44370</v>
      </c>
      <c r="N2585" s="36" t="s">
        <v>146</v>
      </c>
      <c r="O2585" s="36" t="s">
        <v>2036</v>
      </c>
      <c r="P2585" s="37">
        <v>0.10580000000000001</v>
      </c>
      <c r="Q2585" s="36" t="s">
        <v>677</v>
      </c>
      <c r="R2585" s="36" t="s">
        <v>682</v>
      </c>
      <c r="S2585" s="47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</row>
    <row r="2586" spans="2:37">
      <c r="B2586" s="36" t="s">
        <v>8020</v>
      </c>
      <c r="C2586" s="36" t="s">
        <v>12128</v>
      </c>
      <c r="D2586" s="36" t="s">
        <v>8021</v>
      </c>
      <c r="E2586" s="36" t="s">
        <v>4879</v>
      </c>
      <c r="F2586" s="36" t="s">
        <v>679</v>
      </c>
      <c r="G2586" s="36" t="s">
        <v>692</v>
      </c>
      <c r="H2586" s="36" t="s">
        <v>675</v>
      </c>
      <c r="I2586" s="37">
        <v>4</v>
      </c>
      <c r="J2586" s="38">
        <v>10000</v>
      </c>
      <c r="K2586" s="36" t="s">
        <v>147</v>
      </c>
      <c r="L2586" s="39">
        <v>44167</v>
      </c>
      <c r="M2586" s="39">
        <v>44370</v>
      </c>
      <c r="N2586" s="36" t="s">
        <v>146</v>
      </c>
      <c r="O2586" s="36" t="s">
        <v>2036</v>
      </c>
      <c r="P2586" s="37">
        <v>0.51029999999999998</v>
      </c>
      <c r="Q2586" s="36" t="s">
        <v>677</v>
      </c>
      <c r="R2586" s="36" t="s">
        <v>682</v>
      </c>
      <c r="S2586" s="47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</row>
    <row r="2587" spans="2:37">
      <c r="B2587" s="36" t="s">
        <v>8022</v>
      </c>
      <c r="C2587" s="36" t="s">
        <v>8023</v>
      </c>
      <c r="D2587" s="36" t="s">
        <v>4498</v>
      </c>
      <c r="E2587" s="36" t="s">
        <v>4879</v>
      </c>
      <c r="F2587" s="36" t="s">
        <v>679</v>
      </c>
      <c r="G2587" s="36" t="s">
        <v>674</v>
      </c>
      <c r="H2587" s="36" t="s">
        <v>675</v>
      </c>
      <c r="I2587" s="37">
        <v>3</v>
      </c>
      <c r="J2587" s="38">
        <v>10000</v>
      </c>
      <c r="K2587" s="36" t="s">
        <v>249</v>
      </c>
      <c r="L2587" s="39">
        <v>44179</v>
      </c>
      <c r="M2587" s="39">
        <v>44188</v>
      </c>
      <c r="N2587" s="36" t="s">
        <v>1406</v>
      </c>
      <c r="O2587" s="36" t="s">
        <v>137</v>
      </c>
      <c r="P2587" s="37">
        <v>0.43740000000000001</v>
      </c>
      <c r="Q2587" s="36" t="s">
        <v>677</v>
      </c>
      <c r="R2587" s="36" t="s">
        <v>682</v>
      </c>
      <c r="S2587" s="4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</row>
    <row r="2588" spans="2:37">
      <c r="B2588" s="36" t="s">
        <v>12129</v>
      </c>
      <c r="C2588" s="36" t="s">
        <v>8024</v>
      </c>
      <c r="D2588" s="36" t="s">
        <v>8025</v>
      </c>
      <c r="E2588" s="36" t="s">
        <v>4879</v>
      </c>
      <c r="F2588" s="36" t="s">
        <v>679</v>
      </c>
      <c r="G2588" s="36" t="s">
        <v>692</v>
      </c>
      <c r="H2588" s="36" t="s">
        <v>675</v>
      </c>
      <c r="I2588" s="37">
        <v>3</v>
      </c>
      <c r="J2588" s="38">
        <v>10000</v>
      </c>
      <c r="K2588" s="36" t="s">
        <v>249</v>
      </c>
      <c r="L2588" s="39">
        <v>44179</v>
      </c>
      <c r="M2588" s="39">
        <v>44188</v>
      </c>
      <c r="N2588" s="36" t="s">
        <v>1406</v>
      </c>
      <c r="O2588" s="36" t="s">
        <v>137</v>
      </c>
      <c r="P2588" s="37">
        <v>8.0000000000000004E-4</v>
      </c>
      <c r="Q2588" s="36" t="s">
        <v>677</v>
      </c>
      <c r="R2588" s="36" t="s">
        <v>682</v>
      </c>
      <c r="S2588" s="47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</row>
    <row r="2589" spans="2:37">
      <c r="B2589" s="36" t="s">
        <v>8026</v>
      </c>
      <c r="C2589" s="36" t="s">
        <v>12130</v>
      </c>
      <c r="D2589" s="36" t="s">
        <v>12131</v>
      </c>
      <c r="E2589" s="36" t="s">
        <v>4879</v>
      </c>
      <c r="F2589" s="36" t="s">
        <v>679</v>
      </c>
      <c r="G2589" s="36" t="s">
        <v>674</v>
      </c>
      <c r="H2589" s="36" t="s">
        <v>675</v>
      </c>
      <c r="I2589" s="37">
        <v>3</v>
      </c>
      <c r="J2589" s="38">
        <v>10000</v>
      </c>
      <c r="K2589" s="36" t="s">
        <v>2118</v>
      </c>
      <c r="L2589" s="39">
        <v>44179</v>
      </c>
      <c r="M2589" s="39">
        <v>44223</v>
      </c>
      <c r="N2589" s="36" t="s">
        <v>148</v>
      </c>
      <c r="O2589" s="36" t="s">
        <v>2119</v>
      </c>
      <c r="P2589" s="37">
        <v>0.45179999999999998</v>
      </c>
      <c r="Q2589" s="36" t="s">
        <v>677</v>
      </c>
      <c r="R2589" s="36" t="s">
        <v>682</v>
      </c>
      <c r="S2589" s="47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</row>
    <row r="2590" spans="2:37">
      <c r="B2590" s="36" t="s">
        <v>8027</v>
      </c>
      <c r="C2590" s="36" t="s">
        <v>8028</v>
      </c>
      <c r="D2590" s="36" t="s">
        <v>8029</v>
      </c>
      <c r="E2590" s="36" t="s">
        <v>4879</v>
      </c>
      <c r="F2590" s="36" t="s">
        <v>679</v>
      </c>
      <c r="G2590" s="36" t="s">
        <v>692</v>
      </c>
      <c r="H2590" s="36" t="s">
        <v>675</v>
      </c>
      <c r="I2590" s="37">
        <v>3</v>
      </c>
      <c r="J2590" s="38">
        <v>10000</v>
      </c>
      <c r="K2590" s="36" t="s">
        <v>2118</v>
      </c>
      <c r="L2590" s="39">
        <v>44179</v>
      </c>
      <c r="M2590" s="39">
        <v>44223</v>
      </c>
      <c r="N2590" s="36" t="s">
        <v>148</v>
      </c>
      <c r="O2590" s="36" t="s">
        <v>2119</v>
      </c>
      <c r="P2590" s="37">
        <v>3.7000000000000002E-3</v>
      </c>
      <c r="Q2590" s="36" t="s">
        <v>677</v>
      </c>
      <c r="R2590" s="36" t="s">
        <v>682</v>
      </c>
      <c r="S2590" s="47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</row>
    <row r="2591" spans="2:37">
      <c r="B2591" s="36" t="s">
        <v>8030</v>
      </c>
      <c r="C2591" s="36" t="s">
        <v>12132</v>
      </c>
      <c r="D2591" s="36" t="s">
        <v>4576</v>
      </c>
      <c r="E2591" s="36" t="s">
        <v>4879</v>
      </c>
      <c r="F2591" s="36" t="s">
        <v>679</v>
      </c>
      <c r="G2591" s="36" t="s">
        <v>674</v>
      </c>
      <c r="H2591" s="36" t="s">
        <v>675</v>
      </c>
      <c r="I2591" s="37">
        <v>3</v>
      </c>
      <c r="J2591" s="38">
        <v>10000</v>
      </c>
      <c r="K2591" s="36" t="s">
        <v>142</v>
      </c>
      <c r="L2591" s="39">
        <v>44179</v>
      </c>
      <c r="M2591" s="39">
        <v>44279</v>
      </c>
      <c r="N2591" s="36" t="s">
        <v>143</v>
      </c>
      <c r="O2591" s="36" t="s">
        <v>1800</v>
      </c>
      <c r="P2591" s="37">
        <v>0.4672</v>
      </c>
      <c r="Q2591" s="36" t="s">
        <v>677</v>
      </c>
      <c r="R2591" s="36" t="s">
        <v>682</v>
      </c>
      <c r="S2591" s="47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</row>
    <row r="2592" spans="2:37">
      <c r="B2592" s="36" t="s">
        <v>8031</v>
      </c>
      <c r="C2592" s="36" t="s">
        <v>4499</v>
      </c>
      <c r="D2592" s="36" t="s">
        <v>4577</v>
      </c>
      <c r="E2592" s="36" t="s">
        <v>4879</v>
      </c>
      <c r="F2592" s="36" t="s">
        <v>679</v>
      </c>
      <c r="G2592" s="36" t="s">
        <v>692</v>
      </c>
      <c r="H2592" s="36" t="s">
        <v>675</v>
      </c>
      <c r="I2592" s="37">
        <v>3</v>
      </c>
      <c r="J2592" s="38">
        <v>10000</v>
      </c>
      <c r="K2592" s="36" t="s">
        <v>142</v>
      </c>
      <c r="L2592" s="39">
        <v>44179</v>
      </c>
      <c r="M2592" s="39">
        <v>44279</v>
      </c>
      <c r="N2592" s="36" t="s">
        <v>143</v>
      </c>
      <c r="O2592" s="36" t="s">
        <v>1800</v>
      </c>
      <c r="P2592" s="37">
        <v>1.6799999999999999E-2</v>
      </c>
      <c r="Q2592" s="36" t="s">
        <v>677</v>
      </c>
      <c r="R2592" s="36" t="s">
        <v>682</v>
      </c>
      <c r="S2592" s="47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</row>
    <row r="2593" spans="2:37">
      <c r="B2593" s="36" t="s">
        <v>8032</v>
      </c>
      <c r="C2593" s="36" t="s">
        <v>4500</v>
      </c>
      <c r="D2593" s="36" t="s">
        <v>8033</v>
      </c>
      <c r="E2593" s="36" t="s">
        <v>4879</v>
      </c>
      <c r="F2593" s="36" t="s">
        <v>679</v>
      </c>
      <c r="G2593" s="36" t="s">
        <v>674</v>
      </c>
      <c r="H2593" s="36" t="s">
        <v>675</v>
      </c>
      <c r="I2593" s="37">
        <v>3</v>
      </c>
      <c r="J2593" s="38">
        <v>10000</v>
      </c>
      <c r="K2593" s="36" t="s">
        <v>147</v>
      </c>
      <c r="L2593" s="39">
        <v>44179</v>
      </c>
      <c r="M2593" s="39">
        <v>44370</v>
      </c>
      <c r="N2593" s="36" t="s">
        <v>146</v>
      </c>
      <c r="O2593" s="36" t="s">
        <v>2036</v>
      </c>
      <c r="P2593" s="37">
        <v>0.49819999999999998</v>
      </c>
      <c r="Q2593" s="36" t="s">
        <v>677</v>
      </c>
      <c r="R2593" s="36" t="s">
        <v>682</v>
      </c>
      <c r="S2593" s="47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</row>
    <row r="2594" spans="2:37">
      <c r="B2594" s="36" t="s">
        <v>12133</v>
      </c>
      <c r="C2594" s="36" t="s">
        <v>12134</v>
      </c>
      <c r="D2594" s="36" t="s">
        <v>8034</v>
      </c>
      <c r="E2594" s="36" t="s">
        <v>4879</v>
      </c>
      <c r="F2594" s="36" t="s">
        <v>679</v>
      </c>
      <c r="G2594" s="36" t="s">
        <v>692</v>
      </c>
      <c r="H2594" s="36" t="s">
        <v>675</v>
      </c>
      <c r="I2594" s="37">
        <v>3</v>
      </c>
      <c r="J2594" s="38">
        <v>10000</v>
      </c>
      <c r="K2594" s="36" t="s">
        <v>147</v>
      </c>
      <c r="L2594" s="39">
        <v>44179</v>
      </c>
      <c r="M2594" s="39">
        <v>44370</v>
      </c>
      <c r="N2594" s="36" t="s">
        <v>146</v>
      </c>
      <c r="O2594" s="36" t="s">
        <v>2036</v>
      </c>
      <c r="P2594" s="37">
        <v>4.2900000000000001E-2</v>
      </c>
      <c r="Q2594" s="36" t="s">
        <v>677</v>
      </c>
      <c r="R2594" s="36" t="s">
        <v>682</v>
      </c>
      <c r="S2594" s="47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</row>
    <row r="2595" spans="2:37">
      <c r="B2595" s="36" t="s">
        <v>12135</v>
      </c>
      <c r="C2595" s="36" t="s">
        <v>8035</v>
      </c>
      <c r="D2595" s="36" t="s">
        <v>12136</v>
      </c>
      <c r="E2595" s="36" t="s">
        <v>4879</v>
      </c>
      <c r="F2595" s="36" t="s">
        <v>679</v>
      </c>
      <c r="G2595" s="36" t="s">
        <v>674</v>
      </c>
      <c r="H2595" s="36" t="s">
        <v>675</v>
      </c>
      <c r="I2595" s="37">
        <v>3.1</v>
      </c>
      <c r="J2595" s="38">
        <v>10000</v>
      </c>
      <c r="K2595" s="36" t="s">
        <v>2209</v>
      </c>
      <c r="L2595" s="39">
        <v>44189</v>
      </c>
      <c r="M2595" s="39">
        <v>44251</v>
      </c>
      <c r="N2595" s="36" t="s">
        <v>194</v>
      </c>
      <c r="O2595" s="36" t="s">
        <v>2205</v>
      </c>
      <c r="P2595" s="37">
        <v>0.4148</v>
      </c>
      <c r="Q2595" s="36" t="s">
        <v>677</v>
      </c>
      <c r="R2595" s="36" t="s">
        <v>682</v>
      </c>
      <c r="S2595" s="47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</row>
    <row r="2596" spans="2:37">
      <c r="B2596" s="36" t="s">
        <v>8036</v>
      </c>
      <c r="C2596" s="36" t="s">
        <v>12137</v>
      </c>
      <c r="D2596" s="36" t="s">
        <v>8037</v>
      </c>
      <c r="E2596" s="36" t="s">
        <v>4879</v>
      </c>
      <c r="F2596" s="36" t="s">
        <v>679</v>
      </c>
      <c r="G2596" s="36" t="s">
        <v>674</v>
      </c>
      <c r="H2596" s="36" t="s">
        <v>675</v>
      </c>
      <c r="I2596" s="37">
        <v>3.2</v>
      </c>
      <c r="J2596" s="38">
        <v>10000</v>
      </c>
      <c r="K2596" s="36" t="s">
        <v>2209</v>
      </c>
      <c r="L2596" s="39">
        <v>44189</v>
      </c>
      <c r="M2596" s="39">
        <v>44251</v>
      </c>
      <c r="N2596" s="36" t="s">
        <v>194</v>
      </c>
      <c r="O2596" s="36" t="s">
        <v>2205</v>
      </c>
      <c r="P2596" s="37">
        <v>0.3241</v>
      </c>
      <c r="Q2596" s="36" t="s">
        <v>677</v>
      </c>
      <c r="R2596" s="36" t="s">
        <v>682</v>
      </c>
      <c r="S2596" s="47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</row>
    <row r="2597" spans="2:37">
      <c r="B2597" s="36" t="s">
        <v>8038</v>
      </c>
      <c r="C2597" s="36" t="s">
        <v>645</v>
      </c>
      <c r="D2597" s="36" t="s">
        <v>8039</v>
      </c>
      <c r="E2597" s="36" t="s">
        <v>4879</v>
      </c>
      <c r="F2597" s="36" t="s">
        <v>679</v>
      </c>
      <c r="G2597" s="36" t="s">
        <v>674</v>
      </c>
      <c r="H2597" s="36" t="s">
        <v>675</v>
      </c>
      <c r="I2597" s="37">
        <v>3.3</v>
      </c>
      <c r="J2597" s="38">
        <v>10000</v>
      </c>
      <c r="K2597" s="36" t="s">
        <v>2209</v>
      </c>
      <c r="L2597" s="39">
        <v>44189</v>
      </c>
      <c r="M2597" s="39">
        <v>44251</v>
      </c>
      <c r="N2597" s="36" t="s">
        <v>194</v>
      </c>
      <c r="O2597" s="36" t="s">
        <v>2205</v>
      </c>
      <c r="P2597" s="37">
        <v>0.24099999999999999</v>
      </c>
      <c r="Q2597" s="36" t="s">
        <v>677</v>
      </c>
      <c r="R2597" s="36" t="s">
        <v>682</v>
      </c>
      <c r="S2597" s="4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</row>
    <row r="2598" spans="2:37">
      <c r="B2598" s="36" t="s">
        <v>646</v>
      </c>
      <c r="C2598" s="36" t="s">
        <v>8040</v>
      </c>
      <c r="D2598" s="36" t="s">
        <v>8041</v>
      </c>
      <c r="E2598" s="36" t="s">
        <v>4879</v>
      </c>
      <c r="F2598" s="36" t="s">
        <v>679</v>
      </c>
      <c r="G2598" s="36" t="s">
        <v>674</v>
      </c>
      <c r="H2598" s="36" t="s">
        <v>675</v>
      </c>
      <c r="I2598" s="37">
        <v>3.4</v>
      </c>
      <c r="J2598" s="38">
        <v>10000</v>
      </c>
      <c r="K2598" s="36" t="s">
        <v>2209</v>
      </c>
      <c r="L2598" s="39">
        <v>44189</v>
      </c>
      <c r="M2598" s="39">
        <v>44251</v>
      </c>
      <c r="N2598" s="36" t="s">
        <v>194</v>
      </c>
      <c r="O2598" s="36" t="s">
        <v>2205</v>
      </c>
      <c r="P2598" s="37">
        <v>0.16470000000000001</v>
      </c>
      <c r="Q2598" s="36" t="s">
        <v>677</v>
      </c>
      <c r="R2598" s="36" t="s">
        <v>682</v>
      </c>
      <c r="S2598" s="47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</row>
    <row r="2599" spans="2:37">
      <c r="B2599" s="36" t="s">
        <v>4501</v>
      </c>
      <c r="C2599" s="36" t="s">
        <v>4502</v>
      </c>
      <c r="D2599" s="36" t="s">
        <v>2685</v>
      </c>
      <c r="E2599" s="36" t="s">
        <v>4879</v>
      </c>
      <c r="F2599" s="36" t="s">
        <v>679</v>
      </c>
      <c r="G2599" s="36" t="s">
        <v>674</v>
      </c>
      <c r="H2599" s="36" t="s">
        <v>675</v>
      </c>
      <c r="I2599" s="37">
        <v>3.5</v>
      </c>
      <c r="J2599" s="38">
        <v>10000</v>
      </c>
      <c r="K2599" s="36" t="s">
        <v>2209</v>
      </c>
      <c r="L2599" s="39">
        <v>44189</v>
      </c>
      <c r="M2599" s="39">
        <v>44251</v>
      </c>
      <c r="N2599" s="36" t="s">
        <v>194</v>
      </c>
      <c r="O2599" s="36" t="s">
        <v>2205</v>
      </c>
      <c r="P2599" s="37">
        <v>0.10730000000000001</v>
      </c>
      <c r="Q2599" s="36" t="s">
        <v>677</v>
      </c>
      <c r="R2599" s="36" t="s">
        <v>682</v>
      </c>
      <c r="S2599" s="47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</row>
    <row r="2600" spans="2:37">
      <c r="B2600" s="36" t="s">
        <v>12138</v>
      </c>
      <c r="C2600" s="36" t="s">
        <v>12139</v>
      </c>
      <c r="D2600" s="36" t="s">
        <v>12140</v>
      </c>
      <c r="E2600" s="36" t="s">
        <v>4879</v>
      </c>
      <c r="F2600" s="36" t="s">
        <v>679</v>
      </c>
      <c r="G2600" s="36" t="s">
        <v>674</v>
      </c>
      <c r="H2600" s="36" t="s">
        <v>675</v>
      </c>
      <c r="I2600" s="37">
        <v>3.6</v>
      </c>
      <c r="J2600" s="38">
        <v>10000</v>
      </c>
      <c r="K2600" s="36" t="s">
        <v>2209</v>
      </c>
      <c r="L2600" s="39">
        <v>44189</v>
      </c>
      <c r="M2600" s="39">
        <v>44251</v>
      </c>
      <c r="N2600" s="36" t="s">
        <v>194</v>
      </c>
      <c r="O2600" s="36" t="s">
        <v>2205</v>
      </c>
      <c r="P2600" s="37">
        <v>6.8599999999999994E-2</v>
      </c>
      <c r="Q2600" s="36" t="s">
        <v>677</v>
      </c>
      <c r="R2600" s="36" t="s">
        <v>682</v>
      </c>
      <c r="S2600" s="47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</row>
    <row r="2601" spans="2:37">
      <c r="B2601" s="36" t="s">
        <v>8042</v>
      </c>
      <c r="C2601" s="36" t="s">
        <v>647</v>
      </c>
      <c r="D2601" s="36" t="s">
        <v>8043</v>
      </c>
      <c r="E2601" s="36" t="s">
        <v>4879</v>
      </c>
      <c r="F2601" s="36" t="s">
        <v>679</v>
      </c>
      <c r="G2601" s="36" t="s">
        <v>674</v>
      </c>
      <c r="H2601" s="36" t="s">
        <v>675</v>
      </c>
      <c r="I2601" s="37">
        <v>3.7</v>
      </c>
      <c r="J2601" s="38">
        <v>10000</v>
      </c>
      <c r="K2601" s="36" t="s">
        <v>2209</v>
      </c>
      <c r="L2601" s="39">
        <v>44189</v>
      </c>
      <c r="M2601" s="39">
        <v>44251</v>
      </c>
      <c r="N2601" s="36" t="s">
        <v>194</v>
      </c>
      <c r="O2601" s="36" t="s">
        <v>2205</v>
      </c>
      <c r="P2601" s="37">
        <v>4.4400000000000002E-2</v>
      </c>
      <c r="Q2601" s="36" t="s">
        <v>677</v>
      </c>
      <c r="R2601" s="36" t="s">
        <v>682</v>
      </c>
      <c r="S2601" s="47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</row>
    <row r="2602" spans="2:37">
      <c r="B2602" s="36" t="s">
        <v>4503</v>
      </c>
      <c r="C2602" s="36" t="s">
        <v>4504</v>
      </c>
      <c r="D2602" s="36" t="s">
        <v>8044</v>
      </c>
      <c r="E2602" s="36" t="s">
        <v>4879</v>
      </c>
      <c r="F2602" s="36" t="s">
        <v>679</v>
      </c>
      <c r="G2602" s="36" t="s">
        <v>674</v>
      </c>
      <c r="H2602" s="36" t="s">
        <v>675</v>
      </c>
      <c r="I2602" s="37">
        <v>3.8</v>
      </c>
      <c r="J2602" s="38">
        <v>10000</v>
      </c>
      <c r="K2602" s="36" t="s">
        <v>12141</v>
      </c>
      <c r="L2602" s="39">
        <v>44189</v>
      </c>
      <c r="M2602" s="39">
        <v>44251</v>
      </c>
      <c r="N2602" s="36" t="s">
        <v>194</v>
      </c>
      <c r="O2602" s="36" t="s">
        <v>2205</v>
      </c>
      <c r="P2602" s="37">
        <v>2.92E-2</v>
      </c>
      <c r="Q2602" s="36" t="s">
        <v>677</v>
      </c>
      <c r="R2602" s="36" t="s">
        <v>682</v>
      </c>
      <c r="S2602" s="47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</row>
    <row r="2603" spans="2:37">
      <c r="B2603" s="36" t="s">
        <v>12142</v>
      </c>
      <c r="C2603" s="36" t="s">
        <v>4505</v>
      </c>
      <c r="D2603" s="36" t="s">
        <v>4506</v>
      </c>
      <c r="E2603" s="36" t="s">
        <v>4879</v>
      </c>
      <c r="F2603" s="36" t="s">
        <v>679</v>
      </c>
      <c r="G2603" s="36" t="s">
        <v>674</v>
      </c>
      <c r="H2603" s="36" t="s">
        <v>675</v>
      </c>
      <c r="I2603" s="37">
        <v>3.9</v>
      </c>
      <c r="J2603" s="38">
        <v>10000</v>
      </c>
      <c r="K2603" s="36" t="s">
        <v>2209</v>
      </c>
      <c r="L2603" s="39">
        <v>44189</v>
      </c>
      <c r="M2603" s="39">
        <v>44251</v>
      </c>
      <c r="N2603" s="36" t="s">
        <v>194</v>
      </c>
      <c r="O2603" s="36" t="s">
        <v>2205</v>
      </c>
      <c r="P2603" s="37">
        <v>2.01E-2</v>
      </c>
      <c r="Q2603" s="36" t="s">
        <v>677</v>
      </c>
      <c r="R2603" s="36" t="s">
        <v>682</v>
      </c>
      <c r="S2603" s="47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</row>
    <row r="2604" spans="2:37">
      <c r="B2604" s="36" t="s">
        <v>8045</v>
      </c>
      <c r="C2604" s="36" t="s">
        <v>8046</v>
      </c>
      <c r="D2604" s="36" t="s">
        <v>2686</v>
      </c>
      <c r="E2604" s="36" t="s">
        <v>4879</v>
      </c>
      <c r="F2604" s="36" t="s">
        <v>679</v>
      </c>
      <c r="G2604" s="36" t="s">
        <v>692</v>
      </c>
      <c r="H2604" s="36" t="s">
        <v>675</v>
      </c>
      <c r="I2604" s="37">
        <v>3.1</v>
      </c>
      <c r="J2604" s="38">
        <v>10000</v>
      </c>
      <c r="K2604" s="36" t="s">
        <v>2209</v>
      </c>
      <c r="L2604" s="39">
        <v>44189</v>
      </c>
      <c r="M2604" s="39">
        <v>44251</v>
      </c>
      <c r="N2604" s="36" t="s">
        <v>194</v>
      </c>
      <c r="O2604" s="36" t="s">
        <v>2205</v>
      </c>
      <c r="P2604" s="37">
        <v>1.21E-2</v>
      </c>
      <c r="Q2604" s="36" t="s">
        <v>677</v>
      </c>
      <c r="R2604" s="36" t="s">
        <v>682</v>
      </c>
      <c r="S2604" s="47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</row>
    <row r="2605" spans="2:37">
      <c r="B2605" s="36" t="s">
        <v>12143</v>
      </c>
      <c r="C2605" s="36" t="s">
        <v>12144</v>
      </c>
      <c r="D2605" s="36" t="s">
        <v>8047</v>
      </c>
      <c r="E2605" s="36" t="s">
        <v>4879</v>
      </c>
      <c r="F2605" s="36" t="s">
        <v>679</v>
      </c>
      <c r="G2605" s="36" t="s">
        <v>692</v>
      </c>
      <c r="H2605" s="36" t="s">
        <v>675</v>
      </c>
      <c r="I2605" s="37">
        <v>3.2</v>
      </c>
      <c r="J2605" s="38">
        <v>10000</v>
      </c>
      <c r="K2605" s="36" t="s">
        <v>2209</v>
      </c>
      <c r="L2605" s="39">
        <v>44189</v>
      </c>
      <c r="M2605" s="39">
        <v>44251</v>
      </c>
      <c r="N2605" s="36" t="s">
        <v>194</v>
      </c>
      <c r="O2605" s="36" t="s">
        <v>2205</v>
      </c>
      <c r="P2605" s="37">
        <v>0.02</v>
      </c>
      <c r="Q2605" s="36" t="s">
        <v>677</v>
      </c>
      <c r="R2605" s="36" t="s">
        <v>682</v>
      </c>
      <c r="S2605" s="47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</row>
    <row r="2606" spans="2:37">
      <c r="B2606" s="36" t="s">
        <v>8048</v>
      </c>
      <c r="C2606" s="36" t="s">
        <v>4507</v>
      </c>
      <c r="D2606" s="36" t="s">
        <v>4508</v>
      </c>
      <c r="E2606" s="36" t="s">
        <v>4879</v>
      </c>
      <c r="F2606" s="36" t="s">
        <v>679</v>
      </c>
      <c r="G2606" s="36" t="s">
        <v>692</v>
      </c>
      <c r="H2606" s="36" t="s">
        <v>675</v>
      </c>
      <c r="I2606" s="37">
        <v>3.3</v>
      </c>
      <c r="J2606" s="38">
        <v>10000</v>
      </c>
      <c r="K2606" s="36" t="s">
        <v>2209</v>
      </c>
      <c r="L2606" s="39">
        <v>44189</v>
      </c>
      <c r="M2606" s="39">
        <v>44251</v>
      </c>
      <c r="N2606" s="36" t="s">
        <v>194</v>
      </c>
      <c r="O2606" s="36" t="s">
        <v>2205</v>
      </c>
      <c r="P2606" s="37">
        <v>3.4099999999999998E-2</v>
      </c>
      <c r="Q2606" s="36" t="s">
        <v>677</v>
      </c>
      <c r="R2606" s="36" t="s">
        <v>682</v>
      </c>
      <c r="S2606" s="47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</row>
    <row r="2607" spans="2:37">
      <c r="B2607" s="36" t="s">
        <v>12145</v>
      </c>
      <c r="C2607" s="36" t="s">
        <v>4509</v>
      </c>
      <c r="D2607" s="36" t="s">
        <v>12146</v>
      </c>
      <c r="E2607" s="36" t="s">
        <v>4879</v>
      </c>
      <c r="F2607" s="36" t="s">
        <v>679</v>
      </c>
      <c r="G2607" s="36" t="s">
        <v>692</v>
      </c>
      <c r="H2607" s="36" t="s">
        <v>675</v>
      </c>
      <c r="I2607" s="37">
        <v>3.4</v>
      </c>
      <c r="J2607" s="38">
        <v>10000</v>
      </c>
      <c r="K2607" s="36" t="s">
        <v>2209</v>
      </c>
      <c r="L2607" s="39">
        <v>44189</v>
      </c>
      <c r="M2607" s="39">
        <v>44251</v>
      </c>
      <c r="N2607" s="36" t="s">
        <v>194</v>
      </c>
      <c r="O2607" s="36" t="s">
        <v>2205</v>
      </c>
      <c r="P2607" s="37">
        <v>5.9900000000000002E-2</v>
      </c>
      <c r="Q2607" s="36" t="s">
        <v>677</v>
      </c>
      <c r="R2607" s="36" t="s">
        <v>682</v>
      </c>
      <c r="S2607" s="4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</row>
    <row r="2608" spans="2:37">
      <c r="B2608" s="36" t="s">
        <v>12147</v>
      </c>
      <c r="C2608" s="36" t="s">
        <v>12148</v>
      </c>
      <c r="D2608" s="36" t="s">
        <v>4510</v>
      </c>
      <c r="E2608" s="36" t="s">
        <v>4879</v>
      </c>
      <c r="F2608" s="36" t="s">
        <v>679</v>
      </c>
      <c r="G2608" s="36" t="s">
        <v>692</v>
      </c>
      <c r="H2608" s="36" t="s">
        <v>675</v>
      </c>
      <c r="I2608" s="37">
        <v>3.5</v>
      </c>
      <c r="J2608" s="38">
        <v>10000</v>
      </c>
      <c r="K2608" s="36" t="s">
        <v>2209</v>
      </c>
      <c r="L2608" s="39">
        <v>44189</v>
      </c>
      <c r="M2608" s="39">
        <v>44251</v>
      </c>
      <c r="N2608" s="36" t="s">
        <v>194</v>
      </c>
      <c r="O2608" s="36" t="s">
        <v>2205</v>
      </c>
      <c r="P2608" s="37">
        <v>0.10199999999999999</v>
      </c>
      <c r="Q2608" s="36" t="s">
        <v>677</v>
      </c>
      <c r="R2608" s="36" t="s">
        <v>682</v>
      </c>
      <c r="S2608" s="47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</row>
    <row r="2609" spans="2:37">
      <c r="B2609" s="36" t="s">
        <v>4511</v>
      </c>
      <c r="C2609" s="36" t="s">
        <v>12149</v>
      </c>
      <c r="D2609" s="36" t="s">
        <v>12150</v>
      </c>
      <c r="E2609" s="36" t="s">
        <v>4879</v>
      </c>
      <c r="F2609" s="36" t="s">
        <v>679</v>
      </c>
      <c r="G2609" s="36" t="s">
        <v>692</v>
      </c>
      <c r="H2609" s="36" t="s">
        <v>675</v>
      </c>
      <c r="I2609" s="37">
        <v>3.6</v>
      </c>
      <c r="J2609" s="38">
        <v>10000</v>
      </c>
      <c r="K2609" s="36" t="s">
        <v>2209</v>
      </c>
      <c r="L2609" s="39">
        <v>44189</v>
      </c>
      <c r="M2609" s="39">
        <v>44251</v>
      </c>
      <c r="N2609" s="36" t="s">
        <v>194</v>
      </c>
      <c r="O2609" s="36" t="s">
        <v>2205</v>
      </c>
      <c r="P2609" s="37">
        <v>0.1608</v>
      </c>
      <c r="Q2609" s="36" t="s">
        <v>677</v>
      </c>
      <c r="R2609" s="36" t="s">
        <v>682</v>
      </c>
      <c r="S2609" s="47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</row>
    <row r="2610" spans="2:37">
      <c r="B2610" s="36" t="s">
        <v>648</v>
      </c>
      <c r="C2610" s="36" t="s">
        <v>8049</v>
      </c>
      <c r="D2610" s="36" t="s">
        <v>8050</v>
      </c>
      <c r="E2610" s="36" t="s">
        <v>4879</v>
      </c>
      <c r="F2610" s="36" t="s">
        <v>679</v>
      </c>
      <c r="G2610" s="36" t="s">
        <v>692</v>
      </c>
      <c r="H2610" s="36" t="s">
        <v>675</v>
      </c>
      <c r="I2610" s="37">
        <v>3.7</v>
      </c>
      <c r="J2610" s="38">
        <v>10000</v>
      </c>
      <c r="K2610" s="36" t="s">
        <v>2209</v>
      </c>
      <c r="L2610" s="39">
        <v>44189</v>
      </c>
      <c r="M2610" s="39">
        <v>44251</v>
      </c>
      <c r="N2610" s="36" t="s">
        <v>194</v>
      </c>
      <c r="O2610" s="36" t="s">
        <v>2205</v>
      </c>
      <c r="P2610" s="37">
        <v>0.2369</v>
      </c>
      <c r="Q2610" s="36" t="s">
        <v>677</v>
      </c>
      <c r="R2610" s="36" t="s">
        <v>682</v>
      </c>
      <c r="S2610" s="47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</row>
    <row r="2611" spans="2:37">
      <c r="B2611" s="36" t="s">
        <v>8051</v>
      </c>
      <c r="C2611" s="36" t="s">
        <v>8052</v>
      </c>
      <c r="D2611" s="36" t="s">
        <v>4512</v>
      </c>
      <c r="E2611" s="36" t="s">
        <v>4879</v>
      </c>
      <c r="F2611" s="36" t="s">
        <v>679</v>
      </c>
      <c r="G2611" s="36" t="s">
        <v>692</v>
      </c>
      <c r="H2611" s="36" t="s">
        <v>675</v>
      </c>
      <c r="I2611" s="37">
        <v>3.8</v>
      </c>
      <c r="J2611" s="38">
        <v>10000</v>
      </c>
      <c r="K2611" s="36" t="s">
        <v>2209</v>
      </c>
      <c r="L2611" s="39">
        <v>44189</v>
      </c>
      <c r="M2611" s="39">
        <v>44251</v>
      </c>
      <c r="N2611" s="36" t="s">
        <v>194</v>
      </c>
      <c r="O2611" s="36" t="s">
        <v>2205</v>
      </c>
      <c r="P2611" s="37">
        <v>0.32050000000000001</v>
      </c>
      <c r="Q2611" s="36" t="s">
        <v>677</v>
      </c>
      <c r="R2611" s="36" t="s">
        <v>682</v>
      </c>
      <c r="S2611" s="47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</row>
    <row r="2612" spans="2:37">
      <c r="B2612" s="36" t="s">
        <v>12151</v>
      </c>
      <c r="C2612" s="36" t="s">
        <v>8053</v>
      </c>
      <c r="D2612" s="36" t="s">
        <v>8054</v>
      </c>
      <c r="E2612" s="36" t="s">
        <v>4879</v>
      </c>
      <c r="F2612" s="36" t="s">
        <v>679</v>
      </c>
      <c r="G2612" s="36" t="s">
        <v>692</v>
      </c>
      <c r="H2612" s="36" t="s">
        <v>675</v>
      </c>
      <c r="I2612" s="37">
        <v>3.9</v>
      </c>
      <c r="J2612" s="38">
        <v>10000</v>
      </c>
      <c r="K2612" s="36" t="s">
        <v>2209</v>
      </c>
      <c r="L2612" s="39">
        <v>44189</v>
      </c>
      <c r="M2612" s="39">
        <v>44251</v>
      </c>
      <c r="N2612" s="36" t="s">
        <v>194</v>
      </c>
      <c r="O2612" s="36" t="s">
        <v>2205</v>
      </c>
      <c r="P2612" s="37">
        <v>0.41570000000000001</v>
      </c>
      <c r="Q2612" s="36" t="s">
        <v>677</v>
      </c>
      <c r="R2612" s="36" t="s">
        <v>682</v>
      </c>
      <c r="S2612" s="47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</row>
    <row r="2613" spans="2:37">
      <c r="B2613" s="36" t="s">
        <v>8055</v>
      </c>
      <c r="C2613" s="36" t="s">
        <v>8056</v>
      </c>
      <c r="D2613" s="36" t="s">
        <v>8057</v>
      </c>
      <c r="E2613" s="36" t="s">
        <v>4879</v>
      </c>
      <c r="F2613" s="36" t="s">
        <v>679</v>
      </c>
      <c r="G2613" s="36" t="s">
        <v>674</v>
      </c>
      <c r="H2613" s="36" t="s">
        <v>675</v>
      </c>
      <c r="I2613" s="37">
        <v>4</v>
      </c>
      <c r="J2613" s="38">
        <v>10000</v>
      </c>
      <c r="K2613" s="36" t="s">
        <v>2209</v>
      </c>
      <c r="L2613" s="39">
        <v>44196</v>
      </c>
      <c r="M2613" s="39">
        <v>44251</v>
      </c>
      <c r="N2613" s="36" t="s">
        <v>194</v>
      </c>
      <c r="O2613" s="36" t="s">
        <v>2205</v>
      </c>
      <c r="P2613" s="37">
        <v>0.01</v>
      </c>
      <c r="Q2613" s="36" t="s">
        <v>677</v>
      </c>
      <c r="R2613" s="36" t="s">
        <v>682</v>
      </c>
      <c r="S2613" s="47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</row>
    <row r="2614" spans="2:37">
      <c r="B2614" s="36" t="s">
        <v>12152</v>
      </c>
      <c r="C2614" s="36" t="s">
        <v>4513</v>
      </c>
      <c r="D2614" s="36" t="s">
        <v>12153</v>
      </c>
      <c r="E2614" s="36" t="s">
        <v>4879</v>
      </c>
      <c r="F2614" s="36" t="s">
        <v>679</v>
      </c>
      <c r="G2614" s="36" t="s">
        <v>692</v>
      </c>
      <c r="H2614" s="36" t="s">
        <v>675</v>
      </c>
      <c r="I2614" s="37">
        <v>4</v>
      </c>
      <c r="J2614" s="38">
        <v>10000</v>
      </c>
      <c r="K2614" s="36" t="s">
        <v>2209</v>
      </c>
      <c r="L2614" s="39">
        <v>44196</v>
      </c>
      <c r="M2614" s="39">
        <v>44251</v>
      </c>
      <c r="N2614" s="36" t="s">
        <v>194</v>
      </c>
      <c r="O2614" s="36" t="s">
        <v>2205</v>
      </c>
      <c r="P2614" s="37">
        <v>0.437</v>
      </c>
      <c r="Q2614" s="36" t="s">
        <v>677</v>
      </c>
      <c r="R2614" s="36" t="s">
        <v>682</v>
      </c>
      <c r="S2614" s="47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</row>
    <row r="2615" spans="2:37">
      <c r="B2615" s="36" t="s">
        <v>12154</v>
      </c>
      <c r="C2615" s="36" t="s">
        <v>12155</v>
      </c>
      <c r="D2615" s="36" t="s">
        <v>649</v>
      </c>
      <c r="E2615" s="36" t="s">
        <v>4879</v>
      </c>
      <c r="F2615" s="36" t="s">
        <v>679</v>
      </c>
      <c r="G2615" s="36" t="s">
        <v>674</v>
      </c>
      <c r="H2615" s="36" t="s">
        <v>675</v>
      </c>
      <c r="I2615" s="37">
        <v>4.0999999999999996</v>
      </c>
      <c r="J2615" s="38">
        <v>10000</v>
      </c>
      <c r="K2615" s="36" t="s">
        <v>2118</v>
      </c>
      <c r="L2615" s="39">
        <v>44202</v>
      </c>
      <c r="M2615" s="39">
        <v>44223</v>
      </c>
      <c r="N2615" s="36" t="s">
        <v>148</v>
      </c>
      <c r="O2615" s="36" t="s">
        <v>2119</v>
      </c>
      <c r="P2615" s="37">
        <v>2.8E-3</v>
      </c>
      <c r="Q2615" s="36" t="s">
        <v>677</v>
      </c>
      <c r="R2615" s="36" t="s">
        <v>682</v>
      </c>
      <c r="S2615" s="47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</row>
    <row r="2616" spans="2:37">
      <c r="B2616" s="36" t="s">
        <v>12156</v>
      </c>
      <c r="C2616" s="36" t="s">
        <v>8058</v>
      </c>
      <c r="D2616" s="36" t="s">
        <v>650</v>
      </c>
      <c r="E2616" s="36" t="s">
        <v>4879</v>
      </c>
      <c r="F2616" s="36" t="s">
        <v>679</v>
      </c>
      <c r="G2616" s="36" t="s">
        <v>692</v>
      </c>
      <c r="H2616" s="36" t="s">
        <v>675</v>
      </c>
      <c r="I2616" s="37">
        <v>4.0999999999999996</v>
      </c>
      <c r="J2616" s="38">
        <v>10000</v>
      </c>
      <c r="K2616" s="36" t="s">
        <v>2118</v>
      </c>
      <c r="L2616" s="39">
        <v>44202</v>
      </c>
      <c r="M2616" s="39">
        <v>44223</v>
      </c>
      <c r="N2616" s="36" t="s">
        <v>148</v>
      </c>
      <c r="O2616" s="36" t="s">
        <v>2119</v>
      </c>
      <c r="P2616" s="37">
        <v>0.42899999999999999</v>
      </c>
      <c r="Q2616" s="36" t="s">
        <v>677</v>
      </c>
      <c r="R2616" s="36" t="s">
        <v>682</v>
      </c>
      <c r="S2616" s="47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</row>
    <row r="2617" spans="2:37">
      <c r="B2617" s="36" t="s">
        <v>4514</v>
      </c>
      <c r="C2617" s="36" t="s">
        <v>12157</v>
      </c>
      <c r="D2617" s="36" t="s">
        <v>8059</v>
      </c>
      <c r="E2617" s="36" t="s">
        <v>4879</v>
      </c>
      <c r="F2617" s="36" t="s">
        <v>679</v>
      </c>
      <c r="G2617" s="36" t="s">
        <v>674</v>
      </c>
      <c r="H2617" s="36" t="s">
        <v>675</v>
      </c>
      <c r="I2617" s="37">
        <v>4.0999999999999996</v>
      </c>
      <c r="J2617" s="38">
        <v>10000</v>
      </c>
      <c r="K2617" s="36" t="s">
        <v>2209</v>
      </c>
      <c r="L2617" s="39">
        <v>44202</v>
      </c>
      <c r="M2617" s="39">
        <v>44251</v>
      </c>
      <c r="N2617" s="36" t="s">
        <v>194</v>
      </c>
      <c r="O2617" s="36" t="s">
        <v>2205</v>
      </c>
      <c r="P2617" s="37">
        <v>1.37E-2</v>
      </c>
      <c r="Q2617" s="36" t="s">
        <v>677</v>
      </c>
      <c r="R2617" s="36" t="s">
        <v>682</v>
      </c>
      <c r="S2617" s="4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</row>
    <row r="2618" spans="2:37">
      <c r="B2618" s="36" t="s">
        <v>8060</v>
      </c>
      <c r="C2618" s="36" t="s">
        <v>8061</v>
      </c>
      <c r="D2618" s="36" t="s">
        <v>8062</v>
      </c>
      <c r="E2618" s="36" t="s">
        <v>4879</v>
      </c>
      <c r="F2618" s="36" t="s">
        <v>679</v>
      </c>
      <c r="G2618" s="36" t="s">
        <v>692</v>
      </c>
      <c r="H2618" s="36" t="s">
        <v>675</v>
      </c>
      <c r="I2618" s="37">
        <v>4.0999999999999996</v>
      </c>
      <c r="J2618" s="38">
        <v>10000</v>
      </c>
      <c r="K2618" s="36" t="s">
        <v>2209</v>
      </c>
      <c r="L2618" s="39">
        <v>44202</v>
      </c>
      <c r="M2618" s="39">
        <v>44251</v>
      </c>
      <c r="N2618" s="36" t="s">
        <v>194</v>
      </c>
      <c r="O2618" s="36" t="s">
        <v>2205</v>
      </c>
      <c r="P2618" s="37">
        <v>0.43740000000000001</v>
      </c>
      <c r="Q2618" s="36" t="s">
        <v>677</v>
      </c>
      <c r="R2618" s="36" t="s">
        <v>682</v>
      </c>
      <c r="S2618" s="47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</row>
    <row r="2619" spans="2:37">
      <c r="B2619" s="36" t="s">
        <v>12158</v>
      </c>
      <c r="C2619" s="36" t="s">
        <v>651</v>
      </c>
      <c r="D2619" s="36" t="s">
        <v>12159</v>
      </c>
      <c r="E2619" s="36" t="s">
        <v>4879</v>
      </c>
      <c r="F2619" s="36" t="s">
        <v>679</v>
      </c>
      <c r="G2619" s="36" t="s">
        <v>674</v>
      </c>
      <c r="H2619" s="36" t="s">
        <v>675</v>
      </c>
      <c r="I2619" s="37">
        <v>4.0999999999999996</v>
      </c>
      <c r="J2619" s="38">
        <v>10000</v>
      </c>
      <c r="K2619" s="36" t="s">
        <v>142</v>
      </c>
      <c r="L2619" s="39">
        <v>44202</v>
      </c>
      <c r="M2619" s="39">
        <v>44279</v>
      </c>
      <c r="N2619" s="36" t="s">
        <v>143</v>
      </c>
      <c r="O2619" s="36" t="s">
        <v>1800</v>
      </c>
      <c r="P2619" s="37">
        <v>2.7799999999999998E-2</v>
      </c>
      <c r="Q2619" s="36" t="s">
        <v>677</v>
      </c>
      <c r="R2619" s="36" t="s">
        <v>682</v>
      </c>
      <c r="S2619" s="47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</row>
    <row r="2620" spans="2:37">
      <c r="B2620" s="36" t="s">
        <v>8063</v>
      </c>
      <c r="C2620" s="36" t="s">
        <v>8064</v>
      </c>
      <c r="D2620" s="36" t="s">
        <v>8065</v>
      </c>
      <c r="E2620" s="36" t="s">
        <v>4879</v>
      </c>
      <c r="F2620" s="36" t="s">
        <v>679</v>
      </c>
      <c r="G2620" s="36" t="s">
        <v>692</v>
      </c>
      <c r="H2620" s="36" t="s">
        <v>675</v>
      </c>
      <c r="I2620" s="37">
        <v>4.0999999999999996</v>
      </c>
      <c r="J2620" s="38">
        <v>10000</v>
      </c>
      <c r="K2620" s="36" t="s">
        <v>142</v>
      </c>
      <c r="L2620" s="39">
        <v>44202</v>
      </c>
      <c r="M2620" s="39">
        <v>44279</v>
      </c>
      <c r="N2620" s="36" t="s">
        <v>143</v>
      </c>
      <c r="O2620" s="36" t="s">
        <v>1800</v>
      </c>
      <c r="P2620" s="37">
        <v>0.44600000000000001</v>
      </c>
      <c r="Q2620" s="36" t="s">
        <v>677</v>
      </c>
      <c r="R2620" s="36" t="s">
        <v>682</v>
      </c>
      <c r="S2620" s="47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</row>
    <row r="2621" spans="2:37">
      <c r="B2621" s="36" t="s">
        <v>8066</v>
      </c>
      <c r="C2621" s="36" t="s">
        <v>12160</v>
      </c>
      <c r="D2621" s="36" t="s">
        <v>8067</v>
      </c>
      <c r="E2621" s="36" t="s">
        <v>4879</v>
      </c>
      <c r="F2621" s="36" t="s">
        <v>679</v>
      </c>
      <c r="G2621" s="36" t="s">
        <v>674</v>
      </c>
      <c r="H2621" s="36" t="s">
        <v>675</v>
      </c>
      <c r="I2621" s="37">
        <v>4.0999999999999996</v>
      </c>
      <c r="J2621" s="38">
        <v>10000</v>
      </c>
      <c r="K2621" s="36" t="s">
        <v>147</v>
      </c>
      <c r="L2621" s="39">
        <v>44202</v>
      </c>
      <c r="M2621" s="39">
        <v>44370</v>
      </c>
      <c r="N2621" s="36" t="s">
        <v>146</v>
      </c>
      <c r="O2621" s="36" t="s">
        <v>2036</v>
      </c>
      <c r="P2621" s="37">
        <v>8.1900000000000001E-2</v>
      </c>
      <c r="Q2621" s="36" t="s">
        <v>677</v>
      </c>
      <c r="R2621" s="36" t="s">
        <v>682</v>
      </c>
      <c r="S2621" s="47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</row>
    <row r="2622" spans="2:37">
      <c r="B2622" s="36" t="s">
        <v>12161</v>
      </c>
      <c r="C2622" s="36" t="s">
        <v>8068</v>
      </c>
      <c r="D2622" s="36" t="s">
        <v>8069</v>
      </c>
      <c r="E2622" s="36" t="s">
        <v>4879</v>
      </c>
      <c r="F2622" s="36" t="s">
        <v>679</v>
      </c>
      <c r="G2622" s="36" t="s">
        <v>692</v>
      </c>
      <c r="H2622" s="36" t="s">
        <v>675</v>
      </c>
      <c r="I2622" s="37">
        <v>4.0999999999999996</v>
      </c>
      <c r="J2622" s="38">
        <v>10000</v>
      </c>
      <c r="K2622" s="36" t="s">
        <v>147</v>
      </c>
      <c r="L2622" s="39">
        <v>44202</v>
      </c>
      <c r="M2622" s="39">
        <v>44370</v>
      </c>
      <c r="N2622" s="36" t="s">
        <v>146</v>
      </c>
      <c r="O2622" s="36" t="s">
        <v>2036</v>
      </c>
      <c r="P2622" s="37">
        <v>0.47</v>
      </c>
      <c r="Q2622" s="36" t="s">
        <v>677</v>
      </c>
      <c r="R2622" s="36" t="s">
        <v>682</v>
      </c>
      <c r="S2622" s="47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</row>
    <row r="2623" spans="2:37">
      <c r="B2623" s="36" t="s">
        <v>12162</v>
      </c>
      <c r="C2623" s="36" t="s">
        <v>8070</v>
      </c>
      <c r="D2623" s="36" t="s">
        <v>8071</v>
      </c>
      <c r="E2623" s="36" t="s">
        <v>4879</v>
      </c>
      <c r="F2623" s="36" t="s">
        <v>679</v>
      </c>
      <c r="G2623" s="36" t="s">
        <v>674</v>
      </c>
      <c r="H2623" s="36" t="s">
        <v>675</v>
      </c>
      <c r="I2623" s="37">
        <v>4.2</v>
      </c>
      <c r="J2623" s="38">
        <v>10000</v>
      </c>
      <c r="K2623" s="36" t="s">
        <v>2118</v>
      </c>
      <c r="L2623" s="39">
        <v>44204</v>
      </c>
      <c r="M2623" s="39">
        <v>44223</v>
      </c>
      <c r="N2623" s="36" t="s">
        <v>148</v>
      </c>
      <c r="O2623" s="36" t="s">
        <v>2119</v>
      </c>
      <c r="P2623" s="37">
        <v>1.2500000000000001E-2</v>
      </c>
      <c r="Q2623" s="36" t="s">
        <v>677</v>
      </c>
      <c r="R2623" s="36" t="s">
        <v>682</v>
      </c>
      <c r="S2623" s="47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</row>
    <row r="2624" spans="2:37">
      <c r="B2624" s="36" t="s">
        <v>8072</v>
      </c>
      <c r="C2624" s="36" t="s">
        <v>8073</v>
      </c>
      <c r="D2624" s="36" t="s">
        <v>4515</v>
      </c>
      <c r="E2624" s="36" t="s">
        <v>4879</v>
      </c>
      <c r="F2624" s="36" t="s">
        <v>679</v>
      </c>
      <c r="G2624" s="36" t="s">
        <v>692</v>
      </c>
      <c r="H2624" s="36" t="s">
        <v>675</v>
      </c>
      <c r="I2624" s="37">
        <v>4.2</v>
      </c>
      <c r="J2624" s="38">
        <v>10000</v>
      </c>
      <c r="K2624" s="36" t="s">
        <v>2118</v>
      </c>
      <c r="L2624" s="39">
        <v>44204</v>
      </c>
      <c r="M2624" s="39">
        <v>44223</v>
      </c>
      <c r="N2624" s="36" t="s">
        <v>148</v>
      </c>
      <c r="O2624" s="36" t="s">
        <v>2119</v>
      </c>
      <c r="P2624" s="37">
        <v>0.40260000000000001</v>
      </c>
      <c r="Q2624" s="36" t="s">
        <v>677</v>
      </c>
      <c r="R2624" s="36" t="s">
        <v>682</v>
      </c>
      <c r="S2624" s="47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</row>
    <row r="2625" spans="2:37">
      <c r="B2625" s="36" t="s">
        <v>8074</v>
      </c>
      <c r="C2625" s="36" t="s">
        <v>12163</v>
      </c>
      <c r="D2625" s="36" t="s">
        <v>12164</v>
      </c>
      <c r="E2625" s="36" t="s">
        <v>4879</v>
      </c>
      <c r="F2625" s="36" t="s">
        <v>679</v>
      </c>
      <c r="G2625" s="36" t="s">
        <v>674</v>
      </c>
      <c r="H2625" s="36" t="s">
        <v>675</v>
      </c>
      <c r="I2625" s="37">
        <v>4.2</v>
      </c>
      <c r="J2625" s="38">
        <v>10000</v>
      </c>
      <c r="K2625" s="36" t="s">
        <v>2209</v>
      </c>
      <c r="L2625" s="39">
        <v>44204</v>
      </c>
      <c r="M2625" s="39">
        <v>44251</v>
      </c>
      <c r="N2625" s="36" t="s">
        <v>194</v>
      </c>
      <c r="O2625" s="36" t="s">
        <v>2205</v>
      </c>
      <c r="P2625" s="37">
        <v>2.9700000000000001E-2</v>
      </c>
      <c r="Q2625" s="36" t="s">
        <v>677</v>
      </c>
      <c r="R2625" s="36" t="s">
        <v>682</v>
      </c>
      <c r="S2625" s="47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</row>
    <row r="2626" spans="2:37">
      <c r="B2626" s="36" t="s">
        <v>4516</v>
      </c>
      <c r="C2626" s="36" t="s">
        <v>12165</v>
      </c>
      <c r="D2626" s="36" t="s">
        <v>12166</v>
      </c>
      <c r="E2626" s="36" t="s">
        <v>4879</v>
      </c>
      <c r="F2626" s="36" t="s">
        <v>679</v>
      </c>
      <c r="G2626" s="36" t="s">
        <v>692</v>
      </c>
      <c r="H2626" s="36" t="s">
        <v>675</v>
      </c>
      <c r="I2626" s="37">
        <v>4.2</v>
      </c>
      <c r="J2626" s="38">
        <v>10000</v>
      </c>
      <c r="K2626" s="36" t="s">
        <v>2209</v>
      </c>
      <c r="L2626" s="39">
        <v>44204</v>
      </c>
      <c r="M2626" s="39">
        <v>44251</v>
      </c>
      <c r="N2626" s="36" t="s">
        <v>194</v>
      </c>
      <c r="O2626" s="36" t="s">
        <v>2205</v>
      </c>
      <c r="P2626" s="37">
        <v>0.42309999999999998</v>
      </c>
      <c r="Q2626" s="36" t="s">
        <v>677</v>
      </c>
      <c r="R2626" s="36" t="s">
        <v>682</v>
      </c>
      <c r="S2626" s="47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</row>
    <row r="2627" spans="2:37">
      <c r="B2627" s="36" t="s">
        <v>652</v>
      </c>
      <c r="C2627" s="36" t="s">
        <v>12167</v>
      </c>
      <c r="D2627" s="36" t="s">
        <v>12168</v>
      </c>
      <c r="E2627" s="36" t="s">
        <v>4879</v>
      </c>
      <c r="F2627" s="36" t="s">
        <v>679</v>
      </c>
      <c r="G2627" s="36" t="s">
        <v>674</v>
      </c>
      <c r="H2627" s="36" t="s">
        <v>675</v>
      </c>
      <c r="I2627" s="37">
        <v>4.2</v>
      </c>
      <c r="J2627" s="38">
        <v>10000</v>
      </c>
      <c r="K2627" s="36" t="s">
        <v>142</v>
      </c>
      <c r="L2627" s="39">
        <v>44204</v>
      </c>
      <c r="M2627" s="39">
        <v>44279</v>
      </c>
      <c r="N2627" s="36" t="s">
        <v>143</v>
      </c>
      <c r="O2627" s="36" t="s">
        <v>1800</v>
      </c>
      <c r="P2627" s="37">
        <v>4.4499999999999998E-2</v>
      </c>
      <c r="Q2627" s="36" t="s">
        <v>677</v>
      </c>
      <c r="R2627" s="36" t="s">
        <v>682</v>
      </c>
      <c r="S2627" s="4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</row>
    <row r="2628" spans="2:37">
      <c r="B2628" s="36" t="s">
        <v>8075</v>
      </c>
      <c r="C2628" s="36" t="s">
        <v>8076</v>
      </c>
      <c r="D2628" s="36" t="s">
        <v>4578</v>
      </c>
      <c r="E2628" s="36" t="s">
        <v>4879</v>
      </c>
      <c r="F2628" s="36" t="s">
        <v>679</v>
      </c>
      <c r="G2628" s="36" t="s">
        <v>692</v>
      </c>
      <c r="H2628" s="36" t="s">
        <v>675</v>
      </c>
      <c r="I2628" s="37">
        <v>4.2</v>
      </c>
      <c r="J2628" s="38">
        <v>10000</v>
      </c>
      <c r="K2628" s="36" t="s">
        <v>142</v>
      </c>
      <c r="L2628" s="39">
        <v>44204</v>
      </c>
      <c r="M2628" s="39">
        <v>44279</v>
      </c>
      <c r="N2628" s="36" t="s">
        <v>143</v>
      </c>
      <c r="O2628" s="36" t="s">
        <v>1800</v>
      </c>
      <c r="P2628" s="37">
        <v>0.44209999999999999</v>
      </c>
      <c r="Q2628" s="36" t="s">
        <v>677</v>
      </c>
      <c r="R2628" s="36" t="s">
        <v>682</v>
      </c>
      <c r="S2628" s="47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</row>
    <row r="2629" spans="2:37">
      <c r="B2629" s="36" t="s">
        <v>8077</v>
      </c>
      <c r="C2629" s="36" t="s">
        <v>8078</v>
      </c>
      <c r="D2629" s="36" t="s">
        <v>12169</v>
      </c>
      <c r="E2629" s="36" t="s">
        <v>4879</v>
      </c>
      <c r="F2629" s="36" t="s">
        <v>679</v>
      </c>
      <c r="G2629" s="36" t="s">
        <v>674</v>
      </c>
      <c r="H2629" s="36" t="s">
        <v>675</v>
      </c>
      <c r="I2629" s="37">
        <v>4.2</v>
      </c>
      <c r="J2629" s="38">
        <v>10000</v>
      </c>
      <c r="K2629" s="36" t="s">
        <v>147</v>
      </c>
      <c r="L2629" s="39">
        <v>44204</v>
      </c>
      <c r="M2629" s="39">
        <v>44370</v>
      </c>
      <c r="N2629" s="36" t="s">
        <v>146</v>
      </c>
      <c r="O2629" s="36" t="s">
        <v>2036</v>
      </c>
      <c r="P2629" s="37">
        <v>0.109</v>
      </c>
      <c r="Q2629" s="36" t="s">
        <v>677</v>
      </c>
      <c r="R2629" s="36" t="s">
        <v>682</v>
      </c>
      <c r="S2629" s="47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</row>
    <row r="2630" spans="2:37">
      <c r="B2630" s="36" t="s">
        <v>8079</v>
      </c>
      <c r="C2630" s="36" t="s">
        <v>12170</v>
      </c>
      <c r="D2630" s="36" t="s">
        <v>8080</v>
      </c>
      <c r="E2630" s="36" t="s">
        <v>4879</v>
      </c>
      <c r="F2630" s="36" t="s">
        <v>679</v>
      </c>
      <c r="G2630" s="36" t="s">
        <v>692</v>
      </c>
      <c r="H2630" s="36" t="s">
        <v>675</v>
      </c>
      <c r="I2630" s="37">
        <v>4.2</v>
      </c>
      <c r="J2630" s="38">
        <v>10000</v>
      </c>
      <c r="K2630" s="36" t="s">
        <v>147</v>
      </c>
      <c r="L2630" s="39">
        <v>44204</v>
      </c>
      <c r="M2630" s="39">
        <v>44370</v>
      </c>
      <c r="N2630" s="36" t="s">
        <v>146</v>
      </c>
      <c r="O2630" s="36" t="s">
        <v>2036</v>
      </c>
      <c r="P2630" s="37">
        <v>0.48530000000000001</v>
      </c>
      <c r="Q2630" s="36" t="s">
        <v>677</v>
      </c>
      <c r="R2630" s="36" t="s">
        <v>682</v>
      </c>
      <c r="S2630" s="47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</row>
    <row r="2631" spans="2:37">
      <c r="B2631" s="36" t="s">
        <v>8081</v>
      </c>
      <c r="C2631" s="36" t="s">
        <v>8082</v>
      </c>
      <c r="D2631" s="36" t="s">
        <v>8083</v>
      </c>
      <c r="E2631" s="36" t="s">
        <v>4879</v>
      </c>
      <c r="F2631" s="36" t="s">
        <v>679</v>
      </c>
      <c r="G2631" s="36" t="s">
        <v>674</v>
      </c>
      <c r="H2631" s="36" t="s">
        <v>675</v>
      </c>
      <c r="I2631" s="37">
        <v>4.3</v>
      </c>
      <c r="J2631" s="38">
        <v>10000</v>
      </c>
      <c r="K2631" s="36" t="s">
        <v>2118</v>
      </c>
      <c r="L2631" s="39">
        <v>44209</v>
      </c>
      <c r="M2631" s="39">
        <v>44223</v>
      </c>
      <c r="N2631" s="36" t="s">
        <v>148</v>
      </c>
      <c r="O2631" s="36" t="s">
        <v>2119</v>
      </c>
      <c r="P2631" s="37">
        <v>7.3000000000000001E-3</v>
      </c>
      <c r="Q2631" s="36" t="s">
        <v>677</v>
      </c>
      <c r="R2631" s="36" t="s">
        <v>682</v>
      </c>
      <c r="S2631" s="47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</row>
    <row r="2632" spans="2:37">
      <c r="B2632" s="36" t="s">
        <v>8084</v>
      </c>
      <c r="C2632" s="36" t="s">
        <v>4517</v>
      </c>
      <c r="D2632" s="36" t="s">
        <v>4518</v>
      </c>
      <c r="E2632" s="36" t="s">
        <v>4879</v>
      </c>
      <c r="F2632" s="36" t="s">
        <v>679</v>
      </c>
      <c r="G2632" s="36" t="s">
        <v>692</v>
      </c>
      <c r="H2632" s="36" t="s">
        <v>675</v>
      </c>
      <c r="I2632" s="37">
        <v>4.3</v>
      </c>
      <c r="J2632" s="38">
        <v>10000</v>
      </c>
      <c r="K2632" s="36" t="s">
        <v>2118</v>
      </c>
      <c r="L2632" s="39">
        <v>44209</v>
      </c>
      <c r="M2632" s="39">
        <v>44223</v>
      </c>
      <c r="N2632" s="36" t="s">
        <v>148</v>
      </c>
      <c r="O2632" s="36" t="s">
        <v>2119</v>
      </c>
      <c r="P2632" s="37">
        <v>0.40100000000000002</v>
      </c>
      <c r="Q2632" s="36" t="s">
        <v>677</v>
      </c>
      <c r="R2632" s="36" t="s">
        <v>682</v>
      </c>
      <c r="S2632" s="47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</row>
    <row r="2633" spans="2:37">
      <c r="B2633" s="36" t="s">
        <v>8085</v>
      </c>
      <c r="C2633" s="36" t="s">
        <v>8086</v>
      </c>
      <c r="D2633" s="36" t="s">
        <v>12171</v>
      </c>
      <c r="E2633" s="36" t="s">
        <v>4879</v>
      </c>
      <c r="F2633" s="36" t="s">
        <v>679</v>
      </c>
      <c r="G2633" s="36" t="s">
        <v>674</v>
      </c>
      <c r="H2633" s="36" t="s">
        <v>675</v>
      </c>
      <c r="I2633" s="37">
        <v>4.3</v>
      </c>
      <c r="J2633" s="38">
        <v>10000</v>
      </c>
      <c r="K2633" s="36" t="s">
        <v>2209</v>
      </c>
      <c r="L2633" s="39">
        <v>44209</v>
      </c>
      <c r="M2633" s="39">
        <v>44251</v>
      </c>
      <c r="N2633" s="36" t="s">
        <v>194</v>
      </c>
      <c r="O2633" s="36" t="s">
        <v>2205</v>
      </c>
      <c r="P2633" s="37">
        <v>2.6800000000000001E-2</v>
      </c>
      <c r="Q2633" s="36" t="s">
        <v>677</v>
      </c>
      <c r="R2633" s="36" t="s">
        <v>682</v>
      </c>
      <c r="S2633" s="47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</row>
    <row r="2634" spans="2:37">
      <c r="B2634" s="36" t="s">
        <v>4519</v>
      </c>
      <c r="C2634" s="36" t="s">
        <v>12172</v>
      </c>
      <c r="D2634" s="36" t="s">
        <v>2687</v>
      </c>
      <c r="E2634" s="36" t="s">
        <v>4879</v>
      </c>
      <c r="F2634" s="36" t="s">
        <v>679</v>
      </c>
      <c r="G2634" s="36" t="s">
        <v>692</v>
      </c>
      <c r="H2634" s="36" t="s">
        <v>675</v>
      </c>
      <c r="I2634" s="37">
        <v>4.3</v>
      </c>
      <c r="J2634" s="38">
        <v>10000</v>
      </c>
      <c r="K2634" s="36" t="s">
        <v>2209</v>
      </c>
      <c r="L2634" s="39">
        <v>44209</v>
      </c>
      <c r="M2634" s="39">
        <v>44251</v>
      </c>
      <c r="N2634" s="36" t="s">
        <v>194</v>
      </c>
      <c r="O2634" s="36" t="s">
        <v>2205</v>
      </c>
      <c r="P2634" s="37">
        <v>0.41970000000000002</v>
      </c>
      <c r="Q2634" s="36" t="s">
        <v>9548</v>
      </c>
      <c r="R2634" s="36" t="s">
        <v>682</v>
      </c>
      <c r="S2634" s="47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</row>
    <row r="2635" spans="2:37">
      <c r="B2635" s="36" t="s">
        <v>12173</v>
      </c>
      <c r="C2635" s="36" t="s">
        <v>653</v>
      </c>
      <c r="D2635" s="36" t="s">
        <v>12174</v>
      </c>
      <c r="E2635" s="36" t="s">
        <v>4879</v>
      </c>
      <c r="F2635" s="36" t="s">
        <v>679</v>
      </c>
      <c r="G2635" s="36" t="s">
        <v>674</v>
      </c>
      <c r="H2635" s="36" t="s">
        <v>675</v>
      </c>
      <c r="I2635" s="37">
        <v>4.3</v>
      </c>
      <c r="J2635" s="38">
        <v>10000</v>
      </c>
      <c r="K2635" s="36" t="s">
        <v>142</v>
      </c>
      <c r="L2635" s="39">
        <v>44209</v>
      </c>
      <c r="M2635" s="39">
        <v>44279</v>
      </c>
      <c r="N2635" s="36" t="s">
        <v>143</v>
      </c>
      <c r="O2635" s="36" t="s">
        <v>1800</v>
      </c>
      <c r="P2635" s="37">
        <v>4.4999999999999998E-2</v>
      </c>
      <c r="Q2635" s="36" t="s">
        <v>677</v>
      </c>
      <c r="R2635" s="36" t="s">
        <v>682</v>
      </c>
      <c r="S2635" s="47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</row>
    <row r="2636" spans="2:37">
      <c r="B2636" s="36" t="s">
        <v>12175</v>
      </c>
      <c r="C2636" s="36" t="s">
        <v>4520</v>
      </c>
      <c r="D2636" s="36" t="s">
        <v>8087</v>
      </c>
      <c r="E2636" s="36" t="s">
        <v>4879</v>
      </c>
      <c r="F2636" s="36" t="s">
        <v>679</v>
      </c>
      <c r="G2636" s="36" t="s">
        <v>692</v>
      </c>
      <c r="H2636" s="36" t="s">
        <v>675</v>
      </c>
      <c r="I2636" s="37">
        <v>4.3</v>
      </c>
      <c r="J2636" s="38">
        <v>10000</v>
      </c>
      <c r="K2636" s="36" t="s">
        <v>142</v>
      </c>
      <c r="L2636" s="39">
        <v>44209</v>
      </c>
      <c r="M2636" s="39">
        <v>44279</v>
      </c>
      <c r="N2636" s="36" t="s">
        <v>143</v>
      </c>
      <c r="O2636" s="36" t="s">
        <v>1800</v>
      </c>
      <c r="P2636" s="37">
        <v>0.43740000000000001</v>
      </c>
      <c r="Q2636" s="36" t="s">
        <v>677</v>
      </c>
      <c r="R2636" s="36" t="s">
        <v>682</v>
      </c>
      <c r="S2636" s="47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</row>
    <row r="2637" spans="2:37">
      <c r="B2637" s="36" t="s">
        <v>8088</v>
      </c>
      <c r="C2637" s="36" t="s">
        <v>12176</v>
      </c>
      <c r="D2637" s="36" t="s">
        <v>8089</v>
      </c>
      <c r="E2637" s="36" t="s">
        <v>4879</v>
      </c>
      <c r="F2637" s="36" t="s">
        <v>679</v>
      </c>
      <c r="G2637" s="36" t="s">
        <v>674</v>
      </c>
      <c r="H2637" s="36" t="s">
        <v>675</v>
      </c>
      <c r="I2637" s="37">
        <v>4.3</v>
      </c>
      <c r="J2637" s="38">
        <v>10000</v>
      </c>
      <c r="K2637" s="36" t="s">
        <v>147</v>
      </c>
      <c r="L2637" s="39">
        <v>44209</v>
      </c>
      <c r="M2637" s="39">
        <v>44370</v>
      </c>
      <c r="N2637" s="36" t="s">
        <v>146</v>
      </c>
      <c r="O2637" s="36" t="s">
        <v>2036</v>
      </c>
      <c r="P2637" s="37">
        <v>0.1125</v>
      </c>
      <c r="Q2637" s="36" t="s">
        <v>677</v>
      </c>
      <c r="R2637" s="36" t="s">
        <v>682</v>
      </c>
      <c r="S2637" s="4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</row>
    <row r="2638" spans="2:37">
      <c r="B2638" s="36" t="s">
        <v>654</v>
      </c>
      <c r="C2638" s="36" t="s">
        <v>8090</v>
      </c>
      <c r="D2638" s="36" t="s">
        <v>12177</v>
      </c>
      <c r="E2638" s="36" t="s">
        <v>4879</v>
      </c>
      <c r="F2638" s="36" t="s">
        <v>679</v>
      </c>
      <c r="G2638" s="36" t="s">
        <v>692</v>
      </c>
      <c r="H2638" s="36" t="s">
        <v>675</v>
      </c>
      <c r="I2638" s="37">
        <v>4.3</v>
      </c>
      <c r="J2638" s="38">
        <v>10000</v>
      </c>
      <c r="K2638" s="36" t="s">
        <v>147</v>
      </c>
      <c r="L2638" s="39">
        <v>44209</v>
      </c>
      <c r="M2638" s="39">
        <v>44370</v>
      </c>
      <c r="N2638" s="36" t="s">
        <v>146</v>
      </c>
      <c r="O2638" s="36" t="s">
        <v>2036</v>
      </c>
      <c r="P2638" s="37">
        <v>0.47010000000000002</v>
      </c>
      <c r="Q2638" s="36" t="s">
        <v>677</v>
      </c>
      <c r="R2638" s="36" t="s">
        <v>682</v>
      </c>
      <c r="S2638" s="47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</row>
    <row r="2639" spans="2:37">
      <c r="B2639" s="36" t="s">
        <v>8091</v>
      </c>
      <c r="C2639" s="36" t="s">
        <v>4521</v>
      </c>
      <c r="D2639" s="36" t="s">
        <v>12178</v>
      </c>
      <c r="E2639" s="36" t="s">
        <v>4879</v>
      </c>
      <c r="F2639" s="36" t="s">
        <v>679</v>
      </c>
      <c r="G2639" s="36" t="s">
        <v>674</v>
      </c>
      <c r="H2639" s="36" t="s">
        <v>675</v>
      </c>
      <c r="I2639" s="37">
        <v>3.4</v>
      </c>
      <c r="J2639" s="38">
        <v>10000</v>
      </c>
      <c r="K2639" s="36" t="s">
        <v>655</v>
      </c>
      <c r="L2639" s="39">
        <v>44224</v>
      </c>
      <c r="M2639" s="39">
        <v>44461</v>
      </c>
      <c r="N2639" s="36" t="s">
        <v>656</v>
      </c>
      <c r="O2639" s="36" t="s">
        <v>657</v>
      </c>
      <c r="P2639" s="37">
        <v>0.53549999999999998</v>
      </c>
      <c r="Q2639" s="36" t="s">
        <v>677</v>
      </c>
      <c r="R2639" s="36" t="s">
        <v>292</v>
      </c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</row>
    <row r="2640" spans="2:37">
      <c r="B2640" s="36" t="s">
        <v>8092</v>
      </c>
      <c r="C2640" s="36" t="s">
        <v>4522</v>
      </c>
      <c r="D2640" s="36" t="s">
        <v>8093</v>
      </c>
      <c r="E2640" s="36" t="s">
        <v>4879</v>
      </c>
      <c r="F2640" s="36" t="s">
        <v>679</v>
      </c>
      <c r="G2640" s="36" t="s">
        <v>674</v>
      </c>
      <c r="H2640" s="36" t="s">
        <v>675</v>
      </c>
      <c r="I2640" s="37">
        <v>3.5</v>
      </c>
      <c r="J2640" s="38">
        <v>10000</v>
      </c>
      <c r="K2640" s="36" t="s">
        <v>655</v>
      </c>
      <c r="L2640" s="39">
        <v>44224</v>
      </c>
      <c r="M2640" s="39">
        <v>44461</v>
      </c>
      <c r="N2640" s="36" t="s">
        <v>656</v>
      </c>
      <c r="O2640" s="36" t="s">
        <v>657</v>
      </c>
      <c r="P2640" s="37">
        <v>0.46889999999999998</v>
      </c>
      <c r="Q2640" s="36" t="s">
        <v>677</v>
      </c>
      <c r="R2640" s="36" t="s">
        <v>292</v>
      </c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</row>
    <row r="2641" spans="2:37">
      <c r="B2641" s="36" t="s">
        <v>12179</v>
      </c>
      <c r="C2641" s="36" t="s">
        <v>8094</v>
      </c>
      <c r="D2641" s="36" t="s">
        <v>8095</v>
      </c>
      <c r="E2641" s="36" t="s">
        <v>4879</v>
      </c>
      <c r="F2641" s="36" t="s">
        <v>679</v>
      </c>
      <c r="G2641" s="36" t="s">
        <v>674</v>
      </c>
      <c r="H2641" s="36" t="s">
        <v>675</v>
      </c>
      <c r="I2641" s="37">
        <v>3.6</v>
      </c>
      <c r="J2641" s="38">
        <v>10000</v>
      </c>
      <c r="K2641" s="36" t="s">
        <v>655</v>
      </c>
      <c r="L2641" s="39">
        <v>44224</v>
      </c>
      <c r="M2641" s="39">
        <v>44461</v>
      </c>
      <c r="N2641" s="36" t="s">
        <v>656</v>
      </c>
      <c r="O2641" s="36" t="s">
        <v>657</v>
      </c>
      <c r="P2641" s="37">
        <v>0.4007</v>
      </c>
      <c r="Q2641" s="36" t="s">
        <v>677</v>
      </c>
      <c r="R2641" s="36" t="s">
        <v>292</v>
      </c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</row>
    <row r="2642" spans="2:37">
      <c r="B2642" s="36" t="s">
        <v>12180</v>
      </c>
      <c r="C2642" s="36" t="s">
        <v>8096</v>
      </c>
      <c r="D2642" s="36" t="s">
        <v>8097</v>
      </c>
      <c r="E2642" s="36" t="s">
        <v>4879</v>
      </c>
      <c r="F2642" s="36" t="s">
        <v>679</v>
      </c>
      <c r="G2642" s="36" t="s">
        <v>674</v>
      </c>
      <c r="H2642" s="36" t="s">
        <v>675</v>
      </c>
      <c r="I2642" s="37">
        <v>3.7</v>
      </c>
      <c r="J2642" s="38">
        <v>10000</v>
      </c>
      <c r="K2642" s="36" t="s">
        <v>655</v>
      </c>
      <c r="L2642" s="39">
        <v>44224</v>
      </c>
      <c r="M2642" s="39">
        <v>44461</v>
      </c>
      <c r="N2642" s="36" t="s">
        <v>656</v>
      </c>
      <c r="O2642" s="36" t="s">
        <v>657</v>
      </c>
      <c r="P2642" s="37">
        <v>0.34470000000000001</v>
      </c>
      <c r="Q2642" s="36" t="s">
        <v>677</v>
      </c>
      <c r="R2642" s="36" t="s">
        <v>292</v>
      </c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</row>
    <row r="2643" spans="2:37">
      <c r="B2643" s="36" t="s">
        <v>8098</v>
      </c>
      <c r="C2643" s="36" t="s">
        <v>8099</v>
      </c>
      <c r="D2643" s="36" t="s">
        <v>12181</v>
      </c>
      <c r="E2643" s="36" t="s">
        <v>4879</v>
      </c>
      <c r="F2643" s="36" t="s">
        <v>679</v>
      </c>
      <c r="G2643" s="36" t="s">
        <v>674</v>
      </c>
      <c r="H2643" s="36" t="s">
        <v>675</v>
      </c>
      <c r="I2643" s="37">
        <v>3.8</v>
      </c>
      <c r="J2643" s="38">
        <v>10000</v>
      </c>
      <c r="K2643" s="36" t="s">
        <v>655</v>
      </c>
      <c r="L2643" s="39">
        <v>44224</v>
      </c>
      <c r="M2643" s="39">
        <v>44461</v>
      </c>
      <c r="N2643" s="36" t="s">
        <v>656</v>
      </c>
      <c r="O2643" s="36" t="s">
        <v>657</v>
      </c>
      <c r="P2643" s="37">
        <v>0.29730000000000001</v>
      </c>
      <c r="Q2643" s="36" t="s">
        <v>677</v>
      </c>
      <c r="R2643" s="36" t="s">
        <v>292</v>
      </c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</row>
    <row r="2644" spans="2:37">
      <c r="B2644" s="36" t="s">
        <v>4523</v>
      </c>
      <c r="C2644" s="36" t="s">
        <v>8100</v>
      </c>
      <c r="D2644" s="36" t="s">
        <v>12182</v>
      </c>
      <c r="E2644" s="36" t="s">
        <v>4879</v>
      </c>
      <c r="F2644" s="36" t="s">
        <v>679</v>
      </c>
      <c r="G2644" s="36" t="s">
        <v>674</v>
      </c>
      <c r="H2644" s="36" t="s">
        <v>675</v>
      </c>
      <c r="I2644" s="37">
        <v>3.9</v>
      </c>
      <c r="J2644" s="38">
        <v>10000</v>
      </c>
      <c r="K2644" s="36" t="s">
        <v>655</v>
      </c>
      <c r="L2644" s="39">
        <v>44224</v>
      </c>
      <c r="M2644" s="39">
        <v>44461</v>
      </c>
      <c r="N2644" s="36" t="s">
        <v>656</v>
      </c>
      <c r="O2644" s="36" t="s">
        <v>657</v>
      </c>
      <c r="P2644" s="37">
        <v>0.25109999999999999</v>
      </c>
      <c r="Q2644" s="36" t="s">
        <v>677</v>
      </c>
      <c r="R2644" s="36" t="s">
        <v>292</v>
      </c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</row>
    <row r="2645" spans="2:37">
      <c r="B2645" s="36" t="s">
        <v>658</v>
      </c>
      <c r="C2645" s="36" t="s">
        <v>12183</v>
      </c>
      <c r="D2645" s="36" t="s">
        <v>8101</v>
      </c>
      <c r="E2645" s="36" t="s">
        <v>4879</v>
      </c>
      <c r="F2645" s="36" t="s">
        <v>679</v>
      </c>
      <c r="G2645" s="36" t="s">
        <v>674</v>
      </c>
      <c r="H2645" s="36" t="s">
        <v>675</v>
      </c>
      <c r="I2645" s="37">
        <v>4</v>
      </c>
      <c r="J2645" s="38">
        <v>10000</v>
      </c>
      <c r="K2645" s="36" t="s">
        <v>655</v>
      </c>
      <c r="L2645" s="39">
        <v>44224</v>
      </c>
      <c r="M2645" s="39">
        <v>44461</v>
      </c>
      <c r="N2645" s="36" t="s">
        <v>656</v>
      </c>
      <c r="O2645" s="36" t="s">
        <v>657</v>
      </c>
      <c r="P2645" s="37">
        <v>0.21299999999999999</v>
      </c>
      <c r="Q2645" s="36" t="s">
        <v>677</v>
      </c>
      <c r="R2645" s="36" t="s">
        <v>292</v>
      </c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</row>
    <row r="2646" spans="2:37">
      <c r="B2646" s="36" t="s">
        <v>8102</v>
      </c>
      <c r="C2646" s="36" t="s">
        <v>4524</v>
      </c>
      <c r="D2646" s="36" t="s">
        <v>8103</v>
      </c>
      <c r="E2646" s="36" t="s">
        <v>4879</v>
      </c>
      <c r="F2646" s="36" t="s">
        <v>679</v>
      </c>
      <c r="G2646" s="36" t="s">
        <v>674</v>
      </c>
      <c r="H2646" s="36" t="s">
        <v>675</v>
      </c>
      <c r="I2646" s="37">
        <v>4.0999999999999996</v>
      </c>
      <c r="J2646" s="38">
        <v>10000</v>
      </c>
      <c r="K2646" s="36" t="s">
        <v>655</v>
      </c>
      <c r="L2646" s="39">
        <v>44224</v>
      </c>
      <c r="M2646" s="39">
        <v>44461</v>
      </c>
      <c r="N2646" s="36" t="s">
        <v>656</v>
      </c>
      <c r="O2646" s="36" t="s">
        <v>657</v>
      </c>
      <c r="P2646" s="37">
        <v>0.18140000000000001</v>
      </c>
      <c r="Q2646" s="36" t="s">
        <v>677</v>
      </c>
      <c r="R2646" s="36" t="s">
        <v>12184</v>
      </c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</row>
    <row r="2647" spans="2:37">
      <c r="B2647" s="36" t="s">
        <v>4525</v>
      </c>
      <c r="C2647" s="36" t="s">
        <v>659</v>
      </c>
      <c r="D2647" s="36" t="s">
        <v>12185</v>
      </c>
      <c r="E2647" s="36" t="s">
        <v>4879</v>
      </c>
      <c r="F2647" s="36" t="s">
        <v>679</v>
      </c>
      <c r="G2647" s="36" t="s">
        <v>674</v>
      </c>
      <c r="H2647" s="36" t="s">
        <v>675</v>
      </c>
      <c r="I2647" s="37">
        <v>4.2</v>
      </c>
      <c r="J2647" s="38">
        <v>10000</v>
      </c>
      <c r="K2647" s="36" t="s">
        <v>655</v>
      </c>
      <c r="L2647" s="39">
        <v>44224</v>
      </c>
      <c r="M2647" s="39">
        <v>44461</v>
      </c>
      <c r="N2647" s="36" t="s">
        <v>656</v>
      </c>
      <c r="O2647" s="36" t="s">
        <v>657</v>
      </c>
      <c r="P2647" s="37">
        <v>0.15479999999999999</v>
      </c>
      <c r="Q2647" s="36" t="s">
        <v>677</v>
      </c>
      <c r="R2647" s="36" t="s">
        <v>292</v>
      </c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</row>
    <row r="2648" spans="2:37">
      <c r="B2648" s="36" t="s">
        <v>12186</v>
      </c>
      <c r="C2648" s="36" t="s">
        <v>8104</v>
      </c>
      <c r="D2648" s="36" t="s">
        <v>660</v>
      </c>
      <c r="E2648" s="36" t="s">
        <v>4879</v>
      </c>
      <c r="F2648" s="36" t="s">
        <v>679</v>
      </c>
      <c r="G2648" s="36" t="s">
        <v>692</v>
      </c>
      <c r="H2648" s="36" t="s">
        <v>675</v>
      </c>
      <c r="I2648" s="37">
        <v>3.4</v>
      </c>
      <c r="J2648" s="38">
        <v>10000</v>
      </c>
      <c r="K2648" s="36" t="s">
        <v>655</v>
      </c>
      <c r="L2648" s="39">
        <v>44224</v>
      </c>
      <c r="M2648" s="39">
        <v>44461</v>
      </c>
      <c r="N2648" s="36" t="s">
        <v>656</v>
      </c>
      <c r="O2648" s="36" t="s">
        <v>657</v>
      </c>
      <c r="P2648" s="37">
        <v>9.3399999999999997E-2</v>
      </c>
      <c r="Q2648" s="36" t="s">
        <v>677</v>
      </c>
      <c r="R2648" s="36" t="s">
        <v>292</v>
      </c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</row>
    <row r="2649" spans="2:37">
      <c r="B2649" s="36" t="s">
        <v>4526</v>
      </c>
      <c r="C2649" s="36" t="s">
        <v>8105</v>
      </c>
      <c r="D2649" s="36" t="s">
        <v>8106</v>
      </c>
      <c r="E2649" s="36" t="s">
        <v>4879</v>
      </c>
      <c r="F2649" s="36" t="s">
        <v>679</v>
      </c>
      <c r="G2649" s="36" t="s">
        <v>692</v>
      </c>
      <c r="H2649" s="36" t="s">
        <v>675</v>
      </c>
      <c r="I2649" s="37">
        <v>3.5</v>
      </c>
      <c r="J2649" s="38">
        <v>10000</v>
      </c>
      <c r="K2649" s="36" t="s">
        <v>655</v>
      </c>
      <c r="L2649" s="39">
        <v>44224</v>
      </c>
      <c r="M2649" s="39">
        <v>44461</v>
      </c>
      <c r="N2649" s="36" t="s">
        <v>656</v>
      </c>
      <c r="O2649" s="36" t="s">
        <v>657</v>
      </c>
      <c r="P2649" s="37">
        <v>0.121</v>
      </c>
      <c r="Q2649" s="36" t="s">
        <v>677</v>
      </c>
      <c r="R2649" s="36" t="s">
        <v>292</v>
      </c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</row>
    <row r="2650" spans="2:37">
      <c r="B2650" s="36" t="s">
        <v>8107</v>
      </c>
      <c r="C2650" s="36" t="s">
        <v>8108</v>
      </c>
      <c r="D2650" s="36" t="s">
        <v>12187</v>
      </c>
      <c r="E2650" s="36" t="s">
        <v>4879</v>
      </c>
      <c r="F2650" s="36" t="s">
        <v>679</v>
      </c>
      <c r="G2650" s="36" t="s">
        <v>692</v>
      </c>
      <c r="H2650" s="36" t="s">
        <v>675</v>
      </c>
      <c r="I2650" s="37">
        <v>3.6</v>
      </c>
      <c r="J2650" s="38">
        <v>10000</v>
      </c>
      <c r="K2650" s="36" t="s">
        <v>655</v>
      </c>
      <c r="L2650" s="39">
        <v>44224</v>
      </c>
      <c r="M2650" s="39">
        <v>44461</v>
      </c>
      <c r="N2650" s="36" t="s">
        <v>656</v>
      </c>
      <c r="O2650" s="36" t="s">
        <v>657</v>
      </c>
      <c r="P2650" s="37">
        <v>0.155</v>
      </c>
      <c r="Q2650" s="36" t="s">
        <v>677</v>
      </c>
      <c r="R2650" s="36" t="s">
        <v>292</v>
      </c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</row>
    <row r="2651" spans="2:37">
      <c r="B2651" s="36" t="s">
        <v>4527</v>
      </c>
      <c r="C2651" s="36" t="s">
        <v>12188</v>
      </c>
      <c r="D2651" s="36" t="s">
        <v>4528</v>
      </c>
      <c r="E2651" s="36" t="s">
        <v>4879</v>
      </c>
      <c r="F2651" s="36" t="s">
        <v>679</v>
      </c>
      <c r="G2651" s="36" t="s">
        <v>692</v>
      </c>
      <c r="H2651" s="36" t="s">
        <v>675</v>
      </c>
      <c r="I2651" s="37">
        <v>3.7</v>
      </c>
      <c r="J2651" s="38">
        <v>10000</v>
      </c>
      <c r="K2651" s="36" t="s">
        <v>655</v>
      </c>
      <c r="L2651" s="39">
        <v>44224</v>
      </c>
      <c r="M2651" s="39">
        <v>44461</v>
      </c>
      <c r="N2651" s="36" t="s">
        <v>656</v>
      </c>
      <c r="O2651" s="36" t="s">
        <v>657</v>
      </c>
      <c r="P2651" s="37">
        <v>0.19520000000000001</v>
      </c>
      <c r="Q2651" s="36" t="s">
        <v>677</v>
      </c>
      <c r="R2651" s="36" t="s">
        <v>292</v>
      </c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</row>
    <row r="2652" spans="2:37">
      <c r="B2652" s="36" t="s">
        <v>4529</v>
      </c>
      <c r="C2652" s="36" t="s">
        <v>12189</v>
      </c>
      <c r="D2652" s="36" t="s">
        <v>12190</v>
      </c>
      <c r="E2652" s="36" t="s">
        <v>4879</v>
      </c>
      <c r="F2652" s="36" t="s">
        <v>679</v>
      </c>
      <c r="G2652" s="36" t="s">
        <v>692</v>
      </c>
      <c r="H2652" s="36" t="s">
        <v>675</v>
      </c>
      <c r="I2652" s="37">
        <v>3.8</v>
      </c>
      <c r="J2652" s="38">
        <v>10000</v>
      </c>
      <c r="K2652" s="36" t="s">
        <v>655</v>
      </c>
      <c r="L2652" s="39">
        <v>44224</v>
      </c>
      <c r="M2652" s="39">
        <v>44461</v>
      </c>
      <c r="N2652" s="36" t="s">
        <v>656</v>
      </c>
      <c r="O2652" s="36" t="s">
        <v>657</v>
      </c>
      <c r="P2652" s="37">
        <v>0.24229999999999999</v>
      </c>
      <c r="Q2652" s="36" t="s">
        <v>677</v>
      </c>
      <c r="R2652" s="36" t="s">
        <v>292</v>
      </c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</row>
    <row r="2653" spans="2:37">
      <c r="B2653" s="36" t="s">
        <v>4530</v>
      </c>
      <c r="C2653" s="36" t="s">
        <v>12191</v>
      </c>
      <c r="D2653" s="36" t="s">
        <v>8109</v>
      </c>
      <c r="E2653" s="36" t="s">
        <v>4879</v>
      </c>
      <c r="F2653" s="36" t="s">
        <v>679</v>
      </c>
      <c r="G2653" s="36" t="s">
        <v>692</v>
      </c>
      <c r="H2653" s="36" t="s">
        <v>675</v>
      </c>
      <c r="I2653" s="37">
        <v>3.9</v>
      </c>
      <c r="J2653" s="38">
        <v>10000</v>
      </c>
      <c r="K2653" s="36" t="s">
        <v>655</v>
      </c>
      <c r="L2653" s="39">
        <v>44224</v>
      </c>
      <c r="M2653" s="39">
        <v>44461</v>
      </c>
      <c r="N2653" s="36" t="s">
        <v>656</v>
      </c>
      <c r="O2653" s="36" t="s">
        <v>657</v>
      </c>
      <c r="P2653" s="37">
        <v>0.2984</v>
      </c>
      <c r="Q2653" s="36" t="s">
        <v>677</v>
      </c>
      <c r="R2653" s="36" t="s">
        <v>292</v>
      </c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</row>
    <row r="2654" spans="2:37">
      <c r="B2654" s="36" t="s">
        <v>4531</v>
      </c>
      <c r="C2654" s="36" t="s">
        <v>8110</v>
      </c>
      <c r="D2654" s="36" t="s">
        <v>8111</v>
      </c>
      <c r="E2654" s="36" t="s">
        <v>4879</v>
      </c>
      <c r="F2654" s="36" t="s">
        <v>679</v>
      </c>
      <c r="G2654" s="36" t="s">
        <v>692</v>
      </c>
      <c r="H2654" s="36" t="s">
        <v>675</v>
      </c>
      <c r="I2654" s="37">
        <v>4</v>
      </c>
      <c r="J2654" s="38">
        <v>10000</v>
      </c>
      <c r="K2654" s="36" t="s">
        <v>655</v>
      </c>
      <c r="L2654" s="39">
        <v>44224</v>
      </c>
      <c r="M2654" s="39">
        <v>44461</v>
      </c>
      <c r="N2654" s="36" t="s">
        <v>656</v>
      </c>
      <c r="O2654" s="36" t="s">
        <v>657</v>
      </c>
      <c r="P2654" s="37">
        <v>0.36009999999999998</v>
      </c>
      <c r="Q2654" s="36" t="s">
        <v>677</v>
      </c>
      <c r="R2654" s="36" t="s">
        <v>292</v>
      </c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</row>
    <row r="2655" spans="2:37">
      <c r="B2655" s="36" t="s">
        <v>4532</v>
      </c>
      <c r="C2655" s="36" t="s">
        <v>661</v>
      </c>
      <c r="D2655" s="36" t="s">
        <v>4533</v>
      </c>
      <c r="E2655" s="36" t="s">
        <v>4879</v>
      </c>
      <c r="F2655" s="36" t="s">
        <v>679</v>
      </c>
      <c r="G2655" s="36" t="s">
        <v>692</v>
      </c>
      <c r="H2655" s="36" t="s">
        <v>675</v>
      </c>
      <c r="I2655" s="37">
        <v>4.0999999999999996</v>
      </c>
      <c r="J2655" s="38">
        <v>10000</v>
      </c>
      <c r="K2655" s="36" t="s">
        <v>655</v>
      </c>
      <c r="L2655" s="39">
        <v>44224</v>
      </c>
      <c r="M2655" s="39">
        <v>44461</v>
      </c>
      <c r="N2655" s="36" t="s">
        <v>656</v>
      </c>
      <c r="O2655" s="36" t="s">
        <v>657</v>
      </c>
      <c r="P2655" s="37">
        <v>0.42580000000000001</v>
      </c>
      <c r="Q2655" s="36" t="s">
        <v>677</v>
      </c>
      <c r="R2655" s="36" t="s">
        <v>292</v>
      </c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</row>
    <row r="2656" spans="2:37">
      <c r="B2656" s="36" t="s">
        <v>12192</v>
      </c>
      <c r="C2656" s="36" t="s">
        <v>662</v>
      </c>
      <c r="D2656" s="36" t="s">
        <v>8112</v>
      </c>
      <c r="E2656" s="36" t="s">
        <v>4879</v>
      </c>
      <c r="F2656" s="36" t="s">
        <v>679</v>
      </c>
      <c r="G2656" s="36" t="s">
        <v>692</v>
      </c>
      <c r="H2656" s="36" t="s">
        <v>675</v>
      </c>
      <c r="I2656" s="37">
        <v>4.2</v>
      </c>
      <c r="J2656" s="38">
        <v>10000</v>
      </c>
      <c r="K2656" s="36" t="s">
        <v>655</v>
      </c>
      <c r="L2656" s="39">
        <v>44224</v>
      </c>
      <c r="M2656" s="39">
        <v>44461</v>
      </c>
      <c r="N2656" s="36" t="s">
        <v>656</v>
      </c>
      <c r="O2656" s="36" t="s">
        <v>657</v>
      </c>
      <c r="P2656" s="37">
        <v>0.49869999999999998</v>
      </c>
      <c r="Q2656" s="36" t="s">
        <v>677</v>
      </c>
      <c r="R2656" s="36" t="s">
        <v>292</v>
      </c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</row>
    <row r="2657" spans="2:37">
      <c r="B2657" s="36" t="s">
        <v>8113</v>
      </c>
      <c r="C2657" s="36" t="s">
        <v>4534</v>
      </c>
      <c r="D2657" s="36" t="s">
        <v>4535</v>
      </c>
      <c r="E2657" s="36" t="s">
        <v>4879</v>
      </c>
      <c r="F2657" s="36" t="s">
        <v>679</v>
      </c>
      <c r="G2657" s="36" t="s">
        <v>674</v>
      </c>
      <c r="H2657" s="36" t="s">
        <v>675</v>
      </c>
      <c r="I2657" s="37">
        <v>3.3</v>
      </c>
      <c r="J2657" s="38">
        <v>10000</v>
      </c>
      <c r="K2657" s="36" t="s">
        <v>655</v>
      </c>
      <c r="L2657" s="39">
        <v>44225</v>
      </c>
      <c r="M2657" s="39">
        <v>44461</v>
      </c>
      <c r="N2657" s="36" t="s">
        <v>656</v>
      </c>
      <c r="O2657" s="36" t="s">
        <v>657</v>
      </c>
      <c r="P2657" s="37">
        <v>0.5585</v>
      </c>
      <c r="Q2657" s="36" t="s">
        <v>677</v>
      </c>
      <c r="R2657" s="36" t="s">
        <v>292</v>
      </c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</row>
    <row r="2658" spans="2:37">
      <c r="B2658" s="36" t="s">
        <v>12193</v>
      </c>
      <c r="C2658" s="36" t="s">
        <v>12194</v>
      </c>
      <c r="D2658" s="36" t="s">
        <v>8114</v>
      </c>
      <c r="E2658" s="36" t="s">
        <v>4879</v>
      </c>
      <c r="F2658" s="36" t="s">
        <v>679</v>
      </c>
      <c r="G2658" s="36" t="s">
        <v>692</v>
      </c>
      <c r="H2658" s="36" t="s">
        <v>675</v>
      </c>
      <c r="I2658" s="37">
        <v>3.3</v>
      </c>
      <c r="J2658" s="38">
        <v>10000</v>
      </c>
      <c r="K2658" s="36" t="s">
        <v>655</v>
      </c>
      <c r="L2658" s="39">
        <v>44225</v>
      </c>
      <c r="M2658" s="39">
        <v>44461</v>
      </c>
      <c r="N2658" s="36" t="s">
        <v>656</v>
      </c>
      <c r="O2658" s="36" t="s">
        <v>657</v>
      </c>
      <c r="P2658" s="37">
        <v>9.0200000000000002E-2</v>
      </c>
      <c r="Q2658" s="36" t="s">
        <v>677</v>
      </c>
      <c r="R2658" s="36" t="s">
        <v>292</v>
      </c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</row>
    <row r="2659" spans="2:37">
      <c r="B2659" s="36" t="s">
        <v>2688</v>
      </c>
      <c r="C2659" s="36" t="s">
        <v>4536</v>
      </c>
      <c r="D2659" s="36" t="s">
        <v>12195</v>
      </c>
      <c r="E2659" s="36" t="s">
        <v>4879</v>
      </c>
      <c r="F2659" s="36" t="s">
        <v>679</v>
      </c>
      <c r="G2659" s="36" t="s">
        <v>674</v>
      </c>
      <c r="H2659" s="36" t="s">
        <v>675</v>
      </c>
      <c r="I2659" s="37">
        <v>4.3</v>
      </c>
      <c r="J2659" s="38">
        <v>10000</v>
      </c>
      <c r="K2659" s="36" t="s">
        <v>655</v>
      </c>
      <c r="L2659" s="39">
        <v>44236</v>
      </c>
      <c r="M2659" s="39">
        <v>44461</v>
      </c>
      <c r="N2659" s="36" t="s">
        <v>656</v>
      </c>
      <c r="O2659" s="36" t="s">
        <v>657</v>
      </c>
      <c r="P2659" s="37">
        <v>0.1249</v>
      </c>
      <c r="Q2659" s="36" t="s">
        <v>677</v>
      </c>
      <c r="R2659" s="36" t="s">
        <v>292</v>
      </c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</row>
    <row r="2660" spans="2:37">
      <c r="B2660" s="36" t="s">
        <v>4537</v>
      </c>
      <c r="C2660" s="36" t="s">
        <v>4538</v>
      </c>
      <c r="D2660" s="36" t="s">
        <v>12196</v>
      </c>
      <c r="E2660" s="36" t="s">
        <v>4879</v>
      </c>
      <c r="F2660" s="36" t="s">
        <v>679</v>
      </c>
      <c r="G2660" s="36" t="s">
        <v>692</v>
      </c>
      <c r="H2660" s="36" t="s">
        <v>675</v>
      </c>
      <c r="I2660" s="37">
        <v>4.3</v>
      </c>
      <c r="J2660" s="38">
        <v>10000</v>
      </c>
      <c r="K2660" s="36" t="s">
        <v>655</v>
      </c>
      <c r="L2660" s="39">
        <v>44236</v>
      </c>
      <c r="M2660" s="39">
        <v>44461</v>
      </c>
      <c r="N2660" s="36" t="s">
        <v>656</v>
      </c>
      <c r="O2660" s="36" t="s">
        <v>657</v>
      </c>
      <c r="P2660" s="37">
        <v>0.54269999999999996</v>
      </c>
      <c r="Q2660" s="36" t="s">
        <v>677</v>
      </c>
      <c r="R2660" s="36" t="s">
        <v>292</v>
      </c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</row>
    <row r="2661" spans="2:37">
      <c r="B2661" s="36" t="s">
        <v>8115</v>
      </c>
      <c r="C2661" s="36" t="s">
        <v>8116</v>
      </c>
      <c r="D2661" s="36" t="s">
        <v>8117</v>
      </c>
      <c r="E2661" s="36" t="s">
        <v>4879</v>
      </c>
      <c r="F2661" s="36" t="s">
        <v>679</v>
      </c>
      <c r="G2661" s="36" t="s">
        <v>674</v>
      </c>
      <c r="H2661" s="36" t="s">
        <v>675</v>
      </c>
      <c r="I2661" s="37">
        <v>4.4000000000000004</v>
      </c>
      <c r="J2661" s="38">
        <v>10000</v>
      </c>
      <c r="K2661" s="36" t="s">
        <v>2209</v>
      </c>
      <c r="L2661" s="39">
        <v>44245</v>
      </c>
      <c r="M2661" s="39">
        <v>44251</v>
      </c>
      <c r="N2661" s="36" t="s">
        <v>194</v>
      </c>
      <c r="O2661" s="36" t="s">
        <v>2205</v>
      </c>
      <c r="P2661" s="37">
        <v>2.3E-3</v>
      </c>
      <c r="Q2661" s="36" t="s">
        <v>677</v>
      </c>
      <c r="R2661" s="36" t="s">
        <v>682</v>
      </c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</row>
    <row r="2662" spans="2:37">
      <c r="B2662" s="36" t="s">
        <v>4539</v>
      </c>
      <c r="C2662" s="36" t="s">
        <v>4540</v>
      </c>
      <c r="D2662" s="36" t="s">
        <v>8118</v>
      </c>
      <c r="E2662" s="36" t="s">
        <v>4879</v>
      </c>
      <c r="F2662" s="36" t="s">
        <v>679</v>
      </c>
      <c r="G2662" s="36" t="s">
        <v>692</v>
      </c>
      <c r="H2662" s="36" t="s">
        <v>675</v>
      </c>
      <c r="I2662" s="37">
        <v>4.4000000000000004</v>
      </c>
      <c r="J2662" s="38">
        <v>10000</v>
      </c>
      <c r="K2662" s="36" t="s">
        <v>2209</v>
      </c>
      <c r="L2662" s="39">
        <v>44245</v>
      </c>
      <c r="M2662" s="39">
        <v>44251</v>
      </c>
      <c r="N2662" s="36" t="s">
        <v>194</v>
      </c>
      <c r="O2662" s="36" t="s">
        <v>2205</v>
      </c>
      <c r="P2662" s="37">
        <v>0.38940000000000002</v>
      </c>
      <c r="Q2662" s="36" t="s">
        <v>677</v>
      </c>
      <c r="R2662" s="36" t="s">
        <v>682</v>
      </c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</row>
    <row r="2663" spans="2:37">
      <c r="B2663" s="36" t="s">
        <v>8119</v>
      </c>
      <c r="C2663" s="36" t="s">
        <v>2689</v>
      </c>
      <c r="D2663" s="36" t="s">
        <v>4579</v>
      </c>
      <c r="E2663" s="36" t="s">
        <v>4879</v>
      </c>
      <c r="F2663" s="36" t="s">
        <v>679</v>
      </c>
      <c r="G2663" s="36" t="s">
        <v>674</v>
      </c>
      <c r="H2663" s="36" t="s">
        <v>675</v>
      </c>
      <c r="I2663" s="37">
        <v>4.4000000000000004</v>
      </c>
      <c r="J2663" s="38">
        <v>10000</v>
      </c>
      <c r="K2663" s="36" t="s">
        <v>142</v>
      </c>
      <c r="L2663" s="39">
        <v>44245</v>
      </c>
      <c r="M2663" s="39">
        <v>44279</v>
      </c>
      <c r="N2663" s="36" t="s">
        <v>143</v>
      </c>
      <c r="O2663" s="36" t="s">
        <v>1800</v>
      </c>
      <c r="P2663" s="37">
        <v>2.3300000000000001E-2</v>
      </c>
      <c r="Q2663" s="36" t="s">
        <v>677</v>
      </c>
      <c r="R2663" s="36" t="s">
        <v>682</v>
      </c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</row>
    <row r="2664" spans="2:37">
      <c r="B2664" s="36" t="s">
        <v>4541</v>
      </c>
      <c r="C2664" s="36" t="s">
        <v>8120</v>
      </c>
      <c r="D2664" s="36" t="s">
        <v>4580</v>
      </c>
      <c r="E2664" s="36" t="s">
        <v>4879</v>
      </c>
      <c r="F2664" s="36" t="s">
        <v>679</v>
      </c>
      <c r="G2664" s="36" t="s">
        <v>692</v>
      </c>
      <c r="H2664" s="36" t="s">
        <v>675</v>
      </c>
      <c r="I2664" s="37">
        <v>4.4000000000000004</v>
      </c>
      <c r="J2664" s="38">
        <v>10000</v>
      </c>
      <c r="K2664" s="36" t="s">
        <v>142</v>
      </c>
      <c r="L2664" s="39">
        <v>44245</v>
      </c>
      <c r="M2664" s="39">
        <v>44279</v>
      </c>
      <c r="N2664" s="36" t="s">
        <v>143</v>
      </c>
      <c r="O2664" s="36" t="s">
        <v>1800</v>
      </c>
      <c r="P2664" s="37">
        <v>0.41499999999999998</v>
      </c>
      <c r="Q2664" s="36" t="s">
        <v>677</v>
      </c>
      <c r="R2664" s="36" t="s">
        <v>682</v>
      </c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</row>
    <row r="2665" spans="2:37">
      <c r="B2665" s="36" t="s">
        <v>12197</v>
      </c>
      <c r="C2665" s="36" t="s">
        <v>12198</v>
      </c>
      <c r="D2665" s="36" t="s">
        <v>8121</v>
      </c>
      <c r="E2665" s="36" t="s">
        <v>4879</v>
      </c>
      <c r="F2665" s="36" t="s">
        <v>679</v>
      </c>
      <c r="G2665" s="36" t="s">
        <v>674</v>
      </c>
      <c r="H2665" s="36" t="s">
        <v>675</v>
      </c>
      <c r="I2665" s="37">
        <v>4.4000000000000004</v>
      </c>
      <c r="J2665" s="38">
        <v>10000</v>
      </c>
      <c r="K2665" s="36" t="s">
        <v>147</v>
      </c>
      <c r="L2665" s="39">
        <v>44245</v>
      </c>
      <c r="M2665" s="39">
        <v>44370</v>
      </c>
      <c r="N2665" s="36" t="s">
        <v>12038</v>
      </c>
      <c r="O2665" s="36" t="s">
        <v>2036</v>
      </c>
      <c r="P2665" s="37">
        <v>9.35E-2</v>
      </c>
      <c r="Q2665" s="36" t="s">
        <v>677</v>
      </c>
      <c r="R2665" s="36" t="s">
        <v>682</v>
      </c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</row>
    <row r="2666" spans="2:37">
      <c r="B2666" s="36" t="s">
        <v>12199</v>
      </c>
      <c r="C2666" s="36" t="s">
        <v>8122</v>
      </c>
      <c r="D2666" s="36" t="s">
        <v>8123</v>
      </c>
      <c r="E2666" s="36" t="s">
        <v>4879</v>
      </c>
      <c r="F2666" s="36" t="s">
        <v>679</v>
      </c>
      <c r="G2666" s="36" t="s">
        <v>692</v>
      </c>
      <c r="H2666" s="36" t="s">
        <v>675</v>
      </c>
      <c r="I2666" s="37">
        <v>4.4000000000000004</v>
      </c>
      <c r="J2666" s="38">
        <v>10000</v>
      </c>
      <c r="K2666" s="36" t="s">
        <v>147</v>
      </c>
      <c r="L2666" s="39">
        <v>44245</v>
      </c>
      <c r="M2666" s="39">
        <v>44370</v>
      </c>
      <c r="N2666" s="36" t="s">
        <v>146</v>
      </c>
      <c r="O2666" s="36" t="s">
        <v>2036</v>
      </c>
      <c r="P2666" s="37">
        <v>0.48499999999999999</v>
      </c>
      <c r="Q2666" s="36" t="s">
        <v>677</v>
      </c>
      <c r="R2666" s="36" t="s">
        <v>682</v>
      </c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</row>
    <row r="2667" spans="2:37">
      <c r="B2667" s="36" t="s">
        <v>8124</v>
      </c>
      <c r="C2667" s="36" t="s">
        <v>8125</v>
      </c>
      <c r="D2667" s="36" t="s">
        <v>12200</v>
      </c>
      <c r="E2667" s="36" t="s">
        <v>4879</v>
      </c>
      <c r="F2667" s="36" t="s">
        <v>679</v>
      </c>
      <c r="G2667" s="36" t="s">
        <v>674</v>
      </c>
      <c r="H2667" s="36" t="s">
        <v>675</v>
      </c>
      <c r="I2667" s="37">
        <v>4.4000000000000004</v>
      </c>
      <c r="J2667" s="38">
        <v>10000</v>
      </c>
      <c r="K2667" s="36" t="s">
        <v>655</v>
      </c>
      <c r="L2667" s="39">
        <v>44245</v>
      </c>
      <c r="M2667" s="39">
        <v>44461</v>
      </c>
      <c r="N2667" s="36" t="s">
        <v>656</v>
      </c>
      <c r="O2667" s="36" t="s">
        <v>657</v>
      </c>
      <c r="P2667" s="37">
        <v>0.14979999999999999</v>
      </c>
      <c r="Q2667" s="36" t="s">
        <v>677</v>
      </c>
      <c r="R2667" s="36" t="s">
        <v>292</v>
      </c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</row>
    <row r="2668" spans="2:37">
      <c r="B2668" s="36" t="s">
        <v>8126</v>
      </c>
      <c r="C2668" s="36" t="s">
        <v>4542</v>
      </c>
      <c r="D2668" s="36" t="s">
        <v>4543</v>
      </c>
      <c r="E2668" s="36" t="s">
        <v>4879</v>
      </c>
      <c r="F2668" s="36" t="s">
        <v>679</v>
      </c>
      <c r="G2668" s="36" t="s">
        <v>692</v>
      </c>
      <c r="H2668" s="36" t="s">
        <v>675</v>
      </c>
      <c r="I2668" s="37">
        <v>4.4000000000000004</v>
      </c>
      <c r="J2668" s="38">
        <v>10000</v>
      </c>
      <c r="K2668" s="36" t="s">
        <v>655</v>
      </c>
      <c r="L2668" s="39">
        <v>44245</v>
      </c>
      <c r="M2668" s="39">
        <v>44461</v>
      </c>
      <c r="N2668" s="36" t="s">
        <v>656</v>
      </c>
      <c r="O2668" s="36" t="s">
        <v>657</v>
      </c>
      <c r="P2668" s="37">
        <v>0.52439999999999998</v>
      </c>
      <c r="Q2668" s="36" t="s">
        <v>677</v>
      </c>
      <c r="R2668" s="36" t="s">
        <v>292</v>
      </c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</row>
    <row r="2669" spans="2:37">
      <c r="B2669" s="36" t="s">
        <v>8127</v>
      </c>
      <c r="C2669" s="36" t="s">
        <v>2690</v>
      </c>
      <c r="D2669" s="36" t="s">
        <v>8128</v>
      </c>
      <c r="E2669" s="36" t="s">
        <v>4879</v>
      </c>
      <c r="F2669" s="36" t="s">
        <v>679</v>
      </c>
      <c r="G2669" s="36" t="s">
        <v>674</v>
      </c>
      <c r="H2669" s="36" t="s">
        <v>675</v>
      </c>
      <c r="I2669" s="37">
        <v>3.4</v>
      </c>
      <c r="J2669" s="38">
        <v>10000</v>
      </c>
      <c r="K2669" s="36" t="s">
        <v>668</v>
      </c>
      <c r="L2669" s="39">
        <v>44252</v>
      </c>
      <c r="M2669" s="39">
        <v>44314</v>
      </c>
      <c r="N2669" s="36" t="s">
        <v>669</v>
      </c>
      <c r="O2669" s="36" t="s">
        <v>670</v>
      </c>
      <c r="P2669" s="37">
        <v>0.43769999999999998</v>
      </c>
      <c r="Q2669" s="36" t="s">
        <v>677</v>
      </c>
      <c r="R2669" s="36" t="s">
        <v>682</v>
      </c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</row>
    <row r="2670" spans="2:37">
      <c r="B2670" s="36" t="s">
        <v>2691</v>
      </c>
      <c r="C2670" s="36" t="s">
        <v>4544</v>
      </c>
      <c r="D2670" s="36" t="s">
        <v>8129</v>
      </c>
      <c r="E2670" s="36" t="s">
        <v>4879</v>
      </c>
      <c r="F2670" s="36" t="s">
        <v>679</v>
      </c>
      <c r="G2670" s="36" t="s">
        <v>674</v>
      </c>
      <c r="H2670" s="36" t="s">
        <v>675</v>
      </c>
      <c r="I2670" s="37">
        <v>3.5</v>
      </c>
      <c r="J2670" s="38">
        <v>10000</v>
      </c>
      <c r="K2670" s="36" t="s">
        <v>668</v>
      </c>
      <c r="L2670" s="39">
        <v>44252</v>
      </c>
      <c r="M2670" s="39">
        <v>44314</v>
      </c>
      <c r="N2670" s="36" t="s">
        <v>669</v>
      </c>
      <c r="O2670" s="36" t="s">
        <v>670</v>
      </c>
      <c r="P2670" s="37">
        <v>0.35070000000000001</v>
      </c>
      <c r="Q2670" s="36" t="s">
        <v>677</v>
      </c>
      <c r="R2670" s="36" t="s">
        <v>682</v>
      </c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</row>
    <row r="2671" spans="2:37">
      <c r="B2671" s="36" t="s">
        <v>8130</v>
      </c>
      <c r="C2671" s="36" t="s">
        <v>12201</v>
      </c>
      <c r="D2671" s="36" t="s">
        <v>12202</v>
      </c>
      <c r="E2671" s="36" t="s">
        <v>4879</v>
      </c>
      <c r="F2671" s="36" t="s">
        <v>679</v>
      </c>
      <c r="G2671" s="36" t="s">
        <v>674</v>
      </c>
      <c r="H2671" s="36" t="s">
        <v>675</v>
      </c>
      <c r="I2671" s="37">
        <v>3.6</v>
      </c>
      <c r="J2671" s="38">
        <v>10000</v>
      </c>
      <c r="K2671" s="36" t="s">
        <v>668</v>
      </c>
      <c r="L2671" s="39">
        <v>44252</v>
      </c>
      <c r="M2671" s="39">
        <v>44314</v>
      </c>
      <c r="N2671" s="36" t="s">
        <v>669</v>
      </c>
      <c r="O2671" s="36" t="s">
        <v>670</v>
      </c>
      <c r="P2671" s="37">
        <v>0.26960000000000001</v>
      </c>
      <c r="Q2671" s="36" t="s">
        <v>677</v>
      </c>
      <c r="R2671" s="36" t="s">
        <v>682</v>
      </c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</row>
    <row r="2672" spans="2:37">
      <c r="B2672" s="36" t="s">
        <v>4545</v>
      </c>
      <c r="C2672" s="36" t="s">
        <v>4546</v>
      </c>
      <c r="D2672" s="36" t="s">
        <v>8131</v>
      </c>
      <c r="E2672" s="36" t="s">
        <v>4879</v>
      </c>
      <c r="F2672" s="36" t="s">
        <v>679</v>
      </c>
      <c r="G2672" s="36" t="s">
        <v>674</v>
      </c>
      <c r="H2672" s="36" t="s">
        <v>675</v>
      </c>
      <c r="I2672" s="37">
        <v>3.7</v>
      </c>
      <c r="J2672" s="38">
        <v>10000</v>
      </c>
      <c r="K2672" s="36" t="s">
        <v>668</v>
      </c>
      <c r="L2672" s="39">
        <v>44252</v>
      </c>
      <c r="M2672" s="39">
        <v>44314</v>
      </c>
      <c r="N2672" s="36" t="s">
        <v>669</v>
      </c>
      <c r="O2672" s="36" t="s">
        <v>670</v>
      </c>
      <c r="P2672" s="37">
        <v>0.2011</v>
      </c>
      <c r="Q2672" s="36" t="s">
        <v>677</v>
      </c>
      <c r="R2672" s="36" t="s">
        <v>682</v>
      </c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</row>
    <row r="2673" spans="2:37">
      <c r="B2673" s="36" t="s">
        <v>8132</v>
      </c>
      <c r="C2673" s="36" t="s">
        <v>8133</v>
      </c>
      <c r="D2673" s="36" t="s">
        <v>8134</v>
      </c>
      <c r="E2673" s="36" t="s">
        <v>4879</v>
      </c>
      <c r="F2673" s="36" t="s">
        <v>679</v>
      </c>
      <c r="G2673" s="36" t="s">
        <v>674</v>
      </c>
      <c r="H2673" s="36" t="s">
        <v>675</v>
      </c>
      <c r="I2673" s="37">
        <v>3.8</v>
      </c>
      <c r="J2673" s="38">
        <v>10000</v>
      </c>
      <c r="K2673" s="36" t="s">
        <v>668</v>
      </c>
      <c r="L2673" s="39">
        <v>44252</v>
      </c>
      <c r="M2673" s="39">
        <v>44314</v>
      </c>
      <c r="N2673" s="36" t="s">
        <v>669</v>
      </c>
      <c r="O2673" s="36" t="s">
        <v>670</v>
      </c>
      <c r="P2673" s="37">
        <v>0.1421</v>
      </c>
      <c r="Q2673" s="36" t="s">
        <v>677</v>
      </c>
      <c r="R2673" s="36" t="s">
        <v>682</v>
      </c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</row>
    <row r="2674" spans="2:37">
      <c r="B2674" s="36" t="s">
        <v>8135</v>
      </c>
      <c r="C2674" s="36" t="s">
        <v>12203</v>
      </c>
      <c r="D2674" s="36" t="s">
        <v>12204</v>
      </c>
      <c r="E2674" s="36" t="s">
        <v>4879</v>
      </c>
      <c r="F2674" s="36" t="s">
        <v>679</v>
      </c>
      <c r="G2674" s="36" t="s">
        <v>674</v>
      </c>
      <c r="H2674" s="36" t="s">
        <v>675</v>
      </c>
      <c r="I2674" s="37">
        <v>3.9</v>
      </c>
      <c r="J2674" s="38">
        <v>10000</v>
      </c>
      <c r="K2674" s="36" t="s">
        <v>668</v>
      </c>
      <c r="L2674" s="39">
        <v>44252</v>
      </c>
      <c r="M2674" s="39">
        <v>44314</v>
      </c>
      <c r="N2674" s="36" t="s">
        <v>669</v>
      </c>
      <c r="O2674" s="36" t="s">
        <v>670</v>
      </c>
      <c r="P2674" s="37">
        <v>0.1021</v>
      </c>
      <c r="Q2674" s="36" t="s">
        <v>677</v>
      </c>
      <c r="R2674" s="36" t="s">
        <v>682</v>
      </c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</row>
    <row r="2675" spans="2:37">
      <c r="B2675" s="36" t="s">
        <v>8136</v>
      </c>
      <c r="C2675" s="36" t="s">
        <v>2692</v>
      </c>
      <c r="D2675" s="36" t="s">
        <v>12205</v>
      </c>
      <c r="E2675" s="36" t="s">
        <v>4879</v>
      </c>
      <c r="F2675" s="36" t="s">
        <v>679</v>
      </c>
      <c r="G2675" s="36" t="s">
        <v>674</v>
      </c>
      <c r="H2675" s="36" t="s">
        <v>675</v>
      </c>
      <c r="I2675" s="37">
        <v>4</v>
      </c>
      <c r="J2675" s="38">
        <v>10000</v>
      </c>
      <c r="K2675" s="36" t="s">
        <v>668</v>
      </c>
      <c r="L2675" s="39">
        <v>44252</v>
      </c>
      <c r="M2675" s="39">
        <v>44314</v>
      </c>
      <c r="N2675" s="36" t="s">
        <v>669</v>
      </c>
      <c r="O2675" s="36" t="s">
        <v>670</v>
      </c>
      <c r="P2675" s="37">
        <v>7.2800000000000004E-2</v>
      </c>
      <c r="Q2675" s="36" t="s">
        <v>677</v>
      </c>
      <c r="R2675" s="36" t="s">
        <v>682</v>
      </c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</row>
    <row r="2676" spans="2:37">
      <c r="B2676" s="36" t="s">
        <v>8137</v>
      </c>
      <c r="C2676" s="36" t="s">
        <v>8138</v>
      </c>
      <c r="D2676" s="36" t="s">
        <v>8139</v>
      </c>
      <c r="E2676" s="36" t="s">
        <v>4879</v>
      </c>
      <c r="F2676" s="36" t="s">
        <v>679</v>
      </c>
      <c r="G2676" s="36" t="s">
        <v>674</v>
      </c>
      <c r="H2676" s="36" t="s">
        <v>675</v>
      </c>
      <c r="I2676" s="37">
        <v>4.0999999999999996</v>
      </c>
      <c r="J2676" s="38">
        <v>10000</v>
      </c>
      <c r="K2676" s="36" t="s">
        <v>668</v>
      </c>
      <c r="L2676" s="39">
        <v>44252</v>
      </c>
      <c r="M2676" s="39">
        <v>44314</v>
      </c>
      <c r="N2676" s="36" t="s">
        <v>669</v>
      </c>
      <c r="O2676" s="36" t="s">
        <v>670</v>
      </c>
      <c r="P2676" s="37">
        <v>5.1999999999999998E-2</v>
      </c>
      <c r="Q2676" s="36" t="s">
        <v>677</v>
      </c>
      <c r="R2676" s="36" t="s">
        <v>682</v>
      </c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</row>
    <row r="2677" spans="2:37">
      <c r="B2677" s="36" t="s">
        <v>2693</v>
      </c>
      <c r="C2677" s="36" t="s">
        <v>4547</v>
      </c>
      <c r="D2677" s="36" t="s">
        <v>8140</v>
      </c>
      <c r="E2677" s="36" t="s">
        <v>4879</v>
      </c>
      <c r="F2677" s="36" t="s">
        <v>679</v>
      </c>
      <c r="G2677" s="36" t="s">
        <v>674</v>
      </c>
      <c r="H2677" s="36" t="s">
        <v>675</v>
      </c>
      <c r="I2677" s="37">
        <v>4.2</v>
      </c>
      <c r="J2677" s="38">
        <v>10000</v>
      </c>
      <c r="K2677" s="36" t="s">
        <v>668</v>
      </c>
      <c r="L2677" s="39">
        <v>44252</v>
      </c>
      <c r="M2677" s="39">
        <v>44314</v>
      </c>
      <c r="N2677" s="36" t="s">
        <v>669</v>
      </c>
      <c r="O2677" s="36" t="s">
        <v>670</v>
      </c>
      <c r="P2677" s="37">
        <v>3.8300000000000001E-2</v>
      </c>
      <c r="Q2677" s="36" t="s">
        <v>677</v>
      </c>
      <c r="R2677" s="36" t="s">
        <v>682</v>
      </c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</row>
    <row r="2678" spans="2:37">
      <c r="B2678" s="36" t="s">
        <v>12206</v>
      </c>
      <c r="C2678" s="36" t="s">
        <v>4548</v>
      </c>
      <c r="D2678" s="36" t="s">
        <v>8141</v>
      </c>
      <c r="E2678" s="36" t="s">
        <v>4879</v>
      </c>
      <c r="F2678" s="36" t="s">
        <v>679</v>
      </c>
      <c r="G2678" s="36" t="s">
        <v>692</v>
      </c>
      <c r="H2678" s="36" t="s">
        <v>675</v>
      </c>
      <c r="I2678" s="37">
        <v>3.4</v>
      </c>
      <c r="J2678" s="38">
        <v>10000</v>
      </c>
      <c r="K2678" s="36" t="s">
        <v>668</v>
      </c>
      <c r="L2678" s="39">
        <v>44252</v>
      </c>
      <c r="M2678" s="39">
        <v>44314</v>
      </c>
      <c r="N2678" s="36" t="s">
        <v>669</v>
      </c>
      <c r="O2678" s="36" t="s">
        <v>670</v>
      </c>
      <c r="P2678" s="37">
        <v>0.03</v>
      </c>
      <c r="Q2678" s="36" t="s">
        <v>677</v>
      </c>
      <c r="R2678" s="36" t="s">
        <v>682</v>
      </c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</row>
    <row r="2679" spans="2:37">
      <c r="B2679" s="36" t="s">
        <v>12207</v>
      </c>
      <c r="C2679" s="36" t="s">
        <v>8142</v>
      </c>
      <c r="D2679" s="36" t="s">
        <v>8143</v>
      </c>
      <c r="E2679" s="36" t="s">
        <v>4879</v>
      </c>
      <c r="F2679" s="36" t="s">
        <v>679</v>
      </c>
      <c r="G2679" s="36" t="s">
        <v>692</v>
      </c>
      <c r="H2679" s="36" t="s">
        <v>675</v>
      </c>
      <c r="I2679" s="37">
        <v>3.5</v>
      </c>
      <c r="J2679" s="38">
        <v>10000</v>
      </c>
      <c r="K2679" s="36" t="s">
        <v>668</v>
      </c>
      <c r="L2679" s="39">
        <v>44252</v>
      </c>
      <c r="M2679" s="39">
        <v>44314</v>
      </c>
      <c r="N2679" s="36" t="s">
        <v>669</v>
      </c>
      <c r="O2679" s="36" t="s">
        <v>670</v>
      </c>
      <c r="P2679" s="37">
        <v>4.2599999999999999E-2</v>
      </c>
      <c r="Q2679" s="36" t="s">
        <v>677</v>
      </c>
      <c r="R2679" s="36" t="s">
        <v>682</v>
      </c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</row>
    <row r="2680" spans="2:37">
      <c r="B2680" s="36" t="s">
        <v>8144</v>
      </c>
      <c r="C2680" s="36" t="s">
        <v>12208</v>
      </c>
      <c r="D2680" s="36" t="s">
        <v>8145</v>
      </c>
      <c r="E2680" s="36" t="s">
        <v>4879</v>
      </c>
      <c r="F2680" s="36" t="s">
        <v>679</v>
      </c>
      <c r="G2680" s="36" t="s">
        <v>692</v>
      </c>
      <c r="H2680" s="36" t="s">
        <v>675</v>
      </c>
      <c r="I2680" s="37">
        <v>3.6</v>
      </c>
      <c r="J2680" s="38">
        <v>10000</v>
      </c>
      <c r="K2680" s="36" t="s">
        <v>668</v>
      </c>
      <c r="L2680" s="39">
        <v>44252</v>
      </c>
      <c r="M2680" s="39">
        <v>44314</v>
      </c>
      <c r="N2680" s="36" t="s">
        <v>669</v>
      </c>
      <c r="O2680" s="36" t="s">
        <v>670</v>
      </c>
      <c r="P2680" s="37">
        <v>6.4299999999999996E-2</v>
      </c>
      <c r="Q2680" s="36" t="s">
        <v>677</v>
      </c>
      <c r="R2680" s="36" t="s">
        <v>682</v>
      </c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</row>
    <row r="2681" spans="2:37">
      <c r="B2681" s="36" t="s">
        <v>8146</v>
      </c>
      <c r="C2681" s="36" t="s">
        <v>2694</v>
      </c>
      <c r="D2681" s="36" t="s">
        <v>8147</v>
      </c>
      <c r="E2681" s="36" t="s">
        <v>4879</v>
      </c>
      <c r="F2681" s="36" t="s">
        <v>679</v>
      </c>
      <c r="G2681" s="36" t="s">
        <v>692</v>
      </c>
      <c r="H2681" s="36" t="s">
        <v>675</v>
      </c>
      <c r="I2681" s="37">
        <v>3.7</v>
      </c>
      <c r="J2681" s="38">
        <v>10000</v>
      </c>
      <c r="K2681" s="36" t="s">
        <v>668</v>
      </c>
      <c r="L2681" s="39">
        <v>44252</v>
      </c>
      <c r="M2681" s="39">
        <v>44314</v>
      </c>
      <c r="N2681" s="36" t="s">
        <v>669</v>
      </c>
      <c r="O2681" s="36" t="s">
        <v>670</v>
      </c>
      <c r="P2681" s="37">
        <v>9.3899999999999997E-2</v>
      </c>
      <c r="Q2681" s="36" t="s">
        <v>677</v>
      </c>
      <c r="R2681" s="36" t="s">
        <v>682</v>
      </c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</row>
    <row r="2682" spans="2:37">
      <c r="B2682" s="36" t="s">
        <v>8148</v>
      </c>
      <c r="C2682" s="36" t="s">
        <v>4549</v>
      </c>
      <c r="D2682" s="36" t="s">
        <v>12209</v>
      </c>
      <c r="E2682" s="36" t="s">
        <v>4879</v>
      </c>
      <c r="F2682" s="36" t="s">
        <v>679</v>
      </c>
      <c r="G2682" s="36" t="s">
        <v>692</v>
      </c>
      <c r="H2682" s="36" t="s">
        <v>675</v>
      </c>
      <c r="I2682" s="37">
        <v>3.8</v>
      </c>
      <c r="J2682" s="38">
        <v>10000</v>
      </c>
      <c r="K2682" s="36" t="s">
        <v>668</v>
      </c>
      <c r="L2682" s="39">
        <v>44252</v>
      </c>
      <c r="M2682" s="39">
        <v>44314</v>
      </c>
      <c r="N2682" s="36" t="s">
        <v>669</v>
      </c>
      <c r="O2682" s="36" t="s">
        <v>670</v>
      </c>
      <c r="P2682" s="37">
        <v>0.1406</v>
      </c>
      <c r="Q2682" s="36" t="s">
        <v>677</v>
      </c>
      <c r="R2682" s="36" t="s">
        <v>682</v>
      </c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</row>
    <row r="2683" spans="2:37">
      <c r="B2683" s="36" t="s">
        <v>2695</v>
      </c>
      <c r="C2683" s="36" t="s">
        <v>8149</v>
      </c>
      <c r="D2683" s="36" t="s">
        <v>12210</v>
      </c>
      <c r="E2683" s="36" t="s">
        <v>4879</v>
      </c>
      <c r="F2683" s="36" t="s">
        <v>679</v>
      </c>
      <c r="G2683" s="36" t="s">
        <v>692</v>
      </c>
      <c r="H2683" s="36" t="s">
        <v>675</v>
      </c>
      <c r="I2683" s="37">
        <v>3.9</v>
      </c>
      <c r="J2683" s="38">
        <v>10000</v>
      </c>
      <c r="K2683" s="36" t="s">
        <v>668</v>
      </c>
      <c r="L2683" s="39">
        <v>44252</v>
      </c>
      <c r="M2683" s="39">
        <v>44314</v>
      </c>
      <c r="N2683" s="36" t="s">
        <v>669</v>
      </c>
      <c r="O2683" s="36" t="s">
        <v>670</v>
      </c>
      <c r="P2683" s="37">
        <v>0.19350000000000001</v>
      </c>
      <c r="Q2683" s="36" t="s">
        <v>677</v>
      </c>
      <c r="R2683" s="36" t="s">
        <v>682</v>
      </c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</row>
    <row r="2684" spans="2:37">
      <c r="B2684" s="36" t="s">
        <v>8150</v>
      </c>
      <c r="C2684" s="36" t="s">
        <v>8151</v>
      </c>
      <c r="D2684" s="36" t="s">
        <v>8152</v>
      </c>
      <c r="E2684" s="36" t="s">
        <v>4879</v>
      </c>
      <c r="F2684" s="36" t="s">
        <v>679</v>
      </c>
      <c r="G2684" s="36" t="s">
        <v>692</v>
      </c>
      <c r="H2684" s="36" t="s">
        <v>675</v>
      </c>
      <c r="I2684" s="37">
        <v>4</v>
      </c>
      <c r="J2684" s="38">
        <v>10000</v>
      </c>
      <c r="K2684" s="36" t="s">
        <v>668</v>
      </c>
      <c r="L2684" s="39">
        <v>44252</v>
      </c>
      <c r="M2684" s="39">
        <v>44314</v>
      </c>
      <c r="N2684" s="36" t="s">
        <v>669</v>
      </c>
      <c r="O2684" s="36" t="s">
        <v>670</v>
      </c>
      <c r="P2684" s="37">
        <v>0.26479999999999998</v>
      </c>
      <c r="Q2684" s="36" t="s">
        <v>677</v>
      </c>
      <c r="R2684" s="36" t="s">
        <v>682</v>
      </c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</row>
    <row r="2685" spans="2:37">
      <c r="B2685" s="36" t="s">
        <v>4550</v>
      </c>
      <c r="C2685" s="36" t="s">
        <v>4551</v>
      </c>
      <c r="D2685" s="36" t="s">
        <v>8153</v>
      </c>
      <c r="E2685" s="36" t="s">
        <v>4879</v>
      </c>
      <c r="F2685" s="36" t="s">
        <v>679</v>
      </c>
      <c r="G2685" s="36" t="s">
        <v>692</v>
      </c>
      <c r="H2685" s="36" t="s">
        <v>675</v>
      </c>
      <c r="I2685" s="37">
        <v>4.0999999999999996</v>
      </c>
      <c r="J2685" s="38">
        <v>10000</v>
      </c>
      <c r="K2685" s="36" t="s">
        <v>668</v>
      </c>
      <c r="L2685" s="39">
        <v>44252</v>
      </c>
      <c r="M2685" s="39">
        <v>44314</v>
      </c>
      <c r="N2685" s="36" t="s">
        <v>669</v>
      </c>
      <c r="O2685" s="36" t="s">
        <v>670</v>
      </c>
      <c r="P2685" s="37">
        <v>0.34660000000000002</v>
      </c>
      <c r="Q2685" s="36" t="s">
        <v>677</v>
      </c>
      <c r="R2685" s="36" t="s">
        <v>682</v>
      </c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</row>
    <row r="2686" spans="2:37">
      <c r="B2686" s="36" t="s">
        <v>4552</v>
      </c>
      <c r="C2686" s="36" t="s">
        <v>12211</v>
      </c>
      <c r="D2686" s="36" t="s">
        <v>12212</v>
      </c>
      <c r="E2686" s="36" t="s">
        <v>4879</v>
      </c>
      <c r="F2686" s="36" t="s">
        <v>679</v>
      </c>
      <c r="G2686" s="36" t="s">
        <v>692</v>
      </c>
      <c r="H2686" s="36" t="s">
        <v>675</v>
      </c>
      <c r="I2686" s="37">
        <v>4.2</v>
      </c>
      <c r="J2686" s="38">
        <v>10000</v>
      </c>
      <c r="K2686" s="36" t="s">
        <v>668</v>
      </c>
      <c r="L2686" s="39">
        <v>44252</v>
      </c>
      <c r="M2686" s="39">
        <v>44314</v>
      </c>
      <c r="N2686" s="36" t="s">
        <v>669</v>
      </c>
      <c r="O2686" s="36" t="s">
        <v>670</v>
      </c>
      <c r="P2686" s="37">
        <v>0.43080000000000002</v>
      </c>
      <c r="Q2686" s="36" t="s">
        <v>677</v>
      </c>
      <c r="R2686" s="36" t="s">
        <v>682</v>
      </c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</row>
    <row r="2687" spans="2:37">
      <c r="B2687" s="36" t="s">
        <v>12213</v>
      </c>
      <c r="C2687" s="36" t="s">
        <v>8154</v>
      </c>
      <c r="D2687" s="36" t="s">
        <v>8155</v>
      </c>
      <c r="E2687" s="36" t="s">
        <v>4879</v>
      </c>
      <c r="F2687" s="36" t="s">
        <v>679</v>
      </c>
      <c r="G2687" s="36" t="s">
        <v>674</v>
      </c>
      <c r="H2687" s="36" t="s">
        <v>675</v>
      </c>
      <c r="I2687" s="37">
        <v>3.3</v>
      </c>
      <c r="J2687" s="38">
        <v>10000</v>
      </c>
      <c r="K2687" s="36" t="s">
        <v>668</v>
      </c>
      <c r="L2687" s="39">
        <v>44256</v>
      </c>
      <c r="M2687" s="39">
        <v>44314</v>
      </c>
      <c r="N2687" s="36" t="s">
        <v>669</v>
      </c>
      <c r="O2687" s="36" t="s">
        <v>670</v>
      </c>
      <c r="P2687" s="37">
        <v>0.4758</v>
      </c>
      <c r="Q2687" s="36" t="s">
        <v>677</v>
      </c>
      <c r="R2687" s="36" t="s">
        <v>682</v>
      </c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</row>
    <row r="2688" spans="2:37">
      <c r="B2688" s="36" t="s">
        <v>2696</v>
      </c>
      <c r="C2688" s="36" t="s">
        <v>8156</v>
      </c>
      <c r="D2688" s="36" t="s">
        <v>8157</v>
      </c>
      <c r="E2688" s="36" t="s">
        <v>4879</v>
      </c>
      <c r="F2688" s="36" t="s">
        <v>679</v>
      </c>
      <c r="G2688" s="36" t="s">
        <v>692</v>
      </c>
      <c r="H2688" s="36" t="s">
        <v>675</v>
      </c>
      <c r="I2688" s="37">
        <v>3.3</v>
      </c>
      <c r="J2688" s="38">
        <v>10000</v>
      </c>
      <c r="K2688" s="36" t="s">
        <v>668</v>
      </c>
      <c r="L2688" s="39">
        <v>44256</v>
      </c>
      <c r="M2688" s="39">
        <v>44314</v>
      </c>
      <c r="N2688" s="36" t="s">
        <v>669</v>
      </c>
      <c r="O2688" s="36" t="s">
        <v>670</v>
      </c>
      <c r="P2688" s="37">
        <v>1.7100000000000001E-2</v>
      </c>
      <c r="Q2688" s="36" t="s">
        <v>677</v>
      </c>
      <c r="R2688" s="36" t="s">
        <v>682</v>
      </c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</row>
    <row r="2689" spans="2:18">
      <c r="B2689" s="36" t="s">
        <v>12214</v>
      </c>
      <c r="C2689" s="36" t="s">
        <v>8158</v>
      </c>
      <c r="D2689" s="36" t="s">
        <v>12215</v>
      </c>
      <c r="E2689" s="36" t="s">
        <v>4879</v>
      </c>
      <c r="F2689" s="36" t="s">
        <v>679</v>
      </c>
      <c r="G2689" s="36" t="s">
        <v>674</v>
      </c>
      <c r="H2689" s="36" t="s">
        <v>675</v>
      </c>
      <c r="I2689" s="37">
        <v>3.2</v>
      </c>
      <c r="J2689" s="38">
        <v>10000</v>
      </c>
      <c r="K2689" s="36" t="s">
        <v>668</v>
      </c>
      <c r="L2689" s="39">
        <v>44264</v>
      </c>
      <c r="M2689" s="39">
        <v>44314</v>
      </c>
      <c r="N2689" s="36" t="s">
        <v>669</v>
      </c>
      <c r="O2689" s="36" t="s">
        <v>670</v>
      </c>
      <c r="P2689" s="37">
        <v>0.39179999999999998</v>
      </c>
      <c r="Q2689" s="36" t="s">
        <v>677</v>
      </c>
      <c r="R2689" s="36" t="s">
        <v>682</v>
      </c>
    </row>
    <row r="2690" spans="2:18">
      <c r="B2690" s="36" t="s">
        <v>12216</v>
      </c>
      <c r="C2690" s="36" t="s">
        <v>12217</v>
      </c>
      <c r="D2690" s="36" t="s">
        <v>12218</v>
      </c>
      <c r="E2690" s="36" t="s">
        <v>4879</v>
      </c>
      <c r="F2690" s="36" t="s">
        <v>679</v>
      </c>
      <c r="G2690" s="36" t="s">
        <v>692</v>
      </c>
      <c r="H2690" s="36" t="s">
        <v>675</v>
      </c>
      <c r="I2690" s="37">
        <v>3.2</v>
      </c>
      <c r="J2690" s="38">
        <v>10000</v>
      </c>
      <c r="K2690" s="36" t="s">
        <v>668</v>
      </c>
      <c r="L2690" s="39">
        <v>44264</v>
      </c>
      <c r="M2690" s="39">
        <v>44314</v>
      </c>
      <c r="N2690" s="36" t="s">
        <v>669</v>
      </c>
      <c r="O2690" s="36" t="s">
        <v>670</v>
      </c>
      <c r="P2690" s="37">
        <v>2.46E-2</v>
      </c>
      <c r="Q2690" s="36" t="s">
        <v>677</v>
      </c>
      <c r="R2690" s="36" t="s">
        <v>682</v>
      </c>
    </row>
    <row r="2691" spans="2:18">
      <c r="B2691" s="36" t="s">
        <v>8159</v>
      </c>
      <c r="C2691" s="36" t="s">
        <v>8160</v>
      </c>
      <c r="D2691" s="36" t="s">
        <v>8161</v>
      </c>
      <c r="E2691" s="36" t="s">
        <v>4879</v>
      </c>
      <c r="F2691" s="36" t="s">
        <v>679</v>
      </c>
      <c r="G2691" s="36" t="s">
        <v>674</v>
      </c>
      <c r="H2691" s="36" t="s">
        <v>675</v>
      </c>
      <c r="I2691" s="37">
        <v>3.2</v>
      </c>
      <c r="J2691" s="38">
        <v>10000</v>
      </c>
      <c r="K2691" s="36" t="s">
        <v>655</v>
      </c>
      <c r="L2691" s="39">
        <v>44264</v>
      </c>
      <c r="M2691" s="39">
        <v>44461</v>
      </c>
      <c r="N2691" s="36" t="s">
        <v>656</v>
      </c>
      <c r="O2691" s="36" t="s">
        <v>657</v>
      </c>
      <c r="P2691" s="37">
        <v>0.46089999999999998</v>
      </c>
      <c r="Q2691" s="36" t="s">
        <v>677</v>
      </c>
      <c r="R2691" s="36" t="s">
        <v>292</v>
      </c>
    </row>
    <row r="2692" spans="2:18">
      <c r="B2692" s="36" t="s">
        <v>12219</v>
      </c>
      <c r="C2692" s="36" t="s">
        <v>8162</v>
      </c>
      <c r="D2692" s="36" t="s">
        <v>4553</v>
      </c>
      <c r="E2692" s="36" t="s">
        <v>4879</v>
      </c>
      <c r="F2692" s="36" t="s">
        <v>679</v>
      </c>
      <c r="G2692" s="36" t="s">
        <v>692</v>
      </c>
      <c r="H2692" s="36" t="s">
        <v>675</v>
      </c>
      <c r="I2692" s="37">
        <v>3.2</v>
      </c>
      <c r="J2692" s="38">
        <v>10000</v>
      </c>
      <c r="K2692" s="36" t="s">
        <v>655</v>
      </c>
      <c r="L2692" s="39">
        <v>44264</v>
      </c>
      <c r="M2692" s="39">
        <v>44461</v>
      </c>
      <c r="N2692" s="36" t="s">
        <v>656</v>
      </c>
      <c r="O2692" s="36" t="s">
        <v>657</v>
      </c>
      <c r="P2692" s="37">
        <v>0.10929999999999999</v>
      </c>
      <c r="Q2692" s="36" t="s">
        <v>677</v>
      </c>
      <c r="R2692" s="36" t="s">
        <v>292</v>
      </c>
    </row>
    <row r="2693" spans="2:18">
      <c r="B2693" s="36" t="s">
        <v>4581</v>
      </c>
      <c r="C2693" s="36" t="s">
        <v>4582</v>
      </c>
      <c r="D2693" s="36" t="s">
        <v>8163</v>
      </c>
      <c r="E2693" s="36" t="s">
        <v>4879</v>
      </c>
      <c r="F2693" s="36" t="s">
        <v>679</v>
      </c>
      <c r="G2693" s="36" t="s">
        <v>674</v>
      </c>
      <c r="H2693" s="36" t="s">
        <v>675</v>
      </c>
      <c r="I2693" s="37">
        <v>3.1</v>
      </c>
      <c r="J2693" s="38">
        <v>10000</v>
      </c>
      <c r="K2693" s="36" t="s">
        <v>668</v>
      </c>
      <c r="L2693" s="39">
        <v>44265</v>
      </c>
      <c r="M2693" s="39">
        <v>44314</v>
      </c>
      <c r="N2693" s="36" t="s">
        <v>669</v>
      </c>
      <c r="O2693" s="36" t="s">
        <v>670</v>
      </c>
      <c r="P2693" s="37">
        <v>0.42499999999999999</v>
      </c>
      <c r="Q2693" s="36" t="s">
        <v>677</v>
      </c>
      <c r="R2693" s="36" t="s">
        <v>682</v>
      </c>
    </row>
    <row r="2694" spans="2:18">
      <c r="B2694" s="36" t="s">
        <v>4583</v>
      </c>
      <c r="C2694" s="36" t="s">
        <v>4584</v>
      </c>
      <c r="D2694" s="36" t="s">
        <v>12220</v>
      </c>
      <c r="E2694" s="36" t="s">
        <v>4879</v>
      </c>
      <c r="F2694" s="36" t="s">
        <v>679</v>
      </c>
      <c r="G2694" s="36" t="s">
        <v>692</v>
      </c>
      <c r="H2694" s="36" t="s">
        <v>675</v>
      </c>
      <c r="I2694" s="37">
        <v>3.1</v>
      </c>
      <c r="J2694" s="38">
        <v>10000</v>
      </c>
      <c r="K2694" s="36" t="s">
        <v>668</v>
      </c>
      <c r="L2694" s="39">
        <v>44265</v>
      </c>
      <c r="M2694" s="39">
        <v>44314</v>
      </c>
      <c r="N2694" s="36" t="s">
        <v>669</v>
      </c>
      <c r="O2694" s="36" t="s">
        <v>670</v>
      </c>
      <c r="P2694" s="37">
        <v>1.77E-2</v>
      </c>
      <c r="Q2694" s="36" t="s">
        <v>677</v>
      </c>
      <c r="R2694" s="36" t="s">
        <v>682</v>
      </c>
    </row>
    <row r="2695" spans="2:18">
      <c r="B2695" s="36" t="s">
        <v>12221</v>
      </c>
      <c r="C2695" s="36" t="s">
        <v>8164</v>
      </c>
      <c r="D2695" s="36" t="s">
        <v>4585</v>
      </c>
      <c r="E2695" s="36" t="s">
        <v>4879</v>
      </c>
      <c r="F2695" s="36" t="s">
        <v>679</v>
      </c>
      <c r="G2695" s="36" t="s">
        <v>674</v>
      </c>
      <c r="H2695" s="36" t="s">
        <v>675</v>
      </c>
      <c r="I2695" s="37">
        <v>3.1</v>
      </c>
      <c r="J2695" s="38">
        <v>10000</v>
      </c>
      <c r="K2695" s="36" t="s">
        <v>655</v>
      </c>
      <c r="L2695" s="39">
        <v>44265</v>
      </c>
      <c r="M2695" s="39">
        <v>44461</v>
      </c>
      <c r="N2695" s="36" t="s">
        <v>656</v>
      </c>
      <c r="O2695" s="36" t="s">
        <v>657</v>
      </c>
      <c r="P2695" s="37">
        <v>0.49170000000000003</v>
      </c>
      <c r="Q2695" s="36" t="s">
        <v>677</v>
      </c>
      <c r="R2695" s="36" t="s">
        <v>292</v>
      </c>
    </row>
    <row r="2696" spans="2:18">
      <c r="B2696" s="36" t="s">
        <v>8165</v>
      </c>
      <c r="C2696" s="36" t="s">
        <v>8166</v>
      </c>
      <c r="D2696" s="36" t="s">
        <v>8167</v>
      </c>
      <c r="E2696" s="36" t="s">
        <v>4879</v>
      </c>
      <c r="F2696" s="36" t="s">
        <v>679</v>
      </c>
      <c r="G2696" s="36" t="s">
        <v>692</v>
      </c>
      <c r="H2696" s="36" t="s">
        <v>675</v>
      </c>
      <c r="I2696" s="37">
        <v>3.1</v>
      </c>
      <c r="J2696" s="38">
        <v>10000</v>
      </c>
      <c r="K2696" s="36" t="s">
        <v>655</v>
      </c>
      <c r="L2696" s="39">
        <v>44265</v>
      </c>
      <c r="M2696" s="39">
        <v>44461</v>
      </c>
      <c r="N2696" s="36" t="s">
        <v>656</v>
      </c>
      <c r="O2696" s="36" t="s">
        <v>657</v>
      </c>
      <c r="P2696" s="37">
        <v>9.35E-2</v>
      </c>
      <c r="Q2696" s="36" t="s">
        <v>677</v>
      </c>
      <c r="R2696" s="36" t="s">
        <v>292</v>
      </c>
    </row>
    <row r="2697" spans="2:18">
      <c r="B2697" s="36" t="s">
        <v>4586</v>
      </c>
      <c r="C2697" s="36" t="s">
        <v>4587</v>
      </c>
      <c r="D2697" s="36" t="s">
        <v>8168</v>
      </c>
      <c r="E2697" s="36" t="s">
        <v>4879</v>
      </c>
      <c r="F2697" s="36" t="s">
        <v>679</v>
      </c>
      <c r="G2697" s="36" t="s">
        <v>674</v>
      </c>
      <c r="H2697" s="36" t="s">
        <v>675</v>
      </c>
      <c r="I2697" s="37">
        <v>3.1</v>
      </c>
      <c r="J2697" s="38">
        <v>10000</v>
      </c>
      <c r="K2697" s="36" t="s">
        <v>4556</v>
      </c>
      <c r="L2697" s="39">
        <v>44280</v>
      </c>
      <c r="M2697" s="39">
        <v>44342</v>
      </c>
      <c r="N2697" s="36" t="s">
        <v>4557</v>
      </c>
      <c r="O2697" s="36" t="s">
        <v>4762</v>
      </c>
      <c r="P2697" s="37">
        <v>0.37</v>
      </c>
      <c r="Q2697" s="36" t="s">
        <v>677</v>
      </c>
      <c r="R2697" s="36" t="s">
        <v>682</v>
      </c>
    </row>
    <row r="2698" spans="2:18">
      <c r="B2698" s="36" t="s">
        <v>12222</v>
      </c>
      <c r="C2698" s="36" t="s">
        <v>4588</v>
      </c>
      <c r="D2698" s="36" t="s">
        <v>12223</v>
      </c>
      <c r="E2698" s="36" t="s">
        <v>4879</v>
      </c>
      <c r="F2698" s="36" t="s">
        <v>679</v>
      </c>
      <c r="G2698" s="36" t="s">
        <v>674</v>
      </c>
      <c r="H2698" s="36" t="s">
        <v>675</v>
      </c>
      <c r="I2698" s="37">
        <v>3.2</v>
      </c>
      <c r="J2698" s="38">
        <v>10000</v>
      </c>
      <c r="K2698" s="36" t="s">
        <v>12224</v>
      </c>
      <c r="L2698" s="39">
        <v>44280</v>
      </c>
      <c r="M2698" s="39">
        <v>44342</v>
      </c>
      <c r="N2698" s="36" t="s">
        <v>4557</v>
      </c>
      <c r="O2698" s="36" t="s">
        <v>4762</v>
      </c>
      <c r="P2698" s="37">
        <v>0.2878</v>
      </c>
      <c r="Q2698" s="36" t="s">
        <v>677</v>
      </c>
      <c r="R2698" s="36" t="s">
        <v>682</v>
      </c>
    </row>
    <row r="2699" spans="2:18">
      <c r="B2699" s="36" t="s">
        <v>12225</v>
      </c>
      <c r="C2699" s="36" t="s">
        <v>12226</v>
      </c>
      <c r="D2699" s="36" t="s">
        <v>8169</v>
      </c>
      <c r="E2699" s="36" t="s">
        <v>4879</v>
      </c>
      <c r="F2699" s="36" t="s">
        <v>679</v>
      </c>
      <c r="G2699" s="36" t="s">
        <v>674</v>
      </c>
      <c r="H2699" s="36" t="s">
        <v>675</v>
      </c>
      <c r="I2699" s="37">
        <v>3.3</v>
      </c>
      <c r="J2699" s="38">
        <v>10000</v>
      </c>
      <c r="K2699" s="36" t="s">
        <v>4556</v>
      </c>
      <c r="L2699" s="39">
        <v>44280</v>
      </c>
      <c r="M2699" s="39">
        <v>44342</v>
      </c>
      <c r="N2699" s="36" t="s">
        <v>4557</v>
      </c>
      <c r="O2699" s="36" t="s">
        <v>4762</v>
      </c>
      <c r="P2699" s="37">
        <v>0.2082</v>
      </c>
      <c r="Q2699" s="36" t="s">
        <v>677</v>
      </c>
      <c r="R2699" s="36" t="s">
        <v>682</v>
      </c>
    </row>
    <row r="2700" spans="2:18">
      <c r="B2700" s="36" t="s">
        <v>8170</v>
      </c>
      <c r="C2700" s="36" t="s">
        <v>12227</v>
      </c>
      <c r="D2700" s="36" t="s">
        <v>12228</v>
      </c>
      <c r="E2700" s="36" t="s">
        <v>4879</v>
      </c>
      <c r="F2700" s="36" t="s">
        <v>679</v>
      </c>
      <c r="G2700" s="36" t="s">
        <v>674</v>
      </c>
      <c r="H2700" s="36" t="s">
        <v>675</v>
      </c>
      <c r="I2700" s="37">
        <v>3.4</v>
      </c>
      <c r="J2700" s="38">
        <v>10000</v>
      </c>
      <c r="K2700" s="36" t="s">
        <v>4556</v>
      </c>
      <c r="L2700" s="39">
        <v>44280</v>
      </c>
      <c r="M2700" s="39">
        <v>44342</v>
      </c>
      <c r="N2700" s="36" t="s">
        <v>4557</v>
      </c>
      <c r="O2700" s="36" t="s">
        <v>4762</v>
      </c>
      <c r="P2700" s="37">
        <v>0.1474</v>
      </c>
      <c r="Q2700" s="36" t="s">
        <v>677</v>
      </c>
      <c r="R2700" s="36" t="s">
        <v>682</v>
      </c>
    </row>
    <row r="2701" spans="2:18">
      <c r="B2701" s="36" t="s">
        <v>4589</v>
      </c>
      <c r="C2701" s="36" t="s">
        <v>8171</v>
      </c>
      <c r="D2701" s="36" t="s">
        <v>8172</v>
      </c>
      <c r="E2701" s="36" t="s">
        <v>4879</v>
      </c>
      <c r="F2701" s="36" t="s">
        <v>679</v>
      </c>
      <c r="G2701" s="36" t="s">
        <v>674</v>
      </c>
      <c r="H2701" s="36" t="s">
        <v>675</v>
      </c>
      <c r="I2701" s="37">
        <v>3.5</v>
      </c>
      <c r="J2701" s="38">
        <v>10000</v>
      </c>
      <c r="K2701" s="36" t="s">
        <v>4556</v>
      </c>
      <c r="L2701" s="39">
        <v>44280</v>
      </c>
      <c r="M2701" s="39">
        <v>44342</v>
      </c>
      <c r="N2701" s="36" t="s">
        <v>4557</v>
      </c>
      <c r="O2701" s="36" t="s">
        <v>4762</v>
      </c>
      <c r="P2701" s="37">
        <v>9.5899999999999999E-2</v>
      </c>
      <c r="Q2701" s="36" t="s">
        <v>677</v>
      </c>
      <c r="R2701" s="36" t="s">
        <v>682</v>
      </c>
    </row>
    <row r="2702" spans="2:18">
      <c r="B2702" s="36" t="s">
        <v>8173</v>
      </c>
      <c r="C2702" s="36" t="s">
        <v>8174</v>
      </c>
      <c r="D2702" s="36" t="s">
        <v>8175</v>
      </c>
      <c r="E2702" s="36" t="s">
        <v>4879</v>
      </c>
      <c r="F2702" s="36" t="s">
        <v>679</v>
      </c>
      <c r="G2702" s="36" t="s">
        <v>674</v>
      </c>
      <c r="H2702" s="36" t="s">
        <v>675</v>
      </c>
      <c r="I2702" s="37">
        <v>3.6</v>
      </c>
      <c r="J2702" s="38">
        <v>10000</v>
      </c>
      <c r="K2702" s="36" t="s">
        <v>4556</v>
      </c>
      <c r="L2702" s="39">
        <v>44280</v>
      </c>
      <c r="M2702" s="39">
        <v>44342</v>
      </c>
      <c r="N2702" s="36" t="s">
        <v>4557</v>
      </c>
      <c r="O2702" s="36" t="s">
        <v>4762</v>
      </c>
      <c r="P2702" s="37">
        <v>6.1400000000000003E-2</v>
      </c>
      <c r="Q2702" s="36" t="s">
        <v>677</v>
      </c>
      <c r="R2702" s="36" t="s">
        <v>682</v>
      </c>
    </row>
    <row r="2703" spans="2:18">
      <c r="B2703" s="36" t="s">
        <v>4590</v>
      </c>
      <c r="C2703" s="36" t="s">
        <v>12229</v>
      </c>
      <c r="D2703" s="36" t="s">
        <v>8176</v>
      </c>
      <c r="E2703" s="36" t="s">
        <v>4879</v>
      </c>
      <c r="F2703" s="36" t="s">
        <v>679</v>
      </c>
      <c r="G2703" s="36" t="s">
        <v>674</v>
      </c>
      <c r="H2703" s="36" t="s">
        <v>675</v>
      </c>
      <c r="I2703" s="37">
        <v>3.7</v>
      </c>
      <c r="J2703" s="38">
        <v>10000</v>
      </c>
      <c r="K2703" s="36" t="s">
        <v>4556</v>
      </c>
      <c r="L2703" s="39">
        <v>44280</v>
      </c>
      <c r="M2703" s="39">
        <v>44342</v>
      </c>
      <c r="N2703" s="36" t="s">
        <v>4557</v>
      </c>
      <c r="O2703" s="36" t="s">
        <v>4762</v>
      </c>
      <c r="P2703" s="37">
        <v>3.7400000000000003E-2</v>
      </c>
      <c r="Q2703" s="36" t="s">
        <v>677</v>
      </c>
      <c r="R2703" s="36" t="s">
        <v>682</v>
      </c>
    </row>
    <row r="2704" spans="2:18">
      <c r="B2704" s="36" t="s">
        <v>4591</v>
      </c>
      <c r="C2704" s="36" t="s">
        <v>4592</v>
      </c>
      <c r="D2704" s="36" t="s">
        <v>12230</v>
      </c>
      <c r="E2704" s="36" t="s">
        <v>4879</v>
      </c>
      <c r="F2704" s="36" t="s">
        <v>679</v>
      </c>
      <c r="G2704" s="36" t="s">
        <v>674</v>
      </c>
      <c r="H2704" s="36" t="s">
        <v>675</v>
      </c>
      <c r="I2704" s="37">
        <v>3.8</v>
      </c>
      <c r="J2704" s="38">
        <v>10000</v>
      </c>
      <c r="K2704" s="36" t="s">
        <v>4556</v>
      </c>
      <c r="L2704" s="39">
        <v>44280</v>
      </c>
      <c r="M2704" s="39">
        <v>44342</v>
      </c>
      <c r="N2704" s="36" t="s">
        <v>4557</v>
      </c>
      <c r="O2704" s="36" t="s">
        <v>4762</v>
      </c>
      <c r="P2704" s="37">
        <v>2.3699999999999999E-2</v>
      </c>
      <c r="Q2704" s="36" t="s">
        <v>677</v>
      </c>
      <c r="R2704" s="36" t="s">
        <v>682</v>
      </c>
    </row>
    <row r="2705" spans="2:18">
      <c r="B2705" s="36" t="s">
        <v>12231</v>
      </c>
      <c r="C2705" s="36" t="s">
        <v>8177</v>
      </c>
      <c r="D2705" s="36" t="s">
        <v>12232</v>
      </c>
      <c r="E2705" s="36" t="s">
        <v>4879</v>
      </c>
      <c r="F2705" s="36" t="s">
        <v>679</v>
      </c>
      <c r="G2705" s="36" t="s">
        <v>674</v>
      </c>
      <c r="H2705" s="36" t="s">
        <v>675</v>
      </c>
      <c r="I2705" s="37">
        <v>3.9</v>
      </c>
      <c r="J2705" s="38">
        <v>10000</v>
      </c>
      <c r="K2705" s="36" t="s">
        <v>4556</v>
      </c>
      <c r="L2705" s="39">
        <v>44280</v>
      </c>
      <c r="M2705" s="39">
        <v>44342</v>
      </c>
      <c r="N2705" s="36" t="s">
        <v>4557</v>
      </c>
      <c r="O2705" s="36" t="s">
        <v>4762</v>
      </c>
      <c r="P2705" s="37">
        <v>1.6500000000000001E-2</v>
      </c>
      <c r="Q2705" s="36" t="s">
        <v>677</v>
      </c>
      <c r="R2705" s="36" t="s">
        <v>682</v>
      </c>
    </row>
    <row r="2706" spans="2:18">
      <c r="B2706" s="36" t="s">
        <v>4593</v>
      </c>
      <c r="C2706" s="36" t="s">
        <v>8178</v>
      </c>
      <c r="D2706" s="36" t="s">
        <v>12233</v>
      </c>
      <c r="E2706" s="36" t="s">
        <v>4879</v>
      </c>
      <c r="F2706" s="36" t="s">
        <v>679</v>
      </c>
      <c r="G2706" s="36" t="s">
        <v>692</v>
      </c>
      <c r="H2706" s="36" t="s">
        <v>675</v>
      </c>
      <c r="I2706" s="37">
        <v>3.1</v>
      </c>
      <c r="J2706" s="38">
        <v>10000</v>
      </c>
      <c r="K2706" s="36" t="s">
        <v>4556</v>
      </c>
      <c r="L2706" s="39">
        <v>44280</v>
      </c>
      <c r="M2706" s="39">
        <v>44342</v>
      </c>
      <c r="N2706" s="36" t="s">
        <v>4557</v>
      </c>
      <c r="O2706" s="36" t="s">
        <v>4762</v>
      </c>
      <c r="P2706" s="37">
        <v>2.3599999999999999E-2</v>
      </c>
      <c r="Q2706" s="36" t="s">
        <v>677</v>
      </c>
      <c r="R2706" s="36" t="s">
        <v>682</v>
      </c>
    </row>
    <row r="2707" spans="2:18">
      <c r="B2707" s="36" t="s">
        <v>4594</v>
      </c>
      <c r="C2707" s="36" t="s">
        <v>12234</v>
      </c>
      <c r="D2707" s="36" t="s">
        <v>12235</v>
      </c>
      <c r="E2707" s="36" t="s">
        <v>4879</v>
      </c>
      <c r="F2707" s="36" t="s">
        <v>679</v>
      </c>
      <c r="G2707" s="36" t="s">
        <v>692</v>
      </c>
      <c r="H2707" s="36" t="s">
        <v>675</v>
      </c>
      <c r="I2707" s="37">
        <v>3.2</v>
      </c>
      <c r="J2707" s="38">
        <v>10000</v>
      </c>
      <c r="K2707" s="36" t="s">
        <v>4556</v>
      </c>
      <c r="L2707" s="39">
        <v>44280</v>
      </c>
      <c r="M2707" s="39">
        <v>44342</v>
      </c>
      <c r="N2707" s="36" t="s">
        <v>4557</v>
      </c>
      <c r="O2707" s="36" t="s">
        <v>4762</v>
      </c>
      <c r="P2707" s="37">
        <v>3.7499999999999999E-2</v>
      </c>
      <c r="Q2707" s="36" t="s">
        <v>677</v>
      </c>
      <c r="R2707" s="36" t="s">
        <v>682</v>
      </c>
    </row>
    <row r="2708" spans="2:18">
      <c r="B2708" s="36" t="s">
        <v>8179</v>
      </c>
      <c r="C2708" s="36" t="s">
        <v>8180</v>
      </c>
      <c r="D2708" s="36" t="s">
        <v>8181</v>
      </c>
      <c r="E2708" s="36" t="s">
        <v>4879</v>
      </c>
      <c r="F2708" s="36" t="s">
        <v>679</v>
      </c>
      <c r="G2708" s="36" t="s">
        <v>692</v>
      </c>
      <c r="H2708" s="36" t="s">
        <v>675</v>
      </c>
      <c r="I2708" s="37">
        <v>3.3</v>
      </c>
      <c r="J2708" s="38">
        <v>10000</v>
      </c>
      <c r="K2708" s="36" t="s">
        <v>4556</v>
      </c>
      <c r="L2708" s="39">
        <v>44280</v>
      </c>
      <c r="M2708" s="39">
        <v>44342</v>
      </c>
      <c r="N2708" s="36" t="s">
        <v>4557</v>
      </c>
      <c r="O2708" s="36" t="s">
        <v>4762</v>
      </c>
      <c r="P2708" s="37">
        <v>6.08E-2</v>
      </c>
      <c r="Q2708" s="36" t="s">
        <v>677</v>
      </c>
      <c r="R2708" s="36" t="s">
        <v>682</v>
      </c>
    </row>
    <row r="2709" spans="2:18">
      <c r="B2709" s="36" t="s">
        <v>4595</v>
      </c>
      <c r="C2709" s="36" t="s">
        <v>8182</v>
      </c>
      <c r="D2709" s="36" t="s">
        <v>8183</v>
      </c>
      <c r="E2709" s="36" t="s">
        <v>4879</v>
      </c>
      <c r="F2709" s="36" t="s">
        <v>679</v>
      </c>
      <c r="G2709" s="36" t="s">
        <v>692</v>
      </c>
      <c r="H2709" s="36" t="s">
        <v>675</v>
      </c>
      <c r="I2709" s="37">
        <v>3.4</v>
      </c>
      <c r="J2709" s="38">
        <v>10000</v>
      </c>
      <c r="K2709" s="36" t="s">
        <v>4556</v>
      </c>
      <c r="L2709" s="39">
        <v>44280</v>
      </c>
      <c r="M2709" s="39">
        <v>44342</v>
      </c>
      <c r="N2709" s="36" t="s">
        <v>4557</v>
      </c>
      <c r="O2709" s="36" t="s">
        <v>4762</v>
      </c>
      <c r="P2709" s="37">
        <v>9.7100000000000006E-2</v>
      </c>
      <c r="Q2709" s="36" t="s">
        <v>677</v>
      </c>
      <c r="R2709" s="36" t="s">
        <v>682</v>
      </c>
    </row>
    <row r="2710" spans="2:18">
      <c r="B2710" s="36" t="s">
        <v>8184</v>
      </c>
      <c r="C2710" s="36" t="s">
        <v>4596</v>
      </c>
      <c r="D2710" s="36" t="s">
        <v>8185</v>
      </c>
      <c r="E2710" s="36" t="s">
        <v>9456</v>
      </c>
      <c r="F2710" s="36" t="s">
        <v>679</v>
      </c>
      <c r="G2710" s="36" t="s">
        <v>692</v>
      </c>
      <c r="H2710" s="36" t="s">
        <v>675</v>
      </c>
      <c r="I2710" s="37">
        <v>3.5</v>
      </c>
      <c r="J2710" s="38">
        <v>10000</v>
      </c>
      <c r="K2710" s="36" t="s">
        <v>4556</v>
      </c>
      <c r="L2710" s="39">
        <v>44280</v>
      </c>
      <c r="M2710" s="39">
        <v>44342</v>
      </c>
      <c r="N2710" s="36" t="s">
        <v>4557</v>
      </c>
      <c r="O2710" s="36" t="s">
        <v>4762</v>
      </c>
      <c r="P2710" s="37">
        <v>0.14480000000000001</v>
      </c>
      <c r="Q2710" s="36" t="s">
        <v>677</v>
      </c>
      <c r="R2710" s="36" t="s">
        <v>682</v>
      </c>
    </row>
    <row r="2711" spans="2:18">
      <c r="B2711" s="36" t="s">
        <v>8186</v>
      </c>
      <c r="C2711" s="36" t="s">
        <v>12236</v>
      </c>
      <c r="D2711" s="36" t="s">
        <v>12237</v>
      </c>
      <c r="E2711" s="36" t="s">
        <v>4879</v>
      </c>
      <c r="F2711" s="36" t="s">
        <v>679</v>
      </c>
      <c r="G2711" s="36" t="s">
        <v>692</v>
      </c>
      <c r="H2711" s="36" t="s">
        <v>675</v>
      </c>
      <c r="I2711" s="37">
        <v>3.6</v>
      </c>
      <c r="J2711" s="38">
        <v>10000</v>
      </c>
      <c r="K2711" s="36" t="s">
        <v>4556</v>
      </c>
      <c r="L2711" s="39">
        <v>44280</v>
      </c>
      <c r="M2711" s="39">
        <v>44342</v>
      </c>
      <c r="N2711" s="36" t="s">
        <v>4557</v>
      </c>
      <c r="O2711" s="36" t="s">
        <v>4762</v>
      </c>
      <c r="P2711" s="37">
        <v>0.2109</v>
      </c>
      <c r="Q2711" s="36" t="s">
        <v>677</v>
      </c>
      <c r="R2711" s="36" t="s">
        <v>682</v>
      </c>
    </row>
    <row r="2712" spans="2:18">
      <c r="B2712" s="36" t="s">
        <v>8187</v>
      </c>
      <c r="C2712" s="36" t="s">
        <v>4597</v>
      </c>
      <c r="D2712" s="36" t="s">
        <v>12238</v>
      </c>
      <c r="E2712" s="36" t="s">
        <v>4879</v>
      </c>
      <c r="F2712" s="36" t="s">
        <v>679</v>
      </c>
      <c r="G2712" s="36" t="s">
        <v>692</v>
      </c>
      <c r="H2712" s="36" t="s">
        <v>675</v>
      </c>
      <c r="I2712" s="37">
        <v>3.7</v>
      </c>
      <c r="J2712" s="38">
        <v>10000</v>
      </c>
      <c r="K2712" s="36" t="s">
        <v>4556</v>
      </c>
      <c r="L2712" s="39">
        <v>44280</v>
      </c>
      <c r="M2712" s="39">
        <v>44342</v>
      </c>
      <c r="N2712" s="36" t="s">
        <v>4557</v>
      </c>
      <c r="O2712" s="36" t="s">
        <v>4762</v>
      </c>
      <c r="P2712" s="37">
        <v>0.2863</v>
      </c>
      <c r="Q2712" s="36" t="s">
        <v>677</v>
      </c>
      <c r="R2712" s="36" t="s">
        <v>682</v>
      </c>
    </row>
    <row r="2713" spans="2:18">
      <c r="B2713" s="36" t="s">
        <v>8188</v>
      </c>
      <c r="C2713" s="36" t="s">
        <v>4598</v>
      </c>
      <c r="D2713" s="36" t="s">
        <v>12239</v>
      </c>
      <c r="E2713" s="36" t="s">
        <v>4879</v>
      </c>
      <c r="F2713" s="36" t="s">
        <v>679</v>
      </c>
      <c r="G2713" s="36" t="s">
        <v>692</v>
      </c>
      <c r="H2713" s="36" t="s">
        <v>675</v>
      </c>
      <c r="I2713" s="37">
        <v>3.8</v>
      </c>
      <c r="J2713" s="38">
        <v>10000</v>
      </c>
      <c r="K2713" s="36" t="s">
        <v>4556</v>
      </c>
      <c r="L2713" s="39">
        <v>44280</v>
      </c>
      <c r="M2713" s="39">
        <v>44342</v>
      </c>
      <c r="N2713" s="36" t="s">
        <v>4557</v>
      </c>
      <c r="O2713" s="36" t="s">
        <v>4762</v>
      </c>
      <c r="P2713" s="37">
        <v>0.37359999999999999</v>
      </c>
      <c r="Q2713" s="36" t="s">
        <v>677</v>
      </c>
      <c r="R2713" s="36" t="s">
        <v>682</v>
      </c>
    </row>
    <row r="2714" spans="2:18">
      <c r="B2714" s="36" t="s">
        <v>8189</v>
      </c>
      <c r="C2714" s="36" t="s">
        <v>8190</v>
      </c>
      <c r="D2714" s="36" t="s">
        <v>8191</v>
      </c>
      <c r="E2714" s="36" t="s">
        <v>4879</v>
      </c>
      <c r="F2714" s="36" t="s">
        <v>679</v>
      </c>
      <c r="G2714" s="36" t="s">
        <v>692</v>
      </c>
      <c r="H2714" s="36" t="s">
        <v>675</v>
      </c>
      <c r="I2714" s="37">
        <v>3.9</v>
      </c>
      <c r="J2714" s="38">
        <v>10000</v>
      </c>
      <c r="K2714" s="36" t="s">
        <v>4556</v>
      </c>
      <c r="L2714" s="39">
        <v>44280</v>
      </c>
      <c r="M2714" s="39">
        <v>44342</v>
      </c>
      <c r="N2714" s="36" t="s">
        <v>4557</v>
      </c>
      <c r="O2714" s="36" t="s">
        <v>4762</v>
      </c>
      <c r="P2714" s="37">
        <v>0.4677</v>
      </c>
      <c r="Q2714" s="36" t="s">
        <v>677</v>
      </c>
      <c r="R2714" s="36" t="s">
        <v>682</v>
      </c>
    </row>
    <row r="2715" spans="2:18">
      <c r="B2715" s="36" t="s">
        <v>8192</v>
      </c>
      <c r="C2715" s="36" t="s">
        <v>4599</v>
      </c>
      <c r="D2715" s="36" t="s">
        <v>8193</v>
      </c>
      <c r="E2715" s="36" t="s">
        <v>4879</v>
      </c>
      <c r="F2715" s="36" t="s">
        <v>679</v>
      </c>
      <c r="G2715" s="36" t="s">
        <v>674</v>
      </c>
      <c r="H2715" s="36" t="s">
        <v>675</v>
      </c>
      <c r="I2715" s="37">
        <v>4</v>
      </c>
      <c r="J2715" s="38">
        <v>10000</v>
      </c>
      <c r="K2715" s="36" t="s">
        <v>4556</v>
      </c>
      <c r="L2715" s="39">
        <v>44286</v>
      </c>
      <c r="M2715" s="39">
        <v>44342</v>
      </c>
      <c r="N2715" s="36" t="s">
        <v>4557</v>
      </c>
      <c r="O2715" s="36" t="s">
        <v>4762</v>
      </c>
      <c r="P2715" s="37">
        <v>7.3000000000000001E-3</v>
      </c>
      <c r="Q2715" s="36" t="s">
        <v>677</v>
      </c>
      <c r="R2715" s="36" t="s">
        <v>682</v>
      </c>
    </row>
    <row r="2716" spans="2:18">
      <c r="B2716" s="36" t="s">
        <v>4600</v>
      </c>
      <c r="C2716" s="36" t="s">
        <v>8194</v>
      </c>
      <c r="D2716" s="36" t="s">
        <v>8195</v>
      </c>
      <c r="E2716" s="36" t="s">
        <v>4879</v>
      </c>
      <c r="F2716" s="36" t="s">
        <v>679</v>
      </c>
      <c r="G2716" s="36" t="s">
        <v>692</v>
      </c>
      <c r="H2716" s="36" t="s">
        <v>675</v>
      </c>
      <c r="I2716" s="37">
        <v>4</v>
      </c>
      <c r="J2716" s="38">
        <v>10000</v>
      </c>
      <c r="K2716" s="36" t="s">
        <v>4556</v>
      </c>
      <c r="L2716" s="39">
        <v>44286</v>
      </c>
      <c r="M2716" s="39">
        <v>44342</v>
      </c>
      <c r="N2716" s="36" t="s">
        <v>4557</v>
      </c>
      <c r="O2716" s="36" t="s">
        <v>4762</v>
      </c>
      <c r="P2716" s="37">
        <v>0.46279999999999999</v>
      </c>
      <c r="Q2716" s="36" t="s">
        <v>677</v>
      </c>
      <c r="R2716" s="36" t="s">
        <v>682</v>
      </c>
    </row>
    <row r="2717" spans="2:18">
      <c r="B2717" s="36" t="s">
        <v>12240</v>
      </c>
      <c r="C2717" s="36" t="s">
        <v>12241</v>
      </c>
      <c r="D2717" s="36" t="s">
        <v>8196</v>
      </c>
      <c r="E2717" s="36" t="s">
        <v>4879</v>
      </c>
      <c r="F2717" s="36" t="s">
        <v>679</v>
      </c>
      <c r="G2717" s="36" t="s">
        <v>9487</v>
      </c>
      <c r="H2717" s="36" t="s">
        <v>675</v>
      </c>
      <c r="I2717" s="37">
        <v>3</v>
      </c>
      <c r="J2717" s="38">
        <v>10000</v>
      </c>
      <c r="K2717" s="36" t="s">
        <v>668</v>
      </c>
      <c r="L2717" s="39">
        <v>44302</v>
      </c>
      <c r="M2717" s="39">
        <v>44314</v>
      </c>
      <c r="N2717" s="36" t="s">
        <v>669</v>
      </c>
      <c r="O2717" s="36" t="s">
        <v>670</v>
      </c>
      <c r="P2717" s="37">
        <v>0.4194</v>
      </c>
      <c r="Q2717" s="36" t="s">
        <v>677</v>
      </c>
      <c r="R2717" s="36" t="s">
        <v>682</v>
      </c>
    </row>
    <row r="2718" spans="2:18">
      <c r="B2718" s="36" t="s">
        <v>12242</v>
      </c>
      <c r="C2718" s="36" t="s">
        <v>8197</v>
      </c>
      <c r="D2718" s="36" t="s">
        <v>8198</v>
      </c>
      <c r="E2718" s="36" t="s">
        <v>4879</v>
      </c>
      <c r="F2718" s="36" t="s">
        <v>679</v>
      </c>
      <c r="G2718" s="36" t="s">
        <v>692</v>
      </c>
      <c r="H2718" s="36" t="s">
        <v>675</v>
      </c>
      <c r="I2718" s="37">
        <v>3</v>
      </c>
      <c r="J2718" s="38">
        <v>10000</v>
      </c>
      <c r="K2718" s="36" t="s">
        <v>668</v>
      </c>
      <c r="L2718" s="39">
        <v>44302</v>
      </c>
      <c r="M2718" s="39">
        <v>44314</v>
      </c>
      <c r="N2718" s="36" t="s">
        <v>669</v>
      </c>
      <c r="O2718" s="36" t="s">
        <v>670</v>
      </c>
      <c r="P2718" s="37">
        <v>1E-4</v>
      </c>
      <c r="Q2718" s="36" t="s">
        <v>677</v>
      </c>
      <c r="R2718" s="36" t="s">
        <v>682</v>
      </c>
    </row>
    <row r="2719" spans="2:18">
      <c r="B2719" s="36" t="s">
        <v>8199</v>
      </c>
      <c r="C2719" s="36" t="s">
        <v>8200</v>
      </c>
      <c r="D2719" s="36" t="s">
        <v>8201</v>
      </c>
      <c r="E2719" s="36" t="s">
        <v>4879</v>
      </c>
      <c r="F2719" s="36" t="s">
        <v>679</v>
      </c>
      <c r="G2719" s="36" t="s">
        <v>674</v>
      </c>
      <c r="H2719" s="36" t="s">
        <v>675</v>
      </c>
      <c r="I2719" s="37">
        <v>3</v>
      </c>
      <c r="J2719" s="38">
        <v>10000</v>
      </c>
      <c r="K2719" s="36" t="s">
        <v>4556</v>
      </c>
      <c r="L2719" s="39">
        <v>44302</v>
      </c>
      <c r="M2719" s="39">
        <v>44342</v>
      </c>
      <c r="N2719" s="36" t="s">
        <v>4557</v>
      </c>
      <c r="O2719" s="36" t="s">
        <v>4762</v>
      </c>
      <c r="P2719" s="37">
        <v>0.4194</v>
      </c>
      <c r="Q2719" s="36" t="s">
        <v>677</v>
      </c>
      <c r="R2719" s="36" t="s">
        <v>682</v>
      </c>
    </row>
    <row r="2720" spans="2:18">
      <c r="B2720" s="36" t="s">
        <v>12243</v>
      </c>
      <c r="C2720" s="36" t="s">
        <v>12244</v>
      </c>
      <c r="D2720" s="36" t="s">
        <v>8202</v>
      </c>
      <c r="E2720" s="36" t="s">
        <v>4879</v>
      </c>
      <c r="F2720" s="36" t="s">
        <v>679</v>
      </c>
      <c r="G2720" s="36" t="s">
        <v>692</v>
      </c>
      <c r="H2720" s="36" t="s">
        <v>675</v>
      </c>
      <c r="I2720" s="37">
        <v>3</v>
      </c>
      <c r="J2720" s="38">
        <v>10000</v>
      </c>
      <c r="K2720" s="36" t="s">
        <v>4556</v>
      </c>
      <c r="L2720" s="39">
        <v>44302</v>
      </c>
      <c r="M2720" s="39">
        <v>44342</v>
      </c>
      <c r="N2720" s="36" t="s">
        <v>4557</v>
      </c>
      <c r="O2720" s="36" t="s">
        <v>4762</v>
      </c>
      <c r="P2720" s="37">
        <v>2.7000000000000001E-3</v>
      </c>
      <c r="Q2720" s="36" t="s">
        <v>677</v>
      </c>
      <c r="R2720" s="36" t="s">
        <v>682</v>
      </c>
    </row>
    <row r="2721" spans="2:18">
      <c r="B2721" s="36" t="s">
        <v>8203</v>
      </c>
      <c r="C2721" s="36" t="s">
        <v>8204</v>
      </c>
      <c r="D2721" s="36" t="s">
        <v>8205</v>
      </c>
      <c r="E2721" s="36" t="s">
        <v>4879</v>
      </c>
      <c r="F2721" s="36" t="s">
        <v>679</v>
      </c>
      <c r="G2721" s="36" t="s">
        <v>674</v>
      </c>
      <c r="H2721" s="36" t="s">
        <v>675</v>
      </c>
      <c r="I2721" s="37">
        <v>3</v>
      </c>
      <c r="J2721" s="38">
        <v>10000</v>
      </c>
      <c r="K2721" s="36" t="s">
        <v>655</v>
      </c>
      <c r="L2721" s="39">
        <v>44302</v>
      </c>
      <c r="M2721" s="39">
        <v>44461</v>
      </c>
      <c r="N2721" s="36" t="s">
        <v>656</v>
      </c>
      <c r="O2721" s="36" t="s">
        <v>657</v>
      </c>
      <c r="P2721" s="37">
        <v>0.46139999999999998</v>
      </c>
      <c r="Q2721" s="36" t="s">
        <v>677</v>
      </c>
      <c r="R2721" s="36" t="s">
        <v>292</v>
      </c>
    </row>
    <row r="2722" spans="2:18">
      <c r="B2722" s="36" t="s">
        <v>8206</v>
      </c>
      <c r="C2722" s="36" t="s">
        <v>12245</v>
      </c>
      <c r="D2722" s="36" t="s">
        <v>8207</v>
      </c>
      <c r="E2722" s="36" t="s">
        <v>4879</v>
      </c>
      <c r="F2722" s="36" t="s">
        <v>679</v>
      </c>
      <c r="G2722" s="36" t="s">
        <v>692</v>
      </c>
      <c r="H2722" s="36" t="s">
        <v>675</v>
      </c>
      <c r="I2722" s="37">
        <v>3</v>
      </c>
      <c r="J2722" s="38">
        <v>10000</v>
      </c>
      <c r="K2722" s="36" t="s">
        <v>655</v>
      </c>
      <c r="L2722" s="39">
        <v>44302</v>
      </c>
      <c r="M2722" s="39">
        <v>44461</v>
      </c>
      <c r="N2722" s="36" t="s">
        <v>656</v>
      </c>
      <c r="O2722" s="36" t="s">
        <v>657</v>
      </c>
      <c r="P2722" s="37">
        <v>4.5499999999999999E-2</v>
      </c>
      <c r="Q2722" s="36" t="s">
        <v>677</v>
      </c>
      <c r="R2722" s="36" t="s">
        <v>292</v>
      </c>
    </row>
    <row r="2723" spans="2:18">
      <c r="B2723" s="36" t="s">
        <v>12246</v>
      </c>
      <c r="C2723" s="36" t="s">
        <v>12247</v>
      </c>
      <c r="D2723" s="36" t="s">
        <v>12248</v>
      </c>
      <c r="E2723" s="36" t="s">
        <v>4879</v>
      </c>
      <c r="F2723" s="36" t="s">
        <v>679</v>
      </c>
      <c r="G2723" s="36" t="s">
        <v>674</v>
      </c>
      <c r="H2723" s="36" t="s">
        <v>675</v>
      </c>
      <c r="I2723" s="37">
        <v>3.1</v>
      </c>
      <c r="J2723" s="38">
        <v>10000</v>
      </c>
      <c r="K2723" s="36" t="s">
        <v>8208</v>
      </c>
      <c r="L2723" s="39">
        <v>44315</v>
      </c>
      <c r="M2723" s="39">
        <v>44552</v>
      </c>
      <c r="N2723" s="36" t="s">
        <v>4795</v>
      </c>
      <c r="O2723" s="36" t="s">
        <v>8209</v>
      </c>
      <c r="P2723" s="37">
        <v>0.4264</v>
      </c>
      <c r="Q2723" s="36" t="s">
        <v>677</v>
      </c>
      <c r="R2723" s="36" t="s">
        <v>292</v>
      </c>
    </row>
    <row r="2724" spans="2:18">
      <c r="B2724" s="36" t="s">
        <v>8210</v>
      </c>
      <c r="C2724" s="36" t="s">
        <v>8211</v>
      </c>
      <c r="D2724" s="36" t="s">
        <v>8212</v>
      </c>
      <c r="E2724" s="36" t="s">
        <v>4879</v>
      </c>
      <c r="F2724" s="36" t="s">
        <v>679</v>
      </c>
      <c r="G2724" s="36" t="s">
        <v>674</v>
      </c>
      <c r="H2724" s="36" t="s">
        <v>675</v>
      </c>
      <c r="I2724" s="37">
        <v>3.2</v>
      </c>
      <c r="J2724" s="38">
        <v>10000</v>
      </c>
      <c r="K2724" s="36" t="s">
        <v>8208</v>
      </c>
      <c r="L2724" s="39">
        <v>44315</v>
      </c>
      <c r="M2724" s="39">
        <v>44552</v>
      </c>
      <c r="N2724" s="36" t="s">
        <v>4795</v>
      </c>
      <c r="O2724" s="36" t="s">
        <v>8209</v>
      </c>
      <c r="P2724" s="37">
        <v>0.34720000000000001</v>
      </c>
      <c r="Q2724" s="36" t="s">
        <v>677</v>
      </c>
      <c r="R2724" s="36" t="s">
        <v>292</v>
      </c>
    </row>
    <row r="2725" spans="2:18">
      <c r="B2725" s="36" t="s">
        <v>12249</v>
      </c>
      <c r="C2725" s="36" t="s">
        <v>12250</v>
      </c>
      <c r="D2725" s="36" t="s">
        <v>8213</v>
      </c>
      <c r="E2725" s="36" t="s">
        <v>4879</v>
      </c>
      <c r="F2725" s="36" t="s">
        <v>679</v>
      </c>
      <c r="G2725" s="36" t="s">
        <v>674</v>
      </c>
      <c r="H2725" s="36" t="s">
        <v>675</v>
      </c>
      <c r="I2725" s="37">
        <v>3.3</v>
      </c>
      <c r="J2725" s="38">
        <v>10000</v>
      </c>
      <c r="K2725" s="36" t="s">
        <v>8208</v>
      </c>
      <c r="L2725" s="39">
        <v>44315</v>
      </c>
      <c r="M2725" s="39">
        <v>44552</v>
      </c>
      <c r="N2725" s="36" t="s">
        <v>4795</v>
      </c>
      <c r="O2725" s="36" t="s">
        <v>8209</v>
      </c>
      <c r="P2725" s="37">
        <v>0.29330000000000001</v>
      </c>
      <c r="Q2725" s="36" t="s">
        <v>677</v>
      </c>
      <c r="R2725" s="36" t="s">
        <v>292</v>
      </c>
    </row>
    <row r="2726" spans="2:18">
      <c r="B2726" s="36" t="s">
        <v>8214</v>
      </c>
      <c r="C2726" s="36" t="s">
        <v>8215</v>
      </c>
      <c r="D2726" s="36" t="s">
        <v>8216</v>
      </c>
      <c r="E2726" s="36" t="s">
        <v>4879</v>
      </c>
      <c r="F2726" s="36" t="s">
        <v>679</v>
      </c>
      <c r="G2726" s="36" t="s">
        <v>674</v>
      </c>
      <c r="H2726" s="36" t="s">
        <v>675</v>
      </c>
      <c r="I2726" s="37">
        <v>3.4</v>
      </c>
      <c r="J2726" s="38">
        <v>10000</v>
      </c>
      <c r="K2726" s="36" t="s">
        <v>8208</v>
      </c>
      <c r="L2726" s="39">
        <v>44315</v>
      </c>
      <c r="M2726" s="39">
        <v>44552</v>
      </c>
      <c r="N2726" s="36" t="s">
        <v>4795</v>
      </c>
      <c r="O2726" s="36" t="s">
        <v>8209</v>
      </c>
      <c r="P2726" s="37">
        <v>0.2445</v>
      </c>
      <c r="Q2726" s="36" t="s">
        <v>677</v>
      </c>
      <c r="R2726" s="36" t="s">
        <v>292</v>
      </c>
    </row>
    <row r="2727" spans="2:18">
      <c r="B2727" s="36" t="s">
        <v>12251</v>
      </c>
      <c r="C2727" s="36" t="s">
        <v>8217</v>
      </c>
      <c r="D2727" s="36" t="s">
        <v>8218</v>
      </c>
      <c r="E2727" s="36" t="s">
        <v>4879</v>
      </c>
      <c r="F2727" s="36" t="s">
        <v>679</v>
      </c>
      <c r="G2727" s="36" t="s">
        <v>674</v>
      </c>
      <c r="H2727" s="36" t="s">
        <v>675</v>
      </c>
      <c r="I2727" s="37">
        <v>3.5</v>
      </c>
      <c r="J2727" s="38">
        <v>10000</v>
      </c>
      <c r="K2727" s="36" t="s">
        <v>8208</v>
      </c>
      <c r="L2727" s="39">
        <v>44315</v>
      </c>
      <c r="M2727" s="39">
        <v>44552</v>
      </c>
      <c r="N2727" s="36" t="s">
        <v>4795</v>
      </c>
      <c r="O2727" s="36" t="s">
        <v>8209</v>
      </c>
      <c r="P2727" s="37">
        <v>0.19839999999999999</v>
      </c>
      <c r="Q2727" s="36" t="s">
        <v>677</v>
      </c>
      <c r="R2727" s="36" t="s">
        <v>292</v>
      </c>
    </row>
    <row r="2728" spans="2:18">
      <c r="B2728" s="36" t="s">
        <v>8219</v>
      </c>
      <c r="C2728" s="36" t="s">
        <v>8220</v>
      </c>
      <c r="D2728" s="36" t="s">
        <v>8221</v>
      </c>
      <c r="E2728" s="36" t="s">
        <v>4879</v>
      </c>
      <c r="F2728" s="36" t="s">
        <v>679</v>
      </c>
      <c r="G2728" s="36" t="s">
        <v>674</v>
      </c>
      <c r="H2728" s="36" t="s">
        <v>675</v>
      </c>
      <c r="I2728" s="37">
        <v>3.6</v>
      </c>
      <c r="J2728" s="38">
        <v>10000</v>
      </c>
      <c r="K2728" s="36" t="s">
        <v>8208</v>
      </c>
      <c r="L2728" s="39">
        <v>44315</v>
      </c>
      <c r="M2728" s="39">
        <v>44552</v>
      </c>
      <c r="N2728" s="36" t="s">
        <v>4795</v>
      </c>
      <c r="O2728" s="36" t="s">
        <v>8209</v>
      </c>
      <c r="P2728" s="37">
        <v>0.16489999999999999</v>
      </c>
      <c r="Q2728" s="36" t="s">
        <v>677</v>
      </c>
      <c r="R2728" s="36" t="s">
        <v>292</v>
      </c>
    </row>
    <row r="2729" spans="2:18">
      <c r="B2729" s="36" t="s">
        <v>12252</v>
      </c>
      <c r="C2729" s="36" t="s">
        <v>12253</v>
      </c>
      <c r="D2729" s="36" t="s">
        <v>8222</v>
      </c>
      <c r="E2729" s="36" t="s">
        <v>4879</v>
      </c>
      <c r="F2729" s="36" t="s">
        <v>679</v>
      </c>
      <c r="G2729" s="36" t="s">
        <v>674</v>
      </c>
      <c r="H2729" s="36" t="s">
        <v>675</v>
      </c>
      <c r="I2729" s="37">
        <v>3.7</v>
      </c>
      <c r="J2729" s="38">
        <v>10000</v>
      </c>
      <c r="K2729" s="36" t="s">
        <v>8208</v>
      </c>
      <c r="L2729" s="39">
        <v>44315</v>
      </c>
      <c r="M2729" s="39">
        <v>44552</v>
      </c>
      <c r="N2729" s="36" t="s">
        <v>4795</v>
      </c>
      <c r="O2729" s="36" t="s">
        <v>8209</v>
      </c>
      <c r="P2729" s="37">
        <v>0.13420000000000001</v>
      </c>
      <c r="Q2729" s="36" t="s">
        <v>677</v>
      </c>
      <c r="R2729" s="36" t="s">
        <v>292</v>
      </c>
    </row>
    <row r="2730" spans="2:18">
      <c r="B2730" s="36" t="s">
        <v>8223</v>
      </c>
      <c r="C2730" s="36" t="s">
        <v>12254</v>
      </c>
      <c r="D2730" s="36" t="s">
        <v>8224</v>
      </c>
      <c r="E2730" s="36" t="s">
        <v>4879</v>
      </c>
      <c r="F2730" s="36" t="s">
        <v>679</v>
      </c>
      <c r="G2730" s="36" t="s">
        <v>674</v>
      </c>
      <c r="H2730" s="36" t="s">
        <v>675</v>
      </c>
      <c r="I2730" s="37">
        <v>3.8</v>
      </c>
      <c r="J2730" s="38">
        <v>10000</v>
      </c>
      <c r="K2730" s="36" t="s">
        <v>8208</v>
      </c>
      <c r="L2730" s="39">
        <v>44315</v>
      </c>
      <c r="M2730" s="39">
        <v>44552</v>
      </c>
      <c r="N2730" s="36" t="s">
        <v>4795</v>
      </c>
      <c r="O2730" s="36" t="s">
        <v>8209</v>
      </c>
      <c r="P2730" s="37">
        <v>0.11070000000000001</v>
      </c>
      <c r="Q2730" s="36" t="s">
        <v>677</v>
      </c>
      <c r="R2730" s="36" t="s">
        <v>292</v>
      </c>
    </row>
    <row r="2731" spans="2:18">
      <c r="B2731" s="36" t="s">
        <v>12255</v>
      </c>
      <c r="C2731" s="36" t="s">
        <v>8225</v>
      </c>
      <c r="D2731" s="36" t="s">
        <v>8226</v>
      </c>
      <c r="E2731" s="36" t="s">
        <v>4879</v>
      </c>
      <c r="F2731" s="36" t="s">
        <v>679</v>
      </c>
      <c r="G2731" s="36" t="s">
        <v>674</v>
      </c>
      <c r="H2731" s="36" t="s">
        <v>675</v>
      </c>
      <c r="I2731" s="37">
        <v>3.9</v>
      </c>
      <c r="J2731" s="38">
        <v>10000</v>
      </c>
      <c r="K2731" s="36" t="s">
        <v>8208</v>
      </c>
      <c r="L2731" s="39">
        <v>44315</v>
      </c>
      <c r="M2731" s="39">
        <v>44552</v>
      </c>
      <c r="N2731" s="36" t="s">
        <v>4795</v>
      </c>
      <c r="O2731" s="36" t="s">
        <v>8209</v>
      </c>
      <c r="P2731" s="37">
        <v>9.1399999999999995E-2</v>
      </c>
      <c r="Q2731" s="36" t="s">
        <v>677</v>
      </c>
      <c r="R2731" s="36" t="s">
        <v>292</v>
      </c>
    </row>
    <row r="2732" spans="2:18">
      <c r="B2732" s="36" t="s">
        <v>12256</v>
      </c>
      <c r="C2732" s="36" t="s">
        <v>8227</v>
      </c>
      <c r="D2732" s="36" t="s">
        <v>12257</v>
      </c>
      <c r="E2732" s="36" t="s">
        <v>4879</v>
      </c>
      <c r="F2732" s="36" t="s">
        <v>679</v>
      </c>
      <c r="G2732" s="36" t="s">
        <v>692</v>
      </c>
      <c r="H2732" s="36" t="s">
        <v>675</v>
      </c>
      <c r="I2732" s="37">
        <v>3.1</v>
      </c>
      <c r="J2732" s="38">
        <v>10000</v>
      </c>
      <c r="K2732" s="36" t="s">
        <v>8208</v>
      </c>
      <c r="L2732" s="39">
        <v>44315</v>
      </c>
      <c r="M2732" s="39">
        <v>44552</v>
      </c>
      <c r="N2732" s="36" t="s">
        <v>4795</v>
      </c>
      <c r="O2732" s="36" t="s">
        <v>8209</v>
      </c>
      <c r="P2732" s="37">
        <v>9.0800000000000006E-2</v>
      </c>
      <c r="Q2732" s="36" t="s">
        <v>677</v>
      </c>
      <c r="R2732" s="36" t="s">
        <v>292</v>
      </c>
    </row>
    <row r="2733" spans="2:18">
      <c r="B2733" s="36" t="s">
        <v>8228</v>
      </c>
      <c r="C2733" s="36" t="s">
        <v>8229</v>
      </c>
      <c r="D2733" s="36" t="s">
        <v>8230</v>
      </c>
      <c r="E2733" s="36" t="s">
        <v>4879</v>
      </c>
      <c r="F2733" s="36" t="s">
        <v>679</v>
      </c>
      <c r="G2733" s="36" t="s">
        <v>692</v>
      </c>
      <c r="H2733" s="36" t="s">
        <v>675</v>
      </c>
      <c r="I2733" s="37">
        <v>3.2</v>
      </c>
      <c r="J2733" s="38">
        <v>10000</v>
      </c>
      <c r="K2733" s="36" t="s">
        <v>8208</v>
      </c>
      <c r="L2733" s="39">
        <v>44315</v>
      </c>
      <c r="M2733" s="39">
        <v>44552</v>
      </c>
      <c r="N2733" s="36" t="s">
        <v>4795</v>
      </c>
      <c r="O2733" s="36" t="s">
        <v>8209</v>
      </c>
      <c r="P2733" s="37">
        <v>0.1236</v>
      </c>
      <c r="Q2733" s="36" t="s">
        <v>677</v>
      </c>
      <c r="R2733" s="36" t="s">
        <v>292</v>
      </c>
    </row>
    <row r="2734" spans="2:18">
      <c r="B2734" s="36" t="s">
        <v>8231</v>
      </c>
      <c r="C2734" s="36" t="s">
        <v>8232</v>
      </c>
      <c r="D2734" s="36" t="s">
        <v>8233</v>
      </c>
      <c r="E2734" s="36" t="s">
        <v>9456</v>
      </c>
      <c r="F2734" s="36" t="s">
        <v>679</v>
      </c>
      <c r="G2734" s="36" t="s">
        <v>692</v>
      </c>
      <c r="H2734" s="36" t="s">
        <v>675</v>
      </c>
      <c r="I2734" s="37">
        <v>3.3</v>
      </c>
      <c r="J2734" s="38">
        <v>10000</v>
      </c>
      <c r="K2734" s="36" t="s">
        <v>8208</v>
      </c>
      <c r="L2734" s="39">
        <v>44315</v>
      </c>
      <c r="M2734" s="39">
        <v>44552</v>
      </c>
      <c r="N2734" s="36" t="s">
        <v>4795</v>
      </c>
      <c r="O2734" s="36" t="s">
        <v>8209</v>
      </c>
      <c r="P2734" s="37">
        <v>0.1615</v>
      </c>
      <c r="Q2734" s="36" t="s">
        <v>677</v>
      </c>
      <c r="R2734" s="36" t="s">
        <v>292</v>
      </c>
    </row>
    <row r="2735" spans="2:18">
      <c r="B2735" s="36" t="s">
        <v>8234</v>
      </c>
      <c r="C2735" s="36" t="s">
        <v>8235</v>
      </c>
      <c r="D2735" s="36" t="s">
        <v>8236</v>
      </c>
      <c r="E2735" s="36" t="s">
        <v>4879</v>
      </c>
      <c r="F2735" s="36" t="s">
        <v>679</v>
      </c>
      <c r="G2735" s="36" t="s">
        <v>692</v>
      </c>
      <c r="H2735" s="36" t="s">
        <v>675</v>
      </c>
      <c r="I2735" s="37">
        <v>3.4</v>
      </c>
      <c r="J2735" s="38">
        <v>10000</v>
      </c>
      <c r="K2735" s="36" t="s">
        <v>8208</v>
      </c>
      <c r="L2735" s="39">
        <v>44315</v>
      </c>
      <c r="M2735" s="39">
        <v>44552</v>
      </c>
      <c r="N2735" s="36" t="s">
        <v>4795</v>
      </c>
      <c r="O2735" s="36" t="s">
        <v>8209</v>
      </c>
      <c r="P2735" s="37">
        <v>0.20799999999999999</v>
      </c>
      <c r="Q2735" s="36" t="s">
        <v>677</v>
      </c>
      <c r="R2735" s="36" t="s">
        <v>292</v>
      </c>
    </row>
    <row r="2736" spans="2:18">
      <c r="B2736" s="36" t="s">
        <v>8237</v>
      </c>
      <c r="C2736" s="36" t="s">
        <v>8238</v>
      </c>
      <c r="D2736" s="36" t="s">
        <v>12258</v>
      </c>
      <c r="E2736" s="36" t="s">
        <v>4879</v>
      </c>
      <c r="F2736" s="36" t="s">
        <v>679</v>
      </c>
      <c r="G2736" s="36" t="s">
        <v>692</v>
      </c>
      <c r="H2736" s="36" t="s">
        <v>675</v>
      </c>
      <c r="I2736" s="37">
        <v>3.5</v>
      </c>
      <c r="J2736" s="38">
        <v>10000</v>
      </c>
      <c r="K2736" s="36" t="s">
        <v>8208</v>
      </c>
      <c r="L2736" s="39">
        <v>44315</v>
      </c>
      <c r="M2736" s="39">
        <v>44552</v>
      </c>
      <c r="N2736" s="36" t="s">
        <v>4795</v>
      </c>
      <c r="O2736" s="36" t="s">
        <v>8209</v>
      </c>
      <c r="P2736" s="37">
        <v>0.26050000000000001</v>
      </c>
      <c r="Q2736" s="36" t="s">
        <v>677</v>
      </c>
      <c r="R2736" s="36" t="s">
        <v>292</v>
      </c>
    </row>
    <row r="2737" spans="2:18">
      <c r="B2737" s="36" t="s">
        <v>12259</v>
      </c>
      <c r="C2737" s="36" t="s">
        <v>12260</v>
      </c>
      <c r="D2737" s="36" t="s">
        <v>12261</v>
      </c>
      <c r="E2737" s="36" t="s">
        <v>4879</v>
      </c>
      <c r="F2737" s="36" t="s">
        <v>679</v>
      </c>
      <c r="G2737" s="36" t="s">
        <v>692</v>
      </c>
      <c r="H2737" s="36" t="s">
        <v>675</v>
      </c>
      <c r="I2737" s="37">
        <v>3.6</v>
      </c>
      <c r="J2737" s="38">
        <v>10000</v>
      </c>
      <c r="K2737" s="36" t="s">
        <v>8208</v>
      </c>
      <c r="L2737" s="39">
        <v>44315</v>
      </c>
      <c r="M2737" s="39">
        <v>44552</v>
      </c>
      <c r="N2737" s="36" t="s">
        <v>4795</v>
      </c>
      <c r="O2737" s="36" t="s">
        <v>8209</v>
      </c>
      <c r="P2737" s="37">
        <v>0.32729999999999998</v>
      </c>
      <c r="Q2737" s="36" t="s">
        <v>677</v>
      </c>
      <c r="R2737" s="36" t="s">
        <v>292</v>
      </c>
    </row>
    <row r="2738" spans="2:18">
      <c r="B2738" s="36" t="s">
        <v>12262</v>
      </c>
      <c r="C2738" s="36" t="s">
        <v>12263</v>
      </c>
      <c r="D2738" s="36" t="s">
        <v>8239</v>
      </c>
      <c r="E2738" s="36" t="s">
        <v>4879</v>
      </c>
      <c r="F2738" s="36" t="s">
        <v>679</v>
      </c>
      <c r="G2738" s="36" t="s">
        <v>692</v>
      </c>
      <c r="H2738" s="36" t="s">
        <v>675</v>
      </c>
      <c r="I2738" s="37">
        <v>3.7</v>
      </c>
      <c r="J2738" s="38">
        <v>10000</v>
      </c>
      <c r="K2738" s="36" t="s">
        <v>8208</v>
      </c>
      <c r="L2738" s="39">
        <v>44315</v>
      </c>
      <c r="M2738" s="39">
        <v>44552</v>
      </c>
      <c r="N2738" s="36" t="s">
        <v>4795</v>
      </c>
      <c r="O2738" s="36" t="s">
        <v>8209</v>
      </c>
      <c r="P2738" s="37">
        <v>0.40439999999999998</v>
      </c>
      <c r="Q2738" s="36" t="s">
        <v>677</v>
      </c>
      <c r="R2738" s="36" t="s">
        <v>292</v>
      </c>
    </row>
    <row r="2739" spans="2:18">
      <c r="B2739" s="36" t="s">
        <v>8240</v>
      </c>
      <c r="C2739" s="36" t="s">
        <v>8241</v>
      </c>
      <c r="D2739" s="36" t="s">
        <v>8242</v>
      </c>
      <c r="E2739" s="36" t="s">
        <v>4879</v>
      </c>
      <c r="F2739" s="36" t="s">
        <v>679</v>
      </c>
      <c r="G2739" s="36" t="s">
        <v>692</v>
      </c>
      <c r="H2739" s="36" t="s">
        <v>675</v>
      </c>
      <c r="I2739" s="37">
        <v>3.8</v>
      </c>
      <c r="J2739" s="38">
        <v>10000</v>
      </c>
      <c r="K2739" s="36" t="s">
        <v>8208</v>
      </c>
      <c r="L2739" s="39">
        <v>44315</v>
      </c>
      <c r="M2739" s="39">
        <v>44552</v>
      </c>
      <c r="N2739" s="36" t="s">
        <v>4795</v>
      </c>
      <c r="O2739" s="36" t="s">
        <v>8209</v>
      </c>
      <c r="P2739" s="37">
        <v>0.48249999999999998</v>
      </c>
      <c r="Q2739" s="36" t="s">
        <v>677</v>
      </c>
      <c r="R2739" s="36" t="s">
        <v>292</v>
      </c>
    </row>
    <row r="2740" spans="2:18">
      <c r="B2740" s="36" t="s">
        <v>12264</v>
      </c>
      <c r="C2740" s="36" t="s">
        <v>12265</v>
      </c>
      <c r="D2740" s="36" t="s">
        <v>8243</v>
      </c>
      <c r="E2740" s="36" t="s">
        <v>4879</v>
      </c>
      <c r="F2740" s="36" t="s">
        <v>679</v>
      </c>
      <c r="G2740" s="36" t="s">
        <v>692</v>
      </c>
      <c r="H2740" s="36" t="s">
        <v>675</v>
      </c>
      <c r="I2740" s="37">
        <v>3.9</v>
      </c>
      <c r="J2740" s="38">
        <v>10000</v>
      </c>
      <c r="K2740" s="36" t="s">
        <v>8208</v>
      </c>
      <c r="L2740" s="39">
        <v>44315</v>
      </c>
      <c r="M2740" s="39">
        <v>44552</v>
      </c>
      <c r="N2740" s="36" t="s">
        <v>4795</v>
      </c>
      <c r="O2740" s="36" t="s">
        <v>8209</v>
      </c>
      <c r="P2740" s="37">
        <v>0.56610000000000005</v>
      </c>
      <c r="Q2740" s="36" t="s">
        <v>677</v>
      </c>
      <c r="R2740" s="36" t="s">
        <v>292</v>
      </c>
    </row>
    <row r="2741" spans="2:18">
      <c r="B2741" s="36" t="s">
        <v>12266</v>
      </c>
      <c r="C2741" s="36" t="s">
        <v>12267</v>
      </c>
      <c r="D2741" s="36" t="s">
        <v>8244</v>
      </c>
      <c r="E2741" s="36" t="s">
        <v>4879</v>
      </c>
      <c r="F2741" s="36" t="s">
        <v>679</v>
      </c>
      <c r="G2741" s="36" t="s">
        <v>674</v>
      </c>
      <c r="H2741" s="36" t="s">
        <v>675</v>
      </c>
      <c r="I2741" s="37">
        <v>3</v>
      </c>
      <c r="J2741" s="38">
        <v>10000</v>
      </c>
      <c r="K2741" s="36" t="s">
        <v>8208</v>
      </c>
      <c r="L2741" s="39">
        <v>44323</v>
      </c>
      <c r="M2741" s="39">
        <v>44552</v>
      </c>
      <c r="N2741" s="36" t="s">
        <v>4795</v>
      </c>
      <c r="O2741" s="36" t="s">
        <v>8209</v>
      </c>
      <c r="P2741" s="37">
        <v>0.50119999999999998</v>
      </c>
      <c r="Q2741" s="36" t="s">
        <v>677</v>
      </c>
      <c r="R2741" s="36" t="s">
        <v>292</v>
      </c>
    </row>
    <row r="2742" spans="2:18">
      <c r="B2742" s="36" t="s">
        <v>12268</v>
      </c>
      <c r="C2742" s="36" t="s">
        <v>12269</v>
      </c>
      <c r="D2742" s="36" t="s">
        <v>8245</v>
      </c>
      <c r="E2742" s="36" t="s">
        <v>4879</v>
      </c>
      <c r="F2742" s="36" t="s">
        <v>679</v>
      </c>
      <c r="G2742" s="36" t="s">
        <v>692</v>
      </c>
      <c r="H2742" s="36" t="s">
        <v>675</v>
      </c>
      <c r="I2742" s="37">
        <v>3</v>
      </c>
      <c r="J2742" s="38">
        <v>10000</v>
      </c>
      <c r="K2742" s="36" t="s">
        <v>8208</v>
      </c>
      <c r="L2742" s="39">
        <v>44323</v>
      </c>
      <c r="M2742" s="39">
        <v>44552</v>
      </c>
      <c r="N2742" s="36" t="s">
        <v>4795</v>
      </c>
      <c r="O2742" s="36" t="s">
        <v>8209</v>
      </c>
      <c r="P2742" s="37">
        <v>6.25E-2</v>
      </c>
      <c r="Q2742" s="36" t="s">
        <v>677</v>
      </c>
      <c r="R2742" s="36" t="s">
        <v>292</v>
      </c>
    </row>
    <row r="2743" spans="2:18">
      <c r="B2743" s="36" t="s">
        <v>12270</v>
      </c>
      <c r="C2743" s="36" t="s">
        <v>12271</v>
      </c>
      <c r="D2743" s="36" t="s">
        <v>12272</v>
      </c>
      <c r="E2743" s="36" t="s">
        <v>4879</v>
      </c>
      <c r="F2743" s="36" t="s">
        <v>679</v>
      </c>
      <c r="G2743" s="36" t="s">
        <v>674</v>
      </c>
      <c r="H2743" s="36" t="s">
        <v>675</v>
      </c>
      <c r="I2743" s="37">
        <v>4</v>
      </c>
      <c r="J2743" s="38">
        <v>10000</v>
      </c>
      <c r="K2743" s="36" t="s">
        <v>8208</v>
      </c>
      <c r="L2743" s="39">
        <v>44342</v>
      </c>
      <c r="M2743" s="39">
        <v>44552</v>
      </c>
      <c r="N2743" s="36" t="s">
        <v>4795</v>
      </c>
      <c r="O2743" s="36" t="s">
        <v>8209</v>
      </c>
      <c r="P2743" s="37">
        <v>9.9199999999999997E-2</v>
      </c>
      <c r="Q2743" s="36" t="s">
        <v>677</v>
      </c>
      <c r="R2743" s="36" t="s">
        <v>292</v>
      </c>
    </row>
    <row r="2744" spans="2:18">
      <c r="B2744" s="36" t="s">
        <v>12273</v>
      </c>
      <c r="C2744" s="36" t="s">
        <v>8246</v>
      </c>
      <c r="D2744" s="36" t="s">
        <v>8247</v>
      </c>
      <c r="E2744" s="36" t="s">
        <v>4879</v>
      </c>
      <c r="F2744" s="36" t="s">
        <v>679</v>
      </c>
      <c r="G2744" s="36" t="s">
        <v>692</v>
      </c>
      <c r="H2744" s="36" t="s">
        <v>675</v>
      </c>
      <c r="I2744" s="37">
        <v>4</v>
      </c>
      <c r="J2744" s="38">
        <v>10000</v>
      </c>
      <c r="K2744" s="36" t="s">
        <v>8208</v>
      </c>
      <c r="L2744" s="39">
        <v>44342</v>
      </c>
      <c r="M2744" s="39">
        <v>44552</v>
      </c>
      <c r="N2744" s="36" t="s">
        <v>4795</v>
      </c>
      <c r="O2744" s="36" t="s">
        <v>8209</v>
      </c>
      <c r="P2744" s="37">
        <v>0.46289999999999998</v>
      </c>
      <c r="Q2744" s="36" t="s">
        <v>677</v>
      </c>
      <c r="R2744" s="36" t="s">
        <v>292</v>
      </c>
    </row>
    <row r="2745" spans="2:18">
      <c r="B2745" s="36" t="s">
        <v>12274</v>
      </c>
      <c r="C2745" s="36" t="s">
        <v>12275</v>
      </c>
      <c r="D2745" s="36" t="s">
        <v>8248</v>
      </c>
      <c r="E2745" s="36" t="s">
        <v>4879</v>
      </c>
      <c r="F2745" s="36" t="s">
        <v>679</v>
      </c>
      <c r="G2745" s="36" t="s">
        <v>674</v>
      </c>
      <c r="H2745" s="36" t="s">
        <v>675</v>
      </c>
      <c r="I2745" s="37">
        <v>3.2</v>
      </c>
      <c r="J2745" s="38">
        <v>10000</v>
      </c>
      <c r="K2745" s="36" t="s">
        <v>4827</v>
      </c>
      <c r="L2745" s="39">
        <v>44343</v>
      </c>
      <c r="M2745" s="39">
        <v>44405</v>
      </c>
      <c r="N2745" s="36" t="s">
        <v>4828</v>
      </c>
      <c r="O2745" s="36" t="s">
        <v>4829</v>
      </c>
      <c r="P2745" s="37">
        <v>0.46679999999999999</v>
      </c>
      <c r="Q2745" s="36" t="s">
        <v>677</v>
      </c>
      <c r="R2745" s="36" t="s">
        <v>292</v>
      </c>
    </row>
    <row r="2746" spans="2:18">
      <c r="B2746" s="36" t="s">
        <v>12276</v>
      </c>
      <c r="C2746" s="36" t="s">
        <v>8249</v>
      </c>
      <c r="D2746" s="36" t="s">
        <v>12277</v>
      </c>
      <c r="E2746" s="36" t="s">
        <v>4879</v>
      </c>
      <c r="F2746" s="36" t="s">
        <v>679</v>
      </c>
      <c r="G2746" s="36" t="s">
        <v>674</v>
      </c>
      <c r="H2746" s="36" t="s">
        <v>675</v>
      </c>
      <c r="I2746" s="37">
        <v>3.3</v>
      </c>
      <c r="J2746" s="38">
        <v>10000</v>
      </c>
      <c r="K2746" s="36" t="s">
        <v>4827</v>
      </c>
      <c r="L2746" s="39">
        <v>44343</v>
      </c>
      <c r="M2746" s="39">
        <v>44405</v>
      </c>
      <c r="N2746" s="36" t="s">
        <v>4828</v>
      </c>
      <c r="O2746" s="36" t="s">
        <v>4829</v>
      </c>
      <c r="P2746" s="37">
        <v>0.38090000000000002</v>
      </c>
      <c r="Q2746" s="36" t="s">
        <v>677</v>
      </c>
      <c r="R2746" s="36" t="s">
        <v>292</v>
      </c>
    </row>
    <row r="2747" spans="2:18">
      <c r="B2747" s="36" t="s">
        <v>8250</v>
      </c>
      <c r="C2747" s="36" t="s">
        <v>8251</v>
      </c>
      <c r="D2747" s="36" t="s">
        <v>12278</v>
      </c>
      <c r="E2747" s="36" t="s">
        <v>4879</v>
      </c>
      <c r="F2747" s="36" t="s">
        <v>679</v>
      </c>
      <c r="G2747" s="36" t="s">
        <v>674</v>
      </c>
      <c r="H2747" s="36" t="s">
        <v>675</v>
      </c>
      <c r="I2747" s="37">
        <v>3.4</v>
      </c>
      <c r="J2747" s="38">
        <v>10000</v>
      </c>
      <c r="K2747" s="36" t="s">
        <v>4827</v>
      </c>
      <c r="L2747" s="39">
        <v>44343</v>
      </c>
      <c r="M2747" s="39">
        <v>44405</v>
      </c>
      <c r="N2747" s="36" t="s">
        <v>4828</v>
      </c>
      <c r="O2747" s="36" t="s">
        <v>4829</v>
      </c>
      <c r="P2747" s="37">
        <v>0.29289999999999999</v>
      </c>
      <c r="Q2747" s="36" t="s">
        <v>677</v>
      </c>
      <c r="R2747" s="36" t="s">
        <v>292</v>
      </c>
    </row>
    <row r="2748" spans="2:18">
      <c r="B2748" s="36" t="s">
        <v>8252</v>
      </c>
      <c r="C2748" s="36" t="s">
        <v>8253</v>
      </c>
      <c r="D2748" s="36" t="s">
        <v>8254</v>
      </c>
      <c r="E2748" s="36" t="s">
        <v>4879</v>
      </c>
      <c r="F2748" s="36" t="s">
        <v>679</v>
      </c>
      <c r="G2748" s="36" t="s">
        <v>674</v>
      </c>
      <c r="H2748" s="36" t="s">
        <v>675</v>
      </c>
      <c r="I2748" s="37">
        <v>3.5</v>
      </c>
      <c r="J2748" s="38">
        <v>10000</v>
      </c>
      <c r="K2748" s="36" t="s">
        <v>4827</v>
      </c>
      <c r="L2748" s="39">
        <v>44343</v>
      </c>
      <c r="M2748" s="39">
        <v>44405</v>
      </c>
      <c r="N2748" s="36" t="s">
        <v>4828</v>
      </c>
      <c r="O2748" s="36" t="s">
        <v>4829</v>
      </c>
      <c r="P2748" s="37">
        <v>0.21629999999999999</v>
      </c>
      <c r="Q2748" s="36" t="s">
        <v>677</v>
      </c>
      <c r="R2748" s="36" t="s">
        <v>292</v>
      </c>
    </row>
    <row r="2749" spans="2:18">
      <c r="B2749" s="36" t="s">
        <v>8255</v>
      </c>
      <c r="C2749" s="36" t="s">
        <v>12279</v>
      </c>
      <c r="D2749" s="36" t="s">
        <v>12280</v>
      </c>
      <c r="E2749" s="36" t="s">
        <v>4879</v>
      </c>
      <c r="F2749" s="36" t="s">
        <v>679</v>
      </c>
      <c r="G2749" s="36" t="s">
        <v>674</v>
      </c>
      <c r="H2749" s="36" t="s">
        <v>675</v>
      </c>
      <c r="I2749" s="37">
        <v>3.6</v>
      </c>
      <c r="J2749" s="38">
        <v>10000</v>
      </c>
      <c r="K2749" s="36" t="s">
        <v>4827</v>
      </c>
      <c r="L2749" s="39">
        <v>44343</v>
      </c>
      <c r="M2749" s="39">
        <v>44405</v>
      </c>
      <c r="N2749" s="36" t="s">
        <v>4828</v>
      </c>
      <c r="O2749" s="36" t="s">
        <v>4829</v>
      </c>
      <c r="P2749" s="37">
        <v>0.15459999999999999</v>
      </c>
      <c r="Q2749" s="36" t="s">
        <v>677</v>
      </c>
      <c r="R2749" s="36" t="s">
        <v>292</v>
      </c>
    </row>
    <row r="2750" spans="2:18">
      <c r="B2750" s="36" t="s">
        <v>8256</v>
      </c>
      <c r="C2750" s="36" t="s">
        <v>8257</v>
      </c>
      <c r="D2750" s="36" t="s">
        <v>8258</v>
      </c>
      <c r="E2750" s="36" t="s">
        <v>4879</v>
      </c>
      <c r="F2750" s="36" t="s">
        <v>679</v>
      </c>
      <c r="G2750" s="36" t="s">
        <v>674</v>
      </c>
      <c r="H2750" s="36" t="s">
        <v>675</v>
      </c>
      <c r="I2750" s="37">
        <v>3.7</v>
      </c>
      <c r="J2750" s="38">
        <v>10000</v>
      </c>
      <c r="K2750" s="36" t="s">
        <v>4827</v>
      </c>
      <c r="L2750" s="39">
        <v>44343</v>
      </c>
      <c r="M2750" s="39">
        <v>44405</v>
      </c>
      <c r="N2750" s="36" t="s">
        <v>4828</v>
      </c>
      <c r="O2750" s="36" t="s">
        <v>4829</v>
      </c>
      <c r="P2750" s="37">
        <v>0.107</v>
      </c>
      <c r="Q2750" s="36" t="s">
        <v>677</v>
      </c>
      <c r="R2750" s="36" t="s">
        <v>292</v>
      </c>
    </row>
    <row r="2751" spans="2:18">
      <c r="B2751" s="36" t="s">
        <v>8259</v>
      </c>
      <c r="C2751" s="36" t="s">
        <v>8260</v>
      </c>
      <c r="D2751" s="36" t="s">
        <v>12281</v>
      </c>
      <c r="E2751" s="36" t="s">
        <v>4879</v>
      </c>
      <c r="F2751" s="36" t="s">
        <v>679</v>
      </c>
      <c r="G2751" s="36" t="s">
        <v>674</v>
      </c>
      <c r="H2751" s="36" t="s">
        <v>675</v>
      </c>
      <c r="I2751" s="37">
        <v>3.8</v>
      </c>
      <c r="J2751" s="38">
        <v>10000</v>
      </c>
      <c r="K2751" s="36" t="s">
        <v>4827</v>
      </c>
      <c r="L2751" s="39">
        <v>44343</v>
      </c>
      <c r="M2751" s="39">
        <v>44405</v>
      </c>
      <c r="N2751" s="36" t="s">
        <v>4828</v>
      </c>
      <c r="O2751" s="36" t="s">
        <v>4829</v>
      </c>
      <c r="P2751" s="37">
        <v>7.2900000000000006E-2</v>
      </c>
      <c r="Q2751" s="36" t="s">
        <v>677</v>
      </c>
      <c r="R2751" s="36" t="s">
        <v>292</v>
      </c>
    </row>
    <row r="2752" spans="2:18">
      <c r="B2752" s="36" t="s">
        <v>8261</v>
      </c>
      <c r="C2752" s="36" t="s">
        <v>8262</v>
      </c>
      <c r="D2752" s="36" t="s">
        <v>12282</v>
      </c>
      <c r="E2752" s="36" t="s">
        <v>4879</v>
      </c>
      <c r="F2752" s="36" t="s">
        <v>679</v>
      </c>
      <c r="G2752" s="36" t="s">
        <v>674</v>
      </c>
      <c r="H2752" s="36" t="s">
        <v>675</v>
      </c>
      <c r="I2752" s="37">
        <v>3.9</v>
      </c>
      <c r="J2752" s="38">
        <v>10000</v>
      </c>
      <c r="K2752" s="36" t="s">
        <v>4827</v>
      </c>
      <c r="L2752" s="39">
        <v>44343</v>
      </c>
      <c r="M2752" s="39">
        <v>44405</v>
      </c>
      <c r="N2752" s="36" t="s">
        <v>4828</v>
      </c>
      <c r="O2752" s="36" t="s">
        <v>4829</v>
      </c>
      <c r="P2752" s="37">
        <v>4.8800000000000003E-2</v>
      </c>
      <c r="Q2752" s="36" t="s">
        <v>677</v>
      </c>
      <c r="R2752" s="36" t="s">
        <v>292</v>
      </c>
    </row>
    <row r="2753" spans="2:18">
      <c r="B2753" s="36" t="s">
        <v>8263</v>
      </c>
      <c r="C2753" s="36" t="s">
        <v>8264</v>
      </c>
      <c r="D2753" s="36" t="s">
        <v>8265</v>
      </c>
      <c r="E2753" s="36" t="s">
        <v>4879</v>
      </c>
      <c r="F2753" s="36" t="s">
        <v>679</v>
      </c>
      <c r="G2753" s="36" t="s">
        <v>674</v>
      </c>
      <c r="H2753" s="36" t="s">
        <v>675</v>
      </c>
      <c r="I2753" s="37">
        <v>4</v>
      </c>
      <c r="J2753" s="38">
        <v>10000</v>
      </c>
      <c r="K2753" s="36" t="s">
        <v>4827</v>
      </c>
      <c r="L2753" s="39">
        <v>44343</v>
      </c>
      <c r="M2753" s="39">
        <v>44405</v>
      </c>
      <c r="N2753" s="36" t="s">
        <v>4828</v>
      </c>
      <c r="O2753" s="36" t="s">
        <v>4829</v>
      </c>
      <c r="P2753" s="37">
        <v>3.4599999999999999E-2</v>
      </c>
      <c r="Q2753" s="36" t="s">
        <v>677</v>
      </c>
      <c r="R2753" s="36" t="s">
        <v>292</v>
      </c>
    </row>
    <row r="2754" spans="2:18">
      <c r="B2754" s="36" t="s">
        <v>8266</v>
      </c>
      <c r="C2754" s="36" t="s">
        <v>12283</v>
      </c>
      <c r="D2754" s="36" t="s">
        <v>12284</v>
      </c>
      <c r="E2754" s="36" t="s">
        <v>4879</v>
      </c>
      <c r="F2754" s="36" t="s">
        <v>679</v>
      </c>
      <c r="G2754" s="36" t="s">
        <v>692</v>
      </c>
      <c r="H2754" s="36" t="s">
        <v>675</v>
      </c>
      <c r="I2754" s="37">
        <v>3.2</v>
      </c>
      <c r="J2754" s="38">
        <v>10000</v>
      </c>
      <c r="K2754" s="36" t="s">
        <v>4827</v>
      </c>
      <c r="L2754" s="39">
        <v>44343</v>
      </c>
      <c r="M2754" s="39">
        <v>44405</v>
      </c>
      <c r="N2754" s="36" t="s">
        <v>4828</v>
      </c>
      <c r="O2754" s="36" t="s">
        <v>4829</v>
      </c>
      <c r="P2754" s="37">
        <v>1.2699999999999999E-2</v>
      </c>
      <c r="Q2754" s="36" t="s">
        <v>677</v>
      </c>
      <c r="R2754" s="36" t="s">
        <v>292</v>
      </c>
    </row>
    <row r="2755" spans="2:18">
      <c r="B2755" s="36" t="s">
        <v>12285</v>
      </c>
      <c r="C2755" s="36" t="s">
        <v>12286</v>
      </c>
      <c r="D2755" s="36" t="s">
        <v>12287</v>
      </c>
      <c r="E2755" s="36" t="s">
        <v>4879</v>
      </c>
      <c r="F2755" s="36" t="s">
        <v>679</v>
      </c>
      <c r="G2755" s="36" t="s">
        <v>692</v>
      </c>
      <c r="H2755" s="36" t="s">
        <v>675</v>
      </c>
      <c r="I2755" s="37">
        <v>3.3</v>
      </c>
      <c r="J2755" s="38">
        <v>10000</v>
      </c>
      <c r="K2755" s="36" t="s">
        <v>4827</v>
      </c>
      <c r="L2755" s="39">
        <v>44343</v>
      </c>
      <c r="M2755" s="39">
        <v>44405</v>
      </c>
      <c r="N2755" s="36" t="s">
        <v>4828</v>
      </c>
      <c r="O2755" s="36" t="s">
        <v>4829</v>
      </c>
      <c r="P2755" s="37">
        <v>1.8599999999999998E-2</v>
      </c>
      <c r="Q2755" s="36" t="s">
        <v>677</v>
      </c>
      <c r="R2755" s="36" t="s">
        <v>292</v>
      </c>
    </row>
    <row r="2756" spans="2:18">
      <c r="B2756" s="36" t="s">
        <v>8267</v>
      </c>
      <c r="C2756" s="36" t="s">
        <v>8268</v>
      </c>
      <c r="D2756" s="36" t="s">
        <v>8269</v>
      </c>
      <c r="E2756" s="36" t="s">
        <v>4879</v>
      </c>
      <c r="F2756" s="36" t="s">
        <v>679</v>
      </c>
      <c r="G2756" s="36" t="s">
        <v>692</v>
      </c>
      <c r="H2756" s="36" t="s">
        <v>675</v>
      </c>
      <c r="I2756" s="37">
        <v>3.4</v>
      </c>
      <c r="J2756" s="38">
        <v>10000</v>
      </c>
      <c r="K2756" s="36" t="s">
        <v>4827</v>
      </c>
      <c r="L2756" s="39">
        <v>44343</v>
      </c>
      <c r="M2756" s="39">
        <v>44405</v>
      </c>
      <c r="N2756" s="36" t="s">
        <v>4828</v>
      </c>
      <c r="O2756" s="36" t="s">
        <v>4829</v>
      </c>
      <c r="P2756" s="37">
        <v>3.2399999999999998E-2</v>
      </c>
      <c r="Q2756" s="36" t="s">
        <v>677</v>
      </c>
      <c r="R2756" s="36" t="s">
        <v>292</v>
      </c>
    </row>
    <row r="2757" spans="2:18">
      <c r="B2757" s="36" t="s">
        <v>12288</v>
      </c>
      <c r="C2757" s="36" t="s">
        <v>12289</v>
      </c>
      <c r="D2757" s="36" t="s">
        <v>12290</v>
      </c>
      <c r="E2757" s="36" t="s">
        <v>4879</v>
      </c>
      <c r="F2757" s="36" t="s">
        <v>679</v>
      </c>
      <c r="G2757" s="36" t="s">
        <v>692</v>
      </c>
      <c r="H2757" s="36" t="s">
        <v>675</v>
      </c>
      <c r="I2757" s="37">
        <v>3.5</v>
      </c>
      <c r="J2757" s="38">
        <v>10000</v>
      </c>
      <c r="K2757" s="36" t="s">
        <v>4827</v>
      </c>
      <c r="L2757" s="39">
        <v>44343</v>
      </c>
      <c r="M2757" s="39">
        <v>44405</v>
      </c>
      <c r="N2757" s="36" t="s">
        <v>4828</v>
      </c>
      <c r="O2757" s="36" t="s">
        <v>4829</v>
      </c>
      <c r="P2757" s="37">
        <v>5.6399999999999999E-2</v>
      </c>
      <c r="Q2757" s="36" t="s">
        <v>677</v>
      </c>
      <c r="R2757" s="36" t="s">
        <v>292</v>
      </c>
    </row>
    <row r="2758" spans="2:18">
      <c r="B2758" s="36" t="s">
        <v>8270</v>
      </c>
      <c r="C2758" s="36" t="s">
        <v>8271</v>
      </c>
      <c r="D2758" s="36" t="s">
        <v>8272</v>
      </c>
      <c r="E2758" s="36" t="s">
        <v>4879</v>
      </c>
      <c r="F2758" s="36" t="s">
        <v>679</v>
      </c>
      <c r="G2758" s="36" t="s">
        <v>692</v>
      </c>
      <c r="H2758" s="36" t="s">
        <v>675</v>
      </c>
      <c r="I2758" s="37">
        <v>3.6</v>
      </c>
      <c r="J2758" s="38">
        <v>10000</v>
      </c>
      <c r="K2758" s="36" t="s">
        <v>4827</v>
      </c>
      <c r="L2758" s="39">
        <v>44343</v>
      </c>
      <c r="M2758" s="39">
        <v>44405</v>
      </c>
      <c r="N2758" s="36" t="s">
        <v>4828</v>
      </c>
      <c r="O2758" s="36" t="s">
        <v>4829</v>
      </c>
      <c r="P2758" s="37">
        <v>9.4299999999999995E-2</v>
      </c>
      <c r="Q2758" s="36" t="s">
        <v>677</v>
      </c>
      <c r="R2758" s="36" t="s">
        <v>292</v>
      </c>
    </row>
    <row r="2759" spans="2:18">
      <c r="B2759" s="36" t="s">
        <v>12291</v>
      </c>
      <c r="C2759" s="36" t="s">
        <v>12292</v>
      </c>
      <c r="D2759" s="36" t="s">
        <v>12293</v>
      </c>
      <c r="E2759" s="36" t="s">
        <v>4879</v>
      </c>
      <c r="F2759" s="36" t="s">
        <v>679</v>
      </c>
      <c r="G2759" s="36" t="s">
        <v>692</v>
      </c>
      <c r="H2759" s="36" t="s">
        <v>675</v>
      </c>
      <c r="I2759" s="37">
        <v>3.7</v>
      </c>
      <c r="J2759" s="38">
        <v>10000</v>
      </c>
      <c r="K2759" s="36" t="s">
        <v>4827</v>
      </c>
      <c r="L2759" s="39">
        <v>44343</v>
      </c>
      <c r="M2759" s="39">
        <v>44405</v>
      </c>
      <c r="N2759" s="36" t="s">
        <v>4828</v>
      </c>
      <c r="O2759" s="36" t="s">
        <v>4829</v>
      </c>
      <c r="P2759" s="37">
        <v>0.14560000000000001</v>
      </c>
      <c r="Q2759" s="36" t="s">
        <v>677</v>
      </c>
      <c r="R2759" s="36" t="s">
        <v>292</v>
      </c>
    </row>
    <row r="2760" spans="2:18">
      <c r="B2760" s="36" t="s">
        <v>12294</v>
      </c>
      <c r="C2760" s="36" t="s">
        <v>12295</v>
      </c>
      <c r="D2760" s="36" t="s">
        <v>8273</v>
      </c>
      <c r="E2760" s="36" t="s">
        <v>4879</v>
      </c>
      <c r="F2760" s="36" t="s">
        <v>679</v>
      </c>
      <c r="G2760" s="36" t="s">
        <v>692</v>
      </c>
      <c r="H2760" s="36" t="s">
        <v>675</v>
      </c>
      <c r="I2760" s="37">
        <v>3.8</v>
      </c>
      <c r="J2760" s="38">
        <v>10000</v>
      </c>
      <c r="K2760" s="36" t="s">
        <v>4827</v>
      </c>
      <c r="L2760" s="39">
        <v>44343</v>
      </c>
      <c r="M2760" s="39">
        <v>44405</v>
      </c>
      <c r="N2760" s="36" t="s">
        <v>4828</v>
      </c>
      <c r="O2760" s="36" t="s">
        <v>4829</v>
      </c>
      <c r="P2760" s="37">
        <v>0.2109</v>
      </c>
      <c r="Q2760" s="36" t="s">
        <v>677</v>
      </c>
      <c r="R2760" s="36" t="s">
        <v>292</v>
      </c>
    </row>
    <row r="2761" spans="2:18">
      <c r="B2761" s="36" t="s">
        <v>8274</v>
      </c>
      <c r="C2761" s="36" t="s">
        <v>8275</v>
      </c>
      <c r="D2761" s="36" t="s">
        <v>8276</v>
      </c>
      <c r="E2761" s="36" t="s">
        <v>4879</v>
      </c>
      <c r="F2761" s="36" t="s">
        <v>679</v>
      </c>
      <c r="G2761" s="36" t="s">
        <v>692</v>
      </c>
      <c r="H2761" s="36" t="s">
        <v>675</v>
      </c>
      <c r="I2761" s="37">
        <v>3.9</v>
      </c>
      <c r="J2761" s="38">
        <v>10000</v>
      </c>
      <c r="K2761" s="36" t="s">
        <v>4827</v>
      </c>
      <c r="L2761" s="39">
        <v>44343</v>
      </c>
      <c r="M2761" s="39">
        <v>44405</v>
      </c>
      <c r="N2761" s="36" t="s">
        <v>4828</v>
      </c>
      <c r="O2761" s="36" t="s">
        <v>4829</v>
      </c>
      <c r="P2761" s="37">
        <v>0.29010000000000002</v>
      </c>
      <c r="Q2761" s="36" t="s">
        <v>677</v>
      </c>
      <c r="R2761" s="36" t="s">
        <v>292</v>
      </c>
    </row>
    <row r="2762" spans="2:18">
      <c r="B2762" s="36" t="s">
        <v>8277</v>
      </c>
      <c r="C2762" s="36" t="s">
        <v>8278</v>
      </c>
      <c r="D2762" s="36" t="s">
        <v>8279</v>
      </c>
      <c r="E2762" s="36" t="s">
        <v>4879</v>
      </c>
      <c r="F2762" s="36" t="s">
        <v>679</v>
      </c>
      <c r="G2762" s="36" t="s">
        <v>692</v>
      </c>
      <c r="H2762" s="36" t="s">
        <v>675</v>
      </c>
      <c r="I2762" s="37">
        <v>4</v>
      </c>
      <c r="J2762" s="38">
        <v>10000</v>
      </c>
      <c r="K2762" s="36" t="s">
        <v>4827</v>
      </c>
      <c r="L2762" s="39">
        <v>44343</v>
      </c>
      <c r="M2762" s="39">
        <v>44405</v>
      </c>
      <c r="N2762" s="36" t="s">
        <v>4828</v>
      </c>
      <c r="O2762" s="36" t="s">
        <v>4829</v>
      </c>
      <c r="P2762" s="37">
        <v>0.37109999999999999</v>
      </c>
      <c r="Q2762" s="36" t="s">
        <v>677</v>
      </c>
      <c r="R2762" s="36" t="s">
        <v>292</v>
      </c>
    </row>
    <row r="2763" spans="2:18">
      <c r="B2763" s="36" t="s">
        <v>12296</v>
      </c>
      <c r="C2763" s="36" t="s">
        <v>12297</v>
      </c>
      <c r="D2763" s="36" t="s">
        <v>8280</v>
      </c>
      <c r="E2763" s="36" t="s">
        <v>4879</v>
      </c>
      <c r="F2763" s="36" t="s">
        <v>679</v>
      </c>
      <c r="G2763" s="36" t="s">
        <v>674</v>
      </c>
      <c r="H2763" s="36" t="s">
        <v>675</v>
      </c>
      <c r="I2763" s="37">
        <v>4.0999999999999996</v>
      </c>
      <c r="J2763" s="38">
        <v>10000</v>
      </c>
      <c r="K2763" s="36" t="s">
        <v>4827</v>
      </c>
      <c r="L2763" s="39">
        <v>44344</v>
      </c>
      <c r="M2763" s="39">
        <v>44405</v>
      </c>
      <c r="N2763" s="36" t="s">
        <v>4828</v>
      </c>
      <c r="O2763" s="36" t="s">
        <v>4829</v>
      </c>
      <c r="P2763" s="37">
        <v>2.4400000000000002E-2</v>
      </c>
      <c r="Q2763" s="36" t="s">
        <v>677</v>
      </c>
      <c r="R2763" s="36" t="s">
        <v>292</v>
      </c>
    </row>
    <row r="2764" spans="2:18">
      <c r="B2764" s="36" t="s">
        <v>8281</v>
      </c>
      <c r="C2764" s="36" t="s">
        <v>8282</v>
      </c>
      <c r="D2764" s="36" t="s">
        <v>12298</v>
      </c>
      <c r="E2764" s="36" t="s">
        <v>4879</v>
      </c>
      <c r="F2764" s="36" t="s">
        <v>679</v>
      </c>
      <c r="G2764" s="36" t="s">
        <v>692</v>
      </c>
      <c r="H2764" s="36" t="s">
        <v>675</v>
      </c>
      <c r="I2764" s="37">
        <v>4.0999999999999996</v>
      </c>
      <c r="J2764" s="38">
        <v>10000</v>
      </c>
      <c r="K2764" s="36" t="s">
        <v>4827</v>
      </c>
      <c r="L2764" s="39">
        <v>44344</v>
      </c>
      <c r="M2764" s="39">
        <v>44405</v>
      </c>
      <c r="N2764" s="36" t="s">
        <v>4828</v>
      </c>
      <c r="O2764" s="36" t="s">
        <v>4829</v>
      </c>
      <c r="P2764" s="37">
        <v>0.442</v>
      </c>
      <c r="Q2764" s="36" t="s">
        <v>677</v>
      </c>
      <c r="R2764" s="36" t="s">
        <v>292</v>
      </c>
    </row>
    <row r="2765" spans="2:18">
      <c r="B2765" s="36" t="s">
        <v>12299</v>
      </c>
      <c r="C2765" s="36" t="s">
        <v>8283</v>
      </c>
      <c r="D2765" s="36" t="s">
        <v>12300</v>
      </c>
      <c r="E2765" s="36" t="s">
        <v>4879</v>
      </c>
      <c r="F2765" s="36" t="s">
        <v>679</v>
      </c>
      <c r="G2765" s="36" t="s">
        <v>674</v>
      </c>
      <c r="H2765" s="36" t="s">
        <v>675</v>
      </c>
      <c r="I2765" s="37">
        <v>4.0999999999999996</v>
      </c>
      <c r="J2765" s="38">
        <v>10000</v>
      </c>
      <c r="K2765" s="36" t="s">
        <v>8208</v>
      </c>
      <c r="L2765" s="39">
        <v>44344</v>
      </c>
      <c r="M2765" s="39">
        <v>44552</v>
      </c>
      <c r="N2765" s="36" t="s">
        <v>4795</v>
      </c>
      <c r="O2765" s="36" t="s">
        <v>8209</v>
      </c>
      <c r="P2765" s="37">
        <v>9.2200000000000004E-2</v>
      </c>
      <c r="Q2765" s="36" t="s">
        <v>677</v>
      </c>
      <c r="R2765" s="36" t="s">
        <v>292</v>
      </c>
    </row>
    <row r="2766" spans="2:18">
      <c r="B2766" s="36" t="s">
        <v>12301</v>
      </c>
      <c r="C2766" s="36" t="s">
        <v>8284</v>
      </c>
      <c r="D2766" s="36" t="s">
        <v>8285</v>
      </c>
      <c r="E2766" s="36" t="s">
        <v>4879</v>
      </c>
      <c r="F2766" s="36" t="s">
        <v>679</v>
      </c>
      <c r="G2766" s="36" t="s">
        <v>692</v>
      </c>
      <c r="H2766" s="36" t="s">
        <v>675</v>
      </c>
      <c r="I2766" s="37">
        <v>4.0999999999999996</v>
      </c>
      <c r="J2766" s="38">
        <v>10000</v>
      </c>
      <c r="K2766" s="36" t="s">
        <v>8208</v>
      </c>
      <c r="L2766" s="39">
        <v>44344</v>
      </c>
      <c r="M2766" s="39">
        <v>44552</v>
      </c>
      <c r="N2766" s="36" t="s">
        <v>4795</v>
      </c>
      <c r="O2766" s="36" t="s">
        <v>8209</v>
      </c>
      <c r="P2766" s="37">
        <v>0.51690000000000003</v>
      </c>
      <c r="Q2766" s="36" t="s">
        <v>677</v>
      </c>
      <c r="R2766" s="36" t="s">
        <v>292</v>
      </c>
    </row>
    <row r="2767" spans="2:18">
      <c r="B2767" s="36" t="s">
        <v>12302</v>
      </c>
      <c r="C2767" s="36" t="s">
        <v>8286</v>
      </c>
      <c r="D2767" s="36" t="s">
        <v>8287</v>
      </c>
      <c r="E2767" s="36" t="s">
        <v>4879</v>
      </c>
      <c r="F2767" s="36" t="s">
        <v>679</v>
      </c>
      <c r="G2767" s="36" t="s">
        <v>674</v>
      </c>
      <c r="H2767" s="36" t="s">
        <v>675</v>
      </c>
      <c r="I2767" s="37">
        <v>3.1</v>
      </c>
      <c r="J2767" s="38">
        <v>10000</v>
      </c>
      <c r="K2767" s="36" t="s">
        <v>4827</v>
      </c>
      <c r="L2767" s="39">
        <v>44363</v>
      </c>
      <c r="M2767" s="39">
        <v>44405</v>
      </c>
      <c r="N2767" s="36" t="s">
        <v>4828</v>
      </c>
      <c r="O2767" s="36" t="s">
        <v>4829</v>
      </c>
      <c r="P2767" s="37">
        <v>0.43769999999999998</v>
      </c>
      <c r="Q2767" s="36" t="s">
        <v>677</v>
      </c>
      <c r="R2767" s="36" t="s">
        <v>292</v>
      </c>
    </row>
    <row r="2768" spans="2:18">
      <c r="B2768" s="36" t="s">
        <v>12303</v>
      </c>
      <c r="C2768" s="36" t="s">
        <v>12304</v>
      </c>
      <c r="D2768" s="36" t="s">
        <v>12305</v>
      </c>
      <c r="E2768" s="36" t="s">
        <v>4879</v>
      </c>
      <c r="F2768" s="36" t="s">
        <v>679</v>
      </c>
      <c r="G2768" s="36" t="s">
        <v>692</v>
      </c>
      <c r="H2768" s="36" t="s">
        <v>675</v>
      </c>
      <c r="I2768" s="37">
        <v>3.1</v>
      </c>
      <c r="J2768" s="38">
        <v>10000</v>
      </c>
      <c r="K2768" s="36" t="s">
        <v>4827</v>
      </c>
      <c r="L2768" s="39">
        <v>44363</v>
      </c>
      <c r="M2768" s="39">
        <v>44405</v>
      </c>
      <c r="N2768" s="36" t="s">
        <v>4828</v>
      </c>
      <c r="O2768" s="36" t="s">
        <v>4829</v>
      </c>
      <c r="P2768" s="37">
        <v>2.5999999999999999E-3</v>
      </c>
      <c r="Q2768" s="36" t="s">
        <v>677</v>
      </c>
      <c r="R2768" s="36" t="s">
        <v>292</v>
      </c>
    </row>
    <row r="2769" spans="2:18">
      <c r="B2769" s="36" t="s">
        <v>8288</v>
      </c>
      <c r="C2769" s="36" t="s">
        <v>12306</v>
      </c>
      <c r="D2769" s="36" t="s">
        <v>8289</v>
      </c>
      <c r="E2769" s="36" t="s">
        <v>4879</v>
      </c>
      <c r="F2769" s="36" t="s">
        <v>679</v>
      </c>
      <c r="G2769" s="36" t="s">
        <v>674</v>
      </c>
      <c r="H2769" s="36" t="s">
        <v>675</v>
      </c>
      <c r="I2769" s="37">
        <v>3</v>
      </c>
      <c r="J2769" s="38">
        <v>10000</v>
      </c>
      <c r="K2769" s="36" t="s">
        <v>4827</v>
      </c>
      <c r="L2769" s="39">
        <v>44369</v>
      </c>
      <c r="M2769" s="39">
        <v>44405</v>
      </c>
      <c r="N2769" s="36" t="s">
        <v>4828</v>
      </c>
      <c r="O2769" s="36" t="s">
        <v>4829</v>
      </c>
      <c r="P2769" s="37">
        <v>0.45069999999999999</v>
      </c>
      <c r="Q2769" s="36" t="s">
        <v>677</v>
      </c>
      <c r="R2769" s="36" t="s">
        <v>292</v>
      </c>
    </row>
    <row r="2770" spans="2:18">
      <c r="B2770" s="36" t="s">
        <v>8290</v>
      </c>
      <c r="C2770" s="36" t="s">
        <v>12307</v>
      </c>
      <c r="D2770" s="36" t="s">
        <v>8291</v>
      </c>
      <c r="E2770" s="36" t="s">
        <v>4879</v>
      </c>
      <c r="F2770" s="36" t="s">
        <v>679</v>
      </c>
      <c r="G2770" s="36" t="s">
        <v>692</v>
      </c>
      <c r="H2770" s="36" t="s">
        <v>675</v>
      </c>
      <c r="I2770" s="37">
        <v>3</v>
      </c>
      <c r="J2770" s="38">
        <v>10000</v>
      </c>
      <c r="K2770" s="36" t="s">
        <v>4827</v>
      </c>
      <c r="L2770" s="39">
        <v>44369</v>
      </c>
      <c r="M2770" s="39">
        <v>44405</v>
      </c>
      <c r="N2770" s="36" t="s">
        <v>4828</v>
      </c>
      <c r="O2770" s="36" t="s">
        <v>4829</v>
      </c>
      <c r="P2770" s="37">
        <v>2.8999999999999998E-3</v>
      </c>
      <c r="Q2770" s="36" t="s">
        <v>677</v>
      </c>
      <c r="R2770" s="36" t="s">
        <v>292</v>
      </c>
    </row>
    <row r="2771" spans="2:18">
      <c r="B2771" s="36" t="s">
        <v>12308</v>
      </c>
      <c r="C2771" s="36" t="s">
        <v>12309</v>
      </c>
      <c r="D2771" s="36" t="s">
        <v>12310</v>
      </c>
      <c r="E2771" s="36" t="s">
        <v>4879</v>
      </c>
      <c r="F2771" s="36" t="s">
        <v>679</v>
      </c>
      <c r="G2771" s="36" t="s">
        <v>674</v>
      </c>
      <c r="H2771" s="36" t="s">
        <v>675</v>
      </c>
      <c r="I2771" s="37">
        <v>3.1</v>
      </c>
      <c r="J2771" s="38">
        <v>10000</v>
      </c>
      <c r="K2771" s="36" t="s">
        <v>4852</v>
      </c>
      <c r="L2771" s="39">
        <v>44371</v>
      </c>
      <c r="M2771" s="39">
        <v>44433</v>
      </c>
      <c r="N2771" s="36" t="s">
        <v>4853</v>
      </c>
      <c r="O2771" s="36" t="s">
        <v>4854</v>
      </c>
      <c r="P2771" s="37">
        <v>0.40060000000000001</v>
      </c>
      <c r="Q2771" s="36" t="s">
        <v>677</v>
      </c>
      <c r="R2771" s="36" t="s">
        <v>292</v>
      </c>
    </row>
    <row r="2772" spans="2:18">
      <c r="B2772" s="36" t="s">
        <v>8292</v>
      </c>
      <c r="C2772" s="36" t="s">
        <v>12311</v>
      </c>
      <c r="D2772" s="36" t="s">
        <v>12312</v>
      </c>
      <c r="E2772" s="36" t="s">
        <v>4879</v>
      </c>
      <c r="F2772" s="36" t="s">
        <v>679</v>
      </c>
      <c r="G2772" s="36" t="s">
        <v>674</v>
      </c>
      <c r="H2772" s="36" t="s">
        <v>675</v>
      </c>
      <c r="I2772" s="37">
        <v>3.2</v>
      </c>
      <c r="J2772" s="38">
        <v>10000</v>
      </c>
      <c r="K2772" s="36" t="s">
        <v>4852</v>
      </c>
      <c r="L2772" s="39">
        <v>44371</v>
      </c>
      <c r="M2772" s="39">
        <v>44433</v>
      </c>
      <c r="N2772" s="36" t="s">
        <v>4853</v>
      </c>
      <c r="O2772" s="36" t="s">
        <v>4854</v>
      </c>
      <c r="P2772" s="37">
        <v>0.30819999999999997</v>
      </c>
      <c r="Q2772" s="36" t="s">
        <v>677</v>
      </c>
      <c r="R2772" s="36" t="s">
        <v>292</v>
      </c>
    </row>
    <row r="2773" spans="2:18">
      <c r="B2773" s="36" t="s">
        <v>12313</v>
      </c>
      <c r="C2773" s="36" t="s">
        <v>12314</v>
      </c>
      <c r="D2773" s="36" t="s">
        <v>8293</v>
      </c>
      <c r="E2773" s="36" t="s">
        <v>4879</v>
      </c>
      <c r="F2773" s="36" t="s">
        <v>679</v>
      </c>
      <c r="G2773" s="36" t="s">
        <v>674</v>
      </c>
      <c r="H2773" s="36" t="s">
        <v>675</v>
      </c>
      <c r="I2773" s="37">
        <v>3.3</v>
      </c>
      <c r="J2773" s="38">
        <v>10000</v>
      </c>
      <c r="K2773" s="36" t="s">
        <v>4852</v>
      </c>
      <c r="L2773" s="39">
        <v>44371</v>
      </c>
      <c r="M2773" s="39">
        <v>44433</v>
      </c>
      <c r="N2773" s="36" t="s">
        <v>4853</v>
      </c>
      <c r="O2773" s="36" t="s">
        <v>4854</v>
      </c>
      <c r="P2773" s="37">
        <v>0.2203</v>
      </c>
      <c r="Q2773" s="36" t="s">
        <v>677</v>
      </c>
      <c r="R2773" s="36" t="s">
        <v>292</v>
      </c>
    </row>
    <row r="2774" spans="2:18">
      <c r="B2774" s="36" t="s">
        <v>8294</v>
      </c>
      <c r="C2774" s="36" t="s">
        <v>8295</v>
      </c>
      <c r="D2774" s="36" t="s">
        <v>8296</v>
      </c>
      <c r="E2774" s="36" t="s">
        <v>4879</v>
      </c>
      <c r="F2774" s="36" t="s">
        <v>679</v>
      </c>
      <c r="G2774" s="36" t="s">
        <v>674</v>
      </c>
      <c r="H2774" s="36" t="s">
        <v>675</v>
      </c>
      <c r="I2774" s="37">
        <v>3.4</v>
      </c>
      <c r="J2774" s="38">
        <v>10000</v>
      </c>
      <c r="K2774" s="36" t="s">
        <v>4852</v>
      </c>
      <c r="L2774" s="39">
        <v>44371</v>
      </c>
      <c r="M2774" s="39">
        <v>44433</v>
      </c>
      <c r="N2774" s="36" t="s">
        <v>4853</v>
      </c>
      <c r="O2774" s="36" t="s">
        <v>4854</v>
      </c>
      <c r="P2774" s="37">
        <v>0.14879999999999999</v>
      </c>
      <c r="Q2774" s="36" t="s">
        <v>677</v>
      </c>
      <c r="R2774" s="36" t="s">
        <v>292</v>
      </c>
    </row>
    <row r="2775" spans="2:18">
      <c r="B2775" s="36" t="s">
        <v>8297</v>
      </c>
      <c r="C2775" s="36" t="s">
        <v>12315</v>
      </c>
      <c r="D2775" s="36" t="s">
        <v>12316</v>
      </c>
      <c r="E2775" s="36" t="s">
        <v>4879</v>
      </c>
      <c r="F2775" s="36" t="s">
        <v>679</v>
      </c>
      <c r="G2775" s="36" t="s">
        <v>674</v>
      </c>
      <c r="H2775" s="36" t="s">
        <v>675</v>
      </c>
      <c r="I2775" s="37">
        <v>3.5</v>
      </c>
      <c r="J2775" s="38">
        <v>10000</v>
      </c>
      <c r="K2775" s="36" t="s">
        <v>4852</v>
      </c>
      <c r="L2775" s="39">
        <v>44371</v>
      </c>
      <c r="M2775" s="39">
        <v>44433</v>
      </c>
      <c r="N2775" s="36" t="s">
        <v>4853</v>
      </c>
      <c r="O2775" s="36" t="s">
        <v>4854</v>
      </c>
      <c r="P2775" s="37">
        <v>9.2700000000000005E-2</v>
      </c>
      <c r="Q2775" s="36" t="s">
        <v>677</v>
      </c>
      <c r="R2775" s="36" t="s">
        <v>292</v>
      </c>
    </row>
    <row r="2776" spans="2:18">
      <c r="B2776" s="36" t="s">
        <v>8298</v>
      </c>
      <c r="C2776" s="36" t="s">
        <v>8299</v>
      </c>
      <c r="D2776" s="36" t="s">
        <v>8300</v>
      </c>
      <c r="E2776" s="36" t="s">
        <v>4879</v>
      </c>
      <c r="F2776" s="36" t="s">
        <v>679</v>
      </c>
      <c r="G2776" s="36" t="s">
        <v>674</v>
      </c>
      <c r="H2776" s="36" t="s">
        <v>675</v>
      </c>
      <c r="I2776" s="37">
        <v>3.6</v>
      </c>
      <c r="J2776" s="38">
        <v>10000</v>
      </c>
      <c r="K2776" s="36" t="s">
        <v>4852</v>
      </c>
      <c r="L2776" s="39">
        <v>44371</v>
      </c>
      <c r="M2776" s="39">
        <v>44433</v>
      </c>
      <c r="N2776" s="36" t="s">
        <v>4853</v>
      </c>
      <c r="O2776" s="36" t="s">
        <v>4854</v>
      </c>
      <c r="P2776" s="37">
        <v>5.7299999999999997E-2</v>
      </c>
      <c r="Q2776" s="36" t="s">
        <v>677</v>
      </c>
      <c r="R2776" s="36" t="s">
        <v>292</v>
      </c>
    </row>
    <row r="2777" spans="2:18">
      <c r="B2777" s="36" t="s">
        <v>8301</v>
      </c>
      <c r="C2777" s="36" t="s">
        <v>8302</v>
      </c>
      <c r="D2777" s="36" t="s">
        <v>12317</v>
      </c>
      <c r="E2777" s="36" t="s">
        <v>4879</v>
      </c>
      <c r="F2777" s="36" t="s">
        <v>679</v>
      </c>
      <c r="G2777" s="36" t="s">
        <v>674</v>
      </c>
      <c r="H2777" s="36" t="s">
        <v>675</v>
      </c>
      <c r="I2777" s="37">
        <v>3.7</v>
      </c>
      <c r="J2777" s="38">
        <v>10000</v>
      </c>
      <c r="K2777" s="36" t="s">
        <v>4852</v>
      </c>
      <c r="L2777" s="39">
        <v>44371</v>
      </c>
      <c r="M2777" s="39">
        <v>44433</v>
      </c>
      <c r="N2777" s="36" t="s">
        <v>4853</v>
      </c>
      <c r="O2777" s="36" t="s">
        <v>4854</v>
      </c>
      <c r="P2777" s="37">
        <v>3.5200000000000002E-2</v>
      </c>
      <c r="Q2777" s="36" t="s">
        <v>677</v>
      </c>
      <c r="R2777" s="36" t="s">
        <v>292</v>
      </c>
    </row>
    <row r="2778" spans="2:18">
      <c r="B2778" s="36" t="s">
        <v>8303</v>
      </c>
      <c r="C2778" s="36" t="s">
        <v>8304</v>
      </c>
      <c r="D2778" s="36" t="s">
        <v>8305</v>
      </c>
      <c r="E2778" s="36" t="s">
        <v>4879</v>
      </c>
      <c r="F2778" s="36" t="s">
        <v>679</v>
      </c>
      <c r="G2778" s="36" t="s">
        <v>674</v>
      </c>
      <c r="H2778" s="36" t="s">
        <v>675</v>
      </c>
      <c r="I2778" s="37">
        <v>3.8</v>
      </c>
      <c r="J2778" s="38">
        <v>10000</v>
      </c>
      <c r="K2778" s="36" t="s">
        <v>4852</v>
      </c>
      <c r="L2778" s="39">
        <v>44371</v>
      </c>
      <c r="M2778" s="39">
        <v>44433</v>
      </c>
      <c r="N2778" s="36" t="s">
        <v>4853</v>
      </c>
      <c r="O2778" s="36" t="s">
        <v>4854</v>
      </c>
      <c r="P2778" s="37">
        <v>2.2499999999999999E-2</v>
      </c>
      <c r="Q2778" s="36" t="s">
        <v>677</v>
      </c>
      <c r="R2778" s="36" t="s">
        <v>292</v>
      </c>
    </row>
    <row r="2779" spans="2:18">
      <c r="B2779" s="36" t="s">
        <v>8306</v>
      </c>
      <c r="C2779" s="36" t="s">
        <v>8307</v>
      </c>
      <c r="D2779" s="36" t="s">
        <v>8308</v>
      </c>
      <c r="E2779" s="36" t="s">
        <v>4879</v>
      </c>
      <c r="F2779" s="36" t="s">
        <v>679</v>
      </c>
      <c r="G2779" s="36" t="s">
        <v>674</v>
      </c>
      <c r="H2779" s="36" t="s">
        <v>675</v>
      </c>
      <c r="I2779" s="37">
        <v>3.9</v>
      </c>
      <c r="J2779" s="38">
        <v>10000</v>
      </c>
      <c r="K2779" s="36" t="s">
        <v>4852</v>
      </c>
      <c r="L2779" s="39">
        <v>44371</v>
      </c>
      <c r="M2779" s="39">
        <v>44433</v>
      </c>
      <c r="N2779" s="36" t="s">
        <v>4853</v>
      </c>
      <c r="O2779" s="36" t="s">
        <v>4854</v>
      </c>
      <c r="P2779" s="37">
        <v>1.46E-2</v>
      </c>
      <c r="Q2779" s="36" t="s">
        <v>677</v>
      </c>
      <c r="R2779" s="36" t="s">
        <v>292</v>
      </c>
    </row>
    <row r="2780" spans="2:18">
      <c r="B2780" s="36" t="s">
        <v>8309</v>
      </c>
      <c r="C2780" s="36" t="s">
        <v>8310</v>
      </c>
      <c r="D2780" s="36" t="s">
        <v>8311</v>
      </c>
      <c r="E2780" s="36" t="s">
        <v>4879</v>
      </c>
      <c r="F2780" s="36" t="s">
        <v>679</v>
      </c>
      <c r="G2780" s="36" t="s">
        <v>692</v>
      </c>
      <c r="H2780" s="36" t="s">
        <v>675</v>
      </c>
      <c r="I2780" s="37">
        <v>3.1</v>
      </c>
      <c r="J2780" s="38">
        <v>10000</v>
      </c>
      <c r="K2780" s="36" t="s">
        <v>4852</v>
      </c>
      <c r="L2780" s="39">
        <v>44371</v>
      </c>
      <c r="M2780" s="39">
        <v>44433</v>
      </c>
      <c r="N2780" s="36" t="s">
        <v>4853</v>
      </c>
      <c r="O2780" s="36" t="s">
        <v>4854</v>
      </c>
      <c r="P2780" s="37">
        <v>1.01E-2</v>
      </c>
      <c r="Q2780" s="36" t="s">
        <v>677</v>
      </c>
      <c r="R2780" s="36" t="s">
        <v>292</v>
      </c>
    </row>
    <row r="2781" spans="2:18">
      <c r="B2781" s="36" t="s">
        <v>8312</v>
      </c>
      <c r="C2781" s="36" t="s">
        <v>8313</v>
      </c>
      <c r="D2781" s="36" t="s">
        <v>12318</v>
      </c>
      <c r="E2781" s="36" t="s">
        <v>4879</v>
      </c>
      <c r="F2781" s="36" t="s">
        <v>679</v>
      </c>
      <c r="G2781" s="36" t="s">
        <v>692</v>
      </c>
      <c r="H2781" s="36" t="s">
        <v>675</v>
      </c>
      <c r="I2781" s="37">
        <v>3.2</v>
      </c>
      <c r="J2781" s="38">
        <v>10000</v>
      </c>
      <c r="K2781" s="36" t="s">
        <v>4852</v>
      </c>
      <c r="L2781" s="39">
        <v>44371</v>
      </c>
      <c r="M2781" s="39">
        <v>44433</v>
      </c>
      <c r="N2781" s="36" t="s">
        <v>4853</v>
      </c>
      <c r="O2781" s="36" t="s">
        <v>4854</v>
      </c>
      <c r="P2781" s="37">
        <v>1.7899999999999999E-2</v>
      </c>
      <c r="Q2781" s="36" t="s">
        <v>677</v>
      </c>
      <c r="R2781" s="36" t="s">
        <v>292</v>
      </c>
    </row>
    <row r="2782" spans="2:18">
      <c r="B2782" s="36" t="s">
        <v>8314</v>
      </c>
      <c r="C2782" s="36" t="s">
        <v>8315</v>
      </c>
      <c r="D2782" s="36" t="s">
        <v>8316</v>
      </c>
      <c r="E2782" s="36" t="s">
        <v>4879</v>
      </c>
      <c r="F2782" s="36" t="s">
        <v>679</v>
      </c>
      <c r="G2782" s="36" t="s">
        <v>692</v>
      </c>
      <c r="H2782" s="36" t="s">
        <v>675</v>
      </c>
      <c r="I2782" s="37">
        <v>3.3</v>
      </c>
      <c r="J2782" s="38">
        <v>10000</v>
      </c>
      <c r="K2782" s="36" t="s">
        <v>4852</v>
      </c>
      <c r="L2782" s="39">
        <v>44371</v>
      </c>
      <c r="M2782" s="39">
        <v>44433</v>
      </c>
      <c r="N2782" s="36" t="s">
        <v>4853</v>
      </c>
      <c r="O2782" s="36" t="s">
        <v>4854</v>
      </c>
      <c r="P2782" s="37">
        <v>3.2599999999999997E-2</v>
      </c>
      <c r="Q2782" s="36" t="s">
        <v>677</v>
      </c>
      <c r="R2782" s="36" t="s">
        <v>292</v>
      </c>
    </row>
    <row r="2783" spans="2:18">
      <c r="B2783" s="36" t="s">
        <v>8317</v>
      </c>
      <c r="C2783" s="36" t="s">
        <v>12319</v>
      </c>
      <c r="D2783" s="36" t="s">
        <v>8318</v>
      </c>
      <c r="E2783" s="36" t="s">
        <v>4879</v>
      </c>
      <c r="F2783" s="36" t="s">
        <v>679</v>
      </c>
      <c r="G2783" s="36" t="s">
        <v>692</v>
      </c>
      <c r="H2783" s="36" t="s">
        <v>675</v>
      </c>
      <c r="I2783" s="37">
        <v>3.4</v>
      </c>
      <c r="J2783" s="38">
        <v>10000</v>
      </c>
      <c r="K2783" s="36" t="s">
        <v>4852</v>
      </c>
      <c r="L2783" s="39">
        <v>44371</v>
      </c>
      <c r="M2783" s="39">
        <v>44433</v>
      </c>
      <c r="N2783" s="36" t="s">
        <v>4853</v>
      </c>
      <c r="O2783" s="36" t="s">
        <v>4854</v>
      </c>
      <c r="P2783" s="37">
        <v>6.0600000000000001E-2</v>
      </c>
      <c r="Q2783" s="36" t="s">
        <v>677</v>
      </c>
      <c r="R2783" s="36" t="s">
        <v>292</v>
      </c>
    </row>
    <row r="2784" spans="2:18">
      <c r="B2784" s="36" t="s">
        <v>12320</v>
      </c>
      <c r="C2784" s="36" t="s">
        <v>12321</v>
      </c>
      <c r="D2784" s="36" t="s">
        <v>12322</v>
      </c>
      <c r="E2784" s="36" t="s">
        <v>4879</v>
      </c>
      <c r="F2784" s="36" t="s">
        <v>679</v>
      </c>
      <c r="G2784" s="36" t="s">
        <v>692</v>
      </c>
      <c r="H2784" s="36" t="s">
        <v>675</v>
      </c>
      <c r="I2784" s="37">
        <v>3.5</v>
      </c>
      <c r="J2784" s="38">
        <v>10000</v>
      </c>
      <c r="K2784" s="36" t="s">
        <v>4852</v>
      </c>
      <c r="L2784" s="39">
        <v>44371</v>
      </c>
      <c r="M2784" s="39">
        <v>44433</v>
      </c>
      <c r="N2784" s="36" t="s">
        <v>4853</v>
      </c>
      <c r="O2784" s="36" t="s">
        <v>4854</v>
      </c>
      <c r="P2784" s="37">
        <v>0.1041</v>
      </c>
      <c r="Q2784" s="36" t="s">
        <v>677</v>
      </c>
      <c r="R2784" s="36" t="s">
        <v>292</v>
      </c>
    </row>
    <row r="2785" spans="2:18">
      <c r="B2785" s="36" t="s">
        <v>12323</v>
      </c>
      <c r="C2785" s="36" t="s">
        <v>8319</v>
      </c>
      <c r="D2785" s="36" t="s">
        <v>8320</v>
      </c>
      <c r="E2785" s="36" t="s">
        <v>4879</v>
      </c>
      <c r="F2785" s="36" t="s">
        <v>679</v>
      </c>
      <c r="G2785" s="36" t="s">
        <v>692</v>
      </c>
      <c r="H2785" s="36" t="s">
        <v>675</v>
      </c>
      <c r="I2785" s="37">
        <v>3.6</v>
      </c>
      <c r="J2785" s="38">
        <v>10000</v>
      </c>
      <c r="K2785" s="36" t="s">
        <v>4852</v>
      </c>
      <c r="L2785" s="39">
        <v>44371</v>
      </c>
      <c r="M2785" s="39">
        <v>44433</v>
      </c>
      <c r="N2785" s="36" t="s">
        <v>4853</v>
      </c>
      <c r="O2785" s="36" t="s">
        <v>4854</v>
      </c>
      <c r="P2785" s="37">
        <v>0.16669999999999999</v>
      </c>
      <c r="Q2785" s="36" t="s">
        <v>677</v>
      </c>
      <c r="R2785" s="36" t="s">
        <v>292</v>
      </c>
    </row>
    <row r="2786" spans="2:18">
      <c r="B2786" s="36" t="s">
        <v>8321</v>
      </c>
      <c r="C2786" s="36" t="s">
        <v>8322</v>
      </c>
      <c r="D2786" s="36" t="s">
        <v>8323</v>
      </c>
      <c r="E2786" s="36" t="s">
        <v>4879</v>
      </c>
      <c r="F2786" s="36" t="s">
        <v>679</v>
      </c>
      <c r="G2786" s="36" t="s">
        <v>692</v>
      </c>
      <c r="H2786" s="36" t="s">
        <v>675</v>
      </c>
      <c r="I2786" s="37">
        <v>3.7</v>
      </c>
      <c r="J2786" s="38">
        <v>10000</v>
      </c>
      <c r="K2786" s="36" t="s">
        <v>4852</v>
      </c>
      <c r="L2786" s="39">
        <v>44371</v>
      </c>
      <c r="M2786" s="39">
        <v>44433</v>
      </c>
      <c r="N2786" s="36" t="s">
        <v>4853</v>
      </c>
      <c r="O2786" s="36" t="s">
        <v>4854</v>
      </c>
      <c r="P2786" s="37">
        <v>0.24440000000000001</v>
      </c>
      <c r="Q2786" s="36" t="s">
        <v>677</v>
      </c>
      <c r="R2786" s="36" t="s">
        <v>292</v>
      </c>
    </row>
    <row r="2787" spans="2:18">
      <c r="B2787" s="36" t="s">
        <v>12324</v>
      </c>
      <c r="C2787" s="36" t="s">
        <v>8324</v>
      </c>
      <c r="D2787" s="36" t="s">
        <v>12325</v>
      </c>
      <c r="E2787" s="36" t="s">
        <v>4879</v>
      </c>
      <c r="F2787" s="36" t="s">
        <v>679</v>
      </c>
      <c r="G2787" s="36" t="s">
        <v>692</v>
      </c>
      <c r="H2787" s="36" t="s">
        <v>675</v>
      </c>
      <c r="I2787" s="37">
        <v>3.8</v>
      </c>
      <c r="J2787" s="38">
        <v>10000</v>
      </c>
      <c r="K2787" s="36" t="s">
        <v>4852</v>
      </c>
      <c r="L2787" s="39">
        <v>44371</v>
      </c>
      <c r="M2787" s="39">
        <v>44433</v>
      </c>
      <c r="N2787" s="36" t="s">
        <v>4853</v>
      </c>
      <c r="O2787" s="36" t="s">
        <v>4854</v>
      </c>
      <c r="P2787" s="37">
        <v>0.33860000000000001</v>
      </c>
      <c r="Q2787" s="36" t="s">
        <v>677</v>
      </c>
      <c r="R2787" s="36" t="s">
        <v>292</v>
      </c>
    </row>
    <row r="2788" spans="2:18">
      <c r="B2788" s="36" t="s">
        <v>12326</v>
      </c>
      <c r="C2788" s="36" t="s">
        <v>8325</v>
      </c>
      <c r="D2788" s="36" t="s">
        <v>12327</v>
      </c>
      <c r="E2788" s="36" t="s">
        <v>4879</v>
      </c>
      <c r="F2788" s="36" t="s">
        <v>679</v>
      </c>
      <c r="G2788" s="36" t="s">
        <v>692</v>
      </c>
      <c r="H2788" s="36" t="s">
        <v>675</v>
      </c>
      <c r="I2788" s="37">
        <v>3.9</v>
      </c>
      <c r="J2788" s="38">
        <v>10000</v>
      </c>
      <c r="K2788" s="36" t="s">
        <v>4852</v>
      </c>
      <c r="L2788" s="39">
        <v>44371</v>
      </c>
      <c r="M2788" s="39">
        <v>44433</v>
      </c>
      <c r="N2788" s="36" t="s">
        <v>4853</v>
      </c>
      <c r="O2788" s="36" t="s">
        <v>12328</v>
      </c>
      <c r="P2788" s="37">
        <v>0.4345</v>
      </c>
      <c r="Q2788" s="36" t="s">
        <v>677</v>
      </c>
      <c r="R2788" s="36" t="s">
        <v>292</v>
      </c>
    </row>
    <row r="2789" spans="2:18">
      <c r="B2789" s="36" t="s">
        <v>12329</v>
      </c>
      <c r="C2789" s="36" t="s">
        <v>12330</v>
      </c>
      <c r="D2789" s="36" t="s">
        <v>12331</v>
      </c>
      <c r="E2789" s="36" t="s">
        <v>4879</v>
      </c>
      <c r="F2789" s="36" t="s">
        <v>679</v>
      </c>
      <c r="G2789" s="36" t="s">
        <v>674</v>
      </c>
      <c r="H2789" s="36" t="s">
        <v>675</v>
      </c>
      <c r="I2789" s="37">
        <v>3</v>
      </c>
      <c r="J2789" s="38">
        <v>10000</v>
      </c>
      <c r="K2789" s="36" t="s">
        <v>4852</v>
      </c>
      <c r="L2789" s="39">
        <v>44382</v>
      </c>
      <c r="M2789" s="39">
        <v>44433</v>
      </c>
      <c r="N2789" s="36" t="s">
        <v>4853</v>
      </c>
      <c r="O2789" s="36" t="s">
        <v>4854</v>
      </c>
      <c r="P2789" s="37">
        <v>0.432</v>
      </c>
      <c r="Q2789" s="36" t="s">
        <v>677</v>
      </c>
      <c r="R2789" s="36" t="s">
        <v>292</v>
      </c>
    </row>
    <row r="2790" spans="2:18">
      <c r="B2790" s="36" t="s">
        <v>12332</v>
      </c>
      <c r="C2790" s="36" t="s">
        <v>12333</v>
      </c>
      <c r="D2790" s="36" t="s">
        <v>12334</v>
      </c>
      <c r="E2790" s="36" t="s">
        <v>4879</v>
      </c>
      <c r="F2790" s="36" t="s">
        <v>679</v>
      </c>
      <c r="G2790" s="36" t="s">
        <v>692</v>
      </c>
      <c r="H2790" s="36" t="s">
        <v>675</v>
      </c>
      <c r="I2790" s="37">
        <v>3</v>
      </c>
      <c r="J2790" s="38">
        <v>10000</v>
      </c>
      <c r="K2790" s="36" t="s">
        <v>12335</v>
      </c>
      <c r="L2790" s="39">
        <v>44382</v>
      </c>
      <c r="M2790" s="39">
        <v>44433</v>
      </c>
      <c r="N2790" s="36" t="s">
        <v>4853</v>
      </c>
      <c r="O2790" s="36" t="s">
        <v>4854</v>
      </c>
      <c r="P2790" s="37">
        <v>4.1000000000000003E-3</v>
      </c>
      <c r="Q2790" s="36" t="s">
        <v>677</v>
      </c>
      <c r="R2790" s="36" t="s">
        <v>292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Holidays</vt:lpstr>
      <vt:lpstr>BSIV_check</vt:lpstr>
      <vt:lpstr>BlackIV_check </vt:lpstr>
      <vt:lpstr>BlaIV_check-RTD</vt:lpstr>
      <vt:lpstr>BSIV_check-RTD</vt:lpstr>
      <vt:lpstr>ID</vt:lpstr>
      <vt:lpstr>Chinaholiday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wuyi</dc:creator>
  <cp:lastModifiedBy>Sysceo.com</cp:lastModifiedBy>
  <cp:lastPrinted>2019-01-25T04:51:27Z</cp:lastPrinted>
  <dcterms:created xsi:type="dcterms:W3CDTF">2009-08-06T09:41:29Z</dcterms:created>
  <dcterms:modified xsi:type="dcterms:W3CDTF">2021-07-14T01:12:52Z</dcterms:modified>
</cp:coreProperties>
</file>