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B221" i="1" l="1"/>
  <c r="G222" i="1"/>
  <c r="B225" i="1"/>
  <c r="F226" i="1"/>
  <c r="E225" i="1"/>
  <c r="F225" i="1" s="1"/>
  <c r="E226" i="1"/>
  <c r="D225" i="1"/>
  <c r="D226" i="1"/>
  <c r="G226" i="1"/>
  <c r="F214" i="1"/>
  <c r="F215" i="1"/>
  <c r="F216" i="1"/>
  <c r="F217" i="1"/>
  <c r="F218" i="1"/>
  <c r="F219" i="1"/>
  <c r="F220" i="1"/>
  <c r="F221" i="1"/>
  <c r="F222" i="1"/>
  <c r="E214" i="1"/>
  <c r="E215" i="1"/>
  <c r="E216" i="1"/>
  <c r="E217" i="1"/>
  <c r="E218" i="1"/>
  <c r="E219" i="1"/>
  <c r="E220" i="1"/>
  <c r="E221" i="1"/>
  <c r="E222" i="1"/>
  <c r="D214" i="1"/>
  <c r="D215" i="1"/>
  <c r="D216" i="1"/>
  <c r="D217" i="1"/>
  <c r="D218" i="1"/>
  <c r="D219" i="1"/>
  <c r="D220" i="1"/>
  <c r="D221" i="1"/>
  <c r="D222" i="1"/>
  <c r="B214" i="1"/>
  <c r="B215" i="1"/>
  <c r="B216" i="1"/>
  <c r="B217" i="1"/>
  <c r="B218" i="1"/>
  <c r="B219" i="1"/>
  <c r="B220" i="1"/>
  <c r="F202" i="1"/>
  <c r="F203" i="1"/>
  <c r="F204" i="1"/>
  <c r="F205" i="1"/>
  <c r="F206" i="1"/>
  <c r="F207" i="1"/>
  <c r="F208" i="1"/>
  <c r="F209" i="1"/>
  <c r="F210" i="1"/>
  <c r="F211" i="1"/>
  <c r="E202" i="1"/>
  <c r="E203" i="1"/>
  <c r="E204" i="1"/>
  <c r="E205" i="1"/>
  <c r="E206" i="1"/>
  <c r="E207" i="1"/>
  <c r="E208" i="1"/>
  <c r="E209" i="1"/>
  <c r="E210" i="1"/>
  <c r="E211" i="1"/>
  <c r="D202" i="1"/>
  <c r="D203" i="1"/>
  <c r="D204" i="1"/>
  <c r="D205" i="1"/>
  <c r="D206" i="1"/>
  <c r="D207" i="1"/>
  <c r="D208" i="1"/>
  <c r="D209" i="1"/>
  <c r="D210" i="1"/>
  <c r="D211" i="1"/>
  <c r="B202" i="1"/>
  <c r="B203" i="1"/>
  <c r="B204" i="1"/>
  <c r="B205" i="1"/>
  <c r="B206" i="1"/>
  <c r="B207" i="1"/>
  <c r="B208" i="1"/>
  <c r="B209" i="1"/>
  <c r="B210" i="1"/>
  <c r="G211" i="1"/>
  <c r="L226" i="1"/>
  <c r="L224" i="1"/>
  <c r="L213" i="1"/>
  <c r="L201" i="1"/>
  <c r="K226" i="1"/>
  <c r="K224" i="1"/>
  <c r="K222" i="1"/>
  <c r="K213" i="1"/>
  <c r="K211" i="1"/>
  <c r="K201" i="1"/>
  <c r="J226" i="1"/>
  <c r="J224" i="1"/>
  <c r="J222" i="1"/>
  <c r="J213" i="1"/>
  <c r="J211" i="1"/>
  <c r="J201" i="1"/>
  <c r="F224" i="1"/>
  <c r="F213" i="1"/>
  <c r="F201" i="1"/>
  <c r="E224" i="1"/>
  <c r="E213" i="1"/>
  <c r="E201" i="1"/>
  <c r="D224" i="1"/>
  <c r="D213" i="1"/>
  <c r="D201" i="1"/>
  <c r="L194" i="1"/>
  <c r="K199" i="1"/>
  <c r="K194" i="1"/>
  <c r="J199" i="1"/>
  <c r="J194" i="1"/>
  <c r="L187" i="1"/>
  <c r="K192" i="1"/>
  <c r="K187" i="1"/>
  <c r="J192" i="1"/>
  <c r="J187" i="1"/>
  <c r="K185" i="1"/>
  <c r="J185" i="1"/>
  <c r="D195" i="1"/>
  <c r="E195" i="1" s="1"/>
  <c r="F195" i="1" s="1"/>
  <c r="D196" i="1"/>
  <c r="D197" i="1"/>
  <c r="D198" i="1"/>
  <c r="D199" i="1"/>
  <c r="E196" i="1"/>
  <c r="F196" i="1" s="1"/>
  <c r="E197" i="1"/>
  <c r="E198" i="1"/>
  <c r="F198" i="1" s="1"/>
  <c r="E199" i="1"/>
  <c r="F199" i="1" s="1"/>
  <c r="F197" i="1"/>
  <c r="F194" i="1"/>
  <c r="E194" i="1"/>
  <c r="D194" i="1"/>
  <c r="B195" i="1"/>
  <c r="B196" i="1"/>
  <c r="B197" i="1"/>
  <c r="B198" i="1"/>
  <c r="G199" i="1"/>
  <c r="F188" i="1"/>
  <c r="F189" i="1"/>
  <c r="F190" i="1"/>
  <c r="F191" i="1"/>
  <c r="F192" i="1"/>
  <c r="F187" i="1"/>
  <c r="E188" i="1"/>
  <c r="E189" i="1"/>
  <c r="E190" i="1"/>
  <c r="E191" i="1"/>
  <c r="E192" i="1"/>
  <c r="E187" i="1"/>
  <c r="B188" i="1"/>
  <c r="B189" i="1"/>
  <c r="B190" i="1"/>
  <c r="B191" i="1"/>
  <c r="G192" i="1"/>
  <c r="D188" i="1"/>
  <c r="D189" i="1"/>
  <c r="D190" i="1"/>
  <c r="D191" i="1"/>
  <c r="D192" i="1"/>
  <c r="D187" i="1"/>
  <c r="L165" i="1"/>
  <c r="K165" i="1"/>
  <c r="J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65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G185" i="1"/>
  <c r="L143" i="1"/>
  <c r="K163" i="1"/>
  <c r="K143" i="1"/>
  <c r="J163" i="1"/>
  <c r="J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28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F141" i="1"/>
  <c r="F128" i="1"/>
  <c r="E141" i="1"/>
  <c r="E128" i="1"/>
  <c r="D141" i="1"/>
  <c r="D128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13" i="1"/>
  <c r="F113" i="1"/>
  <c r="E126" i="1"/>
  <c r="F126" i="1" s="1"/>
  <c r="E113" i="1"/>
  <c r="D126" i="1"/>
  <c r="D113" i="1"/>
  <c r="K111" i="1"/>
  <c r="J111" i="1"/>
  <c r="K90" i="1"/>
  <c r="L90" i="1" s="1"/>
  <c r="J90" i="1"/>
  <c r="K88" i="1"/>
  <c r="J8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0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68" i="1"/>
  <c r="B69" i="1"/>
  <c r="B70" i="1"/>
  <c r="B71" i="1"/>
  <c r="B72" i="1"/>
  <c r="B73" i="1"/>
  <c r="B74" i="1"/>
  <c r="B75" i="1"/>
  <c r="E75" i="1" s="1"/>
  <c r="F75" i="1" s="1"/>
  <c r="B76" i="1"/>
  <c r="B77" i="1"/>
  <c r="B78" i="1"/>
  <c r="B79" i="1"/>
  <c r="B80" i="1"/>
  <c r="B81" i="1"/>
  <c r="B82" i="1"/>
  <c r="B83" i="1"/>
  <c r="E83" i="1" s="1"/>
  <c r="F83" i="1" s="1"/>
  <c r="B84" i="1"/>
  <c r="B85" i="1"/>
  <c r="B86" i="1"/>
  <c r="E86" i="1" s="1"/>
  <c r="F86" i="1" s="1"/>
  <c r="B87" i="1"/>
  <c r="G88" i="1"/>
  <c r="H14" i="1"/>
  <c r="H15" i="1"/>
  <c r="H16" i="1"/>
  <c r="H17" i="1"/>
  <c r="H18" i="1"/>
  <c r="H19" i="1"/>
  <c r="H20" i="1"/>
  <c r="K20" i="1" s="1"/>
  <c r="L20" i="1" s="1"/>
  <c r="H21" i="1"/>
  <c r="H22" i="1"/>
  <c r="H23" i="1"/>
  <c r="H24" i="1"/>
  <c r="H25" i="1"/>
  <c r="H26" i="1"/>
  <c r="K26" i="1" s="1"/>
  <c r="L26" i="1" s="1"/>
  <c r="H27" i="1"/>
  <c r="K27" i="1" s="1"/>
  <c r="L27" i="1" s="1"/>
  <c r="H28" i="1"/>
  <c r="K19" i="1"/>
  <c r="L19" i="1" s="1"/>
  <c r="K15" i="1"/>
  <c r="L15" i="1" s="1"/>
  <c r="H10" i="1"/>
  <c r="K10" i="1" s="1"/>
  <c r="L10" i="1" s="1"/>
  <c r="H9" i="1"/>
  <c r="H8" i="1"/>
  <c r="H7" i="1"/>
  <c r="H6" i="1"/>
  <c r="H5" i="1"/>
  <c r="G29" i="1"/>
  <c r="H63" i="1" s="1"/>
  <c r="K63" i="1" s="1"/>
  <c r="L63" i="1" s="1"/>
  <c r="H64" i="1"/>
  <c r="K64" i="1" s="1"/>
  <c r="L64" i="1" s="1"/>
  <c r="H51" i="1"/>
  <c r="K51" i="1" s="1"/>
  <c r="L51" i="1" s="1"/>
  <c r="L67" i="1"/>
  <c r="K67" i="1"/>
  <c r="J67" i="1"/>
  <c r="F88" i="1"/>
  <c r="E88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E72" i="1"/>
  <c r="F72" i="1" s="1"/>
  <c r="E76" i="1"/>
  <c r="F76" i="1" s="1"/>
  <c r="E80" i="1"/>
  <c r="F80" i="1" s="1"/>
  <c r="E84" i="1"/>
  <c r="F84" i="1" s="1"/>
  <c r="F67" i="1"/>
  <c r="E67" i="1"/>
  <c r="D67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L65" i="1"/>
  <c r="L49" i="1"/>
  <c r="K65" i="1"/>
  <c r="K49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9" i="1"/>
  <c r="J50" i="1"/>
  <c r="J51" i="1"/>
  <c r="F49" i="1"/>
  <c r="E49" i="1"/>
  <c r="D49" i="1"/>
  <c r="L31" i="1"/>
  <c r="K47" i="1"/>
  <c r="L47" i="1" s="1"/>
  <c r="K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1" i="1"/>
  <c r="L13" i="1"/>
  <c r="E31" i="1"/>
  <c r="F31" i="1" s="1"/>
  <c r="D31" i="1"/>
  <c r="K29" i="1"/>
  <c r="L29" i="1" s="1"/>
  <c r="K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13" i="1"/>
  <c r="F4" i="1"/>
  <c r="E13" i="1"/>
  <c r="F13" i="1" s="1"/>
  <c r="D5" i="1"/>
  <c r="D6" i="1"/>
  <c r="D7" i="1"/>
  <c r="D8" i="1"/>
  <c r="D9" i="1"/>
  <c r="D10" i="1"/>
  <c r="D11" i="1"/>
  <c r="D12" i="1"/>
  <c r="D13" i="1"/>
  <c r="D4" i="1"/>
  <c r="E4" i="1" s="1"/>
  <c r="L11" i="1"/>
  <c r="L4" i="1"/>
  <c r="K11" i="1"/>
  <c r="J11" i="1"/>
  <c r="J5" i="1"/>
  <c r="J6" i="1"/>
  <c r="J7" i="1"/>
  <c r="J8" i="1"/>
  <c r="J9" i="1"/>
  <c r="J10" i="1"/>
  <c r="J4" i="1"/>
  <c r="K4" i="1" s="1"/>
  <c r="E73" i="1" l="1"/>
  <c r="F73" i="1" s="1"/>
  <c r="E79" i="1"/>
  <c r="F79" i="1" s="1"/>
  <c r="E71" i="1"/>
  <c r="F71" i="1" s="1"/>
  <c r="E78" i="1"/>
  <c r="F78" i="1" s="1"/>
  <c r="E69" i="1"/>
  <c r="F69" i="1" s="1"/>
  <c r="E70" i="1"/>
  <c r="F70" i="1" s="1"/>
  <c r="E85" i="1"/>
  <c r="F85" i="1" s="1"/>
  <c r="E77" i="1"/>
  <c r="F77" i="1" s="1"/>
  <c r="E68" i="1"/>
  <c r="F68" i="1" s="1"/>
  <c r="E87" i="1"/>
  <c r="F87" i="1" s="1"/>
  <c r="E82" i="1"/>
  <c r="F82" i="1" s="1"/>
  <c r="E74" i="1"/>
  <c r="F74" i="1" s="1"/>
  <c r="E81" i="1"/>
  <c r="F81" i="1" s="1"/>
  <c r="K23" i="1"/>
  <c r="L23" i="1" s="1"/>
  <c r="H55" i="1"/>
  <c r="K55" i="1" s="1"/>
  <c r="L55" i="1" s="1"/>
  <c r="H44" i="1"/>
  <c r="K44" i="1" s="1"/>
  <c r="L44" i="1" s="1"/>
  <c r="H41" i="1"/>
  <c r="K41" i="1" s="1"/>
  <c r="L41" i="1" s="1"/>
  <c r="H33" i="1"/>
  <c r="K33" i="1" s="1"/>
  <c r="L33" i="1" s="1"/>
  <c r="K28" i="1"/>
  <c r="L28" i="1" s="1"/>
  <c r="K17" i="1"/>
  <c r="L17" i="1" s="1"/>
  <c r="H57" i="1"/>
  <c r="K57" i="1" s="1"/>
  <c r="L57" i="1" s="1"/>
  <c r="H32" i="1"/>
  <c r="K32" i="1" s="1"/>
  <c r="L32" i="1" s="1"/>
  <c r="H39" i="1"/>
  <c r="K39" i="1" s="1"/>
  <c r="L39" i="1" s="1"/>
  <c r="K16" i="1"/>
  <c r="L16" i="1" s="1"/>
  <c r="K24" i="1"/>
  <c r="L24" i="1" s="1"/>
  <c r="H56" i="1"/>
  <c r="K56" i="1" s="1"/>
  <c r="L56" i="1" s="1"/>
  <c r="H40" i="1"/>
  <c r="K40" i="1" s="1"/>
  <c r="L40" i="1" s="1"/>
  <c r="K18" i="1"/>
  <c r="L18" i="1" s="1"/>
  <c r="H50" i="1"/>
  <c r="K50" i="1" s="1"/>
  <c r="L50" i="1" s="1"/>
  <c r="H58" i="1"/>
  <c r="K58" i="1" s="1"/>
  <c r="L58" i="1" s="1"/>
  <c r="H46" i="1"/>
  <c r="K46" i="1" s="1"/>
  <c r="L46" i="1" s="1"/>
  <c r="H38" i="1"/>
  <c r="K38" i="1" s="1"/>
  <c r="L38" i="1" s="1"/>
  <c r="H59" i="1"/>
  <c r="K59" i="1" s="1"/>
  <c r="L59" i="1" s="1"/>
  <c r="H45" i="1"/>
  <c r="K45" i="1" s="1"/>
  <c r="L45" i="1" s="1"/>
  <c r="H37" i="1"/>
  <c r="K37" i="1" s="1"/>
  <c r="L37" i="1" s="1"/>
  <c r="K21" i="1"/>
  <c r="L21" i="1" s="1"/>
  <c r="H53" i="1"/>
  <c r="K53" i="1" s="1"/>
  <c r="L53" i="1" s="1"/>
  <c r="H61" i="1"/>
  <c r="K61" i="1" s="1"/>
  <c r="L61" i="1" s="1"/>
  <c r="H43" i="1"/>
  <c r="K43" i="1" s="1"/>
  <c r="L43" i="1" s="1"/>
  <c r="H35" i="1"/>
  <c r="K35" i="1" s="1"/>
  <c r="L35" i="1" s="1"/>
  <c r="H52" i="1"/>
  <c r="K52" i="1" s="1"/>
  <c r="L52" i="1" s="1"/>
  <c r="H60" i="1"/>
  <c r="K60" i="1" s="1"/>
  <c r="L60" i="1" s="1"/>
  <c r="H36" i="1"/>
  <c r="K36" i="1" s="1"/>
  <c r="L36" i="1" s="1"/>
  <c r="K25" i="1"/>
  <c r="L25" i="1" s="1"/>
  <c r="K14" i="1"/>
  <c r="L14" i="1" s="1"/>
  <c r="K22" i="1"/>
  <c r="L22" i="1" s="1"/>
  <c r="H54" i="1"/>
  <c r="K54" i="1" s="1"/>
  <c r="L54" i="1" s="1"/>
  <c r="H62" i="1"/>
  <c r="K62" i="1" s="1"/>
  <c r="L62" i="1" s="1"/>
  <c r="H42" i="1"/>
  <c r="K42" i="1" s="1"/>
  <c r="L42" i="1" s="1"/>
  <c r="H34" i="1"/>
  <c r="K34" i="1" s="1"/>
  <c r="L34" i="1" s="1"/>
  <c r="K9" i="1"/>
  <c r="L9" i="1" s="1"/>
  <c r="K8" i="1"/>
  <c r="L8" i="1" s="1"/>
  <c r="K7" i="1" l="1"/>
  <c r="L7" i="1" s="1"/>
  <c r="K5" i="1" l="1"/>
  <c r="L5" i="1" s="1"/>
  <c r="K6" i="1"/>
  <c r="L6" i="1" s="1"/>
  <c r="H125" i="1"/>
  <c r="G126" i="1"/>
  <c r="H114" i="1" l="1"/>
  <c r="H122" i="1"/>
  <c r="H124" i="1"/>
  <c r="H115" i="1"/>
  <c r="H123" i="1"/>
  <c r="H116" i="1"/>
  <c r="H117" i="1"/>
  <c r="H118" i="1"/>
  <c r="H119" i="1"/>
  <c r="H120" i="1"/>
  <c r="H121" i="1"/>
  <c r="G163" i="1"/>
  <c r="B162" i="1" s="1"/>
</calcChain>
</file>

<file path=xl/sharedStrings.xml><?xml version="1.0" encoding="utf-8"?>
<sst xmlns="http://schemas.openxmlformats.org/spreadsheetml/2006/main" count="209" uniqueCount="209">
  <si>
    <t>k8</t>
  </si>
  <si>
    <t>a17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</si>
  <si>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</si>
  <si>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</si>
  <si>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</si>
  <si>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</si>
  <si>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</si>
  <si>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a6</t>
    <phoneticPr fontId="2" type="noConversion"/>
  </si>
  <si>
    <t>a7</t>
    <phoneticPr fontId="2" type="noConversion"/>
  </si>
  <si>
    <t>a8</t>
    <phoneticPr fontId="2" type="noConversion"/>
  </si>
  <si>
    <t>a9</t>
    <phoneticPr fontId="2" type="noConversion"/>
  </si>
  <si>
    <t>a10</t>
    <phoneticPr fontId="2" type="noConversion"/>
  </si>
  <si>
    <t>a11</t>
    <phoneticPr fontId="2" type="noConversion"/>
  </si>
  <si>
    <t>a12</t>
    <phoneticPr fontId="2" type="noConversion"/>
  </si>
  <si>
    <t>a13</t>
    <phoneticPr fontId="2" type="noConversion"/>
  </si>
  <si>
    <t>a14</t>
    <phoneticPr fontId="2" type="noConversion"/>
  </si>
  <si>
    <t>a15</t>
    <phoneticPr fontId="2" type="noConversion"/>
  </si>
  <si>
    <t>a16</t>
    <phoneticPr fontId="2" type="noConversion"/>
  </si>
  <si>
    <t>b1</t>
    <phoneticPr fontId="2" type="noConversion"/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</si>
  <si>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</si>
  <si>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</si>
  <si>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</si>
  <si>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</si>
  <si>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</si>
  <si>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</si>
  <si>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</si>
  <si>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</si>
  <si>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</si>
  <si>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</si>
  <si>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</si>
  <si>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</si>
  <si>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</si>
  <si>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</si>
  <si>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</si>
  <si>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</si>
  <si>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  <phoneticPr fontId="2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</si>
  <si>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</si>
  <si>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</si>
  <si>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</si>
  <si>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</si>
  <si>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</si>
  <si>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</si>
  <si>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</si>
  <si>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</si>
  <si>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</si>
  <si>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</si>
  <si>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</si>
  <si>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</si>
  <si>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</si>
  <si>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</si>
  <si>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</si>
  <si>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</si>
  <si>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  <phoneticPr fontId="2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</si>
  <si>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</si>
  <si>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</si>
  <si>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</si>
  <si>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</si>
  <si>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</si>
  <si>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</si>
  <si>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</si>
  <si>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</si>
  <si>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</si>
  <si>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</si>
  <si>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</si>
  <si>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</si>
  <si>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</si>
  <si>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</si>
  <si>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</si>
  <si>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</si>
  <si>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</si>
  <si>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</si>
  <si>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</si>
  <si>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</si>
  <si>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</si>
  <si>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e1</t>
    <phoneticPr fontId="2" type="noConversion"/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</si>
  <si>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</si>
  <si>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</si>
  <si>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</si>
  <si>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</si>
  <si>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</si>
  <si>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</si>
  <si>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</si>
  <si>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</si>
  <si>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</si>
  <si>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</si>
  <si>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</si>
  <si>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</si>
  <si>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</si>
  <si>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</si>
  <si>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</si>
  <si>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</si>
  <si>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</si>
  <si>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</si>
  <si>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</si>
  <si>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</si>
  <si>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</si>
  <si>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g1</t>
    <phoneticPr fontId="2" type="noConversion"/>
  </si>
  <si>
    <t>g2</t>
    <phoneticPr fontId="2" type="noConversion"/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</si>
  <si>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</si>
  <si>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</si>
  <si>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</si>
  <si>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</si>
  <si>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</si>
  <si>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</si>
  <si>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</si>
  <si>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</si>
  <si>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</si>
  <si>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</si>
  <si>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</si>
  <si>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</si>
  <si>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f1</t>
    <phoneticPr fontId="2" type="noConversion"/>
  </si>
  <si>
    <t>f2</t>
    <phoneticPr fontId="2" type="noConversion"/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</si>
  <si>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</si>
  <si>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</si>
  <si>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</si>
  <si>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</si>
  <si>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</si>
  <si>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</si>
  <si>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</si>
  <si>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</si>
  <si>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</si>
  <si>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</si>
  <si>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</si>
  <si>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</si>
  <si>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h1</t>
    <phoneticPr fontId="2" type="noConversion"/>
  </si>
  <si>
    <t>h2</t>
    <phoneticPr fontId="2" type="noConversion"/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</si>
  <si>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</si>
  <si>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</si>
  <si>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</si>
  <si>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</si>
  <si>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</si>
  <si>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</si>
  <si>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</si>
  <si>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</si>
  <si>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</si>
  <si>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</si>
  <si>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</si>
  <si>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</si>
  <si>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</si>
  <si>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</si>
  <si>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</si>
  <si>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</si>
  <si>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</si>
  <si>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</si>
  <si>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</si>
  <si>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i1</t>
    <phoneticPr fontId="2" type="noConversion"/>
  </si>
  <si>
    <t>i2</t>
    <phoneticPr fontId="2" type="noConversion"/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</si>
  <si>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</si>
  <si>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</si>
  <si>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</si>
  <si>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</si>
  <si>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</si>
  <si>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</si>
  <si>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</si>
  <si>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</si>
  <si>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</si>
  <si>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</si>
  <si>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</si>
  <si>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</si>
  <si>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</si>
  <si>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</si>
  <si>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</si>
  <si>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</si>
  <si>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</si>
  <si>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</si>
  <si>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</si>
  <si>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j1</t>
    <phoneticPr fontId="2" type="noConversion"/>
  </si>
  <si>
    <t>j2</t>
  </si>
  <si>
    <t>j3</t>
  </si>
  <si>
    <t>j4</t>
  </si>
  <si>
    <t>j5</t>
  </si>
  <si>
    <t>j6</t>
  </si>
  <si>
    <t>j16</t>
    <phoneticPr fontId="2" type="noConversion"/>
  </si>
  <si>
    <t>j17</t>
    <phoneticPr fontId="2" type="noConversion"/>
  </si>
  <si>
    <t>j18</t>
  </si>
  <si>
    <t>j19</t>
  </si>
  <si>
    <t>j20</t>
  </si>
  <si>
    <t>j21</t>
  </si>
  <si>
    <t>r1</t>
    <phoneticPr fontId="2" type="noConversion"/>
  </si>
  <si>
    <t>r2</t>
    <phoneticPr fontId="2" type="noConversion"/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</si>
  <si>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</si>
  <si>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</si>
  <si>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</si>
  <si>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</si>
  <si>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</si>
  <si>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</si>
  <si>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</si>
  <si>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</si>
  <si>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</si>
  <si>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  <phoneticPr fontId="2" type="noConversion"/>
  </si>
  <si>
    <t>r13</t>
    <phoneticPr fontId="2" type="noConversion"/>
  </si>
  <si>
    <t>r14</t>
  </si>
  <si>
    <t>r15</t>
  </si>
  <si>
    <t>r16</t>
  </si>
  <si>
    <t>r17</t>
  </si>
  <si>
    <t>r18</t>
  </si>
  <si>
    <t>r19</t>
  </si>
  <si>
    <t>r20</t>
  </si>
  <si>
    <t>r21</t>
  </si>
  <si>
    <t>r22</t>
    <phoneticPr fontId="2" type="noConversion"/>
  </si>
  <si>
    <t>r23</t>
    <phoneticPr fontId="2" type="noConversion"/>
  </si>
  <si>
    <t>r24</t>
    <phoneticPr fontId="2" type="noConversion"/>
  </si>
  <si>
    <t>k1</t>
    <phoneticPr fontId="2" type="noConversion"/>
  </si>
  <si>
    <t>k2</t>
    <phoneticPr fontId="2" type="noConversion"/>
  </si>
  <si>
    <t>k7</t>
  </si>
  <si>
    <t>k6</t>
  </si>
  <si>
    <t>k5</t>
  </si>
  <si>
    <t>k4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</si>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</sst>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0000000000_ "/>
    <numFmt numFmtId="177" formatCode="0.0000000000000000000000000_ "/>
    <numFmt numFmtId="178" formatCode="0.000000000000000000000000_ "/>
    <numFmt numFmtId="179" formatCode="0.0000000000000_ "/>
  </numFmts>
  <fonts count="3" x14ac:knownFonts="1">
    <font>
      <sz val="12"/>
      <color theme="1"/>
      <name val="新細明體"/>
      <family val="2"/>
      <scheme val="minor"/>
    </font>
    <font>
      <sz val="10"/>
      <color rgb="FF999999"/>
      <name val="Arial"/>
      <family val="2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8"/>
  <sheetViews>
    <sheetView tabSelected="1" zoomScale="110" zoomScaleNormal="110" workbookViewId="0"/>
  </sheetViews>
  <sheetFormatPr defaultRowHeight="16.5" x14ac:dyDescent="0.25"/>
  <cols>
    <col min="1" max="1" width="9.75" customWidth="1"/>
    <col min="2" max="2" width="9.375" hidden="1" customWidth="1"/>
    <col min="3" max="3" width="8.5" hidden="1" customWidth="1"/>
    <col min="4" max="4" width="7.625" hidden="1" customWidth="1"/>
    <col min="5" max="5" width="28.125" hidden="1" customWidth="1"/>
    <col min="6" max="6" width="24" customWidth="1"/>
    <col min="7" max="10" width="0" hidden="1" customWidth="1"/>
    <col min="11" max="11" width="26.25" hidden="1" customWidth="1"/>
    <col min="12" max="12" width="27.375" customWidth="1"/>
    <col min="13" max="13" width="0" hidden="1" customWidth="1"/>
  </cols>
  <sheetData>
    <row r="1" spans="1:13" x14ac:dyDescent="0.25">
      <c r="B1" s="1">
        <v>24.786781999999999</v>
      </c>
      <c r="C1">
        <v>120.998203</v>
      </c>
    </row>
    <row r="2" spans="1:13" x14ac:dyDescent="0.25">
      <c r="B2" s="1">
        <v>24.786356999999999</v>
      </c>
      <c r="C2">
        <v>120.998552</v>
      </c>
    </row>
    <row r="4" spans="1:13" x14ac:dyDescent="0.25">
      <c r="A4" t="s">
        <v>0</v>
      </c>
      <c r="B4">
        <v>0.9</v>
      </c>
      <c r="C4">
        <v>18.2</v>
      </c>
      <c r="D4">
        <f>$C$2-$C$1</f>
        <v>3.489999999999327E-4</v>
      </c>
      <c r="E4" s="3">
        <f>(B4/C4)*D4</f>
        <v>1.7258241758238432E-5</v>
      </c>
      <c r="F4" s="2">
        <f>$C$1+E4</f>
        <v>120.99822025824176</v>
      </c>
      <c r="H4">
        <v>10.5</v>
      </c>
      <c r="I4">
        <v>15.5</v>
      </c>
      <c r="J4">
        <f>$B$1-$B$2</f>
        <v>4.2499999999989768E-4</v>
      </c>
      <c r="K4" s="4">
        <f>(H4/I4)*J4</f>
        <v>2.8790322580638227E-4</v>
      </c>
      <c r="L4" s="4">
        <f>$B$2+K4</f>
        <v>24.786644903225806</v>
      </c>
    </row>
    <row r="5" spans="1:13" x14ac:dyDescent="0.25">
      <c r="A5" t="s">
        <v>204</v>
      </c>
      <c r="D5">
        <f t="shared" ref="D5:D29" si="0">$C$2-$C$1</f>
        <v>3.489999999999327E-4</v>
      </c>
      <c r="E5" s="3"/>
      <c r="F5" s="2">
        <v>120.99822025824176</v>
      </c>
      <c r="H5">
        <f>((($H$4-$H$11)/7)*6)+$H$11</f>
        <v>9.8428571428571434</v>
      </c>
      <c r="I5">
        <v>15.5</v>
      </c>
      <c r="J5">
        <f t="shared" ref="J5:J67" si="1">$B$1-$B$2</f>
        <v>4.2499999999989768E-4</v>
      </c>
      <c r="K5" s="4">
        <f t="shared" ref="K5:K67" si="2">(H5/I5)*J5</f>
        <v>2.6988479262666316E-4</v>
      </c>
      <c r="L5" s="4">
        <f t="shared" ref="L5:L67" si="3">$B$2+K5</f>
        <v>24.786626884792625</v>
      </c>
    </row>
    <row r="6" spans="1:13" x14ac:dyDescent="0.25">
      <c r="A6" t="s">
        <v>205</v>
      </c>
      <c r="D6">
        <f t="shared" si="0"/>
        <v>3.489999999999327E-4</v>
      </c>
      <c r="E6" s="3"/>
      <c r="F6" s="2">
        <v>120.99822025824176</v>
      </c>
      <c r="H6">
        <f>((($H$4-$H$11)/7)*5)+$H$11</f>
        <v>9.1857142857142868</v>
      </c>
      <c r="I6">
        <v>15.5</v>
      </c>
      <c r="J6">
        <f t="shared" si="1"/>
        <v>4.2499999999989768E-4</v>
      </c>
      <c r="K6" s="4">
        <f t="shared" si="2"/>
        <v>2.51866359446944E-4</v>
      </c>
      <c r="L6" s="4">
        <f t="shared" si="3"/>
        <v>24.786608866359447</v>
      </c>
    </row>
    <row r="7" spans="1:13" x14ac:dyDescent="0.25">
      <c r="A7" t="s">
        <v>206</v>
      </c>
      <c r="D7">
        <f t="shared" si="0"/>
        <v>3.489999999999327E-4</v>
      </c>
      <c r="E7" s="3"/>
      <c r="F7" s="2">
        <v>120.99822025824176</v>
      </c>
      <c r="H7">
        <f>((($H$4-$H$11)/7)*4)+$H$11</f>
        <v>8.5285714285714285</v>
      </c>
      <c r="I7">
        <v>15.5</v>
      </c>
      <c r="J7">
        <f t="shared" si="1"/>
        <v>4.2499999999989768E-4</v>
      </c>
      <c r="K7" s="4">
        <f t="shared" si="2"/>
        <v>2.3384792626722481E-4</v>
      </c>
      <c r="L7" s="4">
        <f t="shared" si="3"/>
        <v>24.786590847926266</v>
      </c>
    </row>
    <row r="8" spans="1:13" x14ac:dyDescent="0.25">
      <c r="A8" t="s">
        <v>207</v>
      </c>
      <c r="D8">
        <f t="shared" si="0"/>
        <v>3.489999999999327E-4</v>
      </c>
      <c r="E8" s="3"/>
      <c r="F8" s="2">
        <v>120.99822025824176</v>
      </c>
      <c r="H8">
        <f>((($H$4-$H$11)/7)*3)+$H$11</f>
        <v>7.8714285714285719</v>
      </c>
      <c r="I8">
        <v>15.5</v>
      </c>
      <c r="J8">
        <f t="shared" si="1"/>
        <v>4.2499999999989768E-4</v>
      </c>
      <c r="K8" s="4">
        <f t="shared" si="2"/>
        <v>2.1582949308750565E-4</v>
      </c>
      <c r="L8" s="4">
        <f t="shared" si="3"/>
        <v>24.786572829493085</v>
      </c>
    </row>
    <row r="9" spans="1:13" x14ac:dyDescent="0.25">
      <c r="A9" t="s">
        <v>208</v>
      </c>
      <c r="D9">
        <f t="shared" si="0"/>
        <v>3.489999999999327E-4</v>
      </c>
      <c r="E9" s="3"/>
      <c r="F9" s="2">
        <v>120.99822025824176</v>
      </c>
      <c r="H9">
        <f>((($H$4-$H$11)/7)*2)+$H$11</f>
        <v>7.2142857142857144</v>
      </c>
      <c r="I9">
        <v>15.5</v>
      </c>
      <c r="J9">
        <f t="shared" si="1"/>
        <v>4.2499999999989768E-4</v>
      </c>
      <c r="K9" s="4">
        <f t="shared" si="2"/>
        <v>1.9781105990778646E-4</v>
      </c>
      <c r="L9" s="4">
        <f t="shared" si="3"/>
        <v>24.786554811059908</v>
      </c>
    </row>
    <row r="10" spans="1:13" x14ac:dyDescent="0.25">
      <c r="A10" t="s">
        <v>203</v>
      </c>
      <c r="D10">
        <f t="shared" si="0"/>
        <v>3.489999999999327E-4</v>
      </c>
      <c r="E10" s="3"/>
      <c r="F10" s="2">
        <v>120.99822025824176</v>
      </c>
      <c r="H10">
        <f>((($H$4-$H$11)/7)*1)+$H$11</f>
        <v>6.5571428571428578</v>
      </c>
      <c r="I10">
        <v>15.5</v>
      </c>
      <c r="J10">
        <f t="shared" si="1"/>
        <v>4.2499999999989768E-4</v>
      </c>
      <c r="K10" s="4">
        <f t="shared" si="2"/>
        <v>1.7979262672806733E-4</v>
      </c>
      <c r="L10" s="4">
        <f t="shared" si="3"/>
        <v>24.786536792626727</v>
      </c>
    </row>
    <row r="11" spans="1:13" x14ac:dyDescent="0.25">
      <c r="A11" t="s">
        <v>202</v>
      </c>
      <c r="B11">
        <v>0.9</v>
      </c>
      <c r="D11">
        <f t="shared" si="0"/>
        <v>3.489999999999327E-4</v>
      </c>
      <c r="E11" s="3"/>
      <c r="F11" s="2">
        <v>120.99822025824176</v>
      </c>
      <c r="H11">
        <v>5.9</v>
      </c>
      <c r="I11">
        <v>15.5</v>
      </c>
      <c r="J11">
        <f t="shared" si="1"/>
        <v>4.2499999999989768E-4</v>
      </c>
      <c r="K11" s="4">
        <f t="shared" si="2"/>
        <v>1.6177419354834817E-4</v>
      </c>
      <c r="L11" s="4">
        <f t="shared" si="3"/>
        <v>24.786518774193546</v>
      </c>
    </row>
    <row r="12" spans="1:13" x14ac:dyDescent="0.25">
      <c r="D12">
        <f t="shared" si="0"/>
        <v>3.489999999999327E-4</v>
      </c>
      <c r="E12" s="3"/>
      <c r="F12" s="2"/>
    </row>
    <row r="13" spans="1:13" x14ac:dyDescent="0.25">
      <c r="A13" t="s">
        <v>1</v>
      </c>
      <c r="B13">
        <v>3.5</v>
      </c>
      <c r="C13">
        <v>18.2</v>
      </c>
      <c r="D13">
        <f t="shared" si="0"/>
        <v>3.489999999999327E-4</v>
      </c>
      <c r="E13" s="3">
        <f t="shared" ref="E13" si="4">(B13/C13)*D13</f>
        <v>6.711538461537168E-5</v>
      </c>
      <c r="F13" s="5">
        <f t="shared" ref="F13" si="5">$C$1+E13</f>
        <v>120.99827011538461</v>
      </c>
      <c r="H13">
        <v>14</v>
      </c>
      <c r="I13">
        <v>15.5</v>
      </c>
      <c r="J13">
        <f t="shared" si="1"/>
        <v>4.2499999999989768E-4</v>
      </c>
      <c r="K13" s="4">
        <f t="shared" si="2"/>
        <v>3.8387096774184306E-4</v>
      </c>
      <c r="L13" s="4">
        <f t="shared" si="3"/>
        <v>24.786740870967741</v>
      </c>
      <c r="M13">
        <v>16</v>
      </c>
    </row>
    <row r="14" spans="1:13" x14ac:dyDescent="0.25">
      <c r="A14" t="s">
        <v>17</v>
      </c>
      <c r="D14">
        <f t="shared" si="0"/>
        <v>3.489999999999327E-4</v>
      </c>
      <c r="F14" s="5">
        <v>120.99827011538461</v>
      </c>
      <c r="H14">
        <f t="shared" ref="H14:H27" si="6">$G$29*M14+$H$29</f>
        <v>13.49375</v>
      </c>
      <c r="I14">
        <v>15.5</v>
      </c>
      <c r="J14">
        <f t="shared" si="1"/>
        <v>4.2499999999989768E-4</v>
      </c>
      <c r="K14" s="4">
        <f t="shared" si="2"/>
        <v>3.6998991935474965E-4</v>
      </c>
      <c r="L14" s="4">
        <f t="shared" si="3"/>
        <v>24.786726989919355</v>
      </c>
      <c r="M14">
        <v>15</v>
      </c>
    </row>
    <row r="15" spans="1:13" x14ac:dyDescent="0.25">
      <c r="A15" t="s">
        <v>16</v>
      </c>
      <c r="D15">
        <f t="shared" si="0"/>
        <v>3.489999999999327E-4</v>
      </c>
      <c r="F15" s="5">
        <v>120.99827011538461</v>
      </c>
      <c r="H15">
        <f t="shared" si="6"/>
        <v>12.987500000000001</v>
      </c>
      <c r="I15">
        <v>15.5</v>
      </c>
      <c r="J15">
        <f t="shared" si="1"/>
        <v>4.2499999999989768E-4</v>
      </c>
      <c r="K15" s="4">
        <f t="shared" si="2"/>
        <v>3.5610887096765623E-4</v>
      </c>
      <c r="L15" s="4">
        <f t="shared" si="3"/>
        <v>24.786713108870966</v>
      </c>
      <c r="M15">
        <v>14</v>
      </c>
    </row>
    <row r="16" spans="1:13" x14ac:dyDescent="0.25">
      <c r="A16" t="s">
        <v>15</v>
      </c>
      <c r="D16">
        <f t="shared" si="0"/>
        <v>3.489999999999327E-4</v>
      </c>
      <c r="F16" s="5">
        <v>120.99827011538461</v>
      </c>
      <c r="H16">
        <f t="shared" si="6"/>
        <v>12.481249999999999</v>
      </c>
      <c r="I16">
        <v>15.5</v>
      </c>
      <c r="J16">
        <f t="shared" si="1"/>
        <v>4.2499999999989768E-4</v>
      </c>
      <c r="K16" s="4">
        <f t="shared" si="2"/>
        <v>3.4222782258056276E-4</v>
      </c>
      <c r="L16" s="4">
        <f t="shared" si="3"/>
        <v>24.786699227822581</v>
      </c>
      <c r="M16">
        <v>13</v>
      </c>
    </row>
    <row r="17" spans="1:13" x14ac:dyDescent="0.25">
      <c r="A17" t="s">
        <v>14</v>
      </c>
      <c r="D17">
        <f t="shared" si="0"/>
        <v>3.489999999999327E-4</v>
      </c>
      <c r="F17" s="5">
        <v>120.99827011538461</v>
      </c>
      <c r="H17">
        <f t="shared" si="6"/>
        <v>11.975</v>
      </c>
      <c r="I17">
        <v>15.5</v>
      </c>
      <c r="J17">
        <f t="shared" si="1"/>
        <v>4.2499999999989768E-4</v>
      </c>
      <c r="K17" s="4">
        <f t="shared" si="2"/>
        <v>3.2834677419346935E-4</v>
      </c>
      <c r="L17" s="4">
        <f t="shared" si="3"/>
        <v>24.786685346774192</v>
      </c>
      <c r="M17">
        <v>12</v>
      </c>
    </row>
    <row r="18" spans="1:13" x14ac:dyDescent="0.25">
      <c r="A18" t="s">
        <v>13</v>
      </c>
      <c r="D18">
        <f t="shared" si="0"/>
        <v>3.489999999999327E-4</v>
      </c>
      <c r="F18" s="5">
        <v>120.99827011538461</v>
      </c>
      <c r="H18">
        <f t="shared" si="6"/>
        <v>11.46875</v>
      </c>
      <c r="I18">
        <v>15.5</v>
      </c>
      <c r="J18">
        <f t="shared" si="1"/>
        <v>4.2499999999989768E-4</v>
      </c>
      <c r="K18" s="4">
        <f t="shared" si="2"/>
        <v>3.1446572580637588E-4</v>
      </c>
      <c r="L18" s="4">
        <f t="shared" si="3"/>
        <v>24.786671465725806</v>
      </c>
      <c r="M18">
        <v>11</v>
      </c>
    </row>
    <row r="19" spans="1:13" x14ac:dyDescent="0.25">
      <c r="A19" t="s">
        <v>12</v>
      </c>
      <c r="D19">
        <f t="shared" si="0"/>
        <v>3.489999999999327E-4</v>
      </c>
      <c r="F19" s="5">
        <v>120.99827011538461</v>
      </c>
      <c r="H19">
        <f t="shared" si="6"/>
        <v>10.9625</v>
      </c>
      <c r="I19">
        <v>15.5</v>
      </c>
      <c r="J19">
        <f t="shared" si="1"/>
        <v>4.2499999999989768E-4</v>
      </c>
      <c r="K19" s="4">
        <f t="shared" si="2"/>
        <v>3.0058467741928246E-4</v>
      </c>
      <c r="L19" s="4">
        <f t="shared" si="3"/>
        <v>24.786657584677418</v>
      </c>
      <c r="M19">
        <v>10</v>
      </c>
    </row>
    <row r="20" spans="1:13" x14ac:dyDescent="0.25">
      <c r="A20" t="s">
        <v>11</v>
      </c>
      <c r="D20">
        <f t="shared" si="0"/>
        <v>3.489999999999327E-4</v>
      </c>
      <c r="F20" s="5">
        <v>120.99827011538461</v>
      </c>
      <c r="H20">
        <f t="shared" si="6"/>
        <v>10.456250000000001</v>
      </c>
      <c r="I20">
        <v>15.5</v>
      </c>
      <c r="J20">
        <f t="shared" si="1"/>
        <v>4.2499999999989768E-4</v>
      </c>
      <c r="K20" s="4">
        <f t="shared" si="2"/>
        <v>2.867036290321891E-4</v>
      </c>
      <c r="L20" s="4">
        <f t="shared" si="3"/>
        <v>24.786643703629032</v>
      </c>
      <c r="M20">
        <v>9</v>
      </c>
    </row>
    <row r="21" spans="1:13" x14ac:dyDescent="0.25">
      <c r="A21" t="s">
        <v>10</v>
      </c>
      <c r="D21">
        <f t="shared" si="0"/>
        <v>3.489999999999327E-4</v>
      </c>
      <c r="F21" s="5">
        <v>120.99827011538461</v>
      </c>
      <c r="H21">
        <f t="shared" si="6"/>
        <v>9.9499999999999993</v>
      </c>
      <c r="I21">
        <v>15.5</v>
      </c>
      <c r="J21">
        <f t="shared" si="1"/>
        <v>4.2499999999989768E-4</v>
      </c>
      <c r="K21" s="4">
        <f t="shared" si="2"/>
        <v>2.7282258064509557E-4</v>
      </c>
      <c r="L21" s="4">
        <f t="shared" si="3"/>
        <v>24.786629822580643</v>
      </c>
      <c r="M21">
        <v>8</v>
      </c>
    </row>
    <row r="22" spans="1:13" x14ac:dyDescent="0.25">
      <c r="A22" t="s">
        <v>9</v>
      </c>
      <c r="D22">
        <f t="shared" si="0"/>
        <v>3.489999999999327E-4</v>
      </c>
      <c r="F22" s="5">
        <v>120.99827011538461</v>
      </c>
      <c r="H22">
        <f t="shared" si="6"/>
        <v>9.4437499999999996</v>
      </c>
      <c r="I22">
        <v>15.5</v>
      </c>
      <c r="J22">
        <f t="shared" si="1"/>
        <v>4.2499999999989768E-4</v>
      </c>
      <c r="K22" s="4">
        <f t="shared" si="2"/>
        <v>2.5894153225800216E-4</v>
      </c>
      <c r="L22" s="4">
        <f t="shared" si="3"/>
        <v>24.786615941532258</v>
      </c>
      <c r="M22">
        <v>7</v>
      </c>
    </row>
    <row r="23" spans="1:13" x14ac:dyDescent="0.25">
      <c r="A23" t="s">
        <v>8</v>
      </c>
      <c r="D23">
        <f t="shared" si="0"/>
        <v>3.489999999999327E-4</v>
      </c>
      <c r="E23" s="2"/>
      <c r="F23" s="5">
        <v>120.99827011538461</v>
      </c>
      <c r="H23">
        <f t="shared" si="6"/>
        <v>8.9375</v>
      </c>
      <c r="I23">
        <v>15.5</v>
      </c>
      <c r="J23">
        <f t="shared" si="1"/>
        <v>4.2499999999989768E-4</v>
      </c>
      <c r="K23" s="4">
        <f t="shared" si="2"/>
        <v>2.4506048387090874E-4</v>
      </c>
      <c r="L23" s="4">
        <f t="shared" si="3"/>
        <v>24.786602060483869</v>
      </c>
      <c r="M23">
        <v>6</v>
      </c>
    </row>
    <row r="24" spans="1:13" x14ac:dyDescent="0.25">
      <c r="A24" t="s">
        <v>7</v>
      </c>
      <c r="D24">
        <f t="shared" si="0"/>
        <v>3.489999999999327E-4</v>
      </c>
      <c r="F24" s="5">
        <v>120.99827011538461</v>
      </c>
      <c r="H24">
        <f t="shared" si="6"/>
        <v>8.4312500000000004</v>
      </c>
      <c r="I24">
        <v>15.5</v>
      </c>
      <c r="J24">
        <f t="shared" si="1"/>
        <v>4.2499999999989768E-4</v>
      </c>
      <c r="K24" s="4">
        <f t="shared" si="2"/>
        <v>2.311794354838153E-4</v>
      </c>
      <c r="L24" s="4">
        <f t="shared" si="3"/>
        <v>24.786588179435483</v>
      </c>
      <c r="M24">
        <v>5</v>
      </c>
    </row>
    <row r="25" spans="1:13" x14ac:dyDescent="0.25">
      <c r="A25" t="s">
        <v>6</v>
      </c>
      <c r="D25">
        <f t="shared" si="0"/>
        <v>3.489999999999327E-4</v>
      </c>
      <c r="F25" s="5">
        <v>120.99827011538461</v>
      </c>
      <c r="H25">
        <f t="shared" si="6"/>
        <v>7.9250000000000007</v>
      </c>
      <c r="I25">
        <v>15.5</v>
      </c>
      <c r="J25">
        <f t="shared" si="1"/>
        <v>4.2499999999989768E-4</v>
      </c>
      <c r="K25" s="4">
        <f t="shared" si="2"/>
        <v>2.1729838709672191E-4</v>
      </c>
      <c r="L25" s="4">
        <f t="shared" si="3"/>
        <v>24.786574298387094</v>
      </c>
      <c r="M25">
        <v>4</v>
      </c>
    </row>
    <row r="26" spans="1:13" x14ac:dyDescent="0.25">
      <c r="A26" t="s">
        <v>5</v>
      </c>
      <c r="D26">
        <f t="shared" si="0"/>
        <v>3.489999999999327E-4</v>
      </c>
      <c r="F26" s="5">
        <v>120.99827011538461</v>
      </c>
      <c r="H26">
        <f t="shared" si="6"/>
        <v>7.4187500000000002</v>
      </c>
      <c r="I26">
        <v>15.5</v>
      </c>
      <c r="J26">
        <f t="shared" si="1"/>
        <v>4.2499999999989768E-4</v>
      </c>
      <c r="K26" s="4">
        <f t="shared" si="2"/>
        <v>2.0341733870962844E-4</v>
      </c>
      <c r="L26" s="4">
        <f t="shared" si="3"/>
        <v>24.786560417338709</v>
      </c>
      <c r="M26">
        <v>3</v>
      </c>
    </row>
    <row r="27" spans="1:13" x14ac:dyDescent="0.25">
      <c r="A27" t="s">
        <v>4</v>
      </c>
      <c r="D27">
        <f t="shared" si="0"/>
        <v>3.489999999999327E-4</v>
      </c>
      <c r="F27" s="5">
        <v>120.99827011538461</v>
      </c>
      <c r="H27">
        <f t="shared" si="6"/>
        <v>6.9125000000000005</v>
      </c>
      <c r="I27">
        <v>15.5</v>
      </c>
      <c r="J27">
        <f t="shared" si="1"/>
        <v>4.2499999999989768E-4</v>
      </c>
      <c r="K27" s="4">
        <f t="shared" si="2"/>
        <v>1.8953629032253502E-4</v>
      </c>
      <c r="L27" s="4">
        <f t="shared" si="3"/>
        <v>24.78654653629032</v>
      </c>
      <c r="M27">
        <v>2</v>
      </c>
    </row>
    <row r="28" spans="1:13" x14ac:dyDescent="0.25">
      <c r="A28" t="s">
        <v>3</v>
      </c>
      <c r="D28">
        <f t="shared" si="0"/>
        <v>3.489999999999327E-4</v>
      </c>
      <c r="F28" s="5">
        <v>120.99827011538461</v>
      </c>
      <c r="H28">
        <f>$G$29*M28+$H$29</f>
        <v>6.40625</v>
      </c>
      <c r="I28">
        <v>15.5</v>
      </c>
      <c r="J28">
        <f t="shared" si="1"/>
        <v>4.2499999999989768E-4</v>
      </c>
      <c r="K28" s="4">
        <f t="shared" si="2"/>
        <v>1.7565524193544158E-4</v>
      </c>
      <c r="L28" s="4">
        <f t="shared" si="3"/>
        <v>24.786532655241935</v>
      </c>
      <c r="M28">
        <v>1</v>
      </c>
    </row>
    <row r="29" spans="1:13" x14ac:dyDescent="0.25">
      <c r="A29" t="s">
        <v>2</v>
      </c>
      <c r="D29">
        <f t="shared" si="0"/>
        <v>3.489999999999327E-4</v>
      </c>
      <c r="F29" s="5">
        <v>120.99827011538461</v>
      </c>
      <c r="G29">
        <f>($H$13-$H$29)/16</f>
        <v>0.50624999999999998</v>
      </c>
      <c r="H29">
        <v>5.9</v>
      </c>
      <c r="I29">
        <v>15.5</v>
      </c>
      <c r="J29">
        <f t="shared" si="1"/>
        <v>4.2499999999989768E-4</v>
      </c>
      <c r="K29" s="4">
        <f t="shared" si="2"/>
        <v>1.6177419354834817E-4</v>
      </c>
      <c r="L29" s="4">
        <f t="shared" si="3"/>
        <v>24.786518774193546</v>
      </c>
    </row>
    <row r="31" spans="1:13" x14ac:dyDescent="0.25">
      <c r="A31" t="s">
        <v>18</v>
      </c>
      <c r="B31">
        <v>5.4</v>
      </c>
      <c r="C31">
        <v>18.2</v>
      </c>
      <c r="D31">
        <f t="shared" ref="D31" si="7">$C$2-$C$1</f>
        <v>3.489999999999327E-4</v>
      </c>
      <c r="E31" s="3">
        <f t="shared" ref="E31" si="8">(B31/C31)*D31</f>
        <v>1.035494505494306E-4</v>
      </c>
      <c r="F31" s="2">
        <f t="shared" ref="F31" si="9">$C$1+E31</f>
        <v>120.99830654945055</v>
      </c>
      <c r="H31">
        <v>5.9</v>
      </c>
      <c r="I31">
        <v>15.5</v>
      </c>
      <c r="J31">
        <f t="shared" si="1"/>
        <v>4.2499999999989768E-4</v>
      </c>
      <c r="K31" s="4">
        <f t="shared" si="2"/>
        <v>1.6177419354834817E-4</v>
      </c>
      <c r="L31" s="4">
        <f t="shared" si="3"/>
        <v>24.786518774193546</v>
      </c>
      <c r="M31">
        <v>1</v>
      </c>
    </row>
    <row r="32" spans="1:13" x14ac:dyDescent="0.25">
      <c r="A32" t="s">
        <v>19</v>
      </c>
      <c r="F32" s="5">
        <v>120.99830654945055</v>
      </c>
      <c r="H32">
        <f>$G$29*M31+$H$29</f>
        <v>6.40625</v>
      </c>
      <c r="I32">
        <v>15.5</v>
      </c>
      <c r="J32">
        <f t="shared" si="1"/>
        <v>4.2499999999989768E-4</v>
      </c>
      <c r="K32" s="4">
        <f t="shared" si="2"/>
        <v>1.7565524193544158E-4</v>
      </c>
      <c r="L32" s="4">
        <f t="shared" si="3"/>
        <v>24.786532655241935</v>
      </c>
      <c r="M32">
        <v>2</v>
      </c>
    </row>
    <row r="33" spans="1:13" x14ac:dyDescent="0.25">
      <c r="A33" t="s">
        <v>20</v>
      </c>
      <c r="F33" s="5">
        <v>120.99830654945055</v>
      </c>
      <c r="H33">
        <f t="shared" ref="H33:H46" si="10">$G$29*M32+$H$29</f>
        <v>6.9125000000000005</v>
      </c>
      <c r="I33">
        <v>15.5</v>
      </c>
      <c r="J33">
        <f t="shared" si="1"/>
        <v>4.2499999999989768E-4</v>
      </c>
      <c r="K33" s="4">
        <f t="shared" si="2"/>
        <v>1.8953629032253502E-4</v>
      </c>
      <c r="L33" s="4">
        <f t="shared" si="3"/>
        <v>24.78654653629032</v>
      </c>
      <c r="M33">
        <v>3</v>
      </c>
    </row>
    <row r="34" spans="1:13" x14ac:dyDescent="0.25">
      <c r="A34" t="s">
        <v>21</v>
      </c>
      <c r="F34" s="5">
        <v>120.99830654945055</v>
      </c>
      <c r="H34">
        <f t="shared" si="10"/>
        <v>7.4187500000000002</v>
      </c>
      <c r="I34">
        <v>15.5</v>
      </c>
      <c r="J34">
        <f t="shared" si="1"/>
        <v>4.2499999999989768E-4</v>
      </c>
      <c r="K34" s="4">
        <f t="shared" si="2"/>
        <v>2.0341733870962844E-4</v>
      </c>
      <c r="L34" s="4">
        <f t="shared" si="3"/>
        <v>24.786560417338709</v>
      </c>
      <c r="M34">
        <v>4</v>
      </c>
    </row>
    <row r="35" spans="1:13" x14ac:dyDescent="0.25">
      <c r="A35" t="s">
        <v>22</v>
      </c>
      <c r="F35" s="5">
        <v>120.99830654945055</v>
      </c>
      <c r="H35">
        <f t="shared" si="10"/>
        <v>7.9250000000000007</v>
      </c>
      <c r="I35">
        <v>15.5</v>
      </c>
      <c r="J35">
        <f t="shared" si="1"/>
        <v>4.2499999999989768E-4</v>
      </c>
      <c r="K35" s="4">
        <f t="shared" si="2"/>
        <v>2.1729838709672191E-4</v>
      </c>
      <c r="L35" s="4">
        <f t="shared" si="3"/>
        <v>24.786574298387094</v>
      </c>
      <c r="M35">
        <v>5</v>
      </c>
    </row>
    <row r="36" spans="1:13" x14ac:dyDescent="0.25">
      <c r="A36" t="s">
        <v>23</v>
      </c>
      <c r="F36" s="5">
        <v>120.99830654945055</v>
      </c>
      <c r="H36">
        <f t="shared" si="10"/>
        <v>8.4312500000000004</v>
      </c>
      <c r="I36">
        <v>15.5</v>
      </c>
      <c r="J36">
        <f t="shared" si="1"/>
        <v>4.2499999999989768E-4</v>
      </c>
      <c r="K36" s="4">
        <f t="shared" si="2"/>
        <v>2.311794354838153E-4</v>
      </c>
      <c r="L36" s="4">
        <f t="shared" si="3"/>
        <v>24.786588179435483</v>
      </c>
      <c r="M36">
        <v>6</v>
      </c>
    </row>
    <row r="37" spans="1:13" x14ac:dyDescent="0.25">
      <c r="A37" t="s">
        <v>24</v>
      </c>
      <c r="F37" s="5">
        <v>120.99830654945055</v>
      </c>
      <c r="H37">
        <f t="shared" si="10"/>
        <v>8.9375</v>
      </c>
      <c r="I37">
        <v>15.5</v>
      </c>
      <c r="J37">
        <f t="shared" si="1"/>
        <v>4.2499999999989768E-4</v>
      </c>
      <c r="K37" s="4">
        <f t="shared" si="2"/>
        <v>2.4506048387090874E-4</v>
      </c>
      <c r="L37" s="4">
        <f t="shared" si="3"/>
        <v>24.786602060483869</v>
      </c>
      <c r="M37">
        <v>7</v>
      </c>
    </row>
    <row r="38" spans="1:13" x14ac:dyDescent="0.25">
      <c r="A38" t="s">
        <v>25</v>
      </c>
      <c r="F38" s="5">
        <v>120.99830654945055</v>
      </c>
      <c r="H38">
        <f t="shared" si="10"/>
        <v>9.4437499999999996</v>
      </c>
      <c r="I38">
        <v>15.5</v>
      </c>
      <c r="J38">
        <f t="shared" si="1"/>
        <v>4.2499999999989768E-4</v>
      </c>
      <c r="K38" s="4">
        <f t="shared" si="2"/>
        <v>2.5894153225800216E-4</v>
      </c>
      <c r="L38" s="4">
        <f t="shared" si="3"/>
        <v>24.786615941532258</v>
      </c>
      <c r="M38">
        <v>8</v>
      </c>
    </row>
    <row r="39" spans="1:13" x14ac:dyDescent="0.25">
      <c r="A39" t="s">
        <v>26</v>
      </c>
      <c r="F39" s="5">
        <v>120.99830654945055</v>
      </c>
      <c r="H39">
        <f t="shared" si="10"/>
        <v>9.9499999999999993</v>
      </c>
      <c r="I39">
        <v>15.5</v>
      </c>
      <c r="J39">
        <f t="shared" si="1"/>
        <v>4.2499999999989768E-4</v>
      </c>
      <c r="K39" s="4">
        <f t="shared" si="2"/>
        <v>2.7282258064509557E-4</v>
      </c>
      <c r="L39" s="4">
        <f t="shared" si="3"/>
        <v>24.786629822580643</v>
      </c>
      <c r="M39">
        <v>9</v>
      </c>
    </row>
    <row r="40" spans="1:13" x14ac:dyDescent="0.25">
      <c r="A40" t="s">
        <v>27</v>
      </c>
      <c r="F40" s="5">
        <v>120.99830654945055</v>
      </c>
      <c r="H40">
        <f t="shared" si="10"/>
        <v>10.456250000000001</v>
      </c>
      <c r="I40">
        <v>15.5</v>
      </c>
      <c r="J40">
        <f t="shared" si="1"/>
        <v>4.2499999999989768E-4</v>
      </c>
      <c r="K40" s="4">
        <f t="shared" si="2"/>
        <v>2.867036290321891E-4</v>
      </c>
      <c r="L40" s="4">
        <f t="shared" si="3"/>
        <v>24.786643703629032</v>
      </c>
      <c r="M40">
        <v>10</v>
      </c>
    </row>
    <row r="41" spans="1:13" x14ac:dyDescent="0.25">
      <c r="A41" t="s">
        <v>28</v>
      </c>
      <c r="F41" s="5">
        <v>120.99830654945055</v>
      </c>
      <c r="H41">
        <f t="shared" si="10"/>
        <v>10.9625</v>
      </c>
      <c r="I41">
        <v>15.5</v>
      </c>
      <c r="J41">
        <f t="shared" si="1"/>
        <v>4.2499999999989768E-4</v>
      </c>
      <c r="K41" s="4">
        <f t="shared" si="2"/>
        <v>3.0058467741928246E-4</v>
      </c>
      <c r="L41" s="4">
        <f t="shared" si="3"/>
        <v>24.786657584677418</v>
      </c>
      <c r="M41">
        <v>11</v>
      </c>
    </row>
    <row r="42" spans="1:13" x14ac:dyDescent="0.25">
      <c r="A42" t="s">
        <v>29</v>
      </c>
      <c r="F42" s="5">
        <v>120.99830654945055</v>
      </c>
      <c r="H42">
        <f t="shared" si="10"/>
        <v>11.46875</v>
      </c>
      <c r="I42">
        <v>15.5</v>
      </c>
      <c r="J42">
        <f t="shared" si="1"/>
        <v>4.2499999999989768E-4</v>
      </c>
      <c r="K42" s="4">
        <f t="shared" si="2"/>
        <v>3.1446572580637588E-4</v>
      </c>
      <c r="L42" s="4">
        <f t="shared" si="3"/>
        <v>24.786671465725806</v>
      </c>
      <c r="M42">
        <v>12</v>
      </c>
    </row>
    <row r="43" spans="1:13" x14ac:dyDescent="0.25">
      <c r="A43" t="s">
        <v>30</v>
      </c>
      <c r="F43" s="5">
        <v>120.99830654945055</v>
      </c>
      <c r="H43">
        <f t="shared" si="10"/>
        <v>11.975</v>
      </c>
      <c r="I43">
        <v>15.5</v>
      </c>
      <c r="J43">
        <f t="shared" si="1"/>
        <v>4.2499999999989768E-4</v>
      </c>
      <c r="K43" s="4">
        <f t="shared" si="2"/>
        <v>3.2834677419346935E-4</v>
      </c>
      <c r="L43" s="4">
        <f t="shared" si="3"/>
        <v>24.786685346774192</v>
      </c>
      <c r="M43">
        <v>13</v>
      </c>
    </row>
    <row r="44" spans="1:13" x14ac:dyDescent="0.25">
      <c r="A44" t="s">
        <v>31</v>
      </c>
      <c r="F44" s="5">
        <v>120.99830654945055</v>
      </c>
      <c r="H44">
        <f t="shared" si="10"/>
        <v>12.481249999999999</v>
      </c>
      <c r="I44">
        <v>15.5</v>
      </c>
      <c r="J44">
        <f t="shared" si="1"/>
        <v>4.2499999999989768E-4</v>
      </c>
      <c r="K44" s="4">
        <f t="shared" si="2"/>
        <v>3.4222782258056276E-4</v>
      </c>
      <c r="L44" s="4">
        <f t="shared" si="3"/>
        <v>24.786699227822581</v>
      </c>
      <c r="M44">
        <v>14</v>
      </c>
    </row>
    <row r="45" spans="1:13" x14ac:dyDescent="0.25">
      <c r="A45" t="s">
        <v>32</v>
      </c>
      <c r="F45" s="5">
        <v>120.99830654945055</v>
      </c>
      <c r="H45">
        <f t="shared" si="10"/>
        <v>12.987500000000001</v>
      </c>
      <c r="I45">
        <v>15.5</v>
      </c>
      <c r="J45">
        <f t="shared" si="1"/>
        <v>4.2499999999989768E-4</v>
      </c>
      <c r="K45" s="4">
        <f t="shared" si="2"/>
        <v>3.5610887096765623E-4</v>
      </c>
      <c r="L45" s="4">
        <f t="shared" si="3"/>
        <v>24.786713108870966</v>
      </c>
      <c r="M45">
        <v>15</v>
      </c>
    </row>
    <row r="46" spans="1:13" x14ac:dyDescent="0.25">
      <c r="A46" t="s">
        <v>33</v>
      </c>
      <c r="F46" s="5">
        <v>120.99830654945055</v>
      </c>
      <c r="H46">
        <f t="shared" si="10"/>
        <v>13.49375</v>
      </c>
      <c r="I46">
        <v>15.5</v>
      </c>
      <c r="J46">
        <f t="shared" si="1"/>
        <v>4.2499999999989768E-4</v>
      </c>
      <c r="K46" s="4">
        <f t="shared" si="2"/>
        <v>3.6998991935474965E-4</v>
      </c>
      <c r="L46" s="4">
        <f t="shared" si="3"/>
        <v>24.786726989919355</v>
      </c>
      <c r="M46">
        <v>16</v>
      </c>
    </row>
    <row r="47" spans="1:13" x14ac:dyDescent="0.25">
      <c r="A47" t="s">
        <v>34</v>
      </c>
      <c r="F47" s="5">
        <v>120.99830654945055</v>
      </c>
      <c r="H47">
        <v>14</v>
      </c>
      <c r="I47">
        <v>15.5</v>
      </c>
      <c r="J47">
        <f t="shared" si="1"/>
        <v>4.2499999999989768E-4</v>
      </c>
      <c r="K47" s="4">
        <f t="shared" si="2"/>
        <v>3.8387096774184306E-4</v>
      </c>
      <c r="L47" s="4">
        <f t="shared" si="3"/>
        <v>24.786740870967741</v>
      </c>
    </row>
    <row r="49" spans="1:12" x14ac:dyDescent="0.25">
      <c r="A49" t="s">
        <v>35</v>
      </c>
      <c r="B49">
        <v>7.4</v>
      </c>
      <c r="C49">
        <v>18.5</v>
      </c>
      <c r="D49">
        <f t="shared" ref="D49" si="11">$C$2-$C$1</f>
        <v>3.489999999999327E-4</v>
      </c>
      <c r="E49" s="3">
        <f t="shared" ref="E49" si="12">(B49/C49)*D49</f>
        <v>1.3959999999997309E-4</v>
      </c>
      <c r="F49" s="2">
        <f t="shared" ref="F49" si="13">$C$1+E49</f>
        <v>120.9983426</v>
      </c>
      <c r="H49">
        <v>5.9</v>
      </c>
      <c r="I49">
        <v>15.5</v>
      </c>
      <c r="J49">
        <f t="shared" si="1"/>
        <v>4.2499999999989768E-4</v>
      </c>
      <c r="K49" s="4">
        <f t="shared" si="2"/>
        <v>1.6177419354834817E-4</v>
      </c>
      <c r="L49" s="4">
        <f t="shared" si="3"/>
        <v>24.786518774193546</v>
      </c>
    </row>
    <row r="50" spans="1:12" x14ac:dyDescent="0.25">
      <c r="A50" t="s">
        <v>36</v>
      </c>
      <c r="F50" s="2">
        <v>120.9983426</v>
      </c>
      <c r="H50">
        <f>$G$29*1+$H$29</f>
        <v>6.40625</v>
      </c>
      <c r="I50">
        <v>15.5</v>
      </c>
      <c r="J50">
        <f t="shared" si="1"/>
        <v>4.2499999999989768E-4</v>
      </c>
      <c r="K50" s="4">
        <f t="shared" si="2"/>
        <v>1.7565524193544158E-4</v>
      </c>
      <c r="L50" s="4">
        <f t="shared" si="3"/>
        <v>24.786532655241935</v>
      </c>
    </row>
    <row r="51" spans="1:12" x14ac:dyDescent="0.25">
      <c r="A51" t="s">
        <v>37</v>
      </c>
      <c r="F51" s="2">
        <v>120.9983426</v>
      </c>
      <c r="H51">
        <f>$G$29*2+$H$29</f>
        <v>6.9125000000000005</v>
      </c>
      <c r="I51">
        <v>15.5</v>
      </c>
      <c r="J51">
        <f t="shared" si="1"/>
        <v>4.2499999999989768E-4</v>
      </c>
      <c r="K51" s="4">
        <f t="shared" si="2"/>
        <v>1.8953629032253502E-4</v>
      </c>
      <c r="L51" s="4">
        <f t="shared" si="3"/>
        <v>24.78654653629032</v>
      </c>
    </row>
    <row r="52" spans="1:12" x14ac:dyDescent="0.25">
      <c r="A52" t="s">
        <v>38</v>
      </c>
      <c r="F52" s="2">
        <v>120.9983426</v>
      </c>
      <c r="H52">
        <f>$G$29*3+$H$29</f>
        <v>7.4187500000000002</v>
      </c>
      <c r="I52">
        <v>15.5</v>
      </c>
      <c r="J52">
        <f t="shared" si="1"/>
        <v>4.2499999999989768E-4</v>
      </c>
      <c r="K52" s="4">
        <f t="shared" si="2"/>
        <v>2.0341733870962844E-4</v>
      </c>
      <c r="L52" s="4">
        <f t="shared" si="3"/>
        <v>24.786560417338709</v>
      </c>
    </row>
    <row r="53" spans="1:12" x14ac:dyDescent="0.25">
      <c r="A53" t="s">
        <v>39</v>
      </c>
      <c r="F53" s="2">
        <v>120.9983426</v>
      </c>
      <c r="H53">
        <f>$G$29*4+$H$29</f>
        <v>7.9250000000000007</v>
      </c>
      <c r="I53">
        <v>15.5</v>
      </c>
      <c r="J53">
        <f t="shared" si="1"/>
        <v>4.2499999999989768E-4</v>
      </c>
      <c r="K53" s="4">
        <f t="shared" si="2"/>
        <v>2.1729838709672191E-4</v>
      </c>
      <c r="L53" s="4">
        <f t="shared" si="3"/>
        <v>24.786574298387094</v>
      </c>
    </row>
    <row r="54" spans="1:12" x14ac:dyDescent="0.25">
      <c r="A54" t="s">
        <v>40</v>
      </c>
      <c r="F54" s="2">
        <v>120.9983426</v>
      </c>
      <c r="H54">
        <f>$G$29*5+$H$29</f>
        <v>8.4312500000000004</v>
      </c>
      <c r="I54">
        <v>15.5</v>
      </c>
      <c r="J54">
        <f t="shared" si="1"/>
        <v>4.2499999999989768E-4</v>
      </c>
      <c r="K54" s="4">
        <f t="shared" si="2"/>
        <v>2.311794354838153E-4</v>
      </c>
      <c r="L54" s="4">
        <f t="shared" si="3"/>
        <v>24.786588179435483</v>
      </c>
    </row>
    <row r="55" spans="1:12" x14ac:dyDescent="0.25">
      <c r="A55" t="s">
        <v>41</v>
      </c>
      <c r="F55" s="2">
        <v>120.9983426</v>
      </c>
      <c r="H55">
        <f>$G$29*6+$H$29</f>
        <v>8.9375</v>
      </c>
      <c r="I55">
        <v>15.5</v>
      </c>
      <c r="J55">
        <f t="shared" si="1"/>
        <v>4.2499999999989768E-4</v>
      </c>
      <c r="K55" s="4">
        <f t="shared" si="2"/>
        <v>2.4506048387090874E-4</v>
      </c>
      <c r="L55" s="4">
        <f t="shared" si="3"/>
        <v>24.786602060483869</v>
      </c>
    </row>
    <row r="56" spans="1:12" x14ac:dyDescent="0.25">
      <c r="A56" t="s">
        <v>42</v>
      </c>
      <c r="F56" s="2">
        <v>120.9983426</v>
      </c>
      <c r="H56">
        <f>$G$29*7+$H$29</f>
        <v>9.4437499999999996</v>
      </c>
      <c r="I56">
        <v>15.5</v>
      </c>
      <c r="J56">
        <f t="shared" si="1"/>
        <v>4.2499999999989768E-4</v>
      </c>
      <c r="K56" s="4">
        <f t="shared" si="2"/>
        <v>2.5894153225800216E-4</v>
      </c>
      <c r="L56" s="4">
        <f t="shared" si="3"/>
        <v>24.786615941532258</v>
      </c>
    </row>
    <row r="57" spans="1:12" x14ac:dyDescent="0.25">
      <c r="A57" t="s">
        <v>43</v>
      </c>
      <c r="F57" s="2">
        <v>120.9983426</v>
      </c>
      <c r="H57">
        <f>$G$29*8+$H$29</f>
        <v>9.9499999999999993</v>
      </c>
      <c r="I57">
        <v>15.5</v>
      </c>
      <c r="J57">
        <f t="shared" si="1"/>
        <v>4.2499999999989768E-4</v>
      </c>
      <c r="K57" s="4">
        <f t="shared" si="2"/>
        <v>2.7282258064509557E-4</v>
      </c>
      <c r="L57" s="4">
        <f t="shared" si="3"/>
        <v>24.786629822580643</v>
      </c>
    </row>
    <row r="58" spans="1:12" x14ac:dyDescent="0.25">
      <c r="A58" t="s">
        <v>44</v>
      </c>
      <c r="F58" s="2">
        <v>120.9983426</v>
      </c>
      <c r="H58">
        <f>$G$29*9+$H$29</f>
        <v>10.456250000000001</v>
      </c>
      <c r="I58">
        <v>15.5</v>
      </c>
      <c r="J58">
        <f t="shared" si="1"/>
        <v>4.2499999999989768E-4</v>
      </c>
      <c r="K58" s="4">
        <f t="shared" si="2"/>
        <v>2.867036290321891E-4</v>
      </c>
      <c r="L58" s="4">
        <f t="shared" si="3"/>
        <v>24.786643703629032</v>
      </c>
    </row>
    <row r="59" spans="1:12" x14ac:dyDescent="0.25">
      <c r="A59" t="s">
        <v>45</v>
      </c>
      <c r="F59" s="2">
        <v>120.9983426</v>
      </c>
      <c r="H59">
        <f>$G$29*10+$H$29</f>
        <v>10.9625</v>
      </c>
      <c r="I59">
        <v>15.5</v>
      </c>
      <c r="J59">
        <f t="shared" si="1"/>
        <v>4.2499999999989768E-4</v>
      </c>
      <c r="K59" s="4">
        <f t="shared" si="2"/>
        <v>3.0058467741928246E-4</v>
      </c>
      <c r="L59" s="4">
        <f t="shared" si="3"/>
        <v>24.786657584677418</v>
      </c>
    </row>
    <row r="60" spans="1:12" x14ac:dyDescent="0.25">
      <c r="A60" t="s">
        <v>46</v>
      </c>
      <c r="F60" s="2">
        <v>120.9983426</v>
      </c>
      <c r="H60">
        <f>$G$29*11+$H$29</f>
        <v>11.46875</v>
      </c>
      <c r="I60">
        <v>15.5</v>
      </c>
      <c r="J60">
        <f t="shared" si="1"/>
        <v>4.2499999999989768E-4</v>
      </c>
      <c r="K60" s="4">
        <f t="shared" si="2"/>
        <v>3.1446572580637588E-4</v>
      </c>
      <c r="L60" s="4">
        <f t="shared" si="3"/>
        <v>24.786671465725806</v>
      </c>
    </row>
    <row r="61" spans="1:12" x14ac:dyDescent="0.25">
      <c r="A61" t="s">
        <v>47</v>
      </c>
      <c r="F61" s="2">
        <v>120.9983426</v>
      </c>
      <c r="H61">
        <f>$G$29*12+$H$29</f>
        <v>11.975</v>
      </c>
      <c r="I61">
        <v>15.5</v>
      </c>
      <c r="J61">
        <f t="shared" si="1"/>
        <v>4.2499999999989768E-4</v>
      </c>
      <c r="K61" s="4">
        <f t="shared" si="2"/>
        <v>3.2834677419346935E-4</v>
      </c>
      <c r="L61" s="4">
        <f t="shared" si="3"/>
        <v>24.786685346774192</v>
      </c>
    </row>
    <row r="62" spans="1:12" x14ac:dyDescent="0.25">
      <c r="A62" t="s">
        <v>48</v>
      </c>
      <c r="F62" s="2">
        <v>120.9983426</v>
      </c>
      <c r="H62">
        <f>$G$29*13+$H$29</f>
        <v>12.481249999999999</v>
      </c>
      <c r="I62">
        <v>15.5</v>
      </c>
      <c r="J62">
        <f t="shared" si="1"/>
        <v>4.2499999999989768E-4</v>
      </c>
      <c r="K62" s="4">
        <f t="shared" si="2"/>
        <v>3.4222782258056276E-4</v>
      </c>
      <c r="L62" s="4">
        <f t="shared" si="3"/>
        <v>24.786699227822581</v>
      </c>
    </row>
    <row r="63" spans="1:12" x14ac:dyDescent="0.25">
      <c r="A63" t="s">
        <v>49</v>
      </c>
      <c r="F63" s="2">
        <v>120.9983426</v>
      </c>
      <c r="H63">
        <f>$G$29*14+$H$29</f>
        <v>12.987500000000001</v>
      </c>
      <c r="I63">
        <v>15.5</v>
      </c>
      <c r="J63">
        <f t="shared" si="1"/>
        <v>4.2499999999989768E-4</v>
      </c>
      <c r="K63" s="4">
        <f t="shared" si="2"/>
        <v>3.5610887096765623E-4</v>
      </c>
      <c r="L63" s="4">
        <f t="shared" si="3"/>
        <v>24.786713108870966</v>
      </c>
    </row>
    <row r="64" spans="1:12" x14ac:dyDescent="0.25">
      <c r="A64" t="s">
        <v>50</v>
      </c>
      <c r="F64" s="2">
        <v>120.9983426</v>
      </c>
      <c r="H64">
        <f>$G$29*15+$H$29</f>
        <v>13.49375</v>
      </c>
      <c r="I64">
        <v>15.5</v>
      </c>
      <c r="J64">
        <f t="shared" si="1"/>
        <v>4.2499999999989768E-4</v>
      </c>
      <c r="K64" s="4">
        <f t="shared" si="2"/>
        <v>3.6998991935474965E-4</v>
      </c>
      <c r="L64" s="4">
        <f t="shared" si="3"/>
        <v>24.786726989919355</v>
      </c>
    </row>
    <row r="65" spans="1:13" x14ac:dyDescent="0.25">
      <c r="A65" t="s">
        <v>51</v>
      </c>
      <c r="F65" s="2">
        <v>120.9983426</v>
      </c>
      <c r="H65">
        <v>14</v>
      </c>
      <c r="I65">
        <v>15.5</v>
      </c>
      <c r="J65">
        <f t="shared" si="1"/>
        <v>4.2499999999989768E-4</v>
      </c>
      <c r="K65" s="4">
        <f t="shared" si="2"/>
        <v>3.8387096774184306E-4</v>
      </c>
      <c r="L65" s="4">
        <f t="shared" si="3"/>
        <v>24.786740870967741</v>
      </c>
    </row>
    <row r="67" spans="1:13" x14ac:dyDescent="0.25">
      <c r="A67" t="s">
        <v>52</v>
      </c>
      <c r="B67">
        <v>15.5</v>
      </c>
      <c r="C67">
        <v>18.2</v>
      </c>
      <c r="D67">
        <f t="shared" ref="D67:D113" si="14">$C$2-$C$1</f>
        <v>3.489999999999327E-4</v>
      </c>
      <c r="E67" s="3">
        <f t="shared" ref="E67:E113" si="15">(B67/C67)*D67</f>
        <v>2.9722527472521743E-4</v>
      </c>
      <c r="F67" s="2">
        <f t="shared" ref="F67:F113" si="16">$C$1+E67</f>
        <v>120.99850022527473</v>
      </c>
      <c r="H67">
        <v>11.2</v>
      </c>
      <c r="I67">
        <v>15.5</v>
      </c>
      <c r="J67">
        <f t="shared" si="1"/>
        <v>4.2499999999989768E-4</v>
      </c>
      <c r="K67" s="4">
        <f t="shared" si="2"/>
        <v>3.0709677419347444E-4</v>
      </c>
      <c r="L67" s="4">
        <f t="shared" si="3"/>
        <v>24.786664096774192</v>
      </c>
      <c r="M67">
        <v>21</v>
      </c>
    </row>
    <row r="68" spans="1:13" x14ac:dyDescent="0.25">
      <c r="A68" t="s">
        <v>53</v>
      </c>
      <c r="B68">
        <f t="shared" ref="B68:B85" si="17">($G$88)*M68+$B$88</f>
        <v>15.147619047619049</v>
      </c>
      <c r="C68">
        <v>18.2</v>
      </c>
      <c r="D68">
        <f t="shared" si="14"/>
        <v>3.489999999999327E-4</v>
      </c>
      <c r="E68" s="3">
        <f t="shared" si="15"/>
        <v>2.9046807953945212E-4</v>
      </c>
      <c r="F68" s="2">
        <f t="shared" si="16"/>
        <v>120.99849346807954</v>
      </c>
      <c r="L68" s="4">
        <v>24.786664096774192</v>
      </c>
      <c r="M68">
        <v>20</v>
      </c>
    </row>
    <row r="69" spans="1:13" x14ac:dyDescent="0.25">
      <c r="A69" t="s">
        <v>54</v>
      </c>
      <c r="B69">
        <f t="shared" si="17"/>
        <v>14.795238095238094</v>
      </c>
      <c r="C69">
        <v>18.2</v>
      </c>
      <c r="D69">
        <f t="shared" si="14"/>
        <v>3.489999999999327E-4</v>
      </c>
      <c r="E69" s="3">
        <f t="shared" si="15"/>
        <v>2.837108843536868E-4</v>
      </c>
      <c r="F69" s="2">
        <f t="shared" si="16"/>
        <v>120.99848671088436</v>
      </c>
      <c r="L69" s="4">
        <v>24.786664096774192</v>
      </c>
      <c r="M69">
        <v>19</v>
      </c>
    </row>
    <row r="70" spans="1:13" x14ac:dyDescent="0.25">
      <c r="A70" t="s">
        <v>55</v>
      </c>
      <c r="B70">
        <f t="shared" si="17"/>
        <v>14.442857142857143</v>
      </c>
      <c r="C70">
        <v>18.2</v>
      </c>
      <c r="D70">
        <f t="shared" si="14"/>
        <v>3.489999999999327E-4</v>
      </c>
      <c r="E70" s="3">
        <f t="shared" si="15"/>
        <v>2.7695368916792149E-4</v>
      </c>
      <c r="F70" s="2">
        <f t="shared" si="16"/>
        <v>120.99847995368917</v>
      </c>
      <c r="L70" s="4">
        <v>24.786664096774192</v>
      </c>
      <c r="M70">
        <v>18</v>
      </c>
    </row>
    <row r="71" spans="1:13" x14ac:dyDescent="0.25">
      <c r="A71" t="s">
        <v>56</v>
      </c>
      <c r="B71">
        <f t="shared" si="17"/>
        <v>14.09047619047619</v>
      </c>
      <c r="C71">
        <v>18.2</v>
      </c>
      <c r="D71">
        <f t="shared" si="14"/>
        <v>3.489999999999327E-4</v>
      </c>
      <c r="E71" s="3">
        <f t="shared" si="15"/>
        <v>2.7019649398215618E-4</v>
      </c>
      <c r="F71" s="2">
        <f t="shared" si="16"/>
        <v>120.99847319649399</v>
      </c>
      <c r="L71" s="4">
        <v>24.786664096774192</v>
      </c>
      <c r="M71">
        <v>17</v>
      </c>
    </row>
    <row r="72" spans="1:13" x14ac:dyDescent="0.25">
      <c r="A72" t="s">
        <v>57</v>
      </c>
      <c r="B72">
        <f t="shared" si="17"/>
        <v>13.738095238095237</v>
      </c>
      <c r="C72">
        <v>18.2</v>
      </c>
      <c r="D72">
        <f t="shared" si="14"/>
        <v>3.489999999999327E-4</v>
      </c>
      <c r="E72" s="3">
        <f t="shared" si="15"/>
        <v>2.6343929879639086E-4</v>
      </c>
      <c r="F72" s="2">
        <f t="shared" si="16"/>
        <v>120.9984664392988</v>
      </c>
      <c r="L72" s="4">
        <v>24.786664096774192</v>
      </c>
      <c r="M72">
        <v>16</v>
      </c>
    </row>
    <row r="73" spans="1:13" x14ac:dyDescent="0.25">
      <c r="A73" t="s">
        <v>58</v>
      </c>
      <c r="B73">
        <f t="shared" si="17"/>
        <v>13.385714285714286</v>
      </c>
      <c r="C73">
        <v>18.2</v>
      </c>
      <c r="D73">
        <f t="shared" si="14"/>
        <v>3.489999999999327E-4</v>
      </c>
      <c r="E73" s="3">
        <f t="shared" si="15"/>
        <v>2.5668210361062555E-4</v>
      </c>
      <c r="F73" s="2">
        <f t="shared" si="16"/>
        <v>120.99845968210361</v>
      </c>
      <c r="L73" s="4">
        <v>24.786664096774192</v>
      </c>
      <c r="M73">
        <v>15</v>
      </c>
    </row>
    <row r="74" spans="1:13" x14ac:dyDescent="0.25">
      <c r="A74" t="s">
        <v>59</v>
      </c>
      <c r="B74">
        <f t="shared" si="17"/>
        <v>13.033333333333333</v>
      </c>
      <c r="C74">
        <v>18.2</v>
      </c>
      <c r="D74">
        <f t="shared" si="14"/>
        <v>3.489999999999327E-4</v>
      </c>
      <c r="E74" s="3">
        <f t="shared" si="15"/>
        <v>2.4992490842486024E-4</v>
      </c>
      <c r="F74" s="2">
        <f t="shared" si="16"/>
        <v>120.99845292490843</v>
      </c>
      <c r="L74" s="4">
        <v>24.786664096774192</v>
      </c>
      <c r="M74">
        <v>14</v>
      </c>
    </row>
    <row r="75" spans="1:13" x14ac:dyDescent="0.25">
      <c r="A75" t="s">
        <v>60</v>
      </c>
      <c r="B75">
        <f t="shared" si="17"/>
        <v>12.68095238095238</v>
      </c>
      <c r="C75">
        <v>18.2</v>
      </c>
      <c r="D75">
        <f t="shared" si="14"/>
        <v>3.489999999999327E-4</v>
      </c>
      <c r="E75" s="3">
        <f t="shared" si="15"/>
        <v>2.4316771323909493E-4</v>
      </c>
      <c r="F75" s="2">
        <f t="shared" si="16"/>
        <v>120.99844616771324</v>
      </c>
      <c r="L75" s="4">
        <v>24.786664096774192</v>
      </c>
      <c r="M75">
        <v>13</v>
      </c>
    </row>
    <row r="76" spans="1:13" x14ac:dyDescent="0.25">
      <c r="A76" t="s">
        <v>61</v>
      </c>
      <c r="B76">
        <f t="shared" si="17"/>
        <v>12.328571428571429</v>
      </c>
      <c r="C76">
        <v>18.2</v>
      </c>
      <c r="D76">
        <f t="shared" si="14"/>
        <v>3.489999999999327E-4</v>
      </c>
      <c r="E76" s="3">
        <f t="shared" si="15"/>
        <v>2.3641051805332961E-4</v>
      </c>
      <c r="F76" s="2">
        <f t="shared" si="16"/>
        <v>120.99843941051806</v>
      </c>
      <c r="L76" s="4">
        <v>24.786664096774192</v>
      </c>
      <c r="M76">
        <v>12</v>
      </c>
    </row>
    <row r="77" spans="1:13" x14ac:dyDescent="0.25">
      <c r="A77" t="s">
        <v>62</v>
      </c>
      <c r="B77">
        <f t="shared" si="17"/>
        <v>11.976190476190476</v>
      </c>
      <c r="C77">
        <v>18.2</v>
      </c>
      <c r="D77">
        <f t="shared" si="14"/>
        <v>3.489999999999327E-4</v>
      </c>
      <c r="E77" s="3">
        <f t="shared" si="15"/>
        <v>2.2965332286756433E-4</v>
      </c>
      <c r="F77" s="2">
        <f t="shared" si="16"/>
        <v>120.99843265332287</v>
      </c>
      <c r="L77" s="4">
        <v>24.786664096774192</v>
      </c>
      <c r="M77">
        <v>11</v>
      </c>
    </row>
    <row r="78" spans="1:13" x14ac:dyDescent="0.25">
      <c r="A78" t="s">
        <v>63</v>
      </c>
      <c r="B78">
        <f t="shared" si="17"/>
        <v>11.623809523809523</v>
      </c>
      <c r="C78">
        <v>18.2</v>
      </c>
      <c r="D78">
        <f t="shared" si="14"/>
        <v>3.489999999999327E-4</v>
      </c>
      <c r="E78" s="3">
        <f t="shared" si="15"/>
        <v>2.2289612768179899E-4</v>
      </c>
      <c r="F78" s="2">
        <f t="shared" si="16"/>
        <v>120.99842589612769</v>
      </c>
      <c r="L78" s="4">
        <v>24.786664096774192</v>
      </c>
      <c r="M78">
        <v>10</v>
      </c>
    </row>
    <row r="79" spans="1:13" x14ac:dyDescent="0.25">
      <c r="A79" t="s">
        <v>64</v>
      </c>
      <c r="B79">
        <f t="shared" si="17"/>
        <v>11.271428571428572</v>
      </c>
      <c r="C79">
        <v>18.2</v>
      </c>
      <c r="D79">
        <f t="shared" si="14"/>
        <v>3.489999999999327E-4</v>
      </c>
      <c r="E79" s="3">
        <f t="shared" si="15"/>
        <v>2.161389324960337E-4</v>
      </c>
      <c r="F79" s="2">
        <f t="shared" si="16"/>
        <v>120.9984191389325</v>
      </c>
      <c r="L79" s="4">
        <v>24.786664096774192</v>
      </c>
      <c r="M79">
        <v>9</v>
      </c>
    </row>
    <row r="80" spans="1:13" x14ac:dyDescent="0.25">
      <c r="A80" t="s">
        <v>65</v>
      </c>
      <c r="B80">
        <f t="shared" si="17"/>
        <v>10.919047619047619</v>
      </c>
      <c r="C80">
        <v>18.2</v>
      </c>
      <c r="D80">
        <f t="shared" si="14"/>
        <v>3.489999999999327E-4</v>
      </c>
      <c r="E80" s="3">
        <f t="shared" si="15"/>
        <v>2.0938173731026836E-4</v>
      </c>
      <c r="F80" s="2">
        <f t="shared" si="16"/>
        <v>120.99841238173731</v>
      </c>
      <c r="L80" s="4">
        <v>24.786664096774192</v>
      </c>
      <c r="M80">
        <v>8</v>
      </c>
    </row>
    <row r="81" spans="1:13" x14ac:dyDescent="0.25">
      <c r="A81" t="s">
        <v>66</v>
      </c>
      <c r="B81">
        <f t="shared" si="17"/>
        <v>10.566666666666666</v>
      </c>
      <c r="C81">
        <v>18.2</v>
      </c>
      <c r="D81">
        <f t="shared" si="14"/>
        <v>3.489999999999327E-4</v>
      </c>
      <c r="E81" s="3">
        <f t="shared" si="15"/>
        <v>2.0262454212450308E-4</v>
      </c>
      <c r="F81" s="2">
        <f t="shared" si="16"/>
        <v>120.99840562454213</v>
      </c>
      <c r="L81" s="4">
        <v>24.786664096774192</v>
      </c>
      <c r="M81">
        <v>7</v>
      </c>
    </row>
    <row r="82" spans="1:13" x14ac:dyDescent="0.25">
      <c r="A82" t="s">
        <v>67</v>
      </c>
      <c r="B82">
        <f t="shared" si="17"/>
        <v>10.214285714285714</v>
      </c>
      <c r="C82">
        <v>18.2</v>
      </c>
      <c r="D82">
        <f t="shared" si="14"/>
        <v>3.489999999999327E-4</v>
      </c>
      <c r="E82" s="3">
        <f t="shared" si="15"/>
        <v>1.9586734693873774E-4</v>
      </c>
      <c r="F82" s="2">
        <f t="shared" si="16"/>
        <v>120.99839886734694</v>
      </c>
      <c r="L82" s="4">
        <v>24.786664096774192</v>
      </c>
      <c r="M82">
        <v>6</v>
      </c>
    </row>
    <row r="83" spans="1:13" x14ac:dyDescent="0.25">
      <c r="A83" t="s">
        <v>68</v>
      </c>
      <c r="B83">
        <f t="shared" si="17"/>
        <v>9.8619047619047624</v>
      </c>
      <c r="C83">
        <v>18.2</v>
      </c>
      <c r="D83">
        <f t="shared" si="14"/>
        <v>3.489999999999327E-4</v>
      </c>
      <c r="E83" s="3">
        <f t="shared" si="15"/>
        <v>1.8911015175297245E-4</v>
      </c>
      <c r="F83" s="2">
        <f t="shared" si="16"/>
        <v>120.99839211015176</v>
      </c>
      <c r="L83" s="4">
        <v>24.786664096774192</v>
      </c>
      <c r="M83">
        <v>5</v>
      </c>
    </row>
    <row r="84" spans="1:13" x14ac:dyDescent="0.25">
      <c r="A84" t="s">
        <v>69</v>
      </c>
      <c r="B84">
        <f t="shared" si="17"/>
        <v>9.5095238095238095</v>
      </c>
      <c r="C84">
        <v>18.2</v>
      </c>
      <c r="D84">
        <f t="shared" si="14"/>
        <v>3.489999999999327E-4</v>
      </c>
      <c r="E84" s="3">
        <f t="shared" si="15"/>
        <v>1.8235295656720711E-4</v>
      </c>
      <c r="F84" s="2">
        <f t="shared" si="16"/>
        <v>120.99838535295657</v>
      </c>
      <c r="L84" s="4">
        <v>24.786664096774192</v>
      </c>
      <c r="M84">
        <v>4</v>
      </c>
    </row>
    <row r="85" spans="1:13" x14ac:dyDescent="0.25">
      <c r="A85" t="s">
        <v>70</v>
      </c>
      <c r="B85">
        <f t="shared" si="17"/>
        <v>9.1571428571428566</v>
      </c>
      <c r="C85">
        <v>18.2</v>
      </c>
      <c r="D85">
        <f t="shared" si="14"/>
        <v>3.489999999999327E-4</v>
      </c>
      <c r="E85" s="3">
        <f t="shared" si="15"/>
        <v>1.7559576138144182E-4</v>
      </c>
      <c r="F85" s="2">
        <f t="shared" si="16"/>
        <v>120.99837859576138</v>
      </c>
      <c r="L85" s="4">
        <v>24.786664096774192</v>
      </c>
      <c r="M85">
        <v>3</v>
      </c>
    </row>
    <row r="86" spans="1:13" x14ac:dyDescent="0.25">
      <c r="A86" t="s">
        <v>71</v>
      </c>
      <c r="B86">
        <f>($G$88)*M86+$B$88</f>
        <v>8.8047619047619037</v>
      </c>
      <c r="C86">
        <v>18.2</v>
      </c>
      <c r="D86">
        <f t="shared" si="14"/>
        <v>3.489999999999327E-4</v>
      </c>
      <c r="E86" s="3">
        <f t="shared" si="15"/>
        <v>1.6883856619567648E-4</v>
      </c>
      <c r="F86" s="2">
        <f t="shared" si="16"/>
        <v>120.9983718385662</v>
      </c>
      <c r="L86" s="4">
        <v>24.786664096774192</v>
      </c>
      <c r="M86">
        <v>2</v>
      </c>
    </row>
    <row r="87" spans="1:13" x14ac:dyDescent="0.25">
      <c r="A87" t="s">
        <v>72</v>
      </c>
      <c r="B87">
        <f>($G$88)*M87+$B$88</f>
        <v>8.4523809523809526</v>
      </c>
      <c r="C87">
        <v>18.2</v>
      </c>
      <c r="D87">
        <f t="shared" si="14"/>
        <v>3.489999999999327E-4</v>
      </c>
      <c r="E87" s="3">
        <f t="shared" si="15"/>
        <v>1.620813710099112E-4</v>
      </c>
      <c r="F87" s="2">
        <f t="shared" si="16"/>
        <v>120.99836508137102</v>
      </c>
      <c r="L87" s="4">
        <v>24.786664096774192</v>
      </c>
      <c r="M87">
        <v>1</v>
      </c>
    </row>
    <row r="88" spans="1:13" x14ac:dyDescent="0.25">
      <c r="A88" t="s">
        <v>73</v>
      </c>
      <c r="B88">
        <v>8.1</v>
      </c>
      <c r="C88">
        <v>18.2</v>
      </c>
      <c r="D88">
        <f t="shared" si="14"/>
        <v>3.489999999999327E-4</v>
      </c>
      <c r="E88" s="3">
        <f t="shared" si="15"/>
        <v>1.5532417582414586E-4</v>
      </c>
      <c r="F88" s="2">
        <f t="shared" si="16"/>
        <v>120.99835832417583</v>
      </c>
      <c r="G88">
        <f>(B67-B88)/21</f>
        <v>0.35238095238095241</v>
      </c>
      <c r="H88">
        <v>11.2</v>
      </c>
      <c r="I88">
        <v>15.5</v>
      </c>
      <c r="J88">
        <f t="shared" ref="J88:J90" si="18">$B$1-$B$2</f>
        <v>4.2499999999989768E-4</v>
      </c>
      <c r="K88" s="4">
        <f t="shared" ref="K88:K90" si="19">(H88/I88)*J88</f>
        <v>3.0709677419347444E-4</v>
      </c>
      <c r="L88" s="4">
        <v>24.786664096774192</v>
      </c>
    </row>
    <row r="90" spans="1:13" x14ac:dyDescent="0.25">
      <c r="A90" t="s">
        <v>74</v>
      </c>
      <c r="B90">
        <f t="shared" ref="B90:B109" si="20">($G$88)*M90+$B$88</f>
        <v>15.5</v>
      </c>
      <c r="C90">
        <v>18.2</v>
      </c>
      <c r="D90">
        <f t="shared" si="14"/>
        <v>3.489999999999327E-4</v>
      </c>
      <c r="E90" s="3">
        <f t="shared" si="15"/>
        <v>2.9722527472521743E-4</v>
      </c>
      <c r="F90" s="2">
        <f t="shared" si="16"/>
        <v>120.99850022527473</v>
      </c>
      <c r="H90">
        <v>14</v>
      </c>
      <c r="I90">
        <v>15.5</v>
      </c>
      <c r="J90">
        <f t="shared" si="18"/>
        <v>4.2499999999989768E-4</v>
      </c>
      <c r="K90" s="4">
        <f t="shared" si="19"/>
        <v>3.8387096774184306E-4</v>
      </c>
      <c r="L90" s="4">
        <f t="shared" ref="L90" si="21">$B$2+K90</f>
        <v>24.786740870967741</v>
      </c>
      <c r="M90">
        <v>21</v>
      </c>
    </row>
    <row r="91" spans="1:13" x14ac:dyDescent="0.25">
      <c r="A91" t="s">
        <v>75</v>
      </c>
      <c r="B91">
        <f t="shared" si="20"/>
        <v>15.147619047619049</v>
      </c>
      <c r="C91">
        <v>18.2</v>
      </c>
      <c r="D91">
        <f t="shared" si="14"/>
        <v>3.489999999999327E-4</v>
      </c>
      <c r="E91" s="3">
        <f t="shared" si="15"/>
        <v>2.9046807953945212E-4</v>
      </c>
      <c r="F91" s="2">
        <f t="shared" si="16"/>
        <v>120.99849346807954</v>
      </c>
      <c r="L91" s="4">
        <v>24.786740870967741</v>
      </c>
      <c r="M91">
        <v>20</v>
      </c>
    </row>
    <row r="92" spans="1:13" x14ac:dyDescent="0.25">
      <c r="A92" t="s">
        <v>76</v>
      </c>
      <c r="B92">
        <f t="shared" si="20"/>
        <v>14.795238095238094</v>
      </c>
      <c r="C92">
        <v>18.2</v>
      </c>
      <c r="D92">
        <f t="shared" si="14"/>
        <v>3.489999999999327E-4</v>
      </c>
      <c r="E92" s="3">
        <f t="shared" si="15"/>
        <v>2.837108843536868E-4</v>
      </c>
      <c r="F92" s="2">
        <f t="shared" si="16"/>
        <v>120.99848671088436</v>
      </c>
      <c r="L92" s="4">
        <v>24.786740870967741</v>
      </c>
      <c r="M92">
        <v>19</v>
      </c>
    </row>
    <row r="93" spans="1:13" x14ac:dyDescent="0.25">
      <c r="A93" t="s">
        <v>77</v>
      </c>
      <c r="B93">
        <f t="shared" si="20"/>
        <v>14.442857142857143</v>
      </c>
      <c r="C93">
        <v>18.2</v>
      </c>
      <c r="D93">
        <f t="shared" si="14"/>
        <v>3.489999999999327E-4</v>
      </c>
      <c r="E93" s="3">
        <f t="shared" si="15"/>
        <v>2.7695368916792149E-4</v>
      </c>
      <c r="F93" s="2">
        <f t="shared" si="16"/>
        <v>120.99847995368917</v>
      </c>
      <c r="L93" s="4">
        <v>24.786740870967741</v>
      </c>
      <c r="M93">
        <v>18</v>
      </c>
    </row>
    <row r="94" spans="1:13" x14ac:dyDescent="0.25">
      <c r="A94" t="s">
        <v>78</v>
      </c>
      <c r="B94">
        <f t="shared" si="20"/>
        <v>14.09047619047619</v>
      </c>
      <c r="C94">
        <v>18.2</v>
      </c>
      <c r="D94">
        <f t="shared" si="14"/>
        <v>3.489999999999327E-4</v>
      </c>
      <c r="E94" s="3">
        <f t="shared" si="15"/>
        <v>2.7019649398215618E-4</v>
      </c>
      <c r="F94" s="2">
        <f t="shared" si="16"/>
        <v>120.99847319649399</v>
      </c>
      <c r="L94" s="4">
        <v>24.786740870967741</v>
      </c>
      <c r="M94">
        <v>17</v>
      </c>
    </row>
    <row r="95" spans="1:13" x14ac:dyDescent="0.25">
      <c r="A95" t="s">
        <v>79</v>
      </c>
      <c r="B95">
        <f t="shared" si="20"/>
        <v>13.738095238095237</v>
      </c>
      <c r="C95">
        <v>18.2</v>
      </c>
      <c r="D95">
        <f t="shared" si="14"/>
        <v>3.489999999999327E-4</v>
      </c>
      <c r="E95" s="3">
        <f t="shared" si="15"/>
        <v>2.6343929879639086E-4</v>
      </c>
      <c r="F95" s="2">
        <f t="shared" si="16"/>
        <v>120.9984664392988</v>
      </c>
      <c r="L95" s="4">
        <v>24.786740870967741</v>
      </c>
      <c r="M95">
        <v>16</v>
      </c>
    </row>
    <row r="96" spans="1:13" x14ac:dyDescent="0.25">
      <c r="A96" t="s">
        <v>80</v>
      </c>
      <c r="B96">
        <f t="shared" si="20"/>
        <v>13.385714285714286</v>
      </c>
      <c r="C96">
        <v>18.2</v>
      </c>
      <c r="D96">
        <f t="shared" si="14"/>
        <v>3.489999999999327E-4</v>
      </c>
      <c r="E96" s="3">
        <f t="shared" si="15"/>
        <v>2.5668210361062555E-4</v>
      </c>
      <c r="F96" s="2">
        <f t="shared" si="16"/>
        <v>120.99845968210361</v>
      </c>
      <c r="L96" s="4">
        <v>24.786740870967741</v>
      </c>
      <c r="M96">
        <v>15</v>
      </c>
    </row>
    <row r="97" spans="1:13" x14ac:dyDescent="0.25">
      <c r="A97" t="s">
        <v>81</v>
      </c>
      <c r="B97">
        <f t="shared" si="20"/>
        <v>13.033333333333333</v>
      </c>
      <c r="C97">
        <v>18.2</v>
      </c>
      <c r="D97">
        <f t="shared" si="14"/>
        <v>3.489999999999327E-4</v>
      </c>
      <c r="E97" s="3">
        <f t="shared" si="15"/>
        <v>2.4992490842486024E-4</v>
      </c>
      <c r="F97" s="2">
        <f t="shared" si="16"/>
        <v>120.99845292490843</v>
      </c>
      <c r="L97" s="4">
        <v>24.786740870967741</v>
      </c>
      <c r="M97">
        <v>14</v>
      </c>
    </row>
    <row r="98" spans="1:13" x14ac:dyDescent="0.25">
      <c r="A98" t="s">
        <v>82</v>
      </c>
      <c r="B98">
        <f t="shared" si="20"/>
        <v>12.68095238095238</v>
      </c>
      <c r="C98">
        <v>18.2</v>
      </c>
      <c r="D98">
        <f t="shared" si="14"/>
        <v>3.489999999999327E-4</v>
      </c>
      <c r="E98" s="3">
        <f t="shared" si="15"/>
        <v>2.4316771323909493E-4</v>
      </c>
      <c r="F98" s="2">
        <f t="shared" si="16"/>
        <v>120.99844616771324</v>
      </c>
      <c r="L98" s="4">
        <v>24.786740870967741</v>
      </c>
      <c r="M98">
        <v>13</v>
      </c>
    </row>
    <row r="99" spans="1:13" x14ac:dyDescent="0.25">
      <c r="A99" t="s">
        <v>83</v>
      </c>
      <c r="B99">
        <f t="shared" si="20"/>
        <v>12.328571428571429</v>
      </c>
      <c r="C99">
        <v>18.2</v>
      </c>
      <c r="D99">
        <f t="shared" si="14"/>
        <v>3.489999999999327E-4</v>
      </c>
      <c r="E99" s="3">
        <f t="shared" si="15"/>
        <v>2.3641051805332961E-4</v>
      </c>
      <c r="F99" s="2">
        <f t="shared" si="16"/>
        <v>120.99843941051806</v>
      </c>
      <c r="L99" s="4">
        <v>24.786740870967741</v>
      </c>
      <c r="M99">
        <v>12</v>
      </c>
    </row>
    <row r="100" spans="1:13" x14ac:dyDescent="0.25">
      <c r="A100" t="s">
        <v>84</v>
      </c>
      <c r="B100">
        <f t="shared" si="20"/>
        <v>11.976190476190476</v>
      </c>
      <c r="C100">
        <v>18.2</v>
      </c>
      <c r="D100">
        <f t="shared" si="14"/>
        <v>3.489999999999327E-4</v>
      </c>
      <c r="E100" s="3">
        <f t="shared" si="15"/>
        <v>2.2965332286756433E-4</v>
      </c>
      <c r="F100" s="2">
        <f t="shared" si="16"/>
        <v>120.99843265332287</v>
      </c>
      <c r="L100" s="4">
        <v>24.786740870967741</v>
      </c>
      <c r="M100">
        <v>11</v>
      </c>
    </row>
    <row r="101" spans="1:13" x14ac:dyDescent="0.25">
      <c r="A101" t="s">
        <v>85</v>
      </c>
      <c r="B101">
        <f t="shared" si="20"/>
        <v>11.623809523809523</v>
      </c>
      <c r="C101">
        <v>18.2</v>
      </c>
      <c r="D101">
        <f t="shared" si="14"/>
        <v>3.489999999999327E-4</v>
      </c>
      <c r="E101" s="3">
        <f t="shared" si="15"/>
        <v>2.2289612768179899E-4</v>
      </c>
      <c r="F101" s="2">
        <f t="shared" si="16"/>
        <v>120.99842589612769</v>
      </c>
      <c r="L101" s="4">
        <v>24.786740870967741</v>
      </c>
      <c r="M101">
        <v>10</v>
      </c>
    </row>
    <row r="102" spans="1:13" x14ac:dyDescent="0.25">
      <c r="A102" t="s">
        <v>86</v>
      </c>
      <c r="B102">
        <f t="shared" si="20"/>
        <v>11.271428571428572</v>
      </c>
      <c r="C102">
        <v>18.2</v>
      </c>
      <c r="D102">
        <f t="shared" si="14"/>
        <v>3.489999999999327E-4</v>
      </c>
      <c r="E102" s="3">
        <f t="shared" si="15"/>
        <v>2.161389324960337E-4</v>
      </c>
      <c r="F102" s="2">
        <f t="shared" si="16"/>
        <v>120.9984191389325</v>
      </c>
      <c r="L102" s="4">
        <v>24.786740870967741</v>
      </c>
      <c r="M102">
        <v>9</v>
      </c>
    </row>
    <row r="103" spans="1:13" x14ac:dyDescent="0.25">
      <c r="A103" t="s">
        <v>87</v>
      </c>
      <c r="B103">
        <f t="shared" si="20"/>
        <v>10.919047619047619</v>
      </c>
      <c r="C103">
        <v>18.2</v>
      </c>
      <c r="D103">
        <f t="shared" si="14"/>
        <v>3.489999999999327E-4</v>
      </c>
      <c r="E103" s="3">
        <f t="shared" si="15"/>
        <v>2.0938173731026836E-4</v>
      </c>
      <c r="F103" s="2">
        <f t="shared" si="16"/>
        <v>120.99841238173731</v>
      </c>
      <c r="L103" s="4">
        <v>24.786740870967741</v>
      </c>
      <c r="M103">
        <v>8</v>
      </c>
    </row>
    <row r="104" spans="1:13" x14ac:dyDescent="0.25">
      <c r="A104" t="s">
        <v>88</v>
      </c>
      <c r="B104">
        <f t="shared" si="20"/>
        <v>10.566666666666666</v>
      </c>
      <c r="C104">
        <v>18.2</v>
      </c>
      <c r="D104">
        <f t="shared" si="14"/>
        <v>3.489999999999327E-4</v>
      </c>
      <c r="E104" s="3">
        <f t="shared" si="15"/>
        <v>2.0262454212450308E-4</v>
      </c>
      <c r="F104" s="2">
        <f t="shared" si="16"/>
        <v>120.99840562454213</v>
      </c>
      <c r="L104" s="4">
        <v>24.786740870967741</v>
      </c>
      <c r="M104">
        <v>7</v>
      </c>
    </row>
    <row r="105" spans="1:13" x14ac:dyDescent="0.25">
      <c r="A105" t="s">
        <v>89</v>
      </c>
      <c r="B105">
        <f t="shared" si="20"/>
        <v>10.214285714285714</v>
      </c>
      <c r="C105">
        <v>18.2</v>
      </c>
      <c r="D105">
        <f t="shared" si="14"/>
        <v>3.489999999999327E-4</v>
      </c>
      <c r="E105" s="3">
        <f t="shared" si="15"/>
        <v>1.9586734693873774E-4</v>
      </c>
      <c r="F105" s="2">
        <f t="shared" si="16"/>
        <v>120.99839886734694</v>
      </c>
      <c r="L105" s="4">
        <v>24.786740870967741</v>
      </c>
      <c r="M105">
        <v>6</v>
      </c>
    </row>
    <row r="106" spans="1:13" x14ac:dyDescent="0.25">
      <c r="A106" t="s">
        <v>90</v>
      </c>
      <c r="B106">
        <f t="shared" si="20"/>
        <v>9.8619047619047624</v>
      </c>
      <c r="C106">
        <v>18.2</v>
      </c>
      <c r="D106">
        <f t="shared" si="14"/>
        <v>3.489999999999327E-4</v>
      </c>
      <c r="E106" s="3">
        <f t="shared" si="15"/>
        <v>1.8911015175297245E-4</v>
      </c>
      <c r="F106" s="2">
        <f t="shared" si="16"/>
        <v>120.99839211015176</v>
      </c>
      <c r="L106" s="4">
        <v>24.786740870967741</v>
      </c>
      <c r="M106">
        <v>5</v>
      </c>
    </row>
    <row r="107" spans="1:13" x14ac:dyDescent="0.25">
      <c r="A107" t="s">
        <v>91</v>
      </c>
      <c r="B107">
        <f t="shared" si="20"/>
        <v>9.5095238095238095</v>
      </c>
      <c r="C107">
        <v>18.2</v>
      </c>
      <c r="D107">
        <f t="shared" si="14"/>
        <v>3.489999999999327E-4</v>
      </c>
      <c r="E107" s="3">
        <f t="shared" si="15"/>
        <v>1.8235295656720711E-4</v>
      </c>
      <c r="F107" s="2">
        <f t="shared" si="16"/>
        <v>120.99838535295657</v>
      </c>
      <c r="L107" s="4">
        <v>24.786740870967741</v>
      </c>
      <c r="M107">
        <v>4</v>
      </c>
    </row>
    <row r="108" spans="1:13" x14ac:dyDescent="0.25">
      <c r="A108" t="s">
        <v>92</v>
      </c>
      <c r="B108">
        <f t="shared" si="20"/>
        <v>9.1571428571428566</v>
      </c>
      <c r="C108">
        <v>18.2</v>
      </c>
      <c r="D108">
        <f t="shared" si="14"/>
        <v>3.489999999999327E-4</v>
      </c>
      <c r="E108" s="3">
        <f t="shared" si="15"/>
        <v>1.7559576138144182E-4</v>
      </c>
      <c r="F108" s="2">
        <f t="shared" si="16"/>
        <v>120.99837859576138</v>
      </c>
      <c r="L108" s="4">
        <v>24.786740870967741</v>
      </c>
      <c r="M108">
        <v>3</v>
      </c>
    </row>
    <row r="109" spans="1:13" x14ac:dyDescent="0.25">
      <c r="A109" t="s">
        <v>93</v>
      </c>
      <c r="B109">
        <f t="shared" si="20"/>
        <v>8.8047619047619037</v>
      </c>
      <c r="C109">
        <v>18.2</v>
      </c>
      <c r="D109">
        <f t="shared" si="14"/>
        <v>3.489999999999327E-4</v>
      </c>
      <c r="E109" s="3">
        <f t="shared" si="15"/>
        <v>1.6883856619567648E-4</v>
      </c>
      <c r="F109" s="2">
        <f t="shared" si="16"/>
        <v>120.9983718385662</v>
      </c>
      <c r="L109" s="4">
        <v>24.786740870967741</v>
      </c>
      <c r="M109">
        <v>2</v>
      </c>
    </row>
    <row r="110" spans="1:13" x14ac:dyDescent="0.25">
      <c r="A110" t="s">
        <v>94</v>
      </c>
      <c r="B110">
        <f>($G$88)*M110+$B$88</f>
        <v>8.4523809523809526</v>
      </c>
      <c r="C110">
        <v>18.2</v>
      </c>
      <c r="D110">
        <f t="shared" si="14"/>
        <v>3.489999999999327E-4</v>
      </c>
      <c r="E110" s="3">
        <f t="shared" si="15"/>
        <v>1.620813710099112E-4</v>
      </c>
      <c r="F110" s="2">
        <f t="shared" si="16"/>
        <v>120.99836508137102</v>
      </c>
      <c r="L110" s="4">
        <v>24.786740870967741</v>
      </c>
      <c r="M110">
        <v>1</v>
      </c>
    </row>
    <row r="111" spans="1:13" x14ac:dyDescent="0.25">
      <c r="A111" t="s">
        <v>95</v>
      </c>
      <c r="B111">
        <v>8.1</v>
      </c>
      <c r="C111">
        <v>18.2</v>
      </c>
      <c r="D111">
        <f t="shared" si="14"/>
        <v>3.489999999999327E-4</v>
      </c>
      <c r="E111" s="3">
        <f t="shared" si="15"/>
        <v>1.5532417582414586E-4</v>
      </c>
      <c r="F111" s="2">
        <f t="shared" si="16"/>
        <v>120.99835832417583</v>
      </c>
      <c r="H111">
        <v>14</v>
      </c>
      <c r="I111">
        <v>15.5</v>
      </c>
      <c r="J111">
        <f t="shared" ref="J111:J143" si="22">$B$1-$B$2</f>
        <v>4.2499999999989768E-4</v>
      </c>
      <c r="K111" s="4">
        <f t="shared" ref="K111:K143" si="23">(H111/I111)*J111</f>
        <v>3.8387096774184306E-4</v>
      </c>
      <c r="L111" s="4">
        <v>24.786740870967741</v>
      </c>
    </row>
    <row r="113" spans="1:13" x14ac:dyDescent="0.25">
      <c r="A113" t="s">
        <v>96</v>
      </c>
      <c r="B113">
        <v>16.100000000000001</v>
      </c>
      <c r="C113">
        <v>18.2</v>
      </c>
      <c r="D113">
        <f t="shared" si="14"/>
        <v>3.489999999999327E-4</v>
      </c>
      <c r="E113" s="3">
        <f t="shared" si="15"/>
        <v>3.0873076923070974E-4</v>
      </c>
      <c r="F113" s="2">
        <f t="shared" si="16"/>
        <v>120.99851173076924</v>
      </c>
      <c r="H113">
        <v>10.6</v>
      </c>
      <c r="I113">
        <v>15.5</v>
      </c>
      <c r="J113">
        <f t="shared" si="22"/>
        <v>4.2499999999989768E-4</v>
      </c>
      <c r="K113" s="4">
        <f t="shared" si="23"/>
        <v>2.906451612902526E-4</v>
      </c>
      <c r="L113" s="4">
        <f t="shared" ref="L113:L143" si="24">$B$2+K113</f>
        <v>24.786647645161288</v>
      </c>
      <c r="M113">
        <v>13</v>
      </c>
    </row>
    <row r="114" spans="1:13" x14ac:dyDescent="0.25">
      <c r="A114" t="s">
        <v>97</v>
      </c>
      <c r="F114" s="2">
        <v>120.99851173076924</v>
      </c>
      <c r="H114">
        <f t="shared" ref="H114:H124" si="25">$H$126+$G$126*M114</f>
        <v>10.169230769230769</v>
      </c>
      <c r="I114">
        <v>15.5</v>
      </c>
      <c r="J114">
        <f t="shared" si="22"/>
        <v>4.2499999999989768E-4</v>
      </c>
      <c r="K114" s="4">
        <f t="shared" si="23"/>
        <v>2.7883374689819588E-4</v>
      </c>
      <c r="L114" s="4">
        <f t="shared" si="24"/>
        <v>24.786635833746896</v>
      </c>
      <c r="M114">
        <v>12</v>
      </c>
    </row>
    <row r="115" spans="1:13" x14ac:dyDescent="0.25">
      <c r="A115" t="s">
        <v>98</v>
      </c>
      <c r="F115" s="2">
        <v>120.99851173076924</v>
      </c>
      <c r="H115">
        <f t="shared" si="25"/>
        <v>9.7384615384615394</v>
      </c>
      <c r="I115">
        <v>15.5</v>
      </c>
      <c r="J115">
        <f t="shared" si="22"/>
        <v>4.2499999999989768E-4</v>
      </c>
      <c r="K115" s="4">
        <f t="shared" si="23"/>
        <v>2.6702233250613922E-4</v>
      </c>
      <c r="L115" s="4">
        <f t="shared" si="24"/>
        <v>24.786624022332504</v>
      </c>
      <c r="M115">
        <v>11</v>
      </c>
    </row>
    <row r="116" spans="1:13" x14ac:dyDescent="0.25">
      <c r="A116" t="s">
        <v>99</v>
      </c>
      <c r="F116" s="2">
        <v>120.99851173076924</v>
      </c>
      <c r="H116">
        <f t="shared" si="25"/>
        <v>9.3076923076923066</v>
      </c>
      <c r="I116">
        <v>15.5</v>
      </c>
      <c r="J116">
        <f t="shared" si="22"/>
        <v>4.2499999999989768E-4</v>
      </c>
      <c r="K116" s="4">
        <f t="shared" si="23"/>
        <v>2.5521091811408245E-4</v>
      </c>
      <c r="L116" s="4">
        <f t="shared" si="24"/>
        <v>24.786612210918111</v>
      </c>
      <c r="M116">
        <v>10</v>
      </c>
    </row>
    <row r="117" spans="1:13" x14ac:dyDescent="0.25">
      <c r="A117" t="s">
        <v>100</v>
      </c>
      <c r="F117" s="2">
        <v>120.99851173076924</v>
      </c>
      <c r="H117">
        <f t="shared" si="25"/>
        <v>8.8769230769230774</v>
      </c>
      <c r="I117">
        <v>15.5</v>
      </c>
      <c r="J117">
        <f t="shared" si="22"/>
        <v>4.2499999999989768E-4</v>
      </c>
      <c r="K117" s="4">
        <f t="shared" si="23"/>
        <v>2.4339950372202578E-4</v>
      </c>
      <c r="L117" s="4">
        <f t="shared" si="24"/>
        <v>24.786600399503723</v>
      </c>
      <c r="M117">
        <v>9</v>
      </c>
    </row>
    <row r="118" spans="1:13" x14ac:dyDescent="0.25">
      <c r="A118" t="s">
        <v>101</v>
      </c>
      <c r="F118" s="2">
        <v>120.99851173076924</v>
      </c>
      <c r="H118">
        <f t="shared" si="25"/>
        <v>8.4461538461538463</v>
      </c>
      <c r="I118">
        <v>15.5</v>
      </c>
      <c r="J118">
        <f t="shared" si="22"/>
        <v>4.2499999999989768E-4</v>
      </c>
      <c r="K118" s="4">
        <f t="shared" si="23"/>
        <v>2.3158808932996906E-4</v>
      </c>
      <c r="L118" s="4">
        <f t="shared" si="24"/>
        <v>24.78658858808933</v>
      </c>
      <c r="M118">
        <v>8</v>
      </c>
    </row>
    <row r="119" spans="1:13" x14ac:dyDescent="0.25">
      <c r="A119" t="s">
        <v>102</v>
      </c>
      <c r="F119" s="2">
        <v>120.99851173076924</v>
      </c>
      <c r="H119">
        <f t="shared" si="25"/>
        <v>8.0153846153846153</v>
      </c>
      <c r="I119">
        <v>15.5</v>
      </c>
      <c r="J119">
        <f t="shared" si="22"/>
        <v>4.2499999999989768E-4</v>
      </c>
      <c r="K119" s="4">
        <f t="shared" si="23"/>
        <v>2.1977667493791237E-4</v>
      </c>
      <c r="L119" s="4">
        <f t="shared" si="24"/>
        <v>24.786576776674938</v>
      </c>
      <c r="M119">
        <v>7</v>
      </c>
    </row>
    <row r="120" spans="1:13" x14ac:dyDescent="0.25">
      <c r="A120" t="s">
        <v>103</v>
      </c>
      <c r="F120" s="2">
        <v>120.99851173076924</v>
      </c>
      <c r="H120">
        <f t="shared" si="25"/>
        <v>7.5846153846153843</v>
      </c>
      <c r="I120">
        <v>15.5</v>
      </c>
      <c r="J120">
        <f t="shared" si="22"/>
        <v>4.2499999999989768E-4</v>
      </c>
      <c r="K120" s="4">
        <f t="shared" si="23"/>
        <v>2.0796526054585562E-4</v>
      </c>
      <c r="L120" s="4">
        <f t="shared" si="24"/>
        <v>24.786564965260546</v>
      </c>
      <c r="M120">
        <v>6</v>
      </c>
    </row>
    <row r="121" spans="1:13" x14ac:dyDescent="0.25">
      <c r="A121" t="s">
        <v>104</v>
      </c>
      <c r="F121" s="2">
        <v>120.99851173076924</v>
      </c>
      <c r="H121">
        <f t="shared" si="25"/>
        <v>7.1538461538461533</v>
      </c>
      <c r="I121">
        <v>15.5</v>
      </c>
      <c r="J121">
        <f t="shared" si="22"/>
        <v>4.2499999999989768E-4</v>
      </c>
      <c r="K121" s="4">
        <f t="shared" si="23"/>
        <v>1.9615384615379893E-4</v>
      </c>
      <c r="L121" s="4">
        <f t="shared" si="24"/>
        <v>24.786553153846153</v>
      </c>
      <c r="M121">
        <v>5</v>
      </c>
    </row>
    <row r="122" spans="1:13" x14ac:dyDescent="0.25">
      <c r="A122" t="s">
        <v>105</v>
      </c>
      <c r="F122" s="2">
        <v>120.99851173076924</v>
      </c>
      <c r="H122">
        <f t="shared" si="25"/>
        <v>6.7230769230769232</v>
      </c>
      <c r="I122">
        <v>15.5</v>
      </c>
      <c r="J122">
        <f t="shared" si="22"/>
        <v>4.2499999999989768E-4</v>
      </c>
      <c r="K122" s="4">
        <f t="shared" si="23"/>
        <v>1.8434243176174224E-4</v>
      </c>
      <c r="L122" s="4">
        <f t="shared" si="24"/>
        <v>24.786541342431761</v>
      </c>
      <c r="M122">
        <v>4</v>
      </c>
    </row>
    <row r="123" spans="1:13" x14ac:dyDescent="0.25">
      <c r="A123" t="s">
        <v>106</v>
      </c>
      <c r="F123" s="2">
        <v>120.99851173076924</v>
      </c>
      <c r="H123">
        <f t="shared" si="25"/>
        <v>6.2923076923076922</v>
      </c>
      <c r="I123">
        <v>15.5</v>
      </c>
      <c r="J123">
        <f t="shared" si="22"/>
        <v>4.2499999999989768E-4</v>
      </c>
      <c r="K123" s="4">
        <f t="shared" si="23"/>
        <v>1.7253101736968552E-4</v>
      </c>
      <c r="L123" s="4">
        <f t="shared" si="24"/>
        <v>24.786529531017369</v>
      </c>
      <c r="M123">
        <v>3</v>
      </c>
    </row>
    <row r="124" spans="1:13" x14ac:dyDescent="0.25">
      <c r="A124" t="s">
        <v>107</v>
      </c>
      <c r="F124" s="2">
        <v>120.99851173076924</v>
      </c>
      <c r="H124">
        <f t="shared" si="25"/>
        <v>5.8615384615384611</v>
      </c>
      <c r="I124">
        <v>15.5</v>
      </c>
      <c r="J124">
        <f t="shared" si="22"/>
        <v>4.2499999999989768E-4</v>
      </c>
      <c r="K124" s="4">
        <f t="shared" si="23"/>
        <v>1.6071960297762877E-4</v>
      </c>
      <c r="L124" s="4">
        <f t="shared" si="24"/>
        <v>24.786517719602976</v>
      </c>
      <c r="M124">
        <v>2</v>
      </c>
    </row>
    <row r="125" spans="1:13" x14ac:dyDescent="0.25">
      <c r="A125" t="s">
        <v>108</v>
      </c>
      <c r="F125" s="2">
        <v>120.99851173076924</v>
      </c>
      <c r="H125">
        <f>$H$126+$G$126*M125</f>
        <v>5.430769230769231</v>
      </c>
      <c r="I125">
        <v>15.5</v>
      </c>
      <c r="J125">
        <f t="shared" si="22"/>
        <v>4.2499999999989768E-4</v>
      </c>
      <c r="K125" s="4">
        <f t="shared" si="23"/>
        <v>1.489081885855721E-4</v>
      </c>
      <c r="L125" s="4">
        <f t="shared" si="24"/>
        <v>24.786505908188584</v>
      </c>
      <c r="M125">
        <v>1</v>
      </c>
    </row>
    <row r="126" spans="1:13" x14ac:dyDescent="0.25">
      <c r="A126" t="s">
        <v>109</v>
      </c>
      <c r="B126">
        <v>16.100000000000001</v>
      </c>
      <c r="C126">
        <v>18.2</v>
      </c>
      <c r="D126">
        <f t="shared" ref="D126:D128" si="26">$C$2-$C$1</f>
        <v>3.489999999999327E-4</v>
      </c>
      <c r="E126" s="3">
        <f>(B126/C126)*D126</f>
        <v>3.0873076923070974E-4</v>
      </c>
      <c r="F126" s="2">
        <f>$C$1+E126</f>
        <v>120.99851173076924</v>
      </c>
      <c r="G126">
        <f>($H$113-$H$126)/13</f>
        <v>0.43076923076923074</v>
      </c>
      <c r="H126">
        <v>5</v>
      </c>
      <c r="I126">
        <v>15.5</v>
      </c>
      <c r="J126">
        <f t="shared" si="22"/>
        <v>4.2499999999989768E-4</v>
      </c>
      <c r="K126" s="4">
        <f t="shared" si="23"/>
        <v>1.3709677419351538E-4</v>
      </c>
      <c r="L126" s="4">
        <f t="shared" si="24"/>
        <v>24.786494096774192</v>
      </c>
    </row>
    <row r="128" spans="1:13" x14ac:dyDescent="0.25">
      <c r="A128" t="s">
        <v>110</v>
      </c>
      <c r="B128">
        <v>16.100000000000001</v>
      </c>
      <c r="C128">
        <v>18.2</v>
      </c>
      <c r="D128">
        <f t="shared" si="26"/>
        <v>3.489999999999327E-4</v>
      </c>
      <c r="E128" s="3">
        <f>(B128/C128)*D128</f>
        <v>3.0873076923070974E-4</v>
      </c>
      <c r="F128" s="2">
        <f>$C$1+E128</f>
        <v>120.99851173076924</v>
      </c>
      <c r="H128">
        <f t="shared" ref="H128:H139" si="27">$H$126+$G$126*M128</f>
        <v>10.6</v>
      </c>
      <c r="I128">
        <v>15.5</v>
      </c>
      <c r="J128">
        <f t="shared" si="22"/>
        <v>4.2499999999989768E-4</v>
      </c>
      <c r="K128" s="4">
        <f t="shared" si="23"/>
        <v>2.906451612902526E-4</v>
      </c>
      <c r="L128" s="4">
        <f t="shared" si="24"/>
        <v>24.786647645161288</v>
      </c>
      <c r="M128">
        <v>13</v>
      </c>
    </row>
    <row r="129" spans="1:13" x14ac:dyDescent="0.25">
      <c r="A129" t="s">
        <v>111</v>
      </c>
      <c r="F129" s="2">
        <v>120.99851173076924</v>
      </c>
      <c r="H129">
        <f t="shared" si="27"/>
        <v>10.169230769230769</v>
      </c>
      <c r="I129">
        <v>15.5</v>
      </c>
      <c r="J129">
        <f t="shared" si="22"/>
        <v>4.2499999999989768E-4</v>
      </c>
      <c r="K129" s="4">
        <f t="shared" si="23"/>
        <v>2.7883374689819588E-4</v>
      </c>
      <c r="L129" s="4">
        <f t="shared" si="24"/>
        <v>24.786635833746896</v>
      </c>
      <c r="M129">
        <v>12</v>
      </c>
    </row>
    <row r="130" spans="1:13" x14ac:dyDescent="0.25">
      <c r="A130" t="s">
        <v>112</v>
      </c>
      <c r="F130" s="2">
        <v>120.99851173076924</v>
      </c>
      <c r="H130">
        <f t="shared" si="27"/>
        <v>9.7384615384615394</v>
      </c>
      <c r="I130">
        <v>15.5</v>
      </c>
      <c r="J130">
        <f t="shared" si="22"/>
        <v>4.2499999999989768E-4</v>
      </c>
      <c r="K130" s="4">
        <f t="shared" si="23"/>
        <v>2.6702233250613922E-4</v>
      </c>
      <c r="L130" s="4">
        <f t="shared" si="24"/>
        <v>24.786624022332504</v>
      </c>
      <c r="M130">
        <v>11</v>
      </c>
    </row>
    <row r="131" spans="1:13" x14ac:dyDescent="0.25">
      <c r="A131" t="s">
        <v>113</v>
      </c>
      <c r="F131" s="2">
        <v>120.99851173076924</v>
      </c>
      <c r="H131">
        <f t="shared" si="27"/>
        <v>9.3076923076923066</v>
      </c>
      <c r="I131">
        <v>15.5</v>
      </c>
      <c r="J131">
        <f t="shared" si="22"/>
        <v>4.2499999999989768E-4</v>
      </c>
      <c r="K131" s="4">
        <f t="shared" si="23"/>
        <v>2.5521091811408245E-4</v>
      </c>
      <c r="L131" s="4">
        <f t="shared" si="24"/>
        <v>24.786612210918111</v>
      </c>
      <c r="M131">
        <v>10</v>
      </c>
    </row>
    <row r="132" spans="1:13" x14ac:dyDescent="0.25">
      <c r="A132" t="s">
        <v>114</v>
      </c>
      <c r="F132" s="2">
        <v>120.99851173076924</v>
      </c>
      <c r="H132">
        <f t="shared" si="27"/>
        <v>8.8769230769230774</v>
      </c>
      <c r="I132">
        <v>15.5</v>
      </c>
      <c r="J132">
        <f t="shared" si="22"/>
        <v>4.2499999999989768E-4</v>
      </c>
      <c r="K132" s="4">
        <f t="shared" si="23"/>
        <v>2.4339950372202578E-4</v>
      </c>
      <c r="L132" s="4">
        <f t="shared" si="24"/>
        <v>24.786600399503723</v>
      </c>
      <c r="M132">
        <v>9</v>
      </c>
    </row>
    <row r="133" spans="1:13" x14ac:dyDescent="0.25">
      <c r="A133" t="s">
        <v>115</v>
      </c>
      <c r="F133" s="2">
        <v>120.99851173076924</v>
      </c>
      <c r="H133">
        <f t="shared" si="27"/>
        <v>8.4461538461538463</v>
      </c>
      <c r="I133">
        <v>15.5</v>
      </c>
      <c r="J133">
        <f t="shared" si="22"/>
        <v>4.2499999999989768E-4</v>
      </c>
      <c r="K133" s="4">
        <f t="shared" si="23"/>
        <v>2.3158808932996906E-4</v>
      </c>
      <c r="L133" s="4">
        <f t="shared" si="24"/>
        <v>24.78658858808933</v>
      </c>
      <c r="M133">
        <v>8</v>
      </c>
    </row>
    <row r="134" spans="1:13" x14ac:dyDescent="0.25">
      <c r="A134" t="s">
        <v>116</v>
      </c>
      <c r="F134" s="2">
        <v>120.99851173076924</v>
      </c>
      <c r="H134">
        <f t="shared" si="27"/>
        <v>8.0153846153846153</v>
      </c>
      <c r="I134">
        <v>15.5</v>
      </c>
      <c r="J134">
        <f t="shared" si="22"/>
        <v>4.2499999999989768E-4</v>
      </c>
      <c r="K134" s="4">
        <f t="shared" si="23"/>
        <v>2.1977667493791237E-4</v>
      </c>
      <c r="L134" s="4">
        <f t="shared" si="24"/>
        <v>24.786576776674938</v>
      </c>
      <c r="M134">
        <v>7</v>
      </c>
    </row>
    <row r="135" spans="1:13" x14ac:dyDescent="0.25">
      <c r="A135" t="s">
        <v>117</v>
      </c>
      <c r="F135" s="2">
        <v>120.99851173076924</v>
      </c>
      <c r="H135">
        <f t="shared" si="27"/>
        <v>7.5846153846153843</v>
      </c>
      <c r="I135">
        <v>15.5</v>
      </c>
      <c r="J135">
        <f t="shared" si="22"/>
        <v>4.2499999999989768E-4</v>
      </c>
      <c r="K135" s="4">
        <f t="shared" si="23"/>
        <v>2.0796526054585562E-4</v>
      </c>
      <c r="L135" s="4">
        <f t="shared" si="24"/>
        <v>24.786564965260546</v>
      </c>
      <c r="M135">
        <v>6</v>
      </c>
    </row>
    <row r="136" spans="1:13" x14ac:dyDescent="0.25">
      <c r="A136" t="s">
        <v>118</v>
      </c>
      <c r="F136" s="2">
        <v>120.99851173076924</v>
      </c>
      <c r="H136">
        <f t="shared" si="27"/>
        <v>7.1538461538461533</v>
      </c>
      <c r="I136">
        <v>15.5</v>
      </c>
      <c r="J136">
        <f t="shared" si="22"/>
        <v>4.2499999999989768E-4</v>
      </c>
      <c r="K136" s="4">
        <f t="shared" si="23"/>
        <v>1.9615384615379893E-4</v>
      </c>
      <c r="L136" s="4">
        <f t="shared" si="24"/>
        <v>24.786553153846153</v>
      </c>
      <c r="M136">
        <v>5</v>
      </c>
    </row>
    <row r="137" spans="1:13" x14ac:dyDescent="0.25">
      <c r="A137" t="s">
        <v>119</v>
      </c>
      <c r="F137" s="2">
        <v>120.99851173076924</v>
      </c>
      <c r="H137">
        <f t="shared" si="27"/>
        <v>6.7230769230769232</v>
      </c>
      <c r="I137">
        <v>15.5</v>
      </c>
      <c r="J137">
        <f t="shared" si="22"/>
        <v>4.2499999999989768E-4</v>
      </c>
      <c r="K137" s="4">
        <f t="shared" si="23"/>
        <v>1.8434243176174224E-4</v>
      </c>
      <c r="L137" s="4">
        <f t="shared" si="24"/>
        <v>24.786541342431761</v>
      </c>
      <c r="M137">
        <v>4</v>
      </c>
    </row>
    <row r="138" spans="1:13" x14ac:dyDescent="0.25">
      <c r="A138" t="s">
        <v>120</v>
      </c>
      <c r="F138" s="2">
        <v>120.99851173076924</v>
      </c>
      <c r="H138">
        <f t="shared" si="27"/>
        <v>6.2923076923076922</v>
      </c>
      <c r="I138">
        <v>15.5</v>
      </c>
      <c r="J138">
        <f t="shared" si="22"/>
        <v>4.2499999999989768E-4</v>
      </c>
      <c r="K138" s="4">
        <f t="shared" si="23"/>
        <v>1.7253101736968552E-4</v>
      </c>
      <c r="L138" s="4">
        <f t="shared" si="24"/>
        <v>24.786529531017369</v>
      </c>
      <c r="M138">
        <v>3</v>
      </c>
    </row>
    <row r="139" spans="1:13" x14ac:dyDescent="0.25">
      <c r="A139" t="s">
        <v>121</v>
      </c>
      <c r="F139" s="2">
        <v>120.99851173076924</v>
      </c>
      <c r="H139">
        <f t="shared" si="27"/>
        <v>5.8615384615384611</v>
      </c>
      <c r="I139">
        <v>15.5</v>
      </c>
      <c r="J139">
        <f t="shared" si="22"/>
        <v>4.2499999999989768E-4</v>
      </c>
      <c r="K139" s="4">
        <f t="shared" si="23"/>
        <v>1.6071960297762877E-4</v>
      </c>
      <c r="L139" s="4">
        <f t="shared" si="24"/>
        <v>24.786517719602976</v>
      </c>
      <c r="M139">
        <v>2</v>
      </c>
    </row>
    <row r="140" spans="1:13" x14ac:dyDescent="0.25">
      <c r="A140" t="s">
        <v>122</v>
      </c>
      <c r="F140" s="2">
        <v>120.99851173076924</v>
      </c>
      <c r="H140">
        <f>$H$126+$G$126*M140</f>
        <v>5.430769230769231</v>
      </c>
      <c r="I140">
        <v>15.5</v>
      </c>
      <c r="J140">
        <f t="shared" si="22"/>
        <v>4.2499999999989768E-4</v>
      </c>
      <c r="K140" s="4">
        <f t="shared" si="23"/>
        <v>1.489081885855721E-4</v>
      </c>
      <c r="L140" s="4">
        <f t="shared" si="24"/>
        <v>24.786505908188584</v>
      </c>
      <c r="M140">
        <v>1</v>
      </c>
    </row>
    <row r="141" spans="1:13" x14ac:dyDescent="0.25">
      <c r="A141" t="s">
        <v>123</v>
      </c>
      <c r="B141">
        <v>16.100000000000001</v>
      </c>
      <c r="C141">
        <v>18.2</v>
      </c>
      <c r="D141">
        <f t="shared" ref="D141:D204" si="28">$C$2-$C$1</f>
        <v>3.489999999999327E-4</v>
      </c>
      <c r="E141" s="3">
        <f t="shared" ref="E141:E204" si="29">(B141/C141)*D141</f>
        <v>3.0873076923070974E-4</v>
      </c>
      <c r="F141" s="2">
        <f>$C$1+E141</f>
        <v>120.99851173076924</v>
      </c>
      <c r="H141">
        <v>5</v>
      </c>
      <c r="I141">
        <v>15.5</v>
      </c>
      <c r="J141">
        <f t="shared" si="22"/>
        <v>4.2499999999989768E-4</v>
      </c>
      <c r="K141" s="4">
        <f t="shared" si="23"/>
        <v>1.3709677419351538E-4</v>
      </c>
      <c r="L141" s="4">
        <f t="shared" si="24"/>
        <v>24.786494096774192</v>
      </c>
    </row>
    <row r="142" spans="1:13" x14ac:dyDescent="0.25">
      <c r="E142" s="3"/>
    </row>
    <row r="143" spans="1:13" x14ac:dyDescent="0.25">
      <c r="A143" t="s">
        <v>124</v>
      </c>
      <c r="B143">
        <v>15.5</v>
      </c>
      <c r="C143">
        <v>18.2</v>
      </c>
      <c r="D143">
        <f t="shared" si="28"/>
        <v>3.489999999999327E-4</v>
      </c>
      <c r="E143" s="3">
        <f t="shared" si="29"/>
        <v>2.9722527472521743E-4</v>
      </c>
      <c r="F143" s="2">
        <f>$C$1+E143</f>
        <v>120.99850022527473</v>
      </c>
      <c r="H143">
        <v>6.5</v>
      </c>
      <c r="I143">
        <v>15.5</v>
      </c>
      <c r="J143">
        <f t="shared" si="22"/>
        <v>4.2499999999989768E-4</v>
      </c>
      <c r="K143" s="4">
        <f t="shared" si="23"/>
        <v>1.7822580645157E-4</v>
      </c>
      <c r="L143" s="4">
        <f t="shared" si="24"/>
        <v>24.78653522580645</v>
      </c>
      <c r="M143">
        <v>20</v>
      </c>
    </row>
    <row r="144" spans="1:13" x14ac:dyDescent="0.25">
      <c r="A144" t="s">
        <v>125</v>
      </c>
      <c r="B144">
        <f t="shared" ref="B144:B161" si="30">$B$163+$G$163*M144</f>
        <v>15.129999999999999</v>
      </c>
      <c r="C144">
        <v>18.2</v>
      </c>
      <c r="D144">
        <f t="shared" si="28"/>
        <v>3.489999999999327E-4</v>
      </c>
      <c r="E144" s="3">
        <f t="shared" si="29"/>
        <v>2.9013021978016378E-4</v>
      </c>
      <c r="F144" s="2">
        <f t="shared" ref="F144:F207" si="31">$C$1+E144</f>
        <v>120.99849313021979</v>
      </c>
      <c r="L144" s="4">
        <v>24.78653522580645</v>
      </c>
      <c r="M144">
        <v>19</v>
      </c>
    </row>
    <row r="145" spans="1:13" x14ac:dyDescent="0.25">
      <c r="A145" t="s">
        <v>126</v>
      </c>
      <c r="B145">
        <f t="shared" si="30"/>
        <v>14.76</v>
      </c>
      <c r="C145">
        <v>18.2</v>
      </c>
      <c r="D145">
        <f t="shared" si="28"/>
        <v>3.489999999999327E-4</v>
      </c>
      <c r="E145" s="3">
        <f t="shared" si="29"/>
        <v>2.8303516483511025E-4</v>
      </c>
      <c r="F145" s="2">
        <f t="shared" si="31"/>
        <v>120.99848603516485</v>
      </c>
      <c r="L145" s="4">
        <v>24.78653522580645</v>
      </c>
      <c r="M145">
        <v>18</v>
      </c>
    </row>
    <row r="146" spans="1:13" x14ac:dyDescent="0.25">
      <c r="A146" t="s">
        <v>127</v>
      </c>
      <c r="B146">
        <f t="shared" si="30"/>
        <v>14.39</v>
      </c>
      <c r="C146">
        <v>18.2</v>
      </c>
      <c r="D146">
        <f t="shared" si="28"/>
        <v>3.489999999999327E-4</v>
      </c>
      <c r="E146" s="3">
        <f t="shared" si="29"/>
        <v>2.7594010989005671E-4</v>
      </c>
      <c r="F146" s="2">
        <f t="shared" si="31"/>
        <v>120.99847894010989</v>
      </c>
      <c r="L146" s="4">
        <v>24.78653522580645</v>
      </c>
      <c r="M146">
        <v>17</v>
      </c>
    </row>
    <row r="147" spans="1:13" x14ac:dyDescent="0.25">
      <c r="A147" t="s">
        <v>128</v>
      </c>
      <c r="B147">
        <f t="shared" si="30"/>
        <v>14.02</v>
      </c>
      <c r="C147">
        <v>18.2</v>
      </c>
      <c r="D147">
        <f t="shared" si="28"/>
        <v>3.489999999999327E-4</v>
      </c>
      <c r="E147" s="3">
        <f t="shared" si="29"/>
        <v>2.6884505494500312E-4</v>
      </c>
      <c r="F147" s="2">
        <f t="shared" si="31"/>
        <v>120.99847184505495</v>
      </c>
      <c r="L147" s="4">
        <v>24.78653522580645</v>
      </c>
      <c r="M147">
        <v>16</v>
      </c>
    </row>
    <row r="148" spans="1:13" x14ac:dyDescent="0.25">
      <c r="A148" t="s">
        <v>129</v>
      </c>
      <c r="B148">
        <f t="shared" si="30"/>
        <v>13.649999999999999</v>
      </c>
      <c r="C148">
        <v>18.2</v>
      </c>
      <c r="D148">
        <f t="shared" si="28"/>
        <v>3.489999999999327E-4</v>
      </c>
      <c r="E148" s="3">
        <f t="shared" si="29"/>
        <v>2.6174999999994952E-4</v>
      </c>
      <c r="F148" s="2">
        <f t="shared" si="31"/>
        <v>120.99846475000001</v>
      </c>
      <c r="L148" s="4">
        <v>24.78653522580645</v>
      </c>
      <c r="M148">
        <v>15</v>
      </c>
    </row>
    <row r="149" spans="1:13" x14ac:dyDescent="0.25">
      <c r="A149" t="s">
        <v>130</v>
      </c>
      <c r="B149">
        <f t="shared" si="30"/>
        <v>13.28</v>
      </c>
      <c r="C149">
        <v>18.2</v>
      </c>
      <c r="D149">
        <f t="shared" si="28"/>
        <v>3.489999999999327E-4</v>
      </c>
      <c r="E149" s="3">
        <f t="shared" si="29"/>
        <v>2.5465494505489593E-4</v>
      </c>
      <c r="F149" s="2">
        <f t="shared" si="31"/>
        <v>120.99845765494506</v>
      </c>
      <c r="L149" s="4">
        <v>24.78653522580645</v>
      </c>
      <c r="M149">
        <v>14</v>
      </c>
    </row>
    <row r="150" spans="1:13" x14ac:dyDescent="0.25">
      <c r="A150" t="s">
        <v>131</v>
      </c>
      <c r="B150">
        <f t="shared" si="30"/>
        <v>12.91</v>
      </c>
      <c r="C150">
        <v>18.2</v>
      </c>
      <c r="D150">
        <f t="shared" si="28"/>
        <v>3.489999999999327E-4</v>
      </c>
      <c r="E150" s="3">
        <f t="shared" si="29"/>
        <v>2.4755989010984239E-4</v>
      </c>
      <c r="F150" s="2">
        <f t="shared" si="31"/>
        <v>120.99845055989012</v>
      </c>
      <c r="L150" s="4">
        <v>24.78653522580645</v>
      </c>
      <c r="M150">
        <v>13</v>
      </c>
    </row>
    <row r="151" spans="1:13" x14ac:dyDescent="0.25">
      <c r="A151" t="s">
        <v>132</v>
      </c>
      <c r="B151">
        <f t="shared" si="30"/>
        <v>12.54</v>
      </c>
      <c r="C151">
        <v>18.2</v>
      </c>
      <c r="D151">
        <f t="shared" si="28"/>
        <v>3.489999999999327E-4</v>
      </c>
      <c r="E151" s="3">
        <f t="shared" si="29"/>
        <v>2.404648351647888E-4</v>
      </c>
      <c r="F151" s="2">
        <f t="shared" si="31"/>
        <v>120.99844346483516</v>
      </c>
      <c r="L151" s="4">
        <v>24.78653522580645</v>
      </c>
      <c r="M151">
        <v>12</v>
      </c>
    </row>
    <row r="152" spans="1:13" x14ac:dyDescent="0.25">
      <c r="A152" t="s">
        <v>133</v>
      </c>
      <c r="B152">
        <f t="shared" si="30"/>
        <v>12.17</v>
      </c>
      <c r="C152">
        <v>18.2</v>
      </c>
      <c r="D152">
        <f t="shared" si="28"/>
        <v>3.489999999999327E-4</v>
      </c>
      <c r="E152" s="3">
        <f t="shared" si="29"/>
        <v>2.3336978021973524E-4</v>
      </c>
      <c r="F152" s="2">
        <f t="shared" si="31"/>
        <v>120.99843636978022</v>
      </c>
      <c r="L152" s="4">
        <v>24.78653522580645</v>
      </c>
      <c r="M152">
        <v>11</v>
      </c>
    </row>
    <row r="153" spans="1:13" x14ac:dyDescent="0.25">
      <c r="A153" t="s">
        <v>134</v>
      </c>
      <c r="B153">
        <f t="shared" si="30"/>
        <v>11.8</v>
      </c>
      <c r="C153">
        <v>18.2</v>
      </c>
      <c r="D153">
        <f t="shared" si="28"/>
        <v>3.489999999999327E-4</v>
      </c>
      <c r="E153" s="3">
        <f t="shared" si="29"/>
        <v>2.2627472527468164E-4</v>
      </c>
      <c r="F153" s="2">
        <f t="shared" si="31"/>
        <v>120.99842927472528</v>
      </c>
      <c r="L153" s="4">
        <v>24.78653522580645</v>
      </c>
      <c r="M153">
        <v>10</v>
      </c>
    </row>
    <row r="154" spans="1:13" x14ac:dyDescent="0.25">
      <c r="A154" t="s">
        <v>135</v>
      </c>
      <c r="B154">
        <f t="shared" si="30"/>
        <v>11.43</v>
      </c>
      <c r="C154">
        <v>18.2</v>
      </c>
      <c r="D154">
        <f t="shared" si="28"/>
        <v>3.489999999999327E-4</v>
      </c>
      <c r="E154" s="3">
        <f t="shared" si="29"/>
        <v>2.1917967032962805E-4</v>
      </c>
      <c r="F154" s="2">
        <f t="shared" si="31"/>
        <v>120.99842217967033</v>
      </c>
      <c r="L154" s="4">
        <v>24.78653522580645</v>
      </c>
      <c r="M154">
        <v>9</v>
      </c>
    </row>
    <row r="155" spans="1:13" x14ac:dyDescent="0.25">
      <c r="A155" t="s">
        <v>136</v>
      </c>
      <c r="B155">
        <f t="shared" si="30"/>
        <v>11.059999999999999</v>
      </c>
      <c r="C155">
        <v>18.2</v>
      </c>
      <c r="D155">
        <f t="shared" si="28"/>
        <v>3.489999999999327E-4</v>
      </c>
      <c r="E155" s="3">
        <f t="shared" si="29"/>
        <v>2.1208461538457446E-4</v>
      </c>
      <c r="F155" s="2">
        <f t="shared" si="31"/>
        <v>120.99841508461539</v>
      </c>
      <c r="L155" s="4">
        <v>24.78653522580645</v>
      </c>
      <c r="M155">
        <v>8</v>
      </c>
    </row>
    <row r="156" spans="1:13" x14ac:dyDescent="0.25">
      <c r="A156" t="s">
        <v>137</v>
      </c>
      <c r="B156">
        <f t="shared" si="30"/>
        <v>10.69</v>
      </c>
      <c r="C156">
        <v>18.2</v>
      </c>
      <c r="D156">
        <f t="shared" si="28"/>
        <v>3.489999999999327E-4</v>
      </c>
      <c r="E156" s="3">
        <f t="shared" si="29"/>
        <v>2.0498956043952092E-4</v>
      </c>
      <c r="F156" s="2">
        <f t="shared" si="31"/>
        <v>120.99840798956045</v>
      </c>
      <c r="L156" s="4">
        <v>24.78653522580645</v>
      </c>
      <c r="M156">
        <v>7</v>
      </c>
    </row>
    <row r="157" spans="1:13" x14ac:dyDescent="0.25">
      <c r="A157" t="s">
        <v>138</v>
      </c>
      <c r="B157">
        <f t="shared" si="30"/>
        <v>10.32</v>
      </c>
      <c r="C157">
        <v>18.2</v>
      </c>
      <c r="D157">
        <f t="shared" si="28"/>
        <v>3.489999999999327E-4</v>
      </c>
      <c r="E157" s="3">
        <f t="shared" si="29"/>
        <v>1.9789450549446733E-4</v>
      </c>
      <c r="F157" s="2">
        <f t="shared" si="31"/>
        <v>120.99840089450549</v>
      </c>
      <c r="L157" s="4">
        <v>24.78653522580645</v>
      </c>
      <c r="M157">
        <v>6</v>
      </c>
    </row>
    <row r="158" spans="1:13" x14ac:dyDescent="0.25">
      <c r="A158" t="s">
        <v>139</v>
      </c>
      <c r="B158">
        <f t="shared" si="30"/>
        <v>9.9499999999999993</v>
      </c>
      <c r="C158">
        <v>18.2</v>
      </c>
      <c r="D158">
        <f t="shared" si="28"/>
        <v>3.489999999999327E-4</v>
      </c>
      <c r="E158" s="3">
        <f t="shared" si="29"/>
        <v>1.9079945054941374E-4</v>
      </c>
      <c r="F158" s="2">
        <f t="shared" si="31"/>
        <v>120.99839379945055</v>
      </c>
      <c r="L158" s="4">
        <v>24.78653522580645</v>
      </c>
      <c r="M158">
        <v>5</v>
      </c>
    </row>
    <row r="159" spans="1:13" x14ac:dyDescent="0.25">
      <c r="A159" t="s">
        <v>140</v>
      </c>
      <c r="B159">
        <f t="shared" si="30"/>
        <v>9.58</v>
      </c>
      <c r="C159">
        <v>18.2</v>
      </c>
      <c r="D159">
        <f t="shared" si="28"/>
        <v>3.489999999999327E-4</v>
      </c>
      <c r="E159" s="3">
        <f t="shared" si="29"/>
        <v>1.8370439560436017E-4</v>
      </c>
      <c r="F159" s="2">
        <f t="shared" si="31"/>
        <v>120.99838670439561</v>
      </c>
      <c r="L159" s="4">
        <v>24.78653522580645</v>
      </c>
      <c r="M159">
        <v>4</v>
      </c>
    </row>
    <row r="160" spans="1:13" x14ac:dyDescent="0.25">
      <c r="A160" t="s">
        <v>141</v>
      </c>
      <c r="B160">
        <f t="shared" si="30"/>
        <v>9.2099999999999991</v>
      </c>
      <c r="C160">
        <v>18.2</v>
      </c>
      <c r="D160">
        <f t="shared" si="28"/>
        <v>3.489999999999327E-4</v>
      </c>
      <c r="E160" s="3">
        <f t="shared" si="29"/>
        <v>1.7660934065930661E-4</v>
      </c>
      <c r="F160" s="2">
        <f t="shared" si="31"/>
        <v>120.99837960934066</v>
      </c>
      <c r="L160" s="4">
        <v>24.78653522580645</v>
      </c>
      <c r="M160">
        <v>3</v>
      </c>
    </row>
    <row r="161" spans="1:13" x14ac:dyDescent="0.25">
      <c r="A161" t="s">
        <v>142</v>
      </c>
      <c r="B161">
        <f t="shared" si="30"/>
        <v>8.84</v>
      </c>
      <c r="C161">
        <v>18.2</v>
      </c>
      <c r="D161">
        <f t="shared" si="28"/>
        <v>3.489999999999327E-4</v>
      </c>
      <c r="E161" s="3">
        <f t="shared" si="29"/>
        <v>1.6951428571425301E-4</v>
      </c>
      <c r="F161" s="2">
        <f t="shared" si="31"/>
        <v>120.99837251428572</v>
      </c>
      <c r="L161" s="4">
        <v>24.78653522580645</v>
      </c>
      <c r="M161">
        <v>2</v>
      </c>
    </row>
    <row r="162" spans="1:13" x14ac:dyDescent="0.25">
      <c r="A162" t="s">
        <v>143</v>
      </c>
      <c r="B162">
        <f>$B$163+$G$163*M162</f>
        <v>8.4699999999999989</v>
      </c>
      <c r="C162">
        <v>18.2</v>
      </c>
      <c r="D162">
        <f t="shared" si="28"/>
        <v>3.489999999999327E-4</v>
      </c>
      <c r="E162" s="3">
        <f t="shared" si="29"/>
        <v>1.6241923076919942E-4</v>
      </c>
      <c r="F162" s="2">
        <f t="shared" si="31"/>
        <v>120.99836541923078</v>
      </c>
      <c r="L162" s="4">
        <v>24.78653522580645</v>
      </c>
      <c r="M162">
        <v>1</v>
      </c>
    </row>
    <row r="163" spans="1:13" x14ac:dyDescent="0.25">
      <c r="A163" t="s">
        <v>144</v>
      </c>
      <c r="B163">
        <v>8.1</v>
      </c>
      <c r="C163">
        <v>18.2</v>
      </c>
      <c r="D163">
        <f t="shared" si="28"/>
        <v>3.489999999999327E-4</v>
      </c>
      <c r="E163" s="3">
        <f t="shared" si="29"/>
        <v>1.5532417582414586E-4</v>
      </c>
      <c r="F163" s="2">
        <f t="shared" si="31"/>
        <v>120.99835832417583</v>
      </c>
      <c r="G163">
        <f>(B143-B163)/20</f>
        <v>0.37</v>
      </c>
      <c r="H163">
        <v>6.5</v>
      </c>
      <c r="I163">
        <v>15.5</v>
      </c>
      <c r="J163">
        <f t="shared" ref="J163:J165" si="32">$B$1-$B$2</f>
        <v>4.2499999999989768E-4</v>
      </c>
      <c r="K163" s="4">
        <f t="shared" ref="K163:K165" si="33">(H163/I163)*J163</f>
        <v>1.7822580645157E-4</v>
      </c>
      <c r="L163" s="4">
        <v>24.78653522580645</v>
      </c>
    </row>
    <row r="165" spans="1:13" x14ac:dyDescent="0.25">
      <c r="A165" t="s">
        <v>145</v>
      </c>
      <c r="B165">
        <f t="shared" ref="B165:B183" si="34">$B$163+$G$163*M165</f>
        <v>15.5</v>
      </c>
      <c r="C165">
        <v>18.2</v>
      </c>
      <c r="D165">
        <f t="shared" si="28"/>
        <v>3.489999999999327E-4</v>
      </c>
      <c r="E165" s="3">
        <f t="shared" si="29"/>
        <v>2.9722527472521743E-4</v>
      </c>
      <c r="F165" s="2">
        <f t="shared" si="31"/>
        <v>120.99850022527473</v>
      </c>
      <c r="H165">
        <v>2.9</v>
      </c>
      <c r="I165">
        <v>15.5</v>
      </c>
      <c r="J165">
        <f t="shared" si="32"/>
        <v>4.2499999999989768E-4</v>
      </c>
      <c r="K165" s="4">
        <f t="shared" si="33"/>
        <v>7.951612903223893E-5</v>
      </c>
      <c r="L165" s="4">
        <f t="shared" ref="L165" si="35">$B$2+K165</f>
        <v>24.786436516129029</v>
      </c>
      <c r="M165">
        <v>20</v>
      </c>
    </row>
    <row r="166" spans="1:13" x14ac:dyDescent="0.25">
      <c r="A166" t="s">
        <v>146</v>
      </c>
      <c r="B166">
        <f t="shared" si="34"/>
        <v>15.129999999999999</v>
      </c>
      <c r="C166">
        <v>18.2</v>
      </c>
      <c r="D166">
        <f t="shared" si="28"/>
        <v>3.489999999999327E-4</v>
      </c>
      <c r="E166" s="3">
        <f t="shared" si="29"/>
        <v>2.9013021978016378E-4</v>
      </c>
      <c r="F166" s="2">
        <f t="shared" si="31"/>
        <v>120.99849313021979</v>
      </c>
      <c r="L166" s="4">
        <v>24.786436516129029</v>
      </c>
      <c r="M166">
        <v>19</v>
      </c>
    </row>
    <row r="167" spans="1:13" x14ac:dyDescent="0.25">
      <c r="A167" t="s">
        <v>147</v>
      </c>
      <c r="B167">
        <f t="shared" si="34"/>
        <v>14.76</v>
      </c>
      <c r="C167">
        <v>18.2</v>
      </c>
      <c r="D167">
        <f t="shared" si="28"/>
        <v>3.489999999999327E-4</v>
      </c>
      <c r="E167" s="3">
        <f t="shared" si="29"/>
        <v>2.8303516483511025E-4</v>
      </c>
      <c r="F167" s="2">
        <f t="shared" si="31"/>
        <v>120.99848603516485</v>
      </c>
      <c r="L167" s="4">
        <v>24.786436516129029</v>
      </c>
      <c r="M167">
        <v>18</v>
      </c>
    </row>
    <row r="168" spans="1:13" x14ac:dyDescent="0.25">
      <c r="A168" t="s">
        <v>148</v>
      </c>
      <c r="B168">
        <f t="shared" si="34"/>
        <v>14.39</v>
      </c>
      <c r="C168">
        <v>18.2</v>
      </c>
      <c r="D168">
        <f t="shared" si="28"/>
        <v>3.489999999999327E-4</v>
      </c>
      <c r="E168" s="3">
        <f t="shared" si="29"/>
        <v>2.7594010989005671E-4</v>
      </c>
      <c r="F168" s="2">
        <f t="shared" si="31"/>
        <v>120.99847894010989</v>
      </c>
      <c r="L168" s="4">
        <v>24.786436516129029</v>
      </c>
      <c r="M168">
        <v>17</v>
      </c>
    </row>
    <row r="169" spans="1:13" x14ac:dyDescent="0.25">
      <c r="A169" t="s">
        <v>149</v>
      </c>
      <c r="B169">
        <f t="shared" si="34"/>
        <v>14.02</v>
      </c>
      <c r="C169">
        <v>18.2</v>
      </c>
      <c r="D169">
        <f t="shared" si="28"/>
        <v>3.489999999999327E-4</v>
      </c>
      <c r="E169" s="3">
        <f t="shared" si="29"/>
        <v>2.6884505494500312E-4</v>
      </c>
      <c r="F169" s="2">
        <f t="shared" si="31"/>
        <v>120.99847184505495</v>
      </c>
      <c r="L169" s="4">
        <v>24.786436516129029</v>
      </c>
      <c r="M169">
        <v>16</v>
      </c>
    </row>
    <row r="170" spans="1:13" x14ac:dyDescent="0.25">
      <c r="A170" t="s">
        <v>150</v>
      </c>
      <c r="B170">
        <f t="shared" si="34"/>
        <v>13.649999999999999</v>
      </c>
      <c r="C170">
        <v>18.2</v>
      </c>
      <c r="D170">
        <f t="shared" si="28"/>
        <v>3.489999999999327E-4</v>
      </c>
      <c r="E170" s="3">
        <f t="shared" si="29"/>
        <v>2.6174999999994952E-4</v>
      </c>
      <c r="F170" s="2">
        <f t="shared" si="31"/>
        <v>120.99846475000001</v>
      </c>
      <c r="L170" s="4">
        <v>24.786436516129029</v>
      </c>
      <c r="M170">
        <v>15</v>
      </c>
    </row>
    <row r="171" spans="1:13" x14ac:dyDescent="0.25">
      <c r="A171" t="s">
        <v>151</v>
      </c>
      <c r="B171">
        <f t="shared" si="34"/>
        <v>13.28</v>
      </c>
      <c r="C171">
        <v>18.2</v>
      </c>
      <c r="D171">
        <f t="shared" si="28"/>
        <v>3.489999999999327E-4</v>
      </c>
      <c r="E171" s="3">
        <f t="shared" si="29"/>
        <v>2.5465494505489593E-4</v>
      </c>
      <c r="F171" s="2">
        <f t="shared" si="31"/>
        <v>120.99845765494506</v>
      </c>
      <c r="L171" s="4">
        <v>24.786436516129029</v>
      </c>
      <c r="M171">
        <v>14</v>
      </c>
    </row>
    <row r="172" spans="1:13" x14ac:dyDescent="0.25">
      <c r="A172" t="s">
        <v>152</v>
      </c>
      <c r="B172">
        <f t="shared" si="34"/>
        <v>12.91</v>
      </c>
      <c r="C172">
        <v>18.2</v>
      </c>
      <c r="D172">
        <f t="shared" si="28"/>
        <v>3.489999999999327E-4</v>
      </c>
      <c r="E172" s="3">
        <f t="shared" si="29"/>
        <v>2.4755989010984239E-4</v>
      </c>
      <c r="F172" s="2">
        <f t="shared" si="31"/>
        <v>120.99845055989012</v>
      </c>
      <c r="L172" s="4">
        <v>24.786436516129029</v>
      </c>
      <c r="M172">
        <v>13</v>
      </c>
    </row>
    <row r="173" spans="1:13" x14ac:dyDescent="0.25">
      <c r="A173" t="s">
        <v>153</v>
      </c>
      <c r="B173">
        <f t="shared" si="34"/>
        <v>12.54</v>
      </c>
      <c r="C173">
        <v>18.2</v>
      </c>
      <c r="D173">
        <f t="shared" si="28"/>
        <v>3.489999999999327E-4</v>
      </c>
      <c r="E173" s="3">
        <f t="shared" si="29"/>
        <v>2.404648351647888E-4</v>
      </c>
      <c r="F173" s="2">
        <f t="shared" si="31"/>
        <v>120.99844346483516</v>
      </c>
      <c r="L173" s="4">
        <v>24.786436516129029</v>
      </c>
      <c r="M173">
        <v>12</v>
      </c>
    </row>
    <row r="174" spans="1:13" x14ac:dyDescent="0.25">
      <c r="A174" t="s">
        <v>154</v>
      </c>
      <c r="B174">
        <f t="shared" si="34"/>
        <v>12.17</v>
      </c>
      <c r="C174">
        <v>18.2</v>
      </c>
      <c r="D174">
        <f t="shared" si="28"/>
        <v>3.489999999999327E-4</v>
      </c>
      <c r="E174" s="3">
        <f t="shared" si="29"/>
        <v>2.3336978021973524E-4</v>
      </c>
      <c r="F174" s="2">
        <f t="shared" si="31"/>
        <v>120.99843636978022</v>
      </c>
      <c r="L174" s="4">
        <v>24.786436516129029</v>
      </c>
      <c r="M174">
        <v>11</v>
      </c>
    </row>
    <row r="175" spans="1:13" x14ac:dyDescent="0.25">
      <c r="A175" t="s">
        <v>155</v>
      </c>
      <c r="B175">
        <f t="shared" si="34"/>
        <v>11.8</v>
      </c>
      <c r="C175">
        <v>18.2</v>
      </c>
      <c r="D175">
        <f t="shared" si="28"/>
        <v>3.489999999999327E-4</v>
      </c>
      <c r="E175" s="3">
        <f t="shared" si="29"/>
        <v>2.2627472527468164E-4</v>
      </c>
      <c r="F175" s="2">
        <f t="shared" si="31"/>
        <v>120.99842927472528</v>
      </c>
      <c r="L175" s="4">
        <v>24.786436516129029</v>
      </c>
      <c r="M175">
        <v>10</v>
      </c>
    </row>
    <row r="176" spans="1:13" x14ac:dyDescent="0.25">
      <c r="A176" t="s">
        <v>156</v>
      </c>
      <c r="B176">
        <f t="shared" si="34"/>
        <v>11.43</v>
      </c>
      <c r="C176">
        <v>18.2</v>
      </c>
      <c r="D176">
        <f t="shared" si="28"/>
        <v>3.489999999999327E-4</v>
      </c>
      <c r="E176" s="3">
        <f t="shared" si="29"/>
        <v>2.1917967032962805E-4</v>
      </c>
      <c r="F176" s="2">
        <f t="shared" si="31"/>
        <v>120.99842217967033</v>
      </c>
      <c r="L176" s="4">
        <v>24.786436516129029</v>
      </c>
      <c r="M176">
        <v>9</v>
      </c>
    </row>
    <row r="177" spans="1:13" x14ac:dyDescent="0.25">
      <c r="A177" t="s">
        <v>157</v>
      </c>
      <c r="B177">
        <f t="shared" si="34"/>
        <v>11.059999999999999</v>
      </c>
      <c r="C177">
        <v>18.2</v>
      </c>
      <c r="D177">
        <f t="shared" si="28"/>
        <v>3.489999999999327E-4</v>
      </c>
      <c r="E177" s="3">
        <f t="shared" si="29"/>
        <v>2.1208461538457446E-4</v>
      </c>
      <c r="F177" s="2">
        <f t="shared" si="31"/>
        <v>120.99841508461539</v>
      </c>
      <c r="L177" s="4">
        <v>24.786436516129029</v>
      </c>
      <c r="M177">
        <v>8</v>
      </c>
    </row>
    <row r="178" spans="1:13" x14ac:dyDescent="0.25">
      <c r="A178" t="s">
        <v>158</v>
      </c>
      <c r="B178">
        <f t="shared" si="34"/>
        <v>10.69</v>
      </c>
      <c r="C178">
        <v>18.2</v>
      </c>
      <c r="D178">
        <f t="shared" si="28"/>
        <v>3.489999999999327E-4</v>
      </c>
      <c r="E178" s="3">
        <f t="shared" si="29"/>
        <v>2.0498956043952092E-4</v>
      </c>
      <c r="F178" s="2">
        <f t="shared" si="31"/>
        <v>120.99840798956045</v>
      </c>
      <c r="L178" s="4">
        <v>24.786436516129029</v>
      </c>
      <c r="M178">
        <v>7</v>
      </c>
    </row>
    <row r="179" spans="1:13" x14ac:dyDescent="0.25">
      <c r="A179" t="s">
        <v>159</v>
      </c>
      <c r="B179">
        <f t="shared" si="34"/>
        <v>10.32</v>
      </c>
      <c r="C179">
        <v>18.2</v>
      </c>
      <c r="D179">
        <f t="shared" si="28"/>
        <v>3.489999999999327E-4</v>
      </c>
      <c r="E179" s="3">
        <f t="shared" si="29"/>
        <v>1.9789450549446733E-4</v>
      </c>
      <c r="F179" s="2">
        <f t="shared" si="31"/>
        <v>120.99840089450549</v>
      </c>
      <c r="L179" s="4">
        <v>24.786436516129029</v>
      </c>
      <c r="M179">
        <v>6</v>
      </c>
    </row>
    <row r="180" spans="1:13" x14ac:dyDescent="0.25">
      <c r="A180" t="s">
        <v>160</v>
      </c>
      <c r="B180">
        <f t="shared" si="34"/>
        <v>9.9499999999999993</v>
      </c>
      <c r="C180">
        <v>18.2</v>
      </c>
      <c r="D180">
        <f t="shared" si="28"/>
        <v>3.489999999999327E-4</v>
      </c>
      <c r="E180" s="3">
        <f t="shared" si="29"/>
        <v>1.9079945054941374E-4</v>
      </c>
      <c r="F180" s="2">
        <f t="shared" si="31"/>
        <v>120.99839379945055</v>
      </c>
      <c r="L180" s="4">
        <v>24.786436516129029</v>
      </c>
      <c r="M180">
        <v>5</v>
      </c>
    </row>
    <row r="181" spans="1:13" x14ac:dyDescent="0.25">
      <c r="A181" t="s">
        <v>161</v>
      </c>
      <c r="B181">
        <f t="shared" si="34"/>
        <v>9.58</v>
      </c>
      <c r="C181">
        <v>18.2</v>
      </c>
      <c r="D181">
        <f t="shared" si="28"/>
        <v>3.489999999999327E-4</v>
      </c>
      <c r="E181" s="3">
        <f t="shared" si="29"/>
        <v>1.8370439560436017E-4</v>
      </c>
      <c r="F181" s="2">
        <f t="shared" si="31"/>
        <v>120.99838670439561</v>
      </c>
      <c r="L181" s="4">
        <v>24.786436516129029</v>
      </c>
      <c r="M181">
        <v>4</v>
      </c>
    </row>
    <row r="182" spans="1:13" x14ac:dyDescent="0.25">
      <c r="A182" t="s">
        <v>162</v>
      </c>
      <c r="B182">
        <f t="shared" si="34"/>
        <v>9.2099999999999991</v>
      </c>
      <c r="C182">
        <v>18.2</v>
      </c>
      <c r="D182">
        <f t="shared" si="28"/>
        <v>3.489999999999327E-4</v>
      </c>
      <c r="E182" s="3">
        <f t="shared" si="29"/>
        <v>1.7660934065930661E-4</v>
      </c>
      <c r="F182" s="2">
        <f t="shared" si="31"/>
        <v>120.99837960934066</v>
      </c>
      <c r="L182" s="4">
        <v>24.786436516129029</v>
      </c>
      <c r="M182">
        <v>3</v>
      </c>
    </row>
    <row r="183" spans="1:13" x14ac:dyDescent="0.25">
      <c r="A183" t="s">
        <v>163</v>
      </c>
      <c r="B183">
        <f t="shared" si="34"/>
        <v>8.84</v>
      </c>
      <c r="C183">
        <v>18.2</v>
      </c>
      <c r="D183">
        <f t="shared" si="28"/>
        <v>3.489999999999327E-4</v>
      </c>
      <c r="E183" s="3">
        <f t="shared" si="29"/>
        <v>1.6951428571425301E-4</v>
      </c>
      <c r="F183" s="2">
        <f t="shared" si="31"/>
        <v>120.99837251428572</v>
      </c>
      <c r="L183" s="4">
        <v>24.786436516129029</v>
      </c>
      <c r="M183">
        <v>2</v>
      </c>
    </row>
    <row r="184" spans="1:13" x14ac:dyDescent="0.25">
      <c r="A184" t="s">
        <v>164</v>
      </c>
      <c r="B184">
        <f>$B$163+$G$163*M184</f>
        <v>8.4699999999999989</v>
      </c>
      <c r="C184">
        <v>18.2</v>
      </c>
      <c r="D184">
        <f t="shared" si="28"/>
        <v>3.489999999999327E-4</v>
      </c>
      <c r="E184" s="3">
        <f t="shared" si="29"/>
        <v>1.6241923076919942E-4</v>
      </c>
      <c r="F184" s="2">
        <f t="shared" si="31"/>
        <v>120.99836541923078</v>
      </c>
      <c r="L184" s="4">
        <v>24.786436516129029</v>
      </c>
      <c r="M184">
        <v>1</v>
      </c>
    </row>
    <row r="185" spans="1:13" x14ac:dyDescent="0.25">
      <c r="A185" t="s">
        <v>165</v>
      </c>
      <c r="B185">
        <v>8.1</v>
      </c>
      <c r="C185">
        <v>18.2</v>
      </c>
      <c r="D185">
        <f t="shared" si="28"/>
        <v>3.489999999999327E-4</v>
      </c>
      <c r="E185" s="3">
        <f t="shared" si="29"/>
        <v>1.5532417582414586E-4</v>
      </c>
      <c r="F185" s="2">
        <f t="shared" si="31"/>
        <v>120.99835832417583</v>
      </c>
      <c r="G185">
        <f>(B165-B185)/20</f>
        <v>0.37</v>
      </c>
      <c r="H185">
        <v>2.9</v>
      </c>
      <c r="I185">
        <v>15.5</v>
      </c>
      <c r="J185">
        <f t="shared" ref="J185:J187" si="36">$B$1-$B$2</f>
        <v>4.2499999999989768E-4</v>
      </c>
      <c r="K185" s="4">
        <f t="shared" ref="K185:K187" si="37">(H185/I185)*J185</f>
        <v>7.951612903223893E-5</v>
      </c>
      <c r="L185" s="4">
        <v>24.786436516129029</v>
      </c>
    </row>
    <row r="187" spans="1:13" x14ac:dyDescent="0.25">
      <c r="A187" t="s">
        <v>166</v>
      </c>
      <c r="B187">
        <v>15.5</v>
      </c>
      <c r="C187">
        <v>18.2</v>
      </c>
      <c r="D187">
        <f t="shared" si="28"/>
        <v>3.489999999999327E-4</v>
      </c>
      <c r="E187" s="3">
        <f t="shared" si="29"/>
        <v>2.9722527472521743E-4</v>
      </c>
      <c r="F187" s="2">
        <f t="shared" si="31"/>
        <v>120.99850022527473</v>
      </c>
      <c r="H187">
        <v>1.1000000000000001</v>
      </c>
      <c r="I187">
        <v>15.5</v>
      </c>
      <c r="J187">
        <f t="shared" si="36"/>
        <v>4.2499999999989768E-4</v>
      </c>
      <c r="K187" s="4">
        <f t="shared" si="37"/>
        <v>3.0161290322573384E-5</v>
      </c>
      <c r="L187" s="4">
        <f t="shared" ref="L187" si="38">$B$2+K187</f>
        <v>24.786387161290321</v>
      </c>
      <c r="M187">
        <v>5</v>
      </c>
    </row>
    <row r="188" spans="1:13" x14ac:dyDescent="0.25">
      <c r="A188" t="s">
        <v>167</v>
      </c>
      <c r="B188">
        <f t="shared" ref="B188:B190" si="39">$B$192+$G$192*M188</f>
        <v>15.22</v>
      </c>
      <c r="C188">
        <v>18.2</v>
      </c>
      <c r="D188">
        <f t="shared" si="28"/>
        <v>3.489999999999327E-4</v>
      </c>
      <c r="E188" s="3">
        <f t="shared" si="29"/>
        <v>2.9185604395598767E-4</v>
      </c>
      <c r="F188" s="2">
        <f t="shared" si="31"/>
        <v>120.99849485604396</v>
      </c>
      <c r="L188" s="4">
        <v>24.786387161290321</v>
      </c>
      <c r="M188">
        <v>4</v>
      </c>
    </row>
    <row r="189" spans="1:13" x14ac:dyDescent="0.25">
      <c r="A189" t="s">
        <v>168</v>
      </c>
      <c r="B189">
        <f t="shared" si="39"/>
        <v>14.94</v>
      </c>
      <c r="C189">
        <v>18.2</v>
      </c>
      <c r="D189">
        <f t="shared" si="28"/>
        <v>3.489999999999327E-4</v>
      </c>
      <c r="E189" s="3">
        <f t="shared" si="29"/>
        <v>2.8648681318675792E-4</v>
      </c>
      <c r="F189" s="2">
        <f t="shared" si="31"/>
        <v>120.99848948681318</v>
      </c>
      <c r="L189" s="4">
        <v>24.786387161290321</v>
      </c>
      <c r="M189">
        <v>3</v>
      </c>
    </row>
    <row r="190" spans="1:13" x14ac:dyDescent="0.25">
      <c r="A190" t="s">
        <v>169</v>
      </c>
      <c r="B190">
        <f t="shared" si="39"/>
        <v>14.66</v>
      </c>
      <c r="C190">
        <v>18.2</v>
      </c>
      <c r="D190">
        <f t="shared" si="28"/>
        <v>3.489999999999327E-4</v>
      </c>
      <c r="E190" s="3">
        <f t="shared" si="29"/>
        <v>2.8111758241752821E-4</v>
      </c>
      <c r="F190" s="2">
        <f t="shared" si="31"/>
        <v>120.99848411758242</v>
      </c>
      <c r="L190" s="4">
        <v>24.786387161290321</v>
      </c>
      <c r="M190">
        <v>2</v>
      </c>
    </row>
    <row r="191" spans="1:13" x14ac:dyDescent="0.25">
      <c r="A191" t="s">
        <v>170</v>
      </c>
      <c r="B191">
        <f>$B$192+$G$192*M191</f>
        <v>14.379999999999999</v>
      </c>
      <c r="C191">
        <v>18.2</v>
      </c>
      <c r="D191">
        <f t="shared" si="28"/>
        <v>3.489999999999327E-4</v>
      </c>
      <c r="E191" s="3">
        <f t="shared" si="29"/>
        <v>2.7574835164829846E-4</v>
      </c>
      <c r="F191" s="2">
        <f t="shared" si="31"/>
        <v>120.99847874835166</v>
      </c>
      <c r="L191" s="4">
        <v>24.786387161290321</v>
      </c>
      <c r="M191">
        <v>1</v>
      </c>
    </row>
    <row r="192" spans="1:13" x14ac:dyDescent="0.25">
      <c r="A192" t="s">
        <v>171</v>
      </c>
      <c r="B192">
        <v>14.1</v>
      </c>
      <c r="C192">
        <v>18.2</v>
      </c>
      <c r="D192">
        <f t="shared" si="28"/>
        <v>3.489999999999327E-4</v>
      </c>
      <c r="E192" s="3">
        <f t="shared" si="29"/>
        <v>2.7037912087906875E-4</v>
      </c>
      <c r="F192" s="2">
        <f t="shared" si="31"/>
        <v>120.99847337912088</v>
      </c>
      <c r="G192">
        <f>(B187-B192)/5</f>
        <v>0.28000000000000008</v>
      </c>
      <c r="H192">
        <v>1.1000000000000001</v>
      </c>
      <c r="I192">
        <v>15.5</v>
      </c>
      <c r="J192">
        <f t="shared" ref="J192:J194" si="40">$B$1-$B$2</f>
        <v>4.2499999999989768E-4</v>
      </c>
      <c r="K192" s="4">
        <f t="shared" ref="K192:K194" si="41">(H192/I192)*J192</f>
        <v>3.0161290322573384E-5</v>
      </c>
      <c r="L192" s="4">
        <v>24.786387161290321</v>
      </c>
    </row>
    <row r="194" spans="1:13" x14ac:dyDescent="0.25">
      <c r="A194" t="s">
        <v>172</v>
      </c>
      <c r="B194">
        <v>10</v>
      </c>
      <c r="C194">
        <v>18.2</v>
      </c>
      <c r="D194">
        <f t="shared" si="28"/>
        <v>3.489999999999327E-4</v>
      </c>
      <c r="E194" s="3">
        <f t="shared" si="29"/>
        <v>1.9175824175820481E-4</v>
      </c>
      <c r="F194" s="2">
        <f t="shared" si="31"/>
        <v>120.99839475824176</v>
      </c>
      <c r="H194">
        <v>1.1000000000000001</v>
      </c>
      <c r="I194">
        <v>15.5</v>
      </c>
      <c r="J194">
        <f t="shared" si="40"/>
        <v>4.2499999999989768E-4</v>
      </c>
      <c r="K194" s="4">
        <f t="shared" si="41"/>
        <v>3.0161290322573384E-5</v>
      </c>
      <c r="L194" s="4">
        <f t="shared" ref="L194" si="42">$B$2+K194</f>
        <v>24.786387161290321</v>
      </c>
      <c r="M194">
        <v>5</v>
      </c>
    </row>
    <row r="195" spans="1:13" x14ac:dyDescent="0.25">
      <c r="A195" t="s">
        <v>173</v>
      </c>
      <c r="B195">
        <f t="shared" ref="B195:B197" si="43">$B$199+$G$199*M195</f>
        <v>9.6199999999999992</v>
      </c>
      <c r="C195">
        <v>18.2</v>
      </c>
      <c r="D195">
        <f t="shared" si="28"/>
        <v>3.489999999999327E-4</v>
      </c>
      <c r="E195" s="3">
        <f t="shared" si="29"/>
        <v>1.8447142857139299E-4</v>
      </c>
      <c r="F195" s="2">
        <f t="shared" si="31"/>
        <v>120.99838747142857</v>
      </c>
      <c r="L195" s="4">
        <v>24.786387161290321</v>
      </c>
      <c r="M195">
        <v>4</v>
      </c>
    </row>
    <row r="196" spans="1:13" x14ac:dyDescent="0.25">
      <c r="A196" t="s">
        <v>174</v>
      </c>
      <c r="B196">
        <f t="shared" si="43"/>
        <v>9.24</v>
      </c>
      <c r="C196">
        <v>18.2</v>
      </c>
      <c r="D196">
        <f t="shared" si="28"/>
        <v>3.489999999999327E-4</v>
      </c>
      <c r="E196" s="3">
        <f t="shared" si="29"/>
        <v>1.7718461538458125E-4</v>
      </c>
      <c r="F196" s="2">
        <f t="shared" si="31"/>
        <v>120.99838018461539</v>
      </c>
      <c r="L196" s="4">
        <v>24.786387161290321</v>
      </c>
      <c r="M196">
        <v>3</v>
      </c>
    </row>
    <row r="197" spans="1:13" x14ac:dyDescent="0.25">
      <c r="A197" t="s">
        <v>175</v>
      </c>
      <c r="B197">
        <f t="shared" si="43"/>
        <v>8.86</v>
      </c>
      <c r="C197">
        <v>18.2</v>
      </c>
      <c r="D197">
        <f t="shared" si="28"/>
        <v>3.489999999999327E-4</v>
      </c>
      <c r="E197" s="3">
        <f t="shared" si="29"/>
        <v>1.6989780219776944E-4</v>
      </c>
      <c r="F197" s="2">
        <f t="shared" si="31"/>
        <v>120.9983728978022</v>
      </c>
      <c r="L197" s="4">
        <v>24.786387161290321</v>
      </c>
      <c r="M197">
        <v>2</v>
      </c>
    </row>
    <row r="198" spans="1:13" x14ac:dyDescent="0.25">
      <c r="A198" t="s">
        <v>176</v>
      </c>
      <c r="B198">
        <f>$B$199+$G$199*M198</f>
        <v>8.48</v>
      </c>
      <c r="C198">
        <v>18.2</v>
      </c>
      <c r="D198">
        <f t="shared" si="28"/>
        <v>3.489999999999327E-4</v>
      </c>
      <c r="E198" s="3">
        <f t="shared" si="29"/>
        <v>1.6261098901095767E-4</v>
      </c>
      <c r="F198" s="2">
        <f t="shared" si="31"/>
        <v>120.99836561098901</v>
      </c>
      <c r="L198" s="4">
        <v>24.786387161290321</v>
      </c>
      <c r="M198">
        <v>1</v>
      </c>
    </row>
    <row r="199" spans="1:13" x14ac:dyDescent="0.25">
      <c r="A199" t="s">
        <v>177</v>
      </c>
      <c r="B199">
        <v>8.1</v>
      </c>
      <c r="C199">
        <v>18.2</v>
      </c>
      <c r="D199">
        <f t="shared" si="28"/>
        <v>3.489999999999327E-4</v>
      </c>
      <c r="E199" s="3">
        <f t="shared" si="29"/>
        <v>1.5532417582414586E-4</v>
      </c>
      <c r="F199" s="2">
        <f t="shared" si="31"/>
        <v>120.99835832417583</v>
      </c>
      <c r="G199">
        <f>(B194-B199)/5</f>
        <v>0.38000000000000006</v>
      </c>
      <c r="H199">
        <v>1.1000000000000001</v>
      </c>
      <c r="I199">
        <v>15.5</v>
      </c>
      <c r="J199">
        <f t="shared" ref="J199:J201" si="44">$B$1-$B$2</f>
        <v>4.2499999999989768E-4</v>
      </c>
      <c r="K199" s="4">
        <f t="shared" ref="K199:K201" si="45">(H199/I199)*J199</f>
        <v>3.0161290322573384E-5</v>
      </c>
      <c r="L199" s="4">
        <v>24.786387161290321</v>
      </c>
    </row>
    <row r="201" spans="1:13" x14ac:dyDescent="0.25">
      <c r="A201" t="s">
        <v>178</v>
      </c>
      <c r="B201">
        <v>16.899999999999999</v>
      </c>
      <c r="C201">
        <v>18.2</v>
      </c>
      <c r="D201">
        <f t="shared" si="28"/>
        <v>3.489999999999327E-4</v>
      </c>
      <c r="E201" s="3">
        <f t="shared" si="29"/>
        <v>3.2407142857136605E-4</v>
      </c>
      <c r="F201" s="2">
        <f t="shared" si="31"/>
        <v>120.99852707142857</v>
      </c>
      <c r="H201">
        <v>14.2</v>
      </c>
      <c r="I201">
        <v>15.5</v>
      </c>
      <c r="J201">
        <f t="shared" si="44"/>
        <v>4.2499999999989768E-4</v>
      </c>
      <c r="K201" s="4">
        <f t="shared" si="45"/>
        <v>3.8935483870958368E-4</v>
      </c>
      <c r="L201" s="4">
        <f t="shared" ref="L201" si="46">$B$2+K201</f>
        <v>24.786746354838709</v>
      </c>
      <c r="M201">
        <v>10</v>
      </c>
    </row>
    <row r="202" spans="1:13" x14ac:dyDescent="0.25">
      <c r="A202" t="s">
        <v>179</v>
      </c>
      <c r="B202">
        <f t="shared" ref="B202:B209" si="47">$B$211+$G$211*M202</f>
        <v>16.34</v>
      </c>
      <c r="C202">
        <v>18.2</v>
      </c>
      <c r="D202">
        <f t="shared" si="28"/>
        <v>3.489999999999327E-4</v>
      </c>
      <c r="E202" s="3">
        <f t="shared" si="29"/>
        <v>3.1333296703290659E-4</v>
      </c>
      <c r="F202" s="2">
        <f t="shared" si="31"/>
        <v>120.99851633296704</v>
      </c>
      <c r="L202" s="4">
        <v>24.786746354838709</v>
      </c>
      <c r="M202">
        <v>9</v>
      </c>
    </row>
    <row r="203" spans="1:13" x14ac:dyDescent="0.25">
      <c r="A203" t="s">
        <v>180</v>
      </c>
      <c r="B203">
        <f t="shared" si="47"/>
        <v>15.78</v>
      </c>
      <c r="C203">
        <v>18.2</v>
      </c>
      <c r="D203">
        <f t="shared" si="28"/>
        <v>3.489999999999327E-4</v>
      </c>
      <c r="E203" s="3">
        <f t="shared" si="29"/>
        <v>3.0259450549444713E-4</v>
      </c>
      <c r="F203" s="2">
        <f t="shared" si="31"/>
        <v>120.9985055945055</v>
      </c>
      <c r="L203" s="4">
        <v>24.786746354838709</v>
      </c>
      <c r="M203">
        <v>8</v>
      </c>
    </row>
    <row r="204" spans="1:13" x14ac:dyDescent="0.25">
      <c r="A204" t="s">
        <v>181</v>
      </c>
      <c r="B204">
        <f t="shared" si="47"/>
        <v>15.219999999999999</v>
      </c>
      <c r="C204">
        <v>18.2</v>
      </c>
      <c r="D204">
        <f t="shared" si="28"/>
        <v>3.489999999999327E-4</v>
      </c>
      <c r="E204" s="3">
        <f t="shared" si="29"/>
        <v>2.9185604395598762E-4</v>
      </c>
      <c r="F204" s="2">
        <f t="shared" si="31"/>
        <v>120.99849485604396</v>
      </c>
      <c r="L204" s="4">
        <v>24.786746354838709</v>
      </c>
      <c r="M204">
        <v>7</v>
      </c>
    </row>
    <row r="205" spans="1:13" x14ac:dyDescent="0.25">
      <c r="A205" t="s">
        <v>182</v>
      </c>
      <c r="B205">
        <f t="shared" si="47"/>
        <v>14.66</v>
      </c>
      <c r="C205">
        <v>18.2</v>
      </c>
      <c r="D205">
        <f t="shared" ref="D205:D211" si="48">$C$2-$C$1</f>
        <v>3.489999999999327E-4</v>
      </c>
      <c r="E205" s="3">
        <f t="shared" ref="E205:E211" si="49">(B205/C205)*D205</f>
        <v>2.8111758241752821E-4</v>
      </c>
      <c r="F205" s="2">
        <f t="shared" si="31"/>
        <v>120.99848411758242</v>
      </c>
      <c r="L205" s="4">
        <v>24.786746354838709</v>
      </c>
      <c r="M205">
        <v>6</v>
      </c>
    </row>
    <row r="206" spans="1:13" x14ac:dyDescent="0.25">
      <c r="A206" t="s">
        <v>183</v>
      </c>
      <c r="B206">
        <f t="shared" si="47"/>
        <v>14.1</v>
      </c>
      <c r="C206">
        <v>18.2</v>
      </c>
      <c r="D206">
        <f t="shared" si="48"/>
        <v>3.489999999999327E-4</v>
      </c>
      <c r="E206" s="3">
        <f t="shared" si="49"/>
        <v>2.7037912087906875E-4</v>
      </c>
      <c r="F206" s="2">
        <f t="shared" si="31"/>
        <v>120.99847337912088</v>
      </c>
      <c r="L206" s="4">
        <v>24.786746354838709</v>
      </c>
      <c r="M206">
        <v>5</v>
      </c>
    </row>
    <row r="207" spans="1:13" x14ac:dyDescent="0.25">
      <c r="A207" t="s">
        <v>184</v>
      </c>
      <c r="B207">
        <f t="shared" si="47"/>
        <v>13.54</v>
      </c>
      <c r="C207">
        <v>18.2</v>
      </c>
      <c r="D207">
        <f t="shared" si="48"/>
        <v>3.489999999999327E-4</v>
      </c>
      <c r="E207" s="3">
        <f t="shared" si="49"/>
        <v>2.5964065934060929E-4</v>
      </c>
      <c r="F207" s="2">
        <f t="shared" si="31"/>
        <v>120.99846264065934</v>
      </c>
      <c r="L207" s="4">
        <v>24.786746354838709</v>
      </c>
      <c r="M207">
        <v>4</v>
      </c>
    </row>
    <row r="208" spans="1:13" x14ac:dyDescent="0.25">
      <c r="A208" t="s">
        <v>185</v>
      </c>
      <c r="B208">
        <f t="shared" si="47"/>
        <v>12.98</v>
      </c>
      <c r="C208">
        <v>18.2</v>
      </c>
      <c r="D208">
        <f t="shared" si="48"/>
        <v>3.489999999999327E-4</v>
      </c>
      <c r="E208" s="3">
        <f t="shared" si="49"/>
        <v>2.4890219780214983E-4</v>
      </c>
      <c r="F208" s="2">
        <f t="shared" ref="F208:F211" si="50">$C$1+E208</f>
        <v>120.9984519021978</v>
      </c>
      <c r="L208" s="4">
        <v>24.786746354838709</v>
      </c>
      <c r="M208">
        <v>3</v>
      </c>
    </row>
    <row r="209" spans="1:13" x14ac:dyDescent="0.25">
      <c r="A209" t="s">
        <v>186</v>
      </c>
      <c r="B209">
        <f t="shared" si="47"/>
        <v>12.42</v>
      </c>
      <c r="C209">
        <v>18.2</v>
      </c>
      <c r="D209">
        <f t="shared" si="48"/>
        <v>3.489999999999327E-4</v>
      </c>
      <c r="E209" s="3">
        <f t="shared" si="49"/>
        <v>2.3816373626369034E-4</v>
      </c>
      <c r="F209" s="2">
        <f t="shared" si="50"/>
        <v>120.99844116373627</v>
      </c>
      <c r="L209" s="4">
        <v>24.786746354838709</v>
      </c>
      <c r="M209">
        <v>2</v>
      </c>
    </row>
    <row r="210" spans="1:13" x14ac:dyDescent="0.25">
      <c r="A210" t="s">
        <v>187</v>
      </c>
      <c r="B210">
        <f>$B$211+$G$211*M210</f>
        <v>11.860000000000001</v>
      </c>
      <c r="C210">
        <v>18.2</v>
      </c>
      <c r="D210">
        <f t="shared" si="48"/>
        <v>3.489999999999327E-4</v>
      </c>
      <c r="E210" s="3">
        <f t="shared" si="49"/>
        <v>2.2742527472523091E-4</v>
      </c>
      <c r="F210" s="2">
        <f t="shared" si="50"/>
        <v>120.99843042527473</v>
      </c>
      <c r="L210" s="4">
        <v>24.786746354838709</v>
      </c>
      <c r="M210">
        <v>1</v>
      </c>
    </row>
    <row r="211" spans="1:13" x14ac:dyDescent="0.25">
      <c r="A211" t="s">
        <v>188</v>
      </c>
      <c r="B211">
        <v>11.3</v>
      </c>
      <c r="C211">
        <v>18.2</v>
      </c>
      <c r="D211">
        <f t="shared" si="48"/>
        <v>3.489999999999327E-4</v>
      </c>
      <c r="E211" s="3">
        <f t="shared" si="49"/>
        <v>2.166868131867714E-4</v>
      </c>
      <c r="F211" s="2">
        <f t="shared" si="50"/>
        <v>120.99841968681319</v>
      </c>
      <c r="G211">
        <f>(B201-B211)/10</f>
        <v>0.55999999999999983</v>
      </c>
      <c r="H211">
        <v>14.2</v>
      </c>
      <c r="I211">
        <v>15.5</v>
      </c>
      <c r="J211">
        <f t="shared" ref="J211" si="51">$B$1-$B$2</f>
        <v>4.2499999999989768E-4</v>
      </c>
      <c r="K211" s="4">
        <f t="shared" ref="K211" si="52">(H211/I211)*J211</f>
        <v>3.8935483870958368E-4</v>
      </c>
      <c r="L211" s="4">
        <v>24.786746354838709</v>
      </c>
    </row>
    <row r="213" spans="1:13" x14ac:dyDescent="0.25">
      <c r="A213" t="s">
        <v>189</v>
      </c>
      <c r="B213">
        <v>10.4</v>
      </c>
      <c r="C213">
        <v>18.2</v>
      </c>
      <c r="D213">
        <f t="shared" ref="D213:D222" si="53">$C$2-$C$1</f>
        <v>3.489999999999327E-4</v>
      </c>
      <c r="E213" s="3">
        <f t="shared" ref="E213:E222" si="54">(B213/C213)*D213</f>
        <v>1.9942857142853299E-4</v>
      </c>
      <c r="F213" s="2">
        <f t="shared" ref="F213:F222" si="55">$C$1+E213</f>
        <v>120.99840242857144</v>
      </c>
      <c r="H213">
        <v>14.2</v>
      </c>
      <c r="I213">
        <v>15.5</v>
      </c>
      <c r="J213">
        <f t="shared" ref="J213" si="56">$B$1-$B$2</f>
        <v>4.2499999999989768E-4</v>
      </c>
      <c r="K213" s="4">
        <f t="shared" ref="K213" si="57">(H213/I213)*J213</f>
        <v>3.8935483870958368E-4</v>
      </c>
      <c r="L213" s="4">
        <f t="shared" ref="L213" si="58">$B$2+K213</f>
        <v>24.786746354838709</v>
      </c>
      <c r="M213">
        <v>9</v>
      </c>
    </row>
    <row r="214" spans="1:13" x14ac:dyDescent="0.25">
      <c r="A214" t="s">
        <v>190</v>
      </c>
      <c r="B214">
        <f t="shared" ref="B214:B220" si="59">$B$222+$G$222*M214</f>
        <v>9.8666666666666671</v>
      </c>
      <c r="C214">
        <v>18.2</v>
      </c>
      <c r="D214">
        <f t="shared" si="53"/>
        <v>3.489999999999327E-4</v>
      </c>
      <c r="E214" s="3">
        <f t="shared" si="54"/>
        <v>1.8920146520142874E-4</v>
      </c>
      <c r="F214" s="2">
        <f t="shared" si="55"/>
        <v>120.99839220146521</v>
      </c>
      <c r="L214" s="4">
        <v>24.786746354838709</v>
      </c>
      <c r="M214">
        <v>8</v>
      </c>
    </row>
    <row r="215" spans="1:13" x14ac:dyDescent="0.25">
      <c r="A215" t="s">
        <v>191</v>
      </c>
      <c r="B215">
        <f t="shared" si="59"/>
        <v>9.3333333333333339</v>
      </c>
      <c r="C215">
        <v>18.2</v>
      </c>
      <c r="D215">
        <f t="shared" si="53"/>
        <v>3.489999999999327E-4</v>
      </c>
      <c r="E215" s="3">
        <f t="shared" si="54"/>
        <v>1.7897435897432448E-4</v>
      </c>
      <c r="F215" s="2">
        <f t="shared" si="55"/>
        <v>120.99838197435898</v>
      </c>
      <c r="L215" s="4">
        <v>24.786746354838709</v>
      </c>
      <c r="M215">
        <v>7</v>
      </c>
    </row>
    <row r="216" spans="1:13" x14ac:dyDescent="0.25">
      <c r="A216" t="s">
        <v>192</v>
      </c>
      <c r="B216">
        <f t="shared" si="59"/>
        <v>8.8000000000000007</v>
      </c>
      <c r="C216">
        <v>18.2</v>
      </c>
      <c r="D216">
        <f t="shared" si="53"/>
        <v>3.489999999999327E-4</v>
      </c>
      <c r="E216" s="3">
        <f t="shared" si="54"/>
        <v>1.6874725274722022E-4</v>
      </c>
      <c r="F216" s="2">
        <f t="shared" si="55"/>
        <v>120.99837174725275</v>
      </c>
      <c r="L216" s="4">
        <v>24.786746354838709</v>
      </c>
      <c r="M216">
        <v>6</v>
      </c>
    </row>
    <row r="217" spans="1:13" x14ac:dyDescent="0.25">
      <c r="A217" t="s">
        <v>193</v>
      </c>
      <c r="B217">
        <f t="shared" si="59"/>
        <v>8.2666666666666657</v>
      </c>
      <c r="C217">
        <v>18.2</v>
      </c>
      <c r="D217">
        <f t="shared" si="53"/>
        <v>3.489999999999327E-4</v>
      </c>
      <c r="E217" s="3">
        <f t="shared" si="54"/>
        <v>1.5852014652011594E-4</v>
      </c>
      <c r="F217" s="2">
        <f t="shared" si="55"/>
        <v>120.99836152014652</v>
      </c>
      <c r="L217" s="4">
        <v>24.786746354838709</v>
      </c>
      <c r="M217">
        <v>5</v>
      </c>
    </row>
    <row r="218" spans="1:13" x14ac:dyDescent="0.25">
      <c r="A218" t="s">
        <v>194</v>
      </c>
      <c r="B218">
        <f t="shared" si="59"/>
        <v>7.7333333333333334</v>
      </c>
      <c r="C218">
        <v>18.2</v>
      </c>
      <c r="D218">
        <f t="shared" si="53"/>
        <v>3.489999999999327E-4</v>
      </c>
      <c r="E218" s="3">
        <f t="shared" si="54"/>
        <v>1.4829304029301171E-4</v>
      </c>
      <c r="F218" s="2">
        <f t="shared" si="55"/>
        <v>120.9983512930403</v>
      </c>
      <c r="L218" s="4">
        <v>24.786746354838709</v>
      </c>
      <c r="M218">
        <v>4</v>
      </c>
    </row>
    <row r="219" spans="1:13" x14ac:dyDescent="0.25">
      <c r="A219" t="s">
        <v>195</v>
      </c>
      <c r="B219">
        <f t="shared" si="59"/>
        <v>7.2</v>
      </c>
      <c r="C219">
        <v>18.2</v>
      </c>
      <c r="D219">
        <f t="shared" si="53"/>
        <v>3.489999999999327E-4</v>
      </c>
      <c r="E219" s="3">
        <f t="shared" si="54"/>
        <v>1.3806593406590745E-4</v>
      </c>
      <c r="F219" s="2">
        <f t="shared" si="55"/>
        <v>120.99834106593407</v>
      </c>
      <c r="L219" s="4">
        <v>24.786746354838709</v>
      </c>
      <c r="M219">
        <v>3</v>
      </c>
    </row>
    <row r="220" spans="1:13" x14ac:dyDescent="0.25">
      <c r="A220" t="s">
        <v>196</v>
      </c>
      <c r="B220">
        <f t="shared" si="59"/>
        <v>6.6666666666666661</v>
      </c>
      <c r="C220">
        <v>18.2</v>
      </c>
      <c r="D220">
        <f t="shared" si="53"/>
        <v>3.489999999999327E-4</v>
      </c>
      <c r="E220" s="3">
        <f t="shared" si="54"/>
        <v>1.2783882783880317E-4</v>
      </c>
      <c r="F220" s="2">
        <f t="shared" si="55"/>
        <v>120.99833083882784</v>
      </c>
      <c r="L220" s="4">
        <v>24.786746354838709</v>
      </c>
      <c r="M220">
        <v>2</v>
      </c>
    </row>
    <row r="221" spans="1:13" x14ac:dyDescent="0.25">
      <c r="A221" t="s">
        <v>197</v>
      </c>
      <c r="B221">
        <f>$B$222+$G$222*M221</f>
        <v>6.1333333333333329</v>
      </c>
      <c r="C221">
        <v>18.2</v>
      </c>
      <c r="D221">
        <f t="shared" si="53"/>
        <v>3.489999999999327E-4</v>
      </c>
      <c r="E221" s="3">
        <f t="shared" si="54"/>
        <v>1.1761172161169893E-4</v>
      </c>
      <c r="F221" s="2">
        <f t="shared" si="55"/>
        <v>120.99832061172161</v>
      </c>
      <c r="L221" s="4">
        <v>24.786746354838709</v>
      </c>
      <c r="M221">
        <v>1</v>
      </c>
    </row>
    <row r="222" spans="1:13" x14ac:dyDescent="0.25">
      <c r="A222" t="s">
        <v>198</v>
      </c>
      <c r="B222">
        <v>5.6</v>
      </c>
      <c r="C222">
        <v>18.2</v>
      </c>
      <c r="D222">
        <f t="shared" si="53"/>
        <v>3.489999999999327E-4</v>
      </c>
      <c r="E222" s="3">
        <f t="shared" si="54"/>
        <v>1.0738461538459468E-4</v>
      </c>
      <c r="F222" s="2">
        <f t="shared" si="55"/>
        <v>120.99831038461539</v>
      </c>
      <c r="G222">
        <f>(B213-B222)/9</f>
        <v>0.53333333333333344</v>
      </c>
      <c r="H222">
        <v>14.2</v>
      </c>
      <c r="I222">
        <v>15.5</v>
      </c>
      <c r="J222">
        <f t="shared" ref="J222" si="60">$B$1-$B$2</f>
        <v>4.2499999999989768E-4</v>
      </c>
      <c r="K222" s="4">
        <f t="shared" ref="K222" si="61">(H222/I222)*J222</f>
        <v>3.8935483870958368E-4</v>
      </c>
      <c r="L222" s="4">
        <v>24.786746354838709</v>
      </c>
    </row>
    <row r="224" spans="1:13" x14ac:dyDescent="0.25">
      <c r="A224" t="s">
        <v>199</v>
      </c>
      <c r="B224">
        <v>4.7</v>
      </c>
      <c r="C224">
        <v>18.2</v>
      </c>
      <c r="D224">
        <f t="shared" ref="D224:D226" si="62">$C$2-$C$1</f>
        <v>3.489999999999327E-4</v>
      </c>
      <c r="E224" s="3">
        <f t="shared" ref="E224:E226" si="63">(B224/C224)*D224</f>
        <v>9.0126373626356251E-5</v>
      </c>
      <c r="F224" s="2">
        <f t="shared" ref="F224:F226" si="64">$C$1+E224</f>
        <v>120.99829312637362</v>
      </c>
      <c r="H224">
        <v>14.2</v>
      </c>
      <c r="I224">
        <v>15.5</v>
      </c>
      <c r="J224">
        <f t="shared" ref="J224" si="65">$B$1-$B$2</f>
        <v>4.2499999999989768E-4</v>
      </c>
      <c r="K224" s="4">
        <f t="shared" ref="K224" si="66">(H224/I224)*J224</f>
        <v>3.8935483870958368E-4</v>
      </c>
      <c r="L224" s="4">
        <f t="shared" ref="L224" si="67">$B$2+K224</f>
        <v>24.786746354838709</v>
      </c>
    </row>
    <row r="225" spans="1:13" x14ac:dyDescent="0.25">
      <c r="A225" t="s">
        <v>200</v>
      </c>
      <c r="B225">
        <f>$B$226+$G$226*M225</f>
        <v>4.0999999999999996</v>
      </c>
      <c r="C225">
        <v>18.2</v>
      </c>
      <c r="D225">
        <f t="shared" si="62"/>
        <v>3.489999999999327E-4</v>
      </c>
      <c r="E225" s="3">
        <f t="shared" si="63"/>
        <v>7.8620879120863945E-5</v>
      </c>
      <c r="F225" s="2">
        <f t="shared" si="64"/>
        <v>120.99828162087913</v>
      </c>
      <c r="L225" s="4">
        <v>24.786746354838709</v>
      </c>
      <c r="M225">
        <v>1</v>
      </c>
    </row>
    <row r="226" spans="1:13" x14ac:dyDescent="0.25">
      <c r="A226" t="s">
        <v>201</v>
      </c>
      <c r="B226">
        <v>3.5</v>
      </c>
      <c r="C226">
        <v>18.2</v>
      </c>
      <c r="D226">
        <f t="shared" si="62"/>
        <v>3.489999999999327E-4</v>
      </c>
      <c r="E226" s="3">
        <f t="shared" si="63"/>
        <v>6.711538461537168E-5</v>
      </c>
      <c r="F226" s="2">
        <f t="shared" si="64"/>
        <v>120.99827011538461</v>
      </c>
      <c r="G226">
        <f>(B224-B226)/2</f>
        <v>0.60000000000000009</v>
      </c>
      <c r="H226">
        <v>14.2</v>
      </c>
      <c r="I226">
        <v>15.5</v>
      </c>
      <c r="J226">
        <f t="shared" ref="J226" si="68">$B$1-$B$2</f>
        <v>4.2499999999989768E-4</v>
      </c>
      <c r="K226" s="4">
        <f t="shared" ref="K226" si="69">(H226/I226)*J226</f>
        <v>3.8935483870958368E-4</v>
      </c>
      <c r="L226" s="4">
        <f t="shared" ref="L226" si="70">$B$2+K226</f>
        <v>24.786746354838709</v>
      </c>
    </row>
    <row r="228" spans="1:13" x14ac:dyDescent="0.25">
      <c r="L228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2014-12-19T05:42:50Z</dcterms:modified>
</cp:coreProperties>
</file>