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Imperial College London\School Work\Year 4\Advanced Process Optimisation\Project\"/>
    </mc:Choice>
  </mc:AlternateContent>
  <xr:revisionPtr revIDLastSave="263" documentId="8_{54E9388B-7918-4662-9941-0F89BA9963D4}" xr6:coauthVersionLast="45" xr6:coauthVersionMax="45" xr10:uidLastSave="{819F8A53-126D-4ECD-9D92-F5C197FEC32A}"/>
  <bookViews>
    <workbookView xWindow="-120" yWindow="-120" windowWidth="29040" windowHeight="16440" xr2:uid="{A3056EDA-ED5C-45D8-90CA-FFBB2EDFAE2C}"/>
  </bookViews>
  <sheets>
    <sheet name="CAG needed" sheetId="2" r:id="rId1"/>
    <sheet name="Full CA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" i="2" l="1"/>
  <c r="Y3" i="2"/>
  <c r="X3" i="2"/>
  <c r="W3" i="2"/>
  <c r="S3" i="2"/>
  <c r="R3" i="2"/>
  <c r="V3" i="2"/>
  <c r="U3" i="2"/>
  <c r="T3" i="2"/>
  <c r="Q3" i="2"/>
  <c r="P3" i="2"/>
  <c r="O3" i="2"/>
  <c r="N3" i="2"/>
</calcChain>
</file>

<file path=xl/sharedStrings.xml><?xml version="1.0" encoding="utf-8"?>
<sst xmlns="http://schemas.openxmlformats.org/spreadsheetml/2006/main" count="396" uniqueCount="124">
  <si>
    <t>CH</t>
  </si>
  <si>
    <t>C</t>
  </si>
  <si>
    <t>ACH</t>
  </si>
  <si>
    <t>AC</t>
  </si>
  <si>
    <t>ACCH</t>
  </si>
  <si>
    <t>OH</t>
  </si>
  <si>
    <t>ACOH</t>
  </si>
  <si>
    <t>CHO</t>
  </si>
  <si>
    <t>HCOO</t>
  </si>
  <si>
    <t>CHNH</t>
  </si>
  <si>
    <t>COOH</t>
  </si>
  <si>
    <t>I</t>
  </si>
  <si>
    <t>ACF</t>
  </si>
  <si>
    <t>tb1k</t>
  </si>
  <si>
    <t>tc1k</t>
  </si>
  <si>
    <t>pc1k</t>
  </si>
  <si>
    <t>hv1k</t>
  </si>
  <si>
    <t>Property</t>
  </si>
  <si>
    <t>X</t>
  </si>
  <si>
    <t>(1)*</t>
  </si>
  <si>
    <t>(4)*</t>
  </si>
  <si>
    <t>CHCl</t>
  </si>
  <si>
    <t>CCl</t>
  </si>
  <si>
    <t>ACCl</t>
  </si>
  <si>
    <t>CHN02</t>
  </si>
  <si>
    <t>(2)*</t>
  </si>
  <si>
    <t>Br</t>
  </si>
  <si>
    <t>(3)*</t>
  </si>
  <si>
    <t>CF</t>
  </si>
  <si>
    <t>COO</t>
  </si>
  <si>
    <t>HCClF</t>
  </si>
  <si>
    <t>CHS</t>
  </si>
  <si>
    <r>
      <t>CH</t>
    </r>
    <r>
      <rPr>
        <sz val="11"/>
        <color theme="1"/>
        <rFont val="Calibri"/>
        <family val="2"/>
        <scheme val="minor"/>
      </rPr>
      <t>3</t>
    </r>
  </si>
  <si>
    <r>
      <t>CH</t>
    </r>
    <r>
      <rPr>
        <sz val="11"/>
        <color theme="1"/>
        <rFont val="Calibri"/>
        <family val="2"/>
        <scheme val="minor"/>
      </rPr>
      <t>2</t>
    </r>
  </si>
  <si>
    <r>
      <t>CH</t>
    </r>
    <r>
      <rPr>
        <sz val="11"/>
        <color theme="1"/>
        <rFont val="Calibri"/>
        <family val="2"/>
        <scheme val="minor"/>
      </rPr>
      <t>2-CH</t>
    </r>
  </si>
  <si>
    <r>
      <t>CH</t>
    </r>
    <r>
      <rPr>
        <sz val="11"/>
        <color theme="1"/>
        <rFont val="Calibri"/>
        <family val="2"/>
        <scheme val="minor"/>
      </rPr>
      <t>-CH</t>
    </r>
  </si>
  <si>
    <r>
      <t>CH</t>
    </r>
    <r>
      <rPr>
        <sz val="11"/>
        <color theme="1"/>
        <rFont val="Calibri"/>
        <family val="2"/>
        <scheme val="minor"/>
      </rPr>
      <t>2-C</t>
    </r>
  </si>
  <si>
    <r>
      <t>CH</t>
    </r>
    <r>
      <rPr>
        <sz val="11"/>
        <color theme="1"/>
        <rFont val="Calibri"/>
        <family val="2"/>
        <scheme val="minor"/>
      </rPr>
      <t>-C</t>
    </r>
  </si>
  <si>
    <r>
      <t>C</t>
    </r>
    <r>
      <rPr>
        <sz val="11"/>
        <color theme="1"/>
        <rFont val="Calibri"/>
        <family val="2"/>
        <scheme val="minor"/>
      </rPr>
      <t>-C</t>
    </r>
  </si>
  <si>
    <r>
      <t>ACCH</t>
    </r>
    <r>
      <rPr>
        <sz val="11"/>
        <color theme="1"/>
        <rFont val="Calibri"/>
        <family val="2"/>
        <scheme val="minor"/>
      </rPr>
      <t>3</t>
    </r>
  </si>
  <si>
    <r>
      <t>ACCH</t>
    </r>
    <r>
      <rPr>
        <sz val="11"/>
        <color theme="1"/>
        <rFont val="Calibri"/>
        <family val="2"/>
        <scheme val="minor"/>
      </rPr>
      <t>2</t>
    </r>
  </si>
  <si>
    <r>
      <t>CH</t>
    </r>
    <r>
      <rPr>
        <sz val="11"/>
        <color theme="1"/>
        <rFont val="Calibri"/>
        <family val="2"/>
        <scheme val="minor"/>
      </rPr>
      <t>3CO</t>
    </r>
  </si>
  <si>
    <r>
      <t>CH</t>
    </r>
    <r>
      <rPr>
        <sz val="11"/>
        <color theme="1"/>
        <rFont val="Calibri"/>
        <family val="2"/>
        <scheme val="minor"/>
      </rPr>
      <t>2CO</t>
    </r>
  </si>
  <si>
    <r>
      <t>CH</t>
    </r>
    <r>
      <rPr>
        <sz val="11"/>
        <color theme="1"/>
        <rFont val="Calibri"/>
        <family val="2"/>
        <scheme val="minor"/>
      </rPr>
      <t>3COO</t>
    </r>
  </si>
  <si>
    <r>
      <t>CH</t>
    </r>
    <r>
      <rPr>
        <sz val="11"/>
        <color theme="1"/>
        <rFont val="Calibri"/>
        <family val="2"/>
        <scheme val="minor"/>
      </rPr>
      <t>2COO</t>
    </r>
  </si>
  <si>
    <r>
      <t>CH</t>
    </r>
    <r>
      <rPr>
        <sz val="11"/>
        <color theme="1"/>
        <rFont val="Calibri"/>
        <family val="2"/>
        <scheme val="minor"/>
      </rPr>
      <t>3O</t>
    </r>
  </si>
  <si>
    <r>
      <t>CH</t>
    </r>
    <r>
      <rPr>
        <sz val="11"/>
        <color theme="1"/>
        <rFont val="Calibri"/>
        <family val="2"/>
        <scheme val="minor"/>
      </rPr>
      <t>2O</t>
    </r>
  </si>
  <si>
    <r>
      <t>FCH</t>
    </r>
    <r>
      <rPr>
        <sz val="11"/>
        <color theme="1"/>
        <rFont val="Calibri"/>
        <family val="2"/>
        <scheme val="minor"/>
      </rPr>
      <t>2O</t>
    </r>
  </si>
  <si>
    <r>
      <t>CH</t>
    </r>
    <r>
      <rPr>
        <sz val="11"/>
        <color theme="1"/>
        <rFont val="Calibri"/>
        <family val="2"/>
        <scheme val="minor"/>
      </rPr>
      <t>2NH2</t>
    </r>
  </si>
  <si>
    <r>
      <t>CHNH</t>
    </r>
    <r>
      <rPr>
        <sz val="11"/>
        <color theme="1"/>
        <rFont val="Calibri"/>
        <family val="2"/>
        <scheme val="minor"/>
      </rPr>
      <t>2</t>
    </r>
  </si>
  <si>
    <r>
      <t>CH</t>
    </r>
    <r>
      <rPr>
        <sz val="11"/>
        <color theme="1"/>
        <rFont val="Calibri"/>
        <family val="2"/>
        <scheme val="minor"/>
      </rPr>
      <t>3NH</t>
    </r>
  </si>
  <si>
    <r>
      <t>CH</t>
    </r>
    <r>
      <rPr>
        <sz val="11"/>
        <color theme="1"/>
        <rFont val="Calibri"/>
        <family val="2"/>
        <scheme val="minor"/>
      </rPr>
      <t>2NH</t>
    </r>
  </si>
  <si>
    <r>
      <t>CH</t>
    </r>
    <r>
      <rPr>
        <sz val="11"/>
        <color theme="1"/>
        <rFont val="Calibri"/>
        <family val="2"/>
        <scheme val="minor"/>
      </rPr>
      <t>3N</t>
    </r>
  </si>
  <si>
    <r>
      <t>CH</t>
    </r>
    <r>
      <rPr>
        <sz val="11"/>
        <color theme="1"/>
        <rFont val="Calibri"/>
        <family val="2"/>
        <scheme val="minor"/>
      </rPr>
      <t>2N</t>
    </r>
  </si>
  <si>
    <r>
      <t>ACNH</t>
    </r>
    <r>
      <rPr>
        <sz val="11"/>
        <color theme="1"/>
        <rFont val="Calibri"/>
        <family val="2"/>
        <scheme val="minor"/>
      </rPr>
      <t>2</t>
    </r>
  </si>
  <si>
    <r>
      <t>C</t>
    </r>
    <r>
      <rPr>
        <sz val="11"/>
        <color theme="1"/>
        <rFont val="Calibri"/>
        <family val="2"/>
        <scheme val="minor"/>
      </rPr>
      <t>5H4N</t>
    </r>
  </si>
  <si>
    <r>
      <t>C</t>
    </r>
    <r>
      <rPr>
        <sz val="11"/>
        <color theme="1"/>
        <rFont val="Calibri"/>
        <family val="2"/>
        <scheme val="minor"/>
      </rPr>
      <t>5H3N</t>
    </r>
  </si>
  <si>
    <r>
      <t>CH</t>
    </r>
    <r>
      <rPr>
        <sz val="11"/>
        <color theme="1"/>
        <rFont val="Calibri"/>
        <family val="2"/>
        <scheme val="minor"/>
      </rPr>
      <t>2CN</t>
    </r>
  </si>
  <si>
    <r>
      <t>CH</t>
    </r>
    <r>
      <rPr>
        <sz val="11"/>
        <color theme="1"/>
        <rFont val="Calibri"/>
        <family val="2"/>
        <scheme val="minor"/>
      </rPr>
      <t>2Cl</t>
    </r>
  </si>
  <si>
    <r>
      <t>CHCl</t>
    </r>
    <r>
      <rPr>
        <sz val="11"/>
        <color theme="1"/>
        <rFont val="Calibri"/>
        <family val="2"/>
        <scheme val="minor"/>
      </rPr>
      <t>2</t>
    </r>
  </si>
  <si>
    <r>
      <t>CCl</t>
    </r>
    <r>
      <rPr>
        <sz val="11"/>
        <color theme="1"/>
        <rFont val="Calibri"/>
        <family val="2"/>
        <scheme val="minor"/>
      </rPr>
      <t>3</t>
    </r>
  </si>
  <si>
    <r>
      <t>CCl</t>
    </r>
    <r>
      <rPr>
        <sz val="11"/>
        <color theme="1"/>
        <rFont val="Calibri"/>
        <family val="2"/>
        <scheme val="minor"/>
      </rPr>
      <t>2</t>
    </r>
  </si>
  <si>
    <r>
      <t>CH</t>
    </r>
    <r>
      <rPr>
        <sz val="11"/>
        <color theme="1"/>
        <rFont val="Calibri"/>
        <family val="2"/>
        <scheme val="minor"/>
      </rPr>
      <t>2N02</t>
    </r>
  </si>
  <si>
    <r>
      <t>ACNO</t>
    </r>
    <r>
      <rPr>
        <sz val="11"/>
        <color theme="1"/>
        <rFont val="Calibri"/>
        <family val="2"/>
        <scheme val="minor"/>
      </rPr>
      <t>2</t>
    </r>
  </si>
  <si>
    <r>
      <t>CH</t>
    </r>
    <r>
      <rPr>
        <sz val="11"/>
        <color theme="1"/>
        <rFont val="Calibri"/>
        <family val="2"/>
        <scheme val="minor"/>
      </rPr>
      <t>2SH</t>
    </r>
  </si>
  <si>
    <r>
      <t>Cl</t>
    </r>
    <r>
      <rPr>
        <sz val="11"/>
        <color theme="1"/>
        <rFont val="Calibri"/>
        <family val="2"/>
        <scheme val="minor"/>
      </rPr>
      <t>—(C-C)</t>
    </r>
  </si>
  <si>
    <r>
      <t>HCON(CH</t>
    </r>
    <r>
      <rPr>
        <sz val="11"/>
        <color theme="1"/>
        <rFont val="Calibri"/>
        <family val="2"/>
        <scheme val="minor"/>
      </rPr>
      <t>2)2</t>
    </r>
  </si>
  <si>
    <r>
      <t>CF</t>
    </r>
    <r>
      <rPr>
        <sz val="11"/>
        <color theme="1"/>
        <rFont val="Calibri"/>
        <family val="2"/>
        <scheme val="minor"/>
      </rPr>
      <t>3</t>
    </r>
  </si>
  <si>
    <r>
      <t>CF</t>
    </r>
    <r>
      <rPr>
        <sz val="11"/>
        <color theme="1"/>
        <rFont val="Calibri"/>
        <family val="2"/>
        <scheme val="minor"/>
      </rPr>
      <t>2</t>
    </r>
  </si>
  <si>
    <r>
      <t>CCl</t>
    </r>
    <r>
      <rPr>
        <sz val="11"/>
        <color theme="1"/>
        <rFont val="Calibri"/>
        <family val="2"/>
        <scheme val="minor"/>
      </rPr>
      <t>2F</t>
    </r>
  </si>
  <si>
    <r>
      <t>CClF</t>
    </r>
    <r>
      <rPr>
        <sz val="11"/>
        <color theme="1"/>
        <rFont val="Calibri"/>
        <family val="2"/>
        <scheme val="minor"/>
      </rPr>
      <t>2</t>
    </r>
  </si>
  <si>
    <r>
      <t>F</t>
    </r>
    <r>
      <rPr>
        <i/>
        <sz val="11"/>
        <color theme="1"/>
        <rFont val="Calibri"/>
        <family val="2"/>
        <scheme val="minor"/>
      </rPr>
      <t>Special</t>
    </r>
  </si>
  <si>
    <r>
      <t>CONH</t>
    </r>
    <r>
      <rPr>
        <sz val="11"/>
        <color theme="1"/>
        <rFont val="Calibri"/>
        <family val="2"/>
        <scheme val="minor"/>
      </rPr>
      <t>2</t>
    </r>
  </si>
  <si>
    <r>
      <t>CONHCH</t>
    </r>
    <r>
      <rPr>
        <sz val="11"/>
        <color theme="1"/>
        <rFont val="Calibri"/>
        <family val="2"/>
        <scheme val="minor"/>
      </rPr>
      <t>3</t>
    </r>
  </si>
  <si>
    <r>
      <t>CONHCH</t>
    </r>
    <r>
      <rPr>
        <sz val="11"/>
        <color theme="1"/>
        <rFont val="Calibri"/>
        <family val="2"/>
        <scheme val="minor"/>
      </rPr>
      <t>2</t>
    </r>
  </si>
  <si>
    <r>
      <t>CON(CH</t>
    </r>
    <r>
      <rPr>
        <sz val="11"/>
        <color theme="1"/>
        <rFont val="Calibri"/>
        <family val="2"/>
        <scheme val="minor"/>
      </rPr>
      <t>3)2</t>
    </r>
  </si>
  <si>
    <r>
      <t>CONCH</t>
    </r>
    <r>
      <rPr>
        <sz val="11"/>
        <color theme="1"/>
        <rFont val="Calibri"/>
        <family val="2"/>
        <scheme val="minor"/>
      </rPr>
      <t>2CH2</t>
    </r>
  </si>
  <si>
    <r>
      <t>CON(CH</t>
    </r>
    <r>
      <rPr>
        <sz val="11"/>
        <color theme="1"/>
        <rFont val="Calibri"/>
        <family val="2"/>
        <scheme val="minor"/>
      </rPr>
      <t>2)2</t>
    </r>
  </si>
  <si>
    <r>
      <t>C</t>
    </r>
    <r>
      <rPr>
        <sz val="11"/>
        <color theme="1"/>
        <rFont val="Calibri"/>
        <family val="2"/>
        <scheme val="minor"/>
      </rPr>
      <t>2H5O2</t>
    </r>
  </si>
  <si>
    <r>
      <t>C</t>
    </r>
    <r>
      <rPr>
        <sz val="11"/>
        <color theme="1"/>
        <rFont val="Calibri"/>
        <family val="2"/>
        <scheme val="minor"/>
      </rPr>
      <t>2H4O2</t>
    </r>
  </si>
  <si>
    <r>
      <t>CH</t>
    </r>
    <r>
      <rPr>
        <sz val="11"/>
        <color theme="1"/>
        <rFont val="Calibri"/>
        <family val="2"/>
        <scheme val="minor"/>
      </rPr>
      <t>3S</t>
    </r>
  </si>
  <si>
    <r>
      <t>CH</t>
    </r>
    <r>
      <rPr>
        <sz val="11"/>
        <color theme="1"/>
        <rFont val="Calibri"/>
        <family val="2"/>
        <scheme val="minor"/>
      </rPr>
      <t>2S</t>
    </r>
  </si>
  <si>
    <r>
      <t>C</t>
    </r>
    <r>
      <rPr>
        <sz val="11"/>
        <color theme="1"/>
        <rFont val="Calibri"/>
        <family val="2"/>
        <scheme val="minor"/>
      </rPr>
      <t>4H3S</t>
    </r>
  </si>
  <si>
    <r>
      <t>C</t>
    </r>
    <r>
      <rPr>
        <sz val="11"/>
        <color theme="1"/>
        <rFont val="Calibri"/>
        <family val="2"/>
        <scheme val="minor"/>
      </rPr>
      <t>4H2S</t>
    </r>
  </si>
  <si>
    <t>units</t>
  </si>
  <si>
    <t>valency</t>
  </si>
  <si>
    <t>tfp1k</t>
  </si>
  <si>
    <t>vc1k</t>
  </si>
  <si>
    <t>w1k</t>
  </si>
  <si>
    <t>hf1k</t>
  </si>
  <si>
    <t>gf1k</t>
  </si>
  <si>
    <t>v1k</t>
  </si>
  <si>
    <t>cpa1k</t>
  </si>
  <si>
    <t>cpb1k</t>
  </si>
  <si>
    <t>cpc1k</t>
  </si>
  <si>
    <t>k</t>
  </si>
  <si>
    <t>bar^0.5</t>
  </si>
  <si>
    <t>m^3kmol^-1</t>
  </si>
  <si>
    <t>kjmol^-1</t>
  </si>
  <si>
    <t>cm^3mol^-1</t>
  </si>
  <si>
    <t>jmol^-1k^-1</t>
  </si>
  <si>
    <r>
      <t>CH</t>
    </r>
    <r>
      <rPr>
        <sz val="11"/>
        <color theme="1"/>
        <rFont val="Calibri"/>
        <family val="2"/>
        <scheme val="minor"/>
      </rPr>
      <t>2-C-CH</t>
    </r>
  </si>
  <si>
    <r>
      <t>CH</t>
    </r>
    <r>
      <rPr>
        <sz val="11"/>
        <color theme="1"/>
        <rFont val="Calibri"/>
        <family val="2"/>
        <scheme val="minor"/>
      </rPr>
      <t>-O</t>
    </r>
  </si>
  <si>
    <t>CH2--CH</t>
  </si>
  <si>
    <t>CH2--C</t>
  </si>
  <si>
    <t>CH--CH</t>
  </si>
  <si>
    <t>CH--C</t>
  </si>
  <si>
    <t>C--C</t>
  </si>
  <si>
    <t>CH2--C--CH</t>
  </si>
  <si>
    <t>CH---C</t>
  </si>
  <si>
    <t>type</t>
  </si>
  <si>
    <t>Tcrit</t>
  </si>
  <si>
    <t>Tb</t>
  </si>
  <si>
    <t>n</t>
  </si>
  <si>
    <t>Pcrit</t>
  </si>
  <si>
    <t>h</t>
  </si>
  <si>
    <t>g</t>
  </si>
  <si>
    <t>Tbr</t>
  </si>
  <si>
    <t>Tr_e</t>
  </si>
  <si>
    <t>Tr_c</t>
  </si>
  <si>
    <t>Pvpr_e</t>
  </si>
  <si>
    <t>Pvpr_c</t>
  </si>
  <si>
    <t>Pvp_e</t>
  </si>
  <si>
    <t>Pvp_c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</si>
</sst>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vertical="center" wrapText="1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11" xfId="0" applyFont="1" applyBorder="1" applyAlignment="1">
      <alignment vertical="center" wrapText="1"/>
    </xf>
    <xf numFmtId="0" fontId="0" fillId="0" borderId="12" xfId="0" applyFont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0" fillId="0" borderId="14" xfId="0" applyFont="1" applyBorder="1" applyAlignment="1">
      <alignment vertical="center" wrapText="1"/>
    </xf>
    <xf numFmtId="0" fontId="0" fillId="0" borderId="15" xfId="0" applyFont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F8A52-8600-4165-B276-756AD6606234}">
  <dimension ref="A1:AW36"/>
  <sheetViews>
    <sheetView tabSelected="1" zoomScale="130" zoomScaleNormal="130" workbookViewId="0">
      <selection activeCell="K33" sqref="K33"/>
    </sheetView>
  </sheetViews>
  <sheetFormatPr defaultRowHeight="15" x14ac:dyDescent="0.25"/>
  <cols>
    <col min="1" max="1" width="9" style="1" bestFit="1" customWidth="1"/>
    <col min="2" max="3" width="6.7109375" style="1" customWidth="1"/>
    <col min="4" max="11" width="9.28515625" style="1" bestFit="1" customWidth="1"/>
    <col min="12" max="13" width="9.140625" style="1"/>
    <col min="14" max="16" width="12.5703125" style="1" bestFit="1" customWidth="1"/>
    <col min="17" max="17" width="11.42578125" style="1" bestFit="1" customWidth="1"/>
    <col min="18" max="19" width="11.42578125" style="1" customWidth="1"/>
    <col min="20" max="22" width="12.5703125" style="1" bestFit="1" customWidth="1"/>
    <col min="23" max="23" width="13.28515625" style="1" bestFit="1" customWidth="1"/>
    <col min="24" max="26" width="12.5703125" style="1" bestFit="1" customWidth="1"/>
    <col min="27" max="16384" width="9.140625" style="1"/>
  </cols>
  <sheetData>
    <row r="1" spans="1:49" x14ac:dyDescent="0.25">
      <c r="A1" s="3" t="s">
        <v>17</v>
      </c>
      <c r="B1" s="4" t="s">
        <v>85</v>
      </c>
      <c r="C1" s="4" t="s">
        <v>110</v>
      </c>
      <c r="D1" s="4" t="s">
        <v>13</v>
      </c>
      <c r="E1" s="4" t="s">
        <v>14</v>
      </c>
      <c r="F1" s="4" t="s">
        <v>15</v>
      </c>
      <c r="G1" s="4" t="s">
        <v>88</v>
      </c>
      <c r="H1" s="4" t="s">
        <v>16</v>
      </c>
      <c r="I1" s="4" t="s">
        <v>92</v>
      </c>
      <c r="J1" s="4" t="s">
        <v>93</v>
      </c>
      <c r="K1" s="5" t="s">
        <v>94</v>
      </c>
      <c r="M1" s="22" t="s">
        <v>113</v>
      </c>
      <c r="N1" s="22" t="s">
        <v>111</v>
      </c>
      <c r="O1" s="22" t="s">
        <v>112</v>
      </c>
      <c r="P1" s="22" t="s">
        <v>114</v>
      </c>
      <c r="Q1" s="22" t="s">
        <v>117</v>
      </c>
      <c r="R1" s="22" t="s">
        <v>118</v>
      </c>
      <c r="S1" s="22" t="s">
        <v>119</v>
      </c>
      <c r="T1" s="22" t="s">
        <v>115</v>
      </c>
      <c r="U1" s="22" t="s">
        <v>116</v>
      </c>
      <c r="V1" s="22" t="s">
        <v>95</v>
      </c>
      <c r="W1" s="22" t="s">
        <v>120</v>
      </c>
      <c r="X1" s="22" t="s">
        <v>121</v>
      </c>
      <c r="Y1" s="22" t="s">
        <v>122</v>
      </c>
      <c r="Z1" s="22" t="s">
        <v>123</v>
      </c>
    </row>
    <row r="2" spans="1:49" ht="15.75" thickBot="1" x14ac:dyDescent="0.3">
      <c r="A2" s="11" t="s">
        <v>84</v>
      </c>
      <c r="B2" s="12"/>
      <c r="C2" s="12"/>
      <c r="D2" s="12" t="s">
        <v>95</v>
      </c>
      <c r="E2" s="12" t="s">
        <v>95</v>
      </c>
      <c r="F2" s="12" t="s">
        <v>96</v>
      </c>
      <c r="G2" s="12"/>
      <c r="H2" s="12" t="s">
        <v>98</v>
      </c>
      <c r="I2" s="12" t="s">
        <v>100</v>
      </c>
      <c r="J2" s="12" t="s">
        <v>100</v>
      </c>
      <c r="K2" s="13" t="s">
        <v>100</v>
      </c>
    </row>
    <row r="3" spans="1:49" x14ac:dyDescent="0.25">
      <c r="A3" s="18" t="s">
        <v>32</v>
      </c>
      <c r="B3" s="14">
        <v>1</v>
      </c>
      <c r="C3" s="14">
        <v>1</v>
      </c>
      <c r="D3" s="9">
        <v>0.88939999999999997</v>
      </c>
      <c r="E3" s="9">
        <v>1.6780999999999999</v>
      </c>
      <c r="F3" s="9">
        <v>1.9900000000000001E-2</v>
      </c>
      <c r="G3" s="9">
        <v>0.29599999999999999</v>
      </c>
      <c r="H3" s="9">
        <v>4.1159999999999997</v>
      </c>
      <c r="I3" s="9">
        <v>35.115200000000002</v>
      </c>
      <c r="J3" s="9">
        <v>39.592300000000002</v>
      </c>
      <c r="K3" s="10">
        <v>-9.9231999999999996</v>
      </c>
      <c r="M3" s="23">
        <v>2</v>
      </c>
      <c r="N3" s="21">
        <f>181.128*LN(M3*E3)</f>
        <v>219.31148166771416</v>
      </c>
      <c r="O3" s="21">
        <f>204.359*LN(M3*D3)</f>
        <v>117.69831394319442</v>
      </c>
      <c r="P3" s="21">
        <f>(M3*F3+0.10022)^-2+1.3705</f>
        <v>52.376334026893659</v>
      </c>
      <c r="Q3" s="21">
        <f>O3/N3</f>
        <v>0.53667191999333119</v>
      </c>
      <c r="R3" s="21">
        <f>272/N3</f>
        <v>1.2402451432621111</v>
      </c>
      <c r="S3" s="21">
        <f>316/N3</f>
        <v>1.4408730340839231</v>
      </c>
      <c r="T3" s="21">
        <f>Q3*LN(P3/1.01325)/(1-Q3)</f>
        <v>4.569823090631318</v>
      </c>
      <c r="U3" s="21">
        <f>0.4835+0.4605*T3</f>
        <v>2.5879035332357216</v>
      </c>
      <c r="V3" s="21">
        <f>((T3/U3)-(1+Q3))/((3+Q3)*(1-Q3)^2)</f>
        <v>0.30184344873010865</v>
      </c>
      <c r="W3" s="21">
        <f>EXP(-($U$3/R3)*(1-R3^2+V3*(3+R3)*(1-R3)^3))</f>
        <v>3.1901256982109598</v>
      </c>
      <c r="X3" s="21">
        <f>EXP(-($U$3/S3)*(1-S3^2+V3*(3+S3)*(1-S3)^3))</f>
        <v>8.491627488206797</v>
      </c>
      <c r="Y3" s="21">
        <f>W3*P3</f>
        <v>167.08708915727459</v>
      </c>
      <c r="Z3" s="21">
        <f>X3*P3</f>
        <v>444.76031775427117</v>
      </c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</row>
    <row r="4" spans="1:49" x14ac:dyDescent="0.25">
      <c r="A4" s="19" t="s">
        <v>33</v>
      </c>
      <c r="B4" s="14">
        <v>2</v>
      </c>
      <c r="C4" s="14">
        <v>1</v>
      </c>
      <c r="D4" s="2">
        <v>0.92249999999999999</v>
      </c>
      <c r="E4" s="2">
        <v>3.492</v>
      </c>
      <c r="F4" s="2">
        <v>1.06E-2</v>
      </c>
      <c r="G4" s="2">
        <v>0.14699999999999999</v>
      </c>
      <c r="H4" s="2">
        <v>4.6500000000000004</v>
      </c>
      <c r="I4" s="2">
        <v>22.634599999999999</v>
      </c>
      <c r="J4" s="2">
        <v>45.093299999999999</v>
      </c>
      <c r="K4" s="6">
        <v>-15.7033</v>
      </c>
    </row>
    <row r="5" spans="1:49" x14ac:dyDescent="0.25">
      <c r="A5" s="19" t="s">
        <v>0</v>
      </c>
      <c r="B5" s="14">
        <v>3</v>
      </c>
      <c r="C5" s="14">
        <v>1</v>
      </c>
      <c r="D5" s="2">
        <v>0.60329999999999995</v>
      </c>
      <c r="E5" s="2">
        <v>4.0330000000000004</v>
      </c>
      <c r="F5" s="2">
        <v>1.2999999999999999E-3</v>
      </c>
      <c r="G5" s="2">
        <v>-7.0999999999999994E-2</v>
      </c>
      <c r="H5" s="2">
        <v>2.7709999999999999</v>
      </c>
      <c r="I5" s="2">
        <v>8.9271999999999991</v>
      </c>
      <c r="J5" s="2">
        <v>59.9786</v>
      </c>
      <c r="K5" s="6">
        <v>-29.514299999999999</v>
      </c>
    </row>
    <row r="6" spans="1:49" x14ac:dyDescent="0.25">
      <c r="A6" s="19" t="s">
        <v>1</v>
      </c>
      <c r="B6" s="14">
        <v>4</v>
      </c>
      <c r="C6" s="14">
        <v>1</v>
      </c>
      <c r="D6" s="2">
        <v>0.2878</v>
      </c>
      <c r="E6" s="2">
        <v>4.8822999999999999</v>
      </c>
      <c r="F6" s="2">
        <v>-1.04E-2</v>
      </c>
      <c r="G6" s="2">
        <v>-0.35099999999999998</v>
      </c>
      <c r="H6" s="2">
        <v>1.284</v>
      </c>
      <c r="I6" s="2">
        <v>0.34560000000000002</v>
      </c>
      <c r="J6" s="2">
        <v>74.036799999999999</v>
      </c>
      <c r="K6" s="6">
        <v>-45.787799999999997</v>
      </c>
    </row>
    <row r="7" spans="1:49" x14ac:dyDescent="0.25">
      <c r="A7" s="19" t="s">
        <v>103</v>
      </c>
      <c r="B7" s="14">
        <v>1</v>
      </c>
      <c r="C7" s="14">
        <v>2</v>
      </c>
      <c r="D7" s="2">
        <v>1.7827</v>
      </c>
      <c r="E7" s="2">
        <v>5.0145999999999997</v>
      </c>
      <c r="F7" s="2">
        <v>2.5000000000000001E-2</v>
      </c>
      <c r="G7" s="2">
        <v>0.40799999999999997</v>
      </c>
      <c r="H7" s="2">
        <v>6.7140000000000004</v>
      </c>
      <c r="I7" s="2">
        <v>49.250599999999999</v>
      </c>
      <c r="J7" s="2">
        <v>59.384</v>
      </c>
      <c r="K7" s="6">
        <v>-21.790800000000001</v>
      </c>
    </row>
    <row r="8" spans="1:49" x14ac:dyDescent="0.25">
      <c r="A8" s="19" t="s">
        <v>105</v>
      </c>
      <c r="B8" s="14">
        <v>2</v>
      </c>
      <c r="C8" s="14">
        <v>2</v>
      </c>
      <c r="D8" s="2">
        <v>1.8432999999999999</v>
      </c>
      <c r="E8" s="2">
        <v>7.3691000000000004</v>
      </c>
      <c r="F8" s="2">
        <v>1.7899999999999999E-2</v>
      </c>
      <c r="G8" s="2">
        <v>0.252</v>
      </c>
      <c r="H8" s="2">
        <v>7.37</v>
      </c>
      <c r="I8" s="2">
        <v>35.224800000000002</v>
      </c>
      <c r="J8" s="2">
        <v>62.192399999999999</v>
      </c>
      <c r="K8" s="6">
        <v>-24.8156</v>
      </c>
    </row>
    <row r="9" spans="1:49" x14ac:dyDescent="0.25">
      <c r="A9" s="19" t="s">
        <v>104</v>
      </c>
      <c r="B9" s="14">
        <v>2</v>
      </c>
      <c r="C9" s="14">
        <v>2</v>
      </c>
      <c r="D9" s="2">
        <v>1.7117</v>
      </c>
      <c r="E9" s="2">
        <v>6.5080999999999998</v>
      </c>
      <c r="F9" s="2">
        <v>2.23E-2</v>
      </c>
      <c r="G9" s="2">
        <v>0.223</v>
      </c>
      <c r="H9" s="2">
        <v>6.7969999999999997</v>
      </c>
      <c r="I9" s="2">
        <v>37.629899999999999</v>
      </c>
      <c r="J9" s="2">
        <v>62.128500000000003</v>
      </c>
      <c r="K9" s="6">
        <v>-26.063700000000001</v>
      </c>
    </row>
    <row r="10" spans="1:49" x14ac:dyDescent="0.25">
      <c r="A10" s="19" t="s">
        <v>106</v>
      </c>
      <c r="B10" s="14">
        <v>3</v>
      </c>
      <c r="C10" s="14">
        <v>2</v>
      </c>
      <c r="D10" s="2">
        <v>1.7957000000000001</v>
      </c>
      <c r="E10" s="2">
        <v>8.9581999999999997</v>
      </c>
      <c r="F10" s="2">
        <v>1.26E-2</v>
      </c>
      <c r="G10" s="2">
        <v>0.23499999999999999</v>
      </c>
      <c r="H10" s="2">
        <v>8.1780000000000008</v>
      </c>
      <c r="I10" s="2">
        <v>21.352799999999998</v>
      </c>
      <c r="J10" s="2">
        <v>66.3947</v>
      </c>
      <c r="K10" s="6">
        <v>-29.3703</v>
      </c>
    </row>
    <row r="11" spans="1:49" x14ac:dyDescent="0.25">
      <c r="A11" s="19" t="s">
        <v>107</v>
      </c>
      <c r="B11" s="14">
        <v>4</v>
      </c>
      <c r="C11" s="14">
        <v>2</v>
      </c>
      <c r="D11" s="2">
        <v>1.8880999999999999</v>
      </c>
      <c r="E11" s="2">
        <v>11.3764</v>
      </c>
      <c r="F11" s="2">
        <v>2E-3</v>
      </c>
      <c r="G11" s="2">
        <v>-0.21</v>
      </c>
      <c r="H11" s="2">
        <v>9.3420000000000005</v>
      </c>
      <c r="I11" s="2">
        <v>10.2797</v>
      </c>
      <c r="J11" s="2">
        <v>65.537199999999999</v>
      </c>
      <c r="K11" s="6">
        <v>-30.605699999999999</v>
      </c>
    </row>
    <row r="12" spans="1:49" ht="30" x14ac:dyDescent="0.25">
      <c r="A12" s="19" t="s">
        <v>108</v>
      </c>
      <c r="B12" s="14">
        <v>1</v>
      </c>
      <c r="C12" s="14">
        <v>2</v>
      </c>
      <c r="D12" s="2">
        <v>3.1242999999999999</v>
      </c>
      <c r="E12" s="2">
        <v>9.9318000000000008</v>
      </c>
      <c r="F12" s="2">
        <v>3.1300000000000001E-2</v>
      </c>
      <c r="G12" s="2">
        <v>0.152</v>
      </c>
      <c r="H12" s="2">
        <v>12.318</v>
      </c>
      <c r="I12" s="2">
        <v>66.057400000000001</v>
      </c>
      <c r="J12" s="2">
        <v>69.393600000000006</v>
      </c>
      <c r="K12" s="6">
        <v>-25.1081</v>
      </c>
    </row>
    <row r="13" spans="1:49" x14ac:dyDescent="0.25">
      <c r="A13" s="19" t="s">
        <v>2</v>
      </c>
      <c r="B13" s="14">
        <v>2</v>
      </c>
      <c r="C13" s="14">
        <v>3</v>
      </c>
      <c r="D13" s="2">
        <v>0.92969999999999997</v>
      </c>
      <c r="E13" s="2">
        <v>3.7336999999999998</v>
      </c>
      <c r="F13" s="2">
        <v>7.4999999999999997E-3</v>
      </c>
      <c r="G13" s="2">
        <v>2.7E-2</v>
      </c>
      <c r="H13" s="2">
        <v>4.0979999999999999</v>
      </c>
      <c r="I13" s="2">
        <v>16.3794</v>
      </c>
      <c r="J13" s="2">
        <v>32.743299999999998</v>
      </c>
      <c r="K13" s="6">
        <v>-13.1692</v>
      </c>
    </row>
    <row r="14" spans="1:49" x14ac:dyDescent="0.25">
      <c r="A14" s="19" t="s">
        <v>3</v>
      </c>
      <c r="B14" s="14">
        <v>3</v>
      </c>
      <c r="C14" s="14">
        <v>3</v>
      </c>
      <c r="D14" s="2">
        <v>1.6254</v>
      </c>
      <c r="E14" s="2">
        <v>14.6409</v>
      </c>
      <c r="F14" s="2">
        <v>2.0999999999999999E-3</v>
      </c>
      <c r="G14" s="2">
        <v>0.33400000000000002</v>
      </c>
      <c r="H14" s="2">
        <v>12.552</v>
      </c>
      <c r="I14" s="2">
        <v>10.4283</v>
      </c>
      <c r="J14" s="2">
        <v>25.363399999999999</v>
      </c>
      <c r="K14" s="6">
        <v>-12.728300000000001</v>
      </c>
    </row>
    <row r="15" spans="1:49" x14ac:dyDescent="0.25">
      <c r="A15" s="19" t="s">
        <v>39</v>
      </c>
      <c r="B15" s="14">
        <v>2</v>
      </c>
      <c r="C15" s="14">
        <v>3</v>
      </c>
      <c r="D15" s="2">
        <v>1.9669000000000001</v>
      </c>
      <c r="E15" s="2">
        <v>8.2129999999999992</v>
      </c>
      <c r="F15" s="2">
        <v>1.9400000000000001E-2</v>
      </c>
      <c r="G15" s="2">
        <v>0.14599999999999999</v>
      </c>
      <c r="H15" s="2">
        <v>9.7759999999999998</v>
      </c>
      <c r="I15" s="2">
        <v>42.856900000000003</v>
      </c>
      <c r="J15" s="2">
        <v>65.6464</v>
      </c>
      <c r="K15" s="6">
        <v>-21.067</v>
      </c>
    </row>
    <row r="16" spans="1:49" x14ac:dyDescent="0.25">
      <c r="A16" s="19" t="s">
        <v>40</v>
      </c>
      <c r="B16" s="14">
        <v>3</v>
      </c>
      <c r="C16" s="14">
        <v>3</v>
      </c>
      <c r="D16" s="2">
        <v>1.9478</v>
      </c>
      <c r="E16" s="2">
        <v>10.3239</v>
      </c>
      <c r="F16" s="2">
        <v>1.2200000000000001E-2</v>
      </c>
      <c r="G16" s="2">
        <v>-8.7999999999999995E-2</v>
      </c>
      <c r="H16" s="2">
        <v>10.185</v>
      </c>
      <c r="I16" s="2">
        <v>32.820599999999999</v>
      </c>
      <c r="J16" s="2">
        <v>70.415300000000002</v>
      </c>
      <c r="K16" s="6">
        <v>-28.9361</v>
      </c>
    </row>
    <row r="17" spans="1:11" x14ac:dyDescent="0.25">
      <c r="A17" s="19" t="s">
        <v>4</v>
      </c>
      <c r="B17" s="14">
        <v>4</v>
      </c>
      <c r="C17" s="14">
        <v>3</v>
      </c>
      <c r="D17" s="2">
        <v>1.7444</v>
      </c>
      <c r="E17" s="2">
        <v>10.4664</v>
      </c>
      <c r="F17" s="2">
        <v>2.8E-3</v>
      </c>
      <c r="G17" s="2">
        <v>1.524</v>
      </c>
      <c r="H17" s="2">
        <v>8.8339999999999996</v>
      </c>
      <c r="I17" s="2">
        <v>19.950399999999998</v>
      </c>
      <c r="J17" s="2">
        <v>81.876400000000004</v>
      </c>
      <c r="K17" s="6">
        <v>-40.2864</v>
      </c>
    </row>
    <row r="18" spans="1:11" x14ac:dyDescent="0.25">
      <c r="A18" s="19" t="s">
        <v>5</v>
      </c>
      <c r="B18" s="14">
        <v>1</v>
      </c>
      <c r="C18" s="14">
        <v>1</v>
      </c>
      <c r="D18" s="2">
        <v>3.2151999999999998</v>
      </c>
      <c r="E18" s="2">
        <v>9.7292000000000005</v>
      </c>
      <c r="F18" s="2">
        <v>5.1000000000000004E-3</v>
      </c>
      <c r="G18" s="2">
        <v>0.73699999999999999</v>
      </c>
      <c r="H18" s="2">
        <v>24.529</v>
      </c>
      <c r="I18" s="2">
        <v>27.210699999999999</v>
      </c>
      <c r="J18" s="2">
        <v>2.7608999999999999</v>
      </c>
      <c r="K18" s="6">
        <v>1.306</v>
      </c>
    </row>
    <row r="19" spans="1:11" x14ac:dyDescent="0.25">
      <c r="A19" s="19" t="s">
        <v>6</v>
      </c>
      <c r="B19" s="14">
        <v>2</v>
      </c>
      <c r="C19" s="14">
        <v>3</v>
      </c>
      <c r="D19" s="2">
        <v>4.4013999999999998</v>
      </c>
      <c r="E19" s="2">
        <v>25.9145</v>
      </c>
      <c r="F19" s="2">
        <v>-7.4000000000000003E-3</v>
      </c>
      <c r="G19" s="2">
        <v>1.0149999999999999</v>
      </c>
      <c r="H19" s="2">
        <v>40.246000000000002</v>
      </c>
      <c r="I19" s="2">
        <v>39.7712</v>
      </c>
      <c r="J19" s="2">
        <v>35.567599999999999</v>
      </c>
      <c r="K19" s="6">
        <v>-15.5875</v>
      </c>
    </row>
    <row r="20" spans="1:11" x14ac:dyDescent="0.25">
      <c r="A20" s="19" t="s">
        <v>41</v>
      </c>
      <c r="B20" s="14">
        <v>1</v>
      </c>
      <c r="C20" s="14">
        <v>1</v>
      </c>
      <c r="D20" s="2">
        <v>3.5668000000000002</v>
      </c>
      <c r="E20" s="2">
        <v>13.2896</v>
      </c>
      <c r="F20" s="2">
        <v>2.5100000000000001E-2</v>
      </c>
      <c r="G20" s="2">
        <v>0.63300000000000001</v>
      </c>
      <c r="H20" s="2">
        <v>18.998999999999999</v>
      </c>
      <c r="I20" s="2">
        <v>59.303199999999997</v>
      </c>
      <c r="J20" s="2">
        <v>67.814899999999994</v>
      </c>
      <c r="K20" s="6">
        <v>-20.994800000000001</v>
      </c>
    </row>
    <row r="21" spans="1:11" x14ac:dyDescent="0.25">
      <c r="A21" s="19" t="s">
        <v>7</v>
      </c>
      <c r="B21" s="14">
        <v>1</v>
      </c>
      <c r="C21" s="14">
        <v>1</v>
      </c>
      <c r="D21" s="2">
        <v>2.8525999999999998</v>
      </c>
      <c r="E21" s="2">
        <v>10.198600000000001</v>
      </c>
      <c r="F21" s="2">
        <v>1.41E-2</v>
      </c>
      <c r="G21" s="2">
        <v>1.133</v>
      </c>
      <c r="H21" s="2">
        <v>12.909000000000001</v>
      </c>
      <c r="I21" s="2">
        <v>40.750100000000003</v>
      </c>
      <c r="J21" s="2">
        <v>19.699000000000002</v>
      </c>
      <c r="K21" s="6">
        <v>-5.4359999999999999</v>
      </c>
    </row>
    <row r="22" spans="1:11" x14ac:dyDescent="0.25">
      <c r="A22" s="19" t="s">
        <v>43</v>
      </c>
      <c r="B22" s="14">
        <v>1</v>
      </c>
      <c r="C22" s="14">
        <v>1</v>
      </c>
      <c r="D22" s="2">
        <v>3.6360000000000001</v>
      </c>
      <c r="E22" s="2">
        <v>12.596500000000001</v>
      </c>
      <c r="F22" s="2">
        <v>2.9000000000000001E-2</v>
      </c>
      <c r="G22" s="2">
        <v>0.75600000000000001</v>
      </c>
      <c r="H22" s="2">
        <v>22.709</v>
      </c>
      <c r="I22" s="2">
        <v>66.842299999999994</v>
      </c>
      <c r="J22" s="2">
        <v>102.45529999999999</v>
      </c>
      <c r="K22" s="6">
        <v>-43.330599999999997</v>
      </c>
    </row>
    <row r="23" spans="1:11" x14ac:dyDescent="0.25">
      <c r="A23" s="19" t="s">
        <v>45</v>
      </c>
      <c r="B23" s="14">
        <v>1</v>
      </c>
      <c r="C23" s="14">
        <v>1</v>
      </c>
      <c r="D23" s="2">
        <v>2.2536</v>
      </c>
      <c r="E23" s="2">
        <v>6.4737</v>
      </c>
      <c r="F23" s="2">
        <v>2.0400000000000001E-2</v>
      </c>
      <c r="G23" s="2">
        <v>0.442</v>
      </c>
      <c r="H23" s="2">
        <v>10.919</v>
      </c>
      <c r="I23" s="2">
        <v>50.560400000000001</v>
      </c>
      <c r="J23" s="2">
        <v>38.9681</v>
      </c>
      <c r="K23" s="6">
        <v>-4.7798999999999996</v>
      </c>
    </row>
    <row r="24" spans="1:11" x14ac:dyDescent="0.25">
      <c r="A24" s="19" t="s">
        <v>46</v>
      </c>
      <c r="B24" s="14">
        <v>2</v>
      </c>
      <c r="C24" s="14">
        <v>1</v>
      </c>
      <c r="D24" s="2">
        <v>1.6249</v>
      </c>
      <c r="E24" s="2">
        <v>6.0723000000000003</v>
      </c>
      <c r="F24" s="2">
        <v>1.5100000000000001E-2</v>
      </c>
      <c r="G24" s="2">
        <v>0.218</v>
      </c>
      <c r="H24" s="2">
        <v>7.4779999999999998</v>
      </c>
      <c r="I24" s="2">
        <v>39.578400000000002</v>
      </c>
      <c r="J24" s="2">
        <v>41.817700000000002</v>
      </c>
      <c r="K24" s="6">
        <v>-11.0837</v>
      </c>
    </row>
    <row r="25" spans="1:11" x14ac:dyDescent="0.25">
      <c r="A25" s="19" t="s">
        <v>102</v>
      </c>
      <c r="B25" s="14">
        <v>3</v>
      </c>
      <c r="C25" s="14">
        <v>1</v>
      </c>
      <c r="D25" s="2">
        <v>1.1556999999999999</v>
      </c>
      <c r="E25" s="2">
        <v>5.0663</v>
      </c>
      <c r="F25" s="2">
        <v>9.9000000000000008E-3</v>
      </c>
      <c r="G25" s="2">
        <v>0.50900000000000001</v>
      </c>
      <c r="H25" s="2">
        <v>5.7080000000000002</v>
      </c>
      <c r="I25" s="2">
        <v>25.675000000000001</v>
      </c>
      <c r="J25" s="2">
        <v>24.728100000000001</v>
      </c>
      <c r="K25" s="6">
        <v>4.2419000000000002</v>
      </c>
    </row>
    <row r="26" spans="1:11" x14ac:dyDescent="0.25">
      <c r="A26" s="19" t="s">
        <v>49</v>
      </c>
      <c r="B26" s="14">
        <v>2</v>
      </c>
      <c r="C26" s="14">
        <v>1</v>
      </c>
      <c r="D26" s="2">
        <v>2.5983000000000001</v>
      </c>
      <c r="E26" s="2">
        <v>10.2075</v>
      </c>
      <c r="F26" s="2">
        <v>1.0699999999999999E-2</v>
      </c>
      <c r="G26" s="2">
        <v>0.95299999999999996</v>
      </c>
      <c r="H26" s="2">
        <v>11.875999999999999</v>
      </c>
      <c r="I26" s="2">
        <v>44.112200000000001</v>
      </c>
      <c r="J26" s="2">
        <v>77.215500000000006</v>
      </c>
      <c r="K26" s="6">
        <v>-33.508600000000001</v>
      </c>
    </row>
    <row r="27" spans="1:11" x14ac:dyDescent="0.25">
      <c r="A27" s="19" t="s">
        <v>50</v>
      </c>
      <c r="B27" s="14">
        <v>2</v>
      </c>
      <c r="C27" s="14">
        <v>1</v>
      </c>
      <c r="D27" s="2">
        <v>3.1375999999999999</v>
      </c>
      <c r="E27" s="2">
        <v>9.8544</v>
      </c>
      <c r="F27" s="2">
        <v>1.26E-2</v>
      </c>
      <c r="G27" s="2">
        <v>0.55000000000000004</v>
      </c>
      <c r="H27" s="2">
        <v>14.452</v>
      </c>
      <c r="I27" s="2">
        <v>53.7012</v>
      </c>
      <c r="J27" s="2">
        <v>71.794799999999995</v>
      </c>
      <c r="K27" s="6">
        <v>-22.968499999999999</v>
      </c>
    </row>
    <row r="28" spans="1:11" x14ac:dyDescent="0.25">
      <c r="A28" s="19" t="s">
        <v>51</v>
      </c>
      <c r="B28" s="14">
        <v>3</v>
      </c>
      <c r="C28" s="14">
        <v>1</v>
      </c>
      <c r="D28" s="2">
        <v>2.6126999999999998</v>
      </c>
      <c r="E28" s="2">
        <v>10.467700000000001</v>
      </c>
      <c r="F28" s="2">
        <v>1.04E-2</v>
      </c>
      <c r="G28" s="2">
        <v>0.38600000000000001</v>
      </c>
      <c r="H28" s="2">
        <v>14.481</v>
      </c>
      <c r="I28" s="2">
        <v>44.638800000000003</v>
      </c>
      <c r="J28" s="2">
        <v>68.504099999999994</v>
      </c>
      <c r="K28" s="6">
        <v>-26.710599999999999</v>
      </c>
    </row>
    <row r="29" spans="1:11" x14ac:dyDescent="0.25">
      <c r="A29" s="19" t="s">
        <v>52</v>
      </c>
      <c r="B29" s="14">
        <v>2</v>
      </c>
      <c r="C29" s="14">
        <v>1</v>
      </c>
      <c r="D29" s="2">
        <v>2.1646999999999998</v>
      </c>
      <c r="E29" s="2">
        <v>7.6924000000000001</v>
      </c>
      <c r="F29" s="2">
        <v>1.5900000000000001E-2</v>
      </c>
      <c r="G29" s="2">
        <v>7.4999999999999997E-2</v>
      </c>
      <c r="H29" s="2">
        <v>6.9470000000000001</v>
      </c>
      <c r="I29" s="2">
        <v>41.406399999999998</v>
      </c>
      <c r="J29" s="2">
        <v>85.099599999999995</v>
      </c>
      <c r="K29" s="6">
        <v>-35.631799999999998</v>
      </c>
    </row>
    <row r="30" spans="1:11" x14ac:dyDescent="0.25">
      <c r="A30" s="19" t="s">
        <v>53</v>
      </c>
      <c r="B30" s="14">
        <v>3</v>
      </c>
      <c r="C30" s="14">
        <v>1</v>
      </c>
      <c r="D30" s="2">
        <v>1.2171000000000001</v>
      </c>
      <c r="E30" s="2">
        <v>5.5171999999999999</v>
      </c>
      <c r="F30" s="2">
        <v>4.8999999999999998E-3</v>
      </c>
      <c r="G30" s="2">
        <v>0.79300000000000004</v>
      </c>
      <c r="H30" s="2">
        <v>6.9180000000000001</v>
      </c>
      <c r="I30" s="2">
        <v>30.156099999999999</v>
      </c>
      <c r="J30" s="2">
        <v>81.681399999999996</v>
      </c>
      <c r="K30" s="6">
        <v>-36.144100000000002</v>
      </c>
    </row>
    <row r="31" spans="1:11" x14ac:dyDescent="0.25">
      <c r="A31" s="19" t="s">
        <v>57</v>
      </c>
      <c r="B31" s="14">
        <v>1</v>
      </c>
      <c r="C31" s="14">
        <v>1</v>
      </c>
      <c r="D31" s="2">
        <v>5.0525000000000002</v>
      </c>
      <c r="E31" s="2">
        <v>20.3781</v>
      </c>
      <c r="F31" s="2">
        <v>3.61E-2</v>
      </c>
      <c r="G31" s="2">
        <v>1.67</v>
      </c>
      <c r="H31" s="2">
        <v>23.34</v>
      </c>
      <c r="I31" s="2">
        <v>58.283700000000003</v>
      </c>
      <c r="J31" s="2">
        <v>49.638800000000003</v>
      </c>
      <c r="K31" s="6">
        <v>-15.629099999999999</v>
      </c>
    </row>
    <row r="32" spans="1:11" x14ac:dyDescent="0.25">
      <c r="A32" s="19" t="s">
        <v>10</v>
      </c>
      <c r="B32" s="14">
        <v>1</v>
      </c>
      <c r="C32" s="14">
        <v>1</v>
      </c>
      <c r="D32" s="2">
        <v>5.8337000000000003</v>
      </c>
      <c r="E32" s="2">
        <v>23.7593</v>
      </c>
      <c r="F32" s="2">
        <v>1.15E-2</v>
      </c>
      <c r="G32" s="2">
        <v>0.56999999999999995</v>
      </c>
      <c r="H32" s="2">
        <v>43.045999999999999</v>
      </c>
      <c r="I32" s="2">
        <v>46.557699999999997</v>
      </c>
      <c r="J32" s="2">
        <v>48.232199999999999</v>
      </c>
      <c r="K32" s="6">
        <v>-20.486799999999999</v>
      </c>
    </row>
    <row r="33" spans="1:11" x14ac:dyDescent="0.25">
      <c r="A33" s="19" t="s">
        <v>11</v>
      </c>
      <c r="B33" s="14">
        <v>1</v>
      </c>
      <c r="C33" s="14">
        <v>1</v>
      </c>
      <c r="D33" s="2">
        <v>3.665</v>
      </c>
      <c r="E33" s="2">
        <v>17.3947</v>
      </c>
      <c r="F33" s="2">
        <v>2.8E-3</v>
      </c>
      <c r="G33" s="2">
        <v>0.23300000000000001</v>
      </c>
      <c r="H33" s="2">
        <v>14.364000000000001</v>
      </c>
      <c r="I33" s="2">
        <v>29.1815</v>
      </c>
      <c r="J33" s="2">
        <v>-9.7845999999999993</v>
      </c>
      <c r="K33" s="6">
        <v>3.4554</v>
      </c>
    </row>
    <row r="34" spans="1:11" x14ac:dyDescent="0.25">
      <c r="A34" s="19" t="s">
        <v>26</v>
      </c>
      <c r="B34" s="14">
        <v>1</v>
      </c>
      <c r="C34" s="14">
        <v>1</v>
      </c>
      <c r="D34" s="2">
        <v>2.6495000000000002</v>
      </c>
      <c r="E34" s="2">
        <v>10.537100000000001</v>
      </c>
      <c r="F34" s="2">
        <v>-1.8E-3</v>
      </c>
      <c r="G34" s="2">
        <v>0.27800000000000002</v>
      </c>
      <c r="H34" s="2">
        <v>11.423</v>
      </c>
      <c r="I34" s="2">
        <v>28.026</v>
      </c>
      <c r="J34" s="2">
        <v>-7.1650999999999998</v>
      </c>
      <c r="K34" s="6">
        <v>2.4331999999999998</v>
      </c>
    </row>
    <row r="35" spans="1:11" x14ac:dyDescent="0.25">
      <c r="A35" s="19" t="s">
        <v>109</v>
      </c>
      <c r="B35" s="14">
        <v>1</v>
      </c>
      <c r="C35" s="14">
        <v>2</v>
      </c>
      <c r="D35" s="2">
        <v>2.3677999999999999</v>
      </c>
      <c r="E35" s="2">
        <v>7.5433000000000003</v>
      </c>
      <c r="F35" s="2">
        <v>1.4800000000000001E-2</v>
      </c>
      <c r="G35" s="2">
        <v>0.61799999999999999</v>
      </c>
      <c r="H35" s="2">
        <v>7.7510000000000003</v>
      </c>
      <c r="I35" s="2">
        <v>45.976799999999997</v>
      </c>
      <c r="J35" s="2">
        <v>20.6417</v>
      </c>
      <c r="K35" s="6">
        <v>-8.3297000000000008</v>
      </c>
    </row>
    <row r="36" spans="1:11" x14ac:dyDescent="0.25">
      <c r="A36" s="19" t="s">
        <v>81</v>
      </c>
      <c r="B36" s="14">
        <v>2</v>
      </c>
      <c r="C36" s="14">
        <v>1</v>
      </c>
      <c r="D36" s="2">
        <v>3.6762999999999999</v>
      </c>
      <c r="E36" s="2">
        <v>17.791599999999999</v>
      </c>
      <c r="F36" s="2">
        <v>1.11E-2</v>
      </c>
      <c r="G36" s="2">
        <v>0.438</v>
      </c>
      <c r="H36" s="2">
        <v>17.117000000000001</v>
      </c>
      <c r="I36" s="2">
        <v>45.031399999999998</v>
      </c>
      <c r="J36" s="2">
        <v>55.1432</v>
      </c>
      <c r="K36" s="6">
        <v>-18.7776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697D8-31F9-47FC-951E-4A3CA050B990}">
  <dimension ref="A1:O80"/>
  <sheetViews>
    <sheetView zoomScale="130" zoomScaleNormal="130" workbookViewId="0">
      <selection activeCell="H1" sqref="H1:H1048576"/>
    </sheetView>
  </sheetViews>
  <sheetFormatPr defaultRowHeight="15" x14ac:dyDescent="0.25"/>
  <cols>
    <col min="1" max="1" width="9" style="1" bestFit="1" customWidth="1"/>
    <col min="2" max="2" width="6.7109375" style="1" bestFit="1" customWidth="1"/>
    <col min="3" max="15" width="9.28515625" style="1" bestFit="1" customWidth="1"/>
    <col min="16" max="16384" width="9.140625" style="1"/>
  </cols>
  <sheetData>
    <row r="1" spans="1:15" x14ac:dyDescent="0.25">
      <c r="A1" s="3" t="s">
        <v>17</v>
      </c>
      <c r="B1" s="4" t="s">
        <v>85</v>
      </c>
      <c r="C1" s="4" t="s">
        <v>86</v>
      </c>
      <c r="D1" s="4" t="s">
        <v>13</v>
      </c>
      <c r="E1" s="4" t="s">
        <v>14</v>
      </c>
      <c r="F1" s="4" t="s">
        <v>15</v>
      </c>
      <c r="G1" s="4" t="s">
        <v>87</v>
      </c>
      <c r="H1" s="4" t="s">
        <v>88</v>
      </c>
      <c r="I1" s="4" t="s">
        <v>89</v>
      </c>
      <c r="J1" s="4" t="s">
        <v>90</v>
      </c>
      <c r="K1" s="4" t="s">
        <v>16</v>
      </c>
      <c r="L1" s="4" t="s">
        <v>91</v>
      </c>
      <c r="M1" s="4" t="s">
        <v>92</v>
      </c>
      <c r="N1" s="4" t="s">
        <v>93</v>
      </c>
      <c r="O1" s="5" t="s">
        <v>94</v>
      </c>
    </row>
    <row r="2" spans="1:15" ht="15.75" thickBot="1" x14ac:dyDescent="0.3">
      <c r="A2" s="11" t="s">
        <v>84</v>
      </c>
      <c r="B2" s="12"/>
      <c r="C2" s="12" t="s">
        <v>95</v>
      </c>
      <c r="D2" s="12" t="s">
        <v>95</v>
      </c>
      <c r="E2" s="12" t="s">
        <v>95</v>
      </c>
      <c r="F2" s="12" t="s">
        <v>96</v>
      </c>
      <c r="G2" s="12" t="s">
        <v>97</v>
      </c>
      <c r="H2" s="12"/>
      <c r="I2" s="12" t="s">
        <v>98</v>
      </c>
      <c r="J2" s="12" t="s">
        <v>98</v>
      </c>
      <c r="K2" s="12" t="s">
        <v>98</v>
      </c>
      <c r="L2" s="12" t="s">
        <v>99</v>
      </c>
      <c r="M2" s="12" t="s">
        <v>100</v>
      </c>
      <c r="N2" s="12" t="s">
        <v>100</v>
      </c>
      <c r="O2" s="13" t="s">
        <v>100</v>
      </c>
    </row>
    <row r="3" spans="1:15" x14ac:dyDescent="0.25">
      <c r="A3" s="18" t="s">
        <v>32</v>
      </c>
      <c r="B3" s="14">
        <v>-1</v>
      </c>
      <c r="C3" s="9">
        <v>0.46400000000000002</v>
      </c>
      <c r="D3" s="9">
        <v>0.88939999999999997</v>
      </c>
      <c r="E3" s="9">
        <v>1.6780999999999999</v>
      </c>
      <c r="F3" s="9">
        <v>1.9900000000000001E-2</v>
      </c>
      <c r="G3" s="9">
        <v>7.4999999999999997E-2</v>
      </c>
      <c r="H3" s="9">
        <v>0.29599999999999999</v>
      </c>
      <c r="I3" s="9">
        <v>-45.947000000000003</v>
      </c>
      <c r="J3" s="9">
        <v>-8.0299999999999994</v>
      </c>
      <c r="K3" s="9">
        <v>4.1159999999999997</v>
      </c>
      <c r="L3" s="9">
        <v>2.6100000000000002E-2</v>
      </c>
      <c r="M3" s="9">
        <v>35.115200000000002</v>
      </c>
      <c r="N3" s="9">
        <v>39.592300000000002</v>
      </c>
      <c r="O3" s="10">
        <v>-9.9231999999999996</v>
      </c>
    </row>
    <row r="4" spans="1:15" x14ac:dyDescent="0.25">
      <c r="A4" s="19" t="s">
        <v>33</v>
      </c>
      <c r="B4" s="15">
        <v>-2</v>
      </c>
      <c r="C4" s="2">
        <v>0.92459999999999998</v>
      </c>
      <c r="D4" s="2">
        <v>0.92249999999999999</v>
      </c>
      <c r="E4" s="2">
        <v>3.492</v>
      </c>
      <c r="F4" s="2">
        <v>1.06E-2</v>
      </c>
      <c r="G4" s="2">
        <v>5.5800000000000002E-2</v>
      </c>
      <c r="H4" s="2">
        <v>0.14699999999999999</v>
      </c>
      <c r="I4" s="2">
        <v>-20.763000000000002</v>
      </c>
      <c r="J4" s="2">
        <v>8.2309999999999999</v>
      </c>
      <c r="K4" s="2">
        <v>4.6500000000000004</v>
      </c>
      <c r="L4" s="2">
        <v>1.6400000000000001E-2</v>
      </c>
      <c r="M4" s="2">
        <v>22.634599999999999</v>
      </c>
      <c r="N4" s="2">
        <v>45.093299999999999</v>
      </c>
      <c r="O4" s="6">
        <v>-15.7033</v>
      </c>
    </row>
    <row r="5" spans="1:15" x14ac:dyDescent="0.25">
      <c r="A5" s="19" t="s">
        <v>0</v>
      </c>
      <c r="B5" s="15">
        <v>-3</v>
      </c>
      <c r="C5" s="2">
        <v>0.35570000000000002</v>
      </c>
      <c r="D5" s="2">
        <v>0.60329999999999995</v>
      </c>
      <c r="E5" s="2">
        <v>4.0330000000000004</v>
      </c>
      <c r="F5" s="2">
        <v>1.2999999999999999E-3</v>
      </c>
      <c r="G5" s="2">
        <v>3.15E-2</v>
      </c>
      <c r="H5" s="2">
        <v>-7.0999999999999994E-2</v>
      </c>
      <c r="I5" s="2">
        <v>-3.766</v>
      </c>
      <c r="J5" s="2">
        <v>19.847999999999999</v>
      </c>
      <c r="K5" s="2">
        <v>2.7709999999999999</v>
      </c>
      <c r="L5" s="2">
        <v>7.1000000000000004E-3</v>
      </c>
      <c r="M5" s="2">
        <v>8.9271999999999991</v>
      </c>
      <c r="N5" s="2">
        <v>59.9786</v>
      </c>
      <c r="O5" s="6">
        <v>-29.514299999999999</v>
      </c>
    </row>
    <row r="6" spans="1:15" x14ac:dyDescent="0.25">
      <c r="A6" s="19" t="s">
        <v>1</v>
      </c>
      <c r="B6" s="15">
        <v>-4</v>
      </c>
      <c r="C6" s="2">
        <v>1.6478999999999999</v>
      </c>
      <c r="D6" s="2">
        <v>0.2878</v>
      </c>
      <c r="E6" s="2">
        <v>4.8822999999999999</v>
      </c>
      <c r="F6" s="2">
        <v>-1.04E-2</v>
      </c>
      <c r="G6" s="2">
        <v>-2.9999999999999997E-4</v>
      </c>
      <c r="H6" s="2">
        <v>-0.35099999999999998</v>
      </c>
      <c r="I6" s="2">
        <v>17.119</v>
      </c>
      <c r="J6" s="2">
        <v>37.976999999999997</v>
      </c>
      <c r="K6" s="2">
        <v>1.284</v>
      </c>
      <c r="L6" s="2">
        <v>-3.8E-3</v>
      </c>
      <c r="M6" s="2">
        <v>0.34560000000000002</v>
      </c>
      <c r="N6" s="2">
        <v>74.036799999999999</v>
      </c>
      <c r="O6" s="6">
        <v>-45.787799999999997</v>
      </c>
    </row>
    <row r="7" spans="1:15" x14ac:dyDescent="0.25">
      <c r="A7" s="19" t="s">
        <v>34</v>
      </c>
      <c r="B7" s="15">
        <v>-1</v>
      </c>
      <c r="C7" s="2">
        <v>1.6472</v>
      </c>
      <c r="D7" s="2">
        <v>1.7827</v>
      </c>
      <c r="E7" s="2">
        <v>5.0145999999999997</v>
      </c>
      <c r="F7" s="2">
        <v>2.5000000000000001E-2</v>
      </c>
      <c r="G7" s="2">
        <v>0.11650000000000001</v>
      </c>
      <c r="H7" s="2">
        <v>0.40799999999999997</v>
      </c>
      <c r="I7" s="2">
        <v>53.712000000000003</v>
      </c>
      <c r="J7" s="2">
        <v>84.926000000000002</v>
      </c>
      <c r="K7" s="2">
        <v>6.7140000000000004</v>
      </c>
      <c r="L7" s="2">
        <v>3.73E-2</v>
      </c>
      <c r="M7" s="2">
        <v>49.250599999999999</v>
      </c>
      <c r="N7" s="2">
        <v>59.384</v>
      </c>
      <c r="O7" s="6">
        <v>-21.790800000000001</v>
      </c>
    </row>
    <row r="8" spans="1:15" x14ac:dyDescent="0.25">
      <c r="A8" s="19" t="s">
        <v>35</v>
      </c>
      <c r="B8" s="15">
        <v>-2</v>
      </c>
      <c r="C8" s="2">
        <v>1.6322000000000001</v>
      </c>
      <c r="D8" s="2">
        <v>1.8432999999999999</v>
      </c>
      <c r="E8" s="2">
        <v>7.3691000000000004</v>
      </c>
      <c r="F8" s="2">
        <v>1.7899999999999999E-2</v>
      </c>
      <c r="G8" s="2">
        <v>9.5399999999999999E-2</v>
      </c>
      <c r="H8" s="2">
        <v>0.252</v>
      </c>
      <c r="I8" s="2">
        <v>69.938999999999993</v>
      </c>
      <c r="J8" s="2">
        <v>92.9</v>
      </c>
      <c r="K8" s="2">
        <v>7.37</v>
      </c>
      <c r="L8" s="2">
        <v>2.69E-2</v>
      </c>
      <c r="M8" s="2">
        <v>35.224800000000002</v>
      </c>
      <c r="N8" s="2">
        <v>62.192399999999999</v>
      </c>
      <c r="O8" s="6">
        <v>-24.8156</v>
      </c>
    </row>
    <row r="9" spans="1:15" x14ac:dyDescent="0.25">
      <c r="A9" s="19" t="s">
        <v>36</v>
      </c>
      <c r="B9" s="15">
        <v>-2</v>
      </c>
      <c r="C9" s="2">
        <v>1.7899</v>
      </c>
      <c r="D9" s="2">
        <v>1.7117</v>
      </c>
      <c r="E9" s="2">
        <v>6.5080999999999998</v>
      </c>
      <c r="F9" s="2">
        <v>2.23E-2</v>
      </c>
      <c r="G9" s="2">
        <v>9.1800000000000007E-2</v>
      </c>
      <c r="H9" s="2">
        <v>0.223</v>
      </c>
      <c r="I9" s="2">
        <v>64.144999999999996</v>
      </c>
      <c r="J9" s="2">
        <v>88.402000000000001</v>
      </c>
      <c r="K9" s="2">
        <v>6.7969999999999997</v>
      </c>
      <c r="L9" s="2">
        <v>2.7E-2</v>
      </c>
      <c r="M9" s="2">
        <v>37.629899999999999</v>
      </c>
      <c r="N9" s="2">
        <v>62.128500000000003</v>
      </c>
      <c r="O9" s="6">
        <v>-26.063700000000001</v>
      </c>
    </row>
    <row r="10" spans="1:15" x14ac:dyDescent="0.25">
      <c r="A10" s="19" t="s">
        <v>37</v>
      </c>
      <c r="B10" s="15">
        <v>-3</v>
      </c>
      <c r="C10" s="2">
        <v>2.0017999999999998</v>
      </c>
      <c r="D10" s="2">
        <v>1.7957000000000001</v>
      </c>
      <c r="E10" s="2">
        <v>8.9581999999999997</v>
      </c>
      <c r="F10" s="2">
        <v>1.26E-2</v>
      </c>
      <c r="G10" s="2">
        <v>7.3300000000000004E-2</v>
      </c>
      <c r="H10" s="2">
        <v>0.23499999999999999</v>
      </c>
      <c r="I10" s="2">
        <v>82.528000000000006</v>
      </c>
      <c r="J10" s="2">
        <v>93.745000000000005</v>
      </c>
      <c r="K10" s="2">
        <v>8.1780000000000008</v>
      </c>
      <c r="L10" s="2">
        <v>1.61E-2</v>
      </c>
      <c r="M10" s="2">
        <v>21.352799999999998</v>
      </c>
      <c r="N10" s="2">
        <v>66.3947</v>
      </c>
      <c r="O10" s="6">
        <v>-29.3703</v>
      </c>
    </row>
    <row r="11" spans="1:15" x14ac:dyDescent="0.25">
      <c r="A11" s="19" t="s">
        <v>38</v>
      </c>
      <c r="B11" s="15">
        <v>-4</v>
      </c>
      <c r="C11" s="2">
        <v>5.1174999999999997</v>
      </c>
      <c r="D11" s="2">
        <v>1.8880999999999999</v>
      </c>
      <c r="E11" s="2">
        <v>11.3764</v>
      </c>
      <c r="F11" s="2">
        <v>2E-3</v>
      </c>
      <c r="G11" s="2">
        <v>7.6200000000000004E-2</v>
      </c>
      <c r="H11" s="2">
        <v>-0.21</v>
      </c>
      <c r="I11" s="2">
        <v>104.29300000000001</v>
      </c>
      <c r="J11" s="2">
        <v>116.613</v>
      </c>
      <c r="K11" s="2">
        <v>9.3420000000000005</v>
      </c>
      <c r="L11" s="2">
        <v>3.0000000000000001E-3</v>
      </c>
      <c r="M11" s="2">
        <v>10.2797</v>
      </c>
      <c r="N11" s="2">
        <v>65.537199999999999</v>
      </c>
      <c r="O11" s="6">
        <v>-30.605699999999999</v>
      </c>
    </row>
    <row r="12" spans="1:15" ht="30" x14ac:dyDescent="0.25">
      <c r="A12" s="19" t="s">
        <v>101</v>
      </c>
      <c r="B12" s="16">
        <v>1</v>
      </c>
      <c r="C12" s="2">
        <v>3.3439000000000001</v>
      </c>
      <c r="D12" s="2">
        <v>3.1242999999999999</v>
      </c>
      <c r="E12" s="2">
        <v>9.9318000000000008</v>
      </c>
      <c r="F12" s="2">
        <v>3.1300000000000001E-2</v>
      </c>
      <c r="G12" s="2">
        <v>0.14829999999999999</v>
      </c>
      <c r="H12" s="2">
        <v>0.152</v>
      </c>
      <c r="I12" s="2">
        <v>197.322</v>
      </c>
      <c r="J12" s="2">
        <v>221.30799999999999</v>
      </c>
      <c r="K12" s="2">
        <v>12.318</v>
      </c>
      <c r="L12" s="2">
        <v>4.3400000000000001E-2</v>
      </c>
      <c r="M12" s="2">
        <v>66.057400000000001</v>
      </c>
      <c r="N12" s="2">
        <v>69.393600000000006</v>
      </c>
      <c r="O12" s="6">
        <v>-25.1081</v>
      </c>
    </row>
    <row r="13" spans="1:15" x14ac:dyDescent="0.25">
      <c r="A13" s="19" t="s">
        <v>2</v>
      </c>
      <c r="B13" s="15">
        <v>-2</v>
      </c>
      <c r="C13" s="2">
        <v>1.4669000000000001</v>
      </c>
      <c r="D13" s="2">
        <v>0.92969999999999997</v>
      </c>
      <c r="E13" s="2">
        <v>3.7336999999999998</v>
      </c>
      <c r="F13" s="2">
        <v>7.4999999999999997E-3</v>
      </c>
      <c r="G13" s="2">
        <v>4.2200000000000001E-2</v>
      </c>
      <c r="H13" s="2">
        <v>2.7E-2</v>
      </c>
      <c r="I13" s="2">
        <v>11.189</v>
      </c>
      <c r="J13" s="2">
        <v>22.533000000000001</v>
      </c>
      <c r="K13" s="2">
        <v>4.0979999999999999</v>
      </c>
      <c r="L13" s="2">
        <v>1.32E-2</v>
      </c>
      <c r="M13" s="2">
        <v>16.3794</v>
      </c>
      <c r="N13" s="2">
        <v>32.743299999999998</v>
      </c>
      <c r="O13" s="6">
        <v>-13.1692</v>
      </c>
    </row>
    <row r="14" spans="1:15" x14ac:dyDescent="0.25">
      <c r="A14" s="19" t="s">
        <v>3</v>
      </c>
      <c r="B14" s="15">
        <v>-3</v>
      </c>
      <c r="C14" s="2">
        <v>0.20979999999999999</v>
      </c>
      <c r="D14" s="2">
        <v>1.6254</v>
      </c>
      <c r="E14" s="2">
        <v>14.6409</v>
      </c>
      <c r="F14" s="2">
        <v>2.0999999999999999E-3</v>
      </c>
      <c r="G14" s="2">
        <v>3.9800000000000002E-2</v>
      </c>
      <c r="H14" s="2">
        <v>0.33400000000000002</v>
      </c>
      <c r="I14" s="2">
        <v>27.015999999999998</v>
      </c>
      <c r="J14" s="2">
        <v>30.484999999999999</v>
      </c>
      <c r="K14" s="2">
        <v>12.552</v>
      </c>
      <c r="L14" s="2">
        <v>4.4000000000000003E-3</v>
      </c>
      <c r="M14" s="2">
        <v>10.4283</v>
      </c>
      <c r="N14" s="2">
        <v>25.363399999999999</v>
      </c>
      <c r="O14" s="6">
        <v>-12.728300000000001</v>
      </c>
    </row>
    <row r="15" spans="1:15" x14ac:dyDescent="0.25">
      <c r="A15" s="19" t="s">
        <v>39</v>
      </c>
      <c r="B15" s="15">
        <v>-2</v>
      </c>
      <c r="C15" s="2">
        <v>1.8634999999999999</v>
      </c>
      <c r="D15" s="2">
        <v>1.9669000000000001</v>
      </c>
      <c r="E15" s="2">
        <v>8.2129999999999992</v>
      </c>
      <c r="F15" s="2">
        <v>1.9400000000000001E-2</v>
      </c>
      <c r="G15" s="2">
        <v>0.1036</v>
      </c>
      <c r="H15" s="2">
        <v>0.14599999999999999</v>
      </c>
      <c r="I15" s="2">
        <v>-19.242999999999999</v>
      </c>
      <c r="J15" s="2">
        <v>22.504999999999999</v>
      </c>
      <c r="K15" s="2">
        <v>9.7759999999999998</v>
      </c>
      <c r="L15" s="2">
        <v>2.8899999999999999E-2</v>
      </c>
      <c r="M15" s="2">
        <v>42.856900000000003</v>
      </c>
      <c r="N15" s="2">
        <v>65.6464</v>
      </c>
      <c r="O15" s="6">
        <v>-21.067</v>
      </c>
    </row>
    <row r="16" spans="1:15" x14ac:dyDescent="0.25">
      <c r="A16" s="19" t="s">
        <v>40</v>
      </c>
      <c r="B16" s="15">
        <v>-3</v>
      </c>
      <c r="C16" s="2">
        <v>0.41770000000000002</v>
      </c>
      <c r="D16" s="2">
        <v>1.9478</v>
      </c>
      <c r="E16" s="2">
        <v>10.3239</v>
      </c>
      <c r="F16" s="2">
        <v>1.2200000000000001E-2</v>
      </c>
      <c r="G16" s="2">
        <v>0.10100000000000001</v>
      </c>
      <c r="H16" s="2">
        <v>-8.7999999999999995E-2</v>
      </c>
      <c r="I16" s="2">
        <v>9.4039999999999999</v>
      </c>
      <c r="J16" s="2">
        <v>41.228000000000002</v>
      </c>
      <c r="K16" s="2">
        <v>10.185</v>
      </c>
      <c r="L16" s="2">
        <v>1.9199999999999998E-2</v>
      </c>
      <c r="M16" s="2">
        <v>32.820599999999999</v>
      </c>
      <c r="N16" s="2">
        <v>70.415300000000002</v>
      </c>
      <c r="O16" s="6">
        <v>-28.9361</v>
      </c>
    </row>
    <row r="17" spans="1:15" x14ac:dyDescent="0.25">
      <c r="A17" s="19" t="s">
        <v>4</v>
      </c>
      <c r="B17" s="15">
        <v>-4</v>
      </c>
      <c r="C17" s="2">
        <v>-1.7566999999999999</v>
      </c>
      <c r="D17" s="2">
        <v>1.7444</v>
      </c>
      <c r="E17" s="2">
        <v>10.4664</v>
      </c>
      <c r="F17" s="2">
        <v>2.8E-3</v>
      </c>
      <c r="G17" s="2">
        <v>7.1199999999999999E-2</v>
      </c>
      <c r="H17" s="2">
        <v>1.524</v>
      </c>
      <c r="I17" s="2">
        <v>27.670999999999999</v>
      </c>
      <c r="J17" s="2">
        <v>52.948</v>
      </c>
      <c r="K17" s="2">
        <v>8.8339999999999996</v>
      </c>
      <c r="L17" s="2">
        <v>9.9000000000000008E-3</v>
      </c>
      <c r="M17" s="2">
        <v>19.950399999999998</v>
      </c>
      <c r="N17" s="2">
        <v>81.876400000000004</v>
      </c>
      <c r="O17" s="6">
        <v>-40.2864</v>
      </c>
    </row>
    <row r="18" spans="1:15" x14ac:dyDescent="0.25">
      <c r="A18" s="19" t="s">
        <v>5</v>
      </c>
      <c r="B18" s="15">
        <v>-1</v>
      </c>
      <c r="C18" s="2">
        <v>3.5979000000000001</v>
      </c>
      <c r="D18" s="2">
        <v>3.2151999999999998</v>
      </c>
      <c r="E18" s="2">
        <v>9.7292000000000005</v>
      </c>
      <c r="F18" s="2">
        <v>5.1000000000000004E-3</v>
      </c>
      <c r="G18" s="2">
        <v>3.9E-2</v>
      </c>
      <c r="H18" s="2">
        <v>0.73699999999999999</v>
      </c>
      <c r="I18" s="2">
        <v>-181.422</v>
      </c>
      <c r="J18" s="2">
        <v>-158.589</v>
      </c>
      <c r="K18" s="2">
        <v>24.529</v>
      </c>
      <c r="L18" s="2">
        <v>5.4999999999999997E-3</v>
      </c>
      <c r="M18" s="2">
        <v>27.210699999999999</v>
      </c>
      <c r="N18" s="2">
        <v>2.7608999999999999</v>
      </c>
      <c r="O18" s="6">
        <v>1.306</v>
      </c>
    </row>
    <row r="19" spans="1:15" x14ac:dyDescent="0.25">
      <c r="A19" s="19" t="s">
        <v>6</v>
      </c>
      <c r="B19" s="15">
        <v>-2</v>
      </c>
      <c r="C19" s="2">
        <v>13.7349</v>
      </c>
      <c r="D19" s="2">
        <v>4.4013999999999998</v>
      </c>
      <c r="E19" s="2">
        <v>25.9145</v>
      </c>
      <c r="F19" s="2">
        <v>-7.4000000000000003E-3</v>
      </c>
      <c r="G19" s="2">
        <v>3.1600000000000003E-2</v>
      </c>
      <c r="H19" s="2">
        <v>1.0149999999999999</v>
      </c>
      <c r="I19" s="2">
        <v>-164.60900000000001</v>
      </c>
      <c r="J19" s="2">
        <v>-132.09700000000001</v>
      </c>
      <c r="K19" s="2">
        <v>40.246000000000002</v>
      </c>
      <c r="L19" s="2">
        <v>1.1299999999999999E-2</v>
      </c>
      <c r="M19" s="2">
        <v>39.7712</v>
      </c>
      <c r="N19" s="2">
        <v>35.567599999999999</v>
      </c>
      <c r="O19" s="6">
        <v>-15.5875</v>
      </c>
    </row>
    <row r="20" spans="1:15" x14ac:dyDescent="0.25">
      <c r="A20" s="19" t="s">
        <v>41</v>
      </c>
      <c r="B20" s="15">
        <v>-1</v>
      </c>
      <c r="C20" s="2">
        <v>4.8776000000000002</v>
      </c>
      <c r="D20" s="2">
        <v>3.5668000000000002</v>
      </c>
      <c r="E20" s="2">
        <v>13.2896</v>
      </c>
      <c r="F20" s="2">
        <v>2.5100000000000001E-2</v>
      </c>
      <c r="G20" s="2">
        <v>0.13400000000000001</v>
      </c>
      <c r="H20" s="2">
        <v>0.63300000000000001</v>
      </c>
      <c r="I20" s="2">
        <v>-182.32900000000001</v>
      </c>
      <c r="J20" s="2">
        <v>-131.36600000000001</v>
      </c>
      <c r="K20" s="2">
        <v>18.998999999999999</v>
      </c>
      <c r="L20" s="2">
        <v>3.6499999999999998E-2</v>
      </c>
      <c r="M20" s="2">
        <v>59.303199999999997</v>
      </c>
      <c r="N20" s="2">
        <v>67.814899999999994</v>
      </c>
      <c r="O20" s="6">
        <v>-20.994800000000001</v>
      </c>
    </row>
    <row r="21" spans="1:15" x14ac:dyDescent="0.25">
      <c r="A21" s="19" t="s">
        <v>42</v>
      </c>
      <c r="B21" s="15">
        <v>-2</v>
      </c>
      <c r="C21" s="2">
        <v>5.6622000000000003</v>
      </c>
      <c r="D21" s="2">
        <v>3.8967000000000001</v>
      </c>
      <c r="E21" s="2">
        <v>14.6273</v>
      </c>
      <c r="F21" s="2">
        <v>1.78E-2</v>
      </c>
      <c r="G21" s="2">
        <v>0.1119</v>
      </c>
      <c r="H21" s="2">
        <v>0.96299999999999997</v>
      </c>
      <c r="I21" s="2">
        <v>-164.41</v>
      </c>
      <c r="J21" s="2">
        <v>-132.386</v>
      </c>
      <c r="K21" s="2">
        <v>20.041</v>
      </c>
      <c r="L21" s="2">
        <v>2.8199999999999999E-2</v>
      </c>
      <c r="M21" s="2" t="s">
        <v>18</v>
      </c>
      <c r="N21" s="2" t="s">
        <v>18</v>
      </c>
      <c r="O21" s="6" t="s">
        <v>18</v>
      </c>
    </row>
    <row r="22" spans="1:15" x14ac:dyDescent="0.25">
      <c r="A22" s="19" t="s">
        <v>7</v>
      </c>
      <c r="B22" s="15" t="s">
        <v>19</v>
      </c>
      <c r="C22" s="2">
        <v>4.2927</v>
      </c>
      <c r="D22" s="2">
        <v>2.8525999999999998</v>
      </c>
      <c r="E22" s="2">
        <v>10.198600000000001</v>
      </c>
      <c r="F22" s="2">
        <v>1.41E-2</v>
      </c>
      <c r="G22" s="2">
        <v>8.6300000000000002E-2</v>
      </c>
      <c r="H22" s="2">
        <v>1.133</v>
      </c>
      <c r="I22" s="2">
        <v>-129.19999999999999</v>
      </c>
      <c r="J22" s="2">
        <v>-107.858</v>
      </c>
      <c r="K22" s="2">
        <v>12.909000000000001</v>
      </c>
      <c r="L22" s="2">
        <v>0.02</v>
      </c>
      <c r="M22" s="2">
        <v>40.750100000000003</v>
      </c>
      <c r="N22" s="2">
        <v>19.699000000000002</v>
      </c>
      <c r="O22" s="6">
        <v>-5.4359999999999999</v>
      </c>
    </row>
    <row r="23" spans="1:15" x14ac:dyDescent="0.25">
      <c r="A23" s="19" t="s">
        <v>43</v>
      </c>
      <c r="B23" s="15">
        <v>-1</v>
      </c>
      <c r="C23" s="2">
        <v>4.0823</v>
      </c>
      <c r="D23" s="2">
        <v>3.6360000000000001</v>
      </c>
      <c r="E23" s="2">
        <v>12.596500000000001</v>
      </c>
      <c r="F23" s="2">
        <v>2.9000000000000001E-2</v>
      </c>
      <c r="G23" s="2">
        <v>0.15890000000000001</v>
      </c>
      <c r="H23" s="2">
        <v>0.75600000000000001</v>
      </c>
      <c r="I23" s="2">
        <v>-389.73700000000002</v>
      </c>
      <c r="J23" s="2">
        <v>-318.61599999999999</v>
      </c>
      <c r="K23" s="2">
        <v>22.709</v>
      </c>
      <c r="L23" s="2">
        <v>4.4999999999999998E-2</v>
      </c>
      <c r="M23" s="2">
        <v>66.842299999999994</v>
      </c>
      <c r="N23" s="2">
        <v>102.45529999999999</v>
      </c>
      <c r="O23" s="6">
        <v>-43.330599999999997</v>
      </c>
    </row>
    <row r="24" spans="1:15" x14ac:dyDescent="0.25">
      <c r="A24" s="19" t="s">
        <v>44</v>
      </c>
      <c r="B24" s="15">
        <v>-2</v>
      </c>
      <c r="C24" s="2">
        <v>3.5571999999999999</v>
      </c>
      <c r="D24" s="2">
        <v>3.3953000000000002</v>
      </c>
      <c r="E24" s="2">
        <v>13.8116</v>
      </c>
      <c r="F24" s="2">
        <v>2.18E-2</v>
      </c>
      <c r="G24" s="2">
        <v>0.13650000000000001</v>
      </c>
      <c r="H24" s="2">
        <v>0.76500000000000001</v>
      </c>
      <c r="I24" s="2">
        <v>-359.25799999999998</v>
      </c>
      <c r="J24" s="2">
        <v>-291.18799999999999</v>
      </c>
      <c r="K24" s="2">
        <v>17.759</v>
      </c>
      <c r="L24" s="2">
        <v>3.5700000000000003E-2</v>
      </c>
      <c r="M24" s="2" t="s">
        <v>18</v>
      </c>
      <c r="N24" s="2" t="s">
        <v>18</v>
      </c>
      <c r="O24" s="6" t="s">
        <v>18</v>
      </c>
    </row>
    <row r="25" spans="1:15" x14ac:dyDescent="0.25">
      <c r="A25" s="19" t="s">
        <v>8</v>
      </c>
      <c r="B25" s="15">
        <v>-1</v>
      </c>
      <c r="C25" s="2">
        <v>4.2249999999999996</v>
      </c>
      <c r="D25" s="2">
        <v>3.1459000000000001</v>
      </c>
      <c r="E25" s="2">
        <v>11.605700000000001</v>
      </c>
      <c r="F25" s="2">
        <v>1.38E-2</v>
      </c>
      <c r="G25" s="2">
        <v>0.1056</v>
      </c>
      <c r="H25" s="2">
        <v>0.52600000000000002</v>
      </c>
      <c r="I25" s="2">
        <v>-332.822</v>
      </c>
      <c r="J25" s="2">
        <v>-288.90199999999999</v>
      </c>
      <c r="K25" s="2" t="s">
        <v>18</v>
      </c>
      <c r="L25" s="2">
        <v>2.6700000000000002E-2</v>
      </c>
      <c r="M25" s="2">
        <v>51.504800000000003</v>
      </c>
      <c r="N25" s="2">
        <v>44.4133</v>
      </c>
      <c r="O25" s="6">
        <v>-19.615500000000001</v>
      </c>
    </row>
    <row r="26" spans="1:15" x14ac:dyDescent="0.25">
      <c r="A26" s="19" t="s">
        <v>45</v>
      </c>
      <c r="B26" s="15">
        <v>-1</v>
      </c>
      <c r="C26" s="2">
        <v>2.9247999999999998</v>
      </c>
      <c r="D26" s="2">
        <v>2.2536</v>
      </c>
      <c r="E26" s="2">
        <v>6.4737</v>
      </c>
      <c r="F26" s="2">
        <v>2.0400000000000001E-2</v>
      </c>
      <c r="G26" s="2">
        <v>8.7499999999999994E-2</v>
      </c>
      <c r="H26" s="2">
        <v>0.442</v>
      </c>
      <c r="I26" s="2">
        <v>-163.56899999999999</v>
      </c>
      <c r="J26" s="2">
        <v>-105.767</v>
      </c>
      <c r="K26" s="2">
        <v>10.919</v>
      </c>
      <c r="L26" s="2">
        <v>3.27E-2</v>
      </c>
      <c r="M26" s="2">
        <v>50.560400000000001</v>
      </c>
      <c r="N26" s="2">
        <v>38.9681</v>
      </c>
      <c r="O26" s="6">
        <v>-4.7798999999999996</v>
      </c>
    </row>
    <row r="27" spans="1:15" x14ac:dyDescent="0.25">
      <c r="A27" s="19" t="s">
        <v>46</v>
      </c>
      <c r="B27" s="15">
        <v>-2</v>
      </c>
      <c r="C27" s="2">
        <v>2.0695000000000001</v>
      </c>
      <c r="D27" s="2">
        <v>1.6249</v>
      </c>
      <c r="E27" s="2">
        <v>6.0723000000000003</v>
      </c>
      <c r="F27" s="2">
        <v>1.5100000000000001E-2</v>
      </c>
      <c r="G27" s="2">
        <v>7.2900000000000006E-2</v>
      </c>
      <c r="H27" s="2">
        <v>0.218</v>
      </c>
      <c r="I27" s="2">
        <v>-151.143</v>
      </c>
      <c r="J27" s="2">
        <v>-101.563</v>
      </c>
      <c r="K27" s="2">
        <v>7.4779999999999998</v>
      </c>
      <c r="L27" s="2">
        <v>2.3099999999999999E-2</v>
      </c>
      <c r="M27" s="2">
        <v>39.578400000000002</v>
      </c>
      <c r="N27" s="2">
        <v>41.817700000000002</v>
      </c>
      <c r="O27" s="6">
        <v>-11.0837</v>
      </c>
    </row>
    <row r="28" spans="1:15" x14ac:dyDescent="0.25">
      <c r="A28" s="19" t="s">
        <v>102</v>
      </c>
      <c r="B28" s="16">
        <v>3</v>
      </c>
      <c r="C28" s="2">
        <v>4.0351999999999997</v>
      </c>
      <c r="D28" s="2">
        <v>1.1556999999999999</v>
      </c>
      <c r="E28" s="2">
        <v>5.0663</v>
      </c>
      <c r="F28" s="2">
        <v>9.9000000000000008E-3</v>
      </c>
      <c r="G28" s="2">
        <v>5.8700000000000002E-2</v>
      </c>
      <c r="H28" s="2">
        <v>0.50900000000000001</v>
      </c>
      <c r="I28" s="2">
        <v>-129.488</v>
      </c>
      <c r="J28" s="2">
        <v>-92.099000000000004</v>
      </c>
      <c r="K28" s="2">
        <v>5.7080000000000002</v>
      </c>
      <c r="L28" s="2">
        <v>1.7999999999999999E-2</v>
      </c>
      <c r="M28" s="2">
        <v>25.675000000000001</v>
      </c>
      <c r="N28" s="2">
        <v>24.728100000000001</v>
      </c>
      <c r="O28" s="6">
        <v>4.2419000000000002</v>
      </c>
    </row>
    <row r="29" spans="1:15" x14ac:dyDescent="0.25">
      <c r="A29" s="19" t="s">
        <v>47</v>
      </c>
      <c r="B29" s="15" t="s">
        <v>19</v>
      </c>
      <c r="C29" s="2">
        <v>4.5046999999999997</v>
      </c>
      <c r="D29" s="2">
        <v>2.5891999999999999</v>
      </c>
      <c r="E29" s="2">
        <v>9.5059000000000005</v>
      </c>
      <c r="F29" s="2">
        <v>8.9999999999999993E-3</v>
      </c>
      <c r="G29" s="2">
        <v>6.8599999999999994E-2</v>
      </c>
      <c r="H29" s="2">
        <v>0.8</v>
      </c>
      <c r="I29" s="2">
        <v>-140.31299999999999</v>
      </c>
      <c r="J29" s="2">
        <v>-90.882999999999996</v>
      </c>
      <c r="K29" s="2">
        <v>11.227</v>
      </c>
      <c r="L29" s="2">
        <v>2.06E-2</v>
      </c>
      <c r="M29" s="2" t="s">
        <v>18</v>
      </c>
      <c r="N29" s="2" t="s">
        <v>18</v>
      </c>
      <c r="O29" s="6" t="s">
        <v>18</v>
      </c>
    </row>
    <row r="30" spans="1:15" x14ac:dyDescent="0.25">
      <c r="A30" s="19" t="s">
        <v>48</v>
      </c>
      <c r="B30" s="15">
        <v>-1</v>
      </c>
      <c r="C30" s="2">
        <v>6.7683999999999997</v>
      </c>
      <c r="D30" s="2">
        <v>3.1656</v>
      </c>
      <c r="E30" s="2">
        <v>12.172599999999999</v>
      </c>
      <c r="F30" s="2">
        <v>1.26E-2</v>
      </c>
      <c r="G30" s="2">
        <v>0.1313</v>
      </c>
      <c r="H30" s="2" t="s">
        <v>18</v>
      </c>
      <c r="I30" s="2">
        <v>-15.505000000000001</v>
      </c>
      <c r="J30" s="2">
        <v>58.085000000000001</v>
      </c>
      <c r="K30" s="2">
        <v>14.599</v>
      </c>
      <c r="L30" s="2">
        <v>2.6499999999999999E-2</v>
      </c>
      <c r="M30" s="2">
        <v>57.686100000000003</v>
      </c>
      <c r="N30" s="2">
        <v>64.076800000000006</v>
      </c>
      <c r="O30" s="6">
        <v>-21.047999999999998</v>
      </c>
    </row>
    <row r="31" spans="1:15" x14ac:dyDescent="0.25">
      <c r="A31" s="19" t="s">
        <v>49</v>
      </c>
      <c r="B31" s="15">
        <v>-2</v>
      </c>
      <c r="C31" s="2">
        <v>4.1186999999999996</v>
      </c>
      <c r="D31" s="2">
        <v>2.5983000000000001</v>
      </c>
      <c r="E31" s="2">
        <v>10.2075</v>
      </c>
      <c r="F31" s="2">
        <v>1.0699999999999999E-2</v>
      </c>
      <c r="G31" s="2">
        <v>7.5300000000000006E-2</v>
      </c>
      <c r="H31" s="2">
        <v>0.95299999999999996</v>
      </c>
      <c r="I31" s="2">
        <v>3.32</v>
      </c>
      <c r="J31" s="2">
        <v>63.051000000000002</v>
      </c>
      <c r="K31" s="2">
        <v>11.875999999999999</v>
      </c>
      <c r="L31" s="2">
        <v>1.95E-2</v>
      </c>
      <c r="M31" s="2">
        <v>44.112200000000001</v>
      </c>
      <c r="N31" s="2">
        <v>77.215500000000006</v>
      </c>
      <c r="O31" s="6">
        <v>-33.508600000000001</v>
      </c>
    </row>
    <row r="32" spans="1:15" x14ac:dyDescent="0.25">
      <c r="A32" s="19" t="s">
        <v>50</v>
      </c>
      <c r="B32" s="15">
        <v>-2</v>
      </c>
      <c r="C32" s="2">
        <v>4.5340999999999996</v>
      </c>
      <c r="D32" s="2">
        <v>3.1375999999999999</v>
      </c>
      <c r="E32" s="2">
        <v>9.8544</v>
      </c>
      <c r="F32" s="2">
        <v>1.26E-2</v>
      </c>
      <c r="G32" s="2">
        <v>0.1215</v>
      </c>
      <c r="H32" s="2">
        <v>0.55000000000000004</v>
      </c>
      <c r="I32" s="2">
        <v>5.4320000000000004</v>
      </c>
      <c r="J32" s="2">
        <v>82.471000000000004</v>
      </c>
      <c r="K32" s="2">
        <v>14.452</v>
      </c>
      <c r="L32" s="2">
        <v>2.6700000000000002E-2</v>
      </c>
      <c r="M32" s="2">
        <v>53.7012</v>
      </c>
      <c r="N32" s="2">
        <v>71.794799999999995</v>
      </c>
      <c r="O32" s="6">
        <v>-22.968499999999999</v>
      </c>
    </row>
    <row r="33" spans="1:15" x14ac:dyDescent="0.25">
      <c r="A33" s="19" t="s">
        <v>51</v>
      </c>
      <c r="B33" s="15">
        <v>-3</v>
      </c>
      <c r="C33" s="2">
        <v>6.0609000000000002</v>
      </c>
      <c r="D33" s="2">
        <v>2.6126999999999998</v>
      </c>
      <c r="E33" s="2">
        <v>10.467700000000001</v>
      </c>
      <c r="F33" s="2">
        <v>1.04E-2</v>
      </c>
      <c r="G33" s="2">
        <v>9.9599999999999994E-2</v>
      </c>
      <c r="H33" s="2">
        <v>0.38600000000000001</v>
      </c>
      <c r="I33" s="2">
        <v>23.100999999999999</v>
      </c>
      <c r="J33" s="2">
        <v>95.888000000000005</v>
      </c>
      <c r="K33" s="2">
        <v>14.481</v>
      </c>
      <c r="L33" s="2">
        <v>2.3199999999999998E-2</v>
      </c>
      <c r="M33" s="2">
        <v>44.638800000000003</v>
      </c>
      <c r="N33" s="2">
        <v>68.504099999999994</v>
      </c>
      <c r="O33" s="6">
        <v>-26.710599999999999</v>
      </c>
    </row>
    <row r="34" spans="1:15" x14ac:dyDescent="0.25">
      <c r="A34" s="19" t="s">
        <v>9</v>
      </c>
      <c r="B34" s="15" t="s">
        <v>20</v>
      </c>
      <c r="C34" s="2">
        <v>3.41</v>
      </c>
      <c r="D34" s="2">
        <v>1.5780000000000001</v>
      </c>
      <c r="E34" s="2">
        <v>7.2121000000000004</v>
      </c>
      <c r="F34" s="2">
        <v>-5.0000000000000001E-4</v>
      </c>
      <c r="G34" s="2">
        <v>9.1600000000000001E-2</v>
      </c>
      <c r="H34" s="2">
        <v>0.38400000000000001</v>
      </c>
      <c r="I34" s="2">
        <v>26.718</v>
      </c>
      <c r="J34" s="2">
        <v>85.001000000000005</v>
      </c>
      <c r="K34" s="2" t="s">
        <v>18</v>
      </c>
      <c r="L34" s="2">
        <v>1.8100000000000002E-2</v>
      </c>
      <c r="M34" s="2" t="s">
        <v>18</v>
      </c>
      <c r="N34" s="2" t="s">
        <v>18</v>
      </c>
      <c r="O34" s="6" t="s">
        <v>18</v>
      </c>
    </row>
    <row r="35" spans="1:15" x14ac:dyDescent="0.25">
      <c r="A35" s="19" t="s">
        <v>52</v>
      </c>
      <c r="B35" s="15">
        <v>-2</v>
      </c>
      <c r="C35" s="2">
        <v>4.0579999999999998</v>
      </c>
      <c r="D35" s="2">
        <v>2.1646999999999998</v>
      </c>
      <c r="E35" s="2">
        <v>7.6924000000000001</v>
      </c>
      <c r="F35" s="2">
        <v>1.5900000000000001E-2</v>
      </c>
      <c r="G35" s="2">
        <v>0.126</v>
      </c>
      <c r="H35" s="2">
        <v>7.4999999999999997E-2</v>
      </c>
      <c r="I35" s="2">
        <v>54.929000000000002</v>
      </c>
      <c r="J35" s="2">
        <v>128.602</v>
      </c>
      <c r="K35" s="2">
        <v>6.9470000000000001</v>
      </c>
      <c r="L35" s="2">
        <v>1.9099999999999999E-2</v>
      </c>
      <c r="M35" s="2">
        <v>41.406399999999998</v>
      </c>
      <c r="N35" s="2">
        <v>85.099599999999995</v>
      </c>
      <c r="O35" s="6">
        <v>-35.631799999999998</v>
      </c>
    </row>
    <row r="36" spans="1:15" x14ac:dyDescent="0.25">
      <c r="A36" s="19" t="s">
        <v>53</v>
      </c>
      <c r="B36" s="15">
        <v>-3</v>
      </c>
      <c r="C36" s="2">
        <v>0.95440000000000003</v>
      </c>
      <c r="D36" s="2">
        <v>1.2171000000000001</v>
      </c>
      <c r="E36" s="2">
        <v>5.5171999999999999</v>
      </c>
      <c r="F36" s="2">
        <v>4.8999999999999998E-3</v>
      </c>
      <c r="G36" s="2">
        <v>6.7000000000000004E-2</v>
      </c>
      <c r="H36" s="2">
        <v>0.79300000000000004</v>
      </c>
      <c r="I36" s="2">
        <v>69.885000000000005</v>
      </c>
      <c r="J36" s="2">
        <v>132.756</v>
      </c>
      <c r="K36" s="2">
        <v>6.9180000000000001</v>
      </c>
      <c r="L36" s="2">
        <v>1.6799999999999999E-2</v>
      </c>
      <c r="M36" s="2">
        <v>30.156099999999999</v>
      </c>
      <c r="N36" s="2">
        <v>81.681399999999996</v>
      </c>
      <c r="O36" s="6">
        <v>-36.144100000000002</v>
      </c>
    </row>
    <row r="37" spans="1:15" x14ac:dyDescent="0.25">
      <c r="A37" s="19" t="s">
        <v>54</v>
      </c>
      <c r="B37" s="15">
        <v>-2</v>
      </c>
      <c r="C37" s="2">
        <v>10.1031</v>
      </c>
      <c r="D37" s="2">
        <v>5.4736000000000002</v>
      </c>
      <c r="E37" s="2">
        <v>28.757000000000001</v>
      </c>
      <c r="F37" s="2">
        <v>1.1000000000000001E-3</v>
      </c>
      <c r="G37" s="2">
        <v>6.3600000000000004E-2</v>
      </c>
      <c r="H37" s="2" t="s">
        <v>18</v>
      </c>
      <c r="I37" s="2">
        <v>20.079000000000001</v>
      </c>
      <c r="J37" s="2">
        <v>68.861000000000004</v>
      </c>
      <c r="K37" s="2">
        <v>28.452999999999999</v>
      </c>
      <c r="L37" s="2">
        <v>1.37E-2</v>
      </c>
      <c r="M37" s="2">
        <v>47.131100000000004</v>
      </c>
      <c r="N37" s="2">
        <v>51.332599999999999</v>
      </c>
      <c r="O37" s="6">
        <v>-25.0276</v>
      </c>
    </row>
    <row r="38" spans="1:15" x14ac:dyDescent="0.25">
      <c r="A38" s="19" t="s">
        <v>55</v>
      </c>
      <c r="B38" s="15">
        <v>-1</v>
      </c>
      <c r="C38" s="2" t="s">
        <v>18</v>
      </c>
      <c r="D38" s="2">
        <v>6.28</v>
      </c>
      <c r="E38" s="2">
        <v>29.152799999999999</v>
      </c>
      <c r="F38" s="2">
        <v>2.9600000000000001E-2</v>
      </c>
      <c r="G38" s="2">
        <v>0.24829999999999999</v>
      </c>
      <c r="H38" s="2" t="s">
        <v>18</v>
      </c>
      <c r="I38" s="2">
        <v>134.06200000000001</v>
      </c>
      <c r="J38" s="2">
        <v>199.958</v>
      </c>
      <c r="K38" s="2">
        <v>31.523</v>
      </c>
      <c r="L38" s="2">
        <v>6.08E-2</v>
      </c>
      <c r="M38" s="2">
        <v>84.760199999999998</v>
      </c>
      <c r="N38" s="2">
        <v>177.25129999999999</v>
      </c>
      <c r="O38" s="6">
        <v>-72.321299999999994</v>
      </c>
    </row>
    <row r="39" spans="1:15" x14ac:dyDescent="0.25">
      <c r="A39" s="19" t="s">
        <v>56</v>
      </c>
      <c r="B39" s="15">
        <v>-2</v>
      </c>
      <c r="C39" s="2">
        <v>12.6275</v>
      </c>
      <c r="D39" s="2">
        <v>5.9234</v>
      </c>
      <c r="E39" s="2">
        <v>27.946400000000001</v>
      </c>
      <c r="F39" s="2">
        <v>2.5700000000000001E-2</v>
      </c>
      <c r="G39" s="2">
        <v>0.17030000000000001</v>
      </c>
      <c r="H39" s="2" t="s">
        <v>18</v>
      </c>
      <c r="I39" s="2">
        <v>139.75800000000001</v>
      </c>
      <c r="J39" s="2">
        <v>199.28800000000001</v>
      </c>
      <c r="K39" s="2">
        <v>31.004999999999999</v>
      </c>
      <c r="L39" s="2">
        <v>5.2400000000000002E-2</v>
      </c>
      <c r="M39" s="2" t="s">
        <v>18</v>
      </c>
      <c r="N39" s="2" t="s">
        <v>18</v>
      </c>
      <c r="O39" s="6" t="s">
        <v>18</v>
      </c>
    </row>
    <row r="40" spans="1:15" x14ac:dyDescent="0.25">
      <c r="A40" s="19" t="s">
        <v>57</v>
      </c>
      <c r="B40" s="15" t="s">
        <v>19</v>
      </c>
      <c r="C40" s="2">
        <v>4.1859000000000002</v>
      </c>
      <c r="D40" s="2">
        <v>5.0525000000000002</v>
      </c>
      <c r="E40" s="2">
        <v>20.3781</v>
      </c>
      <c r="F40" s="2">
        <v>3.61E-2</v>
      </c>
      <c r="G40" s="2">
        <v>0.1583</v>
      </c>
      <c r="H40" s="2">
        <v>1.67</v>
      </c>
      <c r="I40" s="2">
        <v>88.298000000000002</v>
      </c>
      <c r="J40" s="2">
        <v>121.544</v>
      </c>
      <c r="K40" s="2">
        <v>23.34</v>
      </c>
      <c r="L40" s="2">
        <v>3.3099999999999997E-2</v>
      </c>
      <c r="M40" s="2">
        <v>58.283700000000003</v>
      </c>
      <c r="N40" s="2">
        <v>49.638800000000003</v>
      </c>
      <c r="O40" s="6">
        <v>-15.629099999999999</v>
      </c>
    </row>
    <row r="41" spans="1:15" x14ac:dyDescent="0.25">
      <c r="A41" s="19" t="s">
        <v>10</v>
      </c>
      <c r="B41" s="15">
        <v>-1</v>
      </c>
      <c r="C41" s="2">
        <v>11.563000000000001</v>
      </c>
      <c r="D41" s="2">
        <v>5.8337000000000003</v>
      </c>
      <c r="E41" s="2">
        <v>23.7593</v>
      </c>
      <c r="F41" s="2">
        <v>1.15E-2</v>
      </c>
      <c r="G41" s="2">
        <v>0.1019</v>
      </c>
      <c r="H41" s="2">
        <v>0.56999999999999995</v>
      </c>
      <c r="I41" s="2">
        <v>-396.24200000000002</v>
      </c>
      <c r="J41" s="2">
        <v>-349.43900000000002</v>
      </c>
      <c r="K41" s="2">
        <v>43.045999999999999</v>
      </c>
      <c r="L41" s="2">
        <v>2.23E-2</v>
      </c>
      <c r="M41" s="2">
        <v>46.557699999999997</v>
      </c>
      <c r="N41" s="2">
        <v>48.232199999999999</v>
      </c>
      <c r="O41" s="6">
        <v>-20.486799999999999</v>
      </c>
    </row>
    <row r="42" spans="1:15" x14ac:dyDescent="0.25">
      <c r="A42" s="19" t="s">
        <v>58</v>
      </c>
      <c r="B42" s="15">
        <v>-1</v>
      </c>
      <c r="C42" s="2">
        <v>3.3376000000000001</v>
      </c>
      <c r="D42" s="2">
        <v>2.9636999999999998</v>
      </c>
      <c r="E42" s="2">
        <v>11.075200000000001</v>
      </c>
      <c r="F42" s="2">
        <v>1.9800000000000002E-2</v>
      </c>
      <c r="G42" s="2">
        <v>0.11559999999999999</v>
      </c>
      <c r="H42" s="2" t="s">
        <v>18</v>
      </c>
      <c r="I42" s="2">
        <v>-73.567999999999998</v>
      </c>
      <c r="J42" s="2">
        <v>-33.372999999999998</v>
      </c>
      <c r="K42" s="2">
        <v>13.78</v>
      </c>
      <c r="L42" s="2">
        <v>3.3700000000000001E-2</v>
      </c>
      <c r="M42" s="2">
        <v>48.464799999999997</v>
      </c>
      <c r="N42" s="2">
        <v>37.237000000000002</v>
      </c>
      <c r="O42" s="6">
        <v>-13.063499999999999</v>
      </c>
    </row>
    <row r="43" spans="1:15" x14ac:dyDescent="0.25">
      <c r="A43" s="19" t="s">
        <v>21</v>
      </c>
      <c r="B43" s="15">
        <v>-2</v>
      </c>
      <c r="C43" s="2">
        <v>2.9933000000000001</v>
      </c>
      <c r="D43" s="2">
        <v>2.6947999999999999</v>
      </c>
      <c r="E43" s="2">
        <v>10.863200000000001</v>
      </c>
      <c r="F43" s="2">
        <v>1.14E-2</v>
      </c>
      <c r="G43" s="2">
        <v>0.10349999999999999</v>
      </c>
      <c r="H43" s="2" t="s">
        <v>18</v>
      </c>
      <c r="I43" s="2">
        <v>-63.795000000000002</v>
      </c>
      <c r="J43" s="2">
        <v>-31.501999999999999</v>
      </c>
      <c r="K43" s="2">
        <v>11.984999999999999</v>
      </c>
      <c r="L43" s="2">
        <v>2.6599999999999999E-2</v>
      </c>
      <c r="M43" s="2">
        <v>36.588500000000003</v>
      </c>
      <c r="N43" s="2">
        <v>47.6004</v>
      </c>
      <c r="O43" s="6">
        <v>-22.814800000000002</v>
      </c>
    </row>
    <row r="44" spans="1:15" x14ac:dyDescent="0.25">
      <c r="A44" s="19" t="s">
        <v>22</v>
      </c>
      <c r="B44" s="15">
        <v>-3</v>
      </c>
      <c r="C44" s="2">
        <v>9.8408999999999995</v>
      </c>
      <c r="D44" s="2">
        <v>2.2073</v>
      </c>
      <c r="E44" s="2">
        <v>11.395899999999999</v>
      </c>
      <c r="F44" s="2">
        <v>3.0999999999999999E-3</v>
      </c>
      <c r="G44" s="2">
        <v>7.9200000000000007E-2</v>
      </c>
      <c r="H44" s="2">
        <v>0.71599999999999997</v>
      </c>
      <c r="I44" s="2">
        <v>-57.795000000000002</v>
      </c>
      <c r="J44" s="2">
        <v>-25.260999999999999</v>
      </c>
      <c r="K44" s="2">
        <v>9.8179999999999996</v>
      </c>
      <c r="L44" s="2">
        <v>2.0199999999999999E-2</v>
      </c>
      <c r="M44" s="2">
        <v>29.184799999999999</v>
      </c>
      <c r="N44" s="2">
        <v>52.381700000000002</v>
      </c>
      <c r="O44" s="6">
        <v>-30.852599999999999</v>
      </c>
    </row>
    <row r="45" spans="1:15" x14ac:dyDescent="0.25">
      <c r="A45" s="19" t="s">
        <v>59</v>
      </c>
      <c r="B45" s="15" t="s">
        <v>19</v>
      </c>
      <c r="C45" s="2">
        <v>5.1638000000000002</v>
      </c>
      <c r="D45" s="2">
        <v>3.93</v>
      </c>
      <c r="E45" s="2">
        <v>16.394500000000001</v>
      </c>
      <c r="F45" s="2">
        <v>2.6800000000000001E-2</v>
      </c>
      <c r="G45" s="2">
        <v>0.16950000000000001</v>
      </c>
      <c r="H45" s="2" t="s">
        <v>18</v>
      </c>
      <c r="I45" s="2">
        <v>-82.921000000000006</v>
      </c>
      <c r="J45" s="2">
        <v>-35.814</v>
      </c>
      <c r="K45" s="2">
        <v>19.207999999999998</v>
      </c>
      <c r="L45" s="2">
        <v>4.6800000000000001E-2</v>
      </c>
      <c r="M45" s="2">
        <v>60.8262</v>
      </c>
      <c r="N45" s="2">
        <v>41.9908</v>
      </c>
      <c r="O45" s="6">
        <v>-20.409099999999999</v>
      </c>
    </row>
    <row r="46" spans="1:15" x14ac:dyDescent="0.25">
      <c r="A46" s="19" t="s">
        <v>60</v>
      </c>
      <c r="B46" s="15">
        <v>-1</v>
      </c>
      <c r="C46" s="2" t="s">
        <v>18</v>
      </c>
      <c r="D46" s="2">
        <v>3.56</v>
      </c>
      <c r="E46" s="2" t="s">
        <v>18</v>
      </c>
      <c r="F46" s="2" t="s">
        <v>18</v>
      </c>
      <c r="G46" s="2" t="s">
        <v>18</v>
      </c>
      <c r="H46" s="2">
        <v>0.61699999999999999</v>
      </c>
      <c r="I46" s="2" t="s">
        <v>18</v>
      </c>
      <c r="J46" s="2" t="s">
        <v>18</v>
      </c>
      <c r="K46" s="2">
        <v>17.574000000000002</v>
      </c>
      <c r="L46" s="2">
        <v>6.2E-2</v>
      </c>
      <c r="M46" s="2">
        <v>56.168500000000002</v>
      </c>
      <c r="N46" s="2">
        <v>46.933700000000002</v>
      </c>
      <c r="O46" s="6">
        <v>-31.3325</v>
      </c>
    </row>
    <row r="47" spans="1:15" x14ac:dyDescent="0.25">
      <c r="A47" s="19" t="s">
        <v>61</v>
      </c>
      <c r="B47" s="15">
        <v>-2</v>
      </c>
      <c r="C47" s="2">
        <v>10.233700000000001</v>
      </c>
      <c r="D47" s="2">
        <v>4.5796999999999999</v>
      </c>
      <c r="E47" s="2">
        <v>18.587499999999999</v>
      </c>
      <c r="F47" s="2">
        <v>3.49E-2</v>
      </c>
      <c r="G47" s="2">
        <v>0.21029999999999999</v>
      </c>
      <c r="H47" s="2" t="s">
        <v>18</v>
      </c>
      <c r="I47" s="2">
        <v>-107.188</v>
      </c>
      <c r="J47" s="2">
        <v>-53.332000000000001</v>
      </c>
      <c r="K47" s="2" t="s">
        <v>18</v>
      </c>
      <c r="L47" s="2" t="s">
        <v>18</v>
      </c>
      <c r="M47" s="2">
        <v>78.605400000000003</v>
      </c>
      <c r="N47" s="2">
        <v>32.131799999999998</v>
      </c>
      <c r="O47" s="6">
        <v>-19.403300000000002</v>
      </c>
    </row>
    <row r="48" spans="1:15" x14ac:dyDescent="0.25">
      <c r="A48" s="19" t="s">
        <v>23</v>
      </c>
      <c r="B48" s="15">
        <v>-2</v>
      </c>
      <c r="C48" s="2">
        <v>2.7336</v>
      </c>
      <c r="D48" s="2">
        <v>2.6293000000000002</v>
      </c>
      <c r="E48" s="2">
        <v>14.156499999999999</v>
      </c>
      <c r="F48" s="2">
        <v>1.3100000000000001E-2</v>
      </c>
      <c r="G48" s="2">
        <v>0.1016</v>
      </c>
      <c r="H48" s="2">
        <v>0.29599999999999999</v>
      </c>
      <c r="I48" s="2">
        <v>-16.751999999999999</v>
      </c>
      <c r="J48" s="2">
        <v>-0.59599999999999997</v>
      </c>
      <c r="K48" s="2">
        <v>11.882999999999999</v>
      </c>
      <c r="L48" s="2">
        <v>2.41E-2</v>
      </c>
      <c r="M48" s="2">
        <v>33.645000000000003</v>
      </c>
      <c r="N48" s="2">
        <v>23.2759</v>
      </c>
      <c r="O48" s="6">
        <v>-12.240600000000001</v>
      </c>
    </row>
    <row r="49" spans="1:15" x14ac:dyDescent="0.25">
      <c r="A49" s="19" t="s">
        <v>62</v>
      </c>
      <c r="B49" s="15" t="s">
        <v>19</v>
      </c>
      <c r="C49" s="2">
        <v>5.5423999999999998</v>
      </c>
      <c r="D49" s="2">
        <v>5.7618999999999998</v>
      </c>
      <c r="E49" s="2">
        <v>24.736899999999999</v>
      </c>
      <c r="F49" s="2">
        <v>2.1000000000000001E-2</v>
      </c>
      <c r="G49" s="2">
        <v>0.1653</v>
      </c>
      <c r="H49" s="2" t="s">
        <v>18</v>
      </c>
      <c r="I49" s="2">
        <v>-66.138000000000005</v>
      </c>
      <c r="J49" s="2">
        <v>17.963000000000001</v>
      </c>
      <c r="K49" s="2">
        <v>30.643999999999998</v>
      </c>
      <c r="L49" s="2">
        <v>3.3799999999999997E-2</v>
      </c>
      <c r="M49" s="2">
        <v>63.7851</v>
      </c>
      <c r="N49" s="2">
        <v>83.474400000000003</v>
      </c>
      <c r="O49" s="6">
        <v>-35.117100000000001</v>
      </c>
    </row>
    <row r="50" spans="1:15" x14ac:dyDescent="0.25">
      <c r="A50" s="19" t="s">
        <v>24</v>
      </c>
      <c r="B50" s="15" t="s">
        <v>25</v>
      </c>
      <c r="C50" s="2">
        <v>4.9737999999999998</v>
      </c>
      <c r="D50" s="2">
        <v>5.0766999999999998</v>
      </c>
      <c r="E50" s="2">
        <v>23.204999999999998</v>
      </c>
      <c r="F50" s="2">
        <v>1.2200000000000001E-2</v>
      </c>
      <c r="G50" s="2">
        <v>0.14230000000000001</v>
      </c>
      <c r="H50" s="2" t="s">
        <v>18</v>
      </c>
      <c r="I50" s="2">
        <v>-59.142000000000003</v>
      </c>
      <c r="J50" s="2">
        <v>18.088000000000001</v>
      </c>
      <c r="K50" s="2">
        <v>26.277000000000001</v>
      </c>
      <c r="L50" s="2">
        <v>2.6200000000000001E-2</v>
      </c>
      <c r="M50" s="2">
        <v>51.144199999999998</v>
      </c>
      <c r="N50" s="2">
        <v>94.293400000000005</v>
      </c>
      <c r="O50" s="6">
        <v>-45.2029</v>
      </c>
    </row>
    <row r="51" spans="1:15" x14ac:dyDescent="0.25">
      <c r="A51" s="19" t="s">
        <v>63</v>
      </c>
      <c r="B51" s="15" t="s">
        <v>25</v>
      </c>
      <c r="C51" s="2">
        <v>8.4724000000000004</v>
      </c>
      <c r="D51" s="2">
        <v>6.0837000000000003</v>
      </c>
      <c r="E51" s="2">
        <v>34.587000000000003</v>
      </c>
      <c r="F51" s="2">
        <v>1.4999999999999999E-2</v>
      </c>
      <c r="G51" s="2">
        <v>0.1426</v>
      </c>
      <c r="H51" s="2" t="s">
        <v>18</v>
      </c>
      <c r="I51" s="2">
        <v>-7.3650000000000002</v>
      </c>
      <c r="J51" s="2">
        <v>60.161000000000001</v>
      </c>
      <c r="K51" s="2" t="s">
        <v>18</v>
      </c>
      <c r="L51" s="2">
        <v>2.5000000000000001E-2</v>
      </c>
      <c r="M51" s="2" t="s">
        <v>18</v>
      </c>
      <c r="N51" s="2" t="s">
        <v>18</v>
      </c>
      <c r="O51" s="6" t="s">
        <v>18</v>
      </c>
    </row>
    <row r="52" spans="1:15" x14ac:dyDescent="0.25">
      <c r="A52" s="19" t="s">
        <v>64</v>
      </c>
      <c r="B52" s="15">
        <v>-1</v>
      </c>
      <c r="C52" s="2">
        <v>3.0044</v>
      </c>
      <c r="D52" s="2">
        <v>3.2913999999999999</v>
      </c>
      <c r="E52" s="2">
        <v>13.8058</v>
      </c>
      <c r="F52" s="2">
        <v>1.3599999999999999E-2</v>
      </c>
      <c r="G52" s="2">
        <v>0.10249999999999999</v>
      </c>
      <c r="H52" s="2" t="s">
        <v>18</v>
      </c>
      <c r="I52" s="2">
        <v>-8.2530000000000001</v>
      </c>
      <c r="J52" s="2">
        <v>16.731000000000002</v>
      </c>
      <c r="K52" s="2">
        <v>14.930999999999999</v>
      </c>
      <c r="L52" s="2">
        <v>3.4500000000000003E-2</v>
      </c>
      <c r="M52" s="2">
        <v>58.244500000000002</v>
      </c>
      <c r="N52" s="2">
        <v>46.995800000000003</v>
      </c>
      <c r="O52" s="6">
        <v>-10.5106</v>
      </c>
    </row>
    <row r="53" spans="1:15" x14ac:dyDescent="0.25">
      <c r="A53" s="19" t="s">
        <v>11</v>
      </c>
      <c r="B53" s="15" t="s">
        <v>19</v>
      </c>
      <c r="C53" s="2">
        <v>4.6089000000000002</v>
      </c>
      <c r="D53" s="2">
        <v>3.665</v>
      </c>
      <c r="E53" s="2">
        <v>17.3947</v>
      </c>
      <c r="F53" s="2">
        <v>2.8E-3</v>
      </c>
      <c r="G53" s="2">
        <v>0.1081</v>
      </c>
      <c r="H53" s="2">
        <v>0.23300000000000001</v>
      </c>
      <c r="I53" s="2">
        <v>57.545999999999999</v>
      </c>
      <c r="J53" s="2">
        <v>46.945</v>
      </c>
      <c r="K53" s="2">
        <v>14.364000000000001</v>
      </c>
      <c r="L53" s="2">
        <v>2.7900000000000001E-2</v>
      </c>
      <c r="M53" s="2">
        <v>29.1815</v>
      </c>
      <c r="N53" s="2">
        <v>-9.7845999999999993</v>
      </c>
      <c r="O53" s="6">
        <v>3.4554</v>
      </c>
    </row>
    <row r="54" spans="1:15" x14ac:dyDescent="0.25">
      <c r="A54" s="19" t="s">
        <v>26</v>
      </c>
      <c r="B54" s="15">
        <v>-1</v>
      </c>
      <c r="C54" s="2">
        <v>3.7442000000000002</v>
      </c>
      <c r="D54" s="2">
        <v>2.6495000000000002</v>
      </c>
      <c r="E54" s="2">
        <v>10.537100000000001</v>
      </c>
      <c r="F54" s="2">
        <v>-1.8E-3</v>
      </c>
      <c r="G54" s="2">
        <v>8.2799999999999999E-2</v>
      </c>
      <c r="H54" s="2">
        <v>0.27800000000000002</v>
      </c>
      <c r="I54" s="2">
        <v>1.8340000000000001</v>
      </c>
      <c r="J54" s="2">
        <v>-1.7210000000000001</v>
      </c>
      <c r="K54" s="2">
        <v>11.423</v>
      </c>
      <c r="L54" s="2">
        <v>2.1399999999999999E-2</v>
      </c>
      <c r="M54" s="2">
        <v>28.026</v>
      </c>
      <c r="N54" s="2">
        <v>-7.1650999999999998</v>
      </c>
      <c r="O54" s="6">
        <v>2.4331999999999998</v>
      </c>
    </row>
    <row r="55" spans="1:15" x14ac:dyDescent="0.25">
      <c r="A55" s="19" t="s">
        <v>37</v>
      </c>
      <c r="B55" s="15">
        <v>-1</v>
      </c>
      <c r="C55" s="2">
        <v>3.9106000000000001</v>
      </c>
      <c r="D55" s="2">
        <v>2.3677999999999999</v>
      </c>
      <c r="E55" s="2">
        <v>7.5433000000000003</v>
      </c>
      <c r="F55" s="2">
        <v>1.4800000000000001E-2</v>
      </c>
      <c r="G55" s="2">
        <v>9.3299999999999994E-2</v>
      </c>
      <c r="H55" s="2">
        <v>0.61799999999999999</v>
      </c>
      <c r="I55" s="2">
        <v>220.803</v>
      </c>
      <c r="J55" s="2">
        <v>217.00299999999999</v>
      </c>
      <c r="K55" s="2">
        <v>7.7510000000000003</v>
      </c>
      <c r="L55" s="2" t="s">
        <v>18</v>
      </c>
      <c r="M55" s="2">
        <v>45.976799999999997</v>
      </c>
      <c r="N55" s="2">
        <v>20.6417</v>
      </c>
      <c r="O55" s="6">
        <v>-8.3297000000000008</v>
      </c>
    </row>
    <row r="56" spans="1:15" x14ac:dyDescent="0.25">
      <c r="A56" s="19" t="s">
        <v>38</v>
      </c>
      <c r="B56" s="15" t="s">
        <v>25</v>
      </c>
      <c r="C56" s="2">
        <v>9.5792999999999999</v>
      </c>
      <c r="D56" s="2">
        <v>2.5644999999999998</v>
      </c>
      <c r="E56" s="2">
        <v>11.450100000000001</v>
      </c>
      <c r="F56" s="2">
        <v>4.1000000000000003E-3</v>
      </c>
      <c r="G56" s="2">
        <v>7.6300000000000007E-2</v>
      </c>
      <c r="H56" s="2" t="s">
        <v>18</v>
      </c>
      <c r="I56" s="2">
        <v>227.36799999999999</v>
      </c>
      <c r="J56" s="2">
        <v>216.328</v>
      </c>
      <c r="K56" s="2">
        <v>11.548999999999999</v>
      </c>
      <c r="L56" s="2">
        <v>1.4500000000000001E-2</v>
      </c>
      <c r="M56" s="2">
        <v>26.737100000000002</v>
      </c>
      <c r="N56" s="2">
        <v>21.767600000000002</v>
      </c>
      <c r="O56" s="6">
        <v>-6.4481000000000002</v>
      </c>
    </row>
    <row r="57" spans="1:15" ht="30" x14ac:dyDescent="0.25">
      <c r="A57" s="19" t="s">
        <v>65</v>
      </c>
      <c r="B57" s="15" t="s">
        <v>27</v>
      </c>
      <c r="C57" s="2">
        <v>1.5598000000000001</v>
      </c>
      <c r="D57" s="2">
        <v>1.7824</v>
      </c>
      <c r="E57" s="2">
        <v>5.4333999999999998</v>
      </c>
      <c r="F57" s="2">
        <v>1.6E-2</v>
      </c>
      <c r="G57" s="2">
        <v>5.6899999999999999E-2</v>
      </c>
      <c r="H57" s="2" t="s">
        <v>18</v>
      </c>
      <c r="I57" s="2">
        <v>-36.097000000000001</v>
      </c>
      <c r="J57" s="2">
        <v>-28.148</v>
      </c>
      <c r="K57" s="2" t="s">
        <v>18</v>
      </c>
      <c r="L57" s="2">
        <v>1.5299999999999999E-2</v>
      </c>
      <c r="M57" s="2">
        <v>25.8094</v>
      </c>
      <c r="N57" s="2">
        <v>-5.2241</v>
      </c>
      <c r="O57" s="6">
        <v>1.4541999999999999</v>
      </c>
    </row>
    <row r="58" spans="1:15" x14ac:dyDescent="0.25">
      <c r="A58" s="19" t="s">
        <v>12</v>
      </c>
      <c r="B58" s="15">
        <v>-2</v>
      </c>
      <c r="C58" s="2">
        <v>2.5015000000000001</v>
      </c>
      <c r="D58" s="2">
        <v>0.94420000000000004</v>
      </c>
      <c r="E58" s="2">
        <v>2.8976999999999999</v>
      </c>
      <c r="F58" s="2">
        <v>1.2999999999999999E-2</v>
      </c>
      <c r="G58" s="2">
        <v>5.67E-2</v>
      </c>
      <c r="H58" s="2">
        <v>0.26300000000000001</v>
      </c>
      <c r="I58" s="2">
        <v>-161.74</v>
      </c>
      <c r="J58" s="2">
        <v>-144.54900000000001</v>
      </c>
      <c r="K58" s="2">
        <v>4.8769999999999998</v>
      </c>
      <c r="L58" s="2">
        <v>1.7299999999999999E-2</v>
      </c>
      <c r="M58" s="2">
        <v>30.169599999999999</v>
      </c>
      <c r="N58" s="2">
        <v>26.973800000000001</v>
      </c>
      <c r="O58" s="6">
        <v>-13.372199999999999</v>
      </c>
    </row>
    <row r="59" spans="1:15" ht="30" x14ac:dyDescent="0.25">
      <c r="A59" s="19" t="s">
        <v>66</v>
      </c>
      <c r="B59" s="15" t="s">
        <v>25</v>
      </c>
      <c r="C59" s="2" t="s">
        <v>18</v>
      </c>
      <c r="D59" s="2">
        <v>7.2644000000000002</v>
      </c>
      <c r="E59" s="2" t="s">
        <v>18</v>
      </c>
      <c r="F59" s="2" t="s">
        <v>18</v>
      </c>
      <c r="G59" s="2" t="s">
        <v>18</v>
      </c>
      <c r="H59" s="2">
        <v>0.5</v>
      </c>
      <c r="I59" s="2" t="s">
        <v>18</v>
      </c>
      <c r="J59" s="2" t="s">
        <v>18</v>
      </c>
      <c r="K59" s="2" t="s">
        <v>18</v>
      </c>
      <c r="L59" s="2" t="s">
        <v>18</v>
      </c>
      <c r="M59" s="2" t="s">
        <v>18</v>
      </c>
      <c r="N59" s="2" t="s">
        <v>18</v>
      </c>
      <c r="O59" s="6" t="s">
        <v>18</v>
      </c>
    </row>
    <row r="60" spans="1:15" x14ac:dyDescent="0.25">
      <c r="A60" s="19" t="s">
        <v>67</v>
      </c>
      <c r="B60" s="15">
        <v>-1</v>
      </c>
      <c r="C60" s="2">
        <v>3.2410999999999999</v>
      </c>
      <c r="D60" s="2">
        <v>1.288</v>
      </c>
      <c r="E60" s="2">
        <v>2.4777999999999998</v>
      </c>
      <c r="F60" s="2">
        <v>4.4200000000000003E-2</v>
      </c>
      <c r="G60" s="2">
        <v>0.1148</v>
      </c>
      <c r="H60" s="2" t="s">
        <v>18</v>
      </c>
      <c r="I60" s="2">
        <v>-679.19500000000005</v>
      </c>
      <c r="J60" s="2">
        <v>-626.58000000000004</v>
      </c>
      <c r="K60" s="2">
        <v>8.9009999999999998</v>
      </c>
      <c r="L60" s="2" t="s">
        <v>18</v>
      </c>
      <c r="M60" s="2">
        <v>63.202399999999997</v>
      </c>
      <c r="N60" s="2">
        <v>51.936599999999999</v>
      </c>
      <c r="O60" s="6">
        <v>-28.630800000000001</v>
      </c>
    </row>
    <row r="61" spans="1:15" x14ac:dyDescent="0.25">
      <c r="A61" s="19" t="s">
        <v>68</v>
      </c>
      <c r="B61" s="15">
        <v>-2</v>
      </c>
      <c r="C61" s="2" t="s">
        <v>18</v>
      </c>
      <c r="D61" s="2">
        <v>0.61150000000000004</v>
      </c>
      <c r="E61" s="2">
        <v>1.7399</v>
      </c>
      <c r="F61" s="2">
        <v>1.29E-2</v>
      </c>
      <c r="G61" s="2">
        <v>9.5200000000000007E-2</v>
      </c>
      <c r="H61" s="2" t="s">
        <v>18</v>
      </c>
      <c r="I61" s="2" t="s">
        <v>18</v>
      </c>
      <c r="J61" s="2" t="s">
        <v>18</v>
      </c>
      <c r="K61" s="2">
        <v>1.86</v>
      </c>
      <c r="L61" s="2" t="s">
        <v>18</v>
      </c>
      <c r="M61" s="2">
        <v>44.356699999999996</v>
      </c>
      <c r="N61" s="2">
        <v>44.587499999999999</v>
      </c>
      <c r="O61" s="6">
        <v>-23.282</v>
      </c>
    </row>
    <row r="62" spans="1:15" x14ac:dyDescent="0.25">
      <c r="A62" s="19" t="s">
        <v>28</v>
      </c>
      <c r="B62" s="15">
        <v>-3</v>
      </c>
      <c r="C62" s="2" t="s">
        <v>18</v>
      </c>
      <c r="D62" s="2">
        <v>1.1738999999999999</v>
      </c>
      <c r="E62" s="2">
        <v>3.5192000000000001</v>
      </c>
      <c r="F62" s="2">
        <v>4.7000000000000002E-3</v>
      </c>
      <c r="G62" s="2" t="s">
        <v>18</v>
      </c>
      <c r="H62" s="2" t="s">
        <v>18</v>
      </c>
      <c r="I62" s="2" t="s">
        <v>18</v>
      </c>
      <c r="J62" s="2" t="s">
        <v>18</v>
      </c>
      <c r="K62" s="2">
        <v>8.9009999999999998</v>
      </c>
      <c r="L62" s="2" t="s">
        <v>18</v>
      </c>
      <c r="M62" s="2" t="s">
        <v>18</v>
      </c>
      <c r="N62" s="2" t="s">
        <v>18</v>
      </c>
      <c r="O62" s="6" t="s">
        <v>18</v>
      </c>
    </row>
    <row r="63" spans="1:15" x14ac:dyDescent="0.25">
      <c r="A63" s="19" t="s">
        <v>29</v>
      </c>
      <c r="B63" s="15">
        <v>-2</v>
      </c>
      <c r="C63" s="2">
        <v>3.4447999999999999</v>
      </c>
      <c r="D63" s="2">
        <v>2.6446000000000001</v>
      </c>
      <c r="E63" s="2">
        <v>12.1084</v>
      </c>
      <c r="F63" s="2">
        <v>1.1299999999999999E-2</v>
      </c>
      <c r="G63" s="2">
        <v>8.5900000000000004E-2</v>
      </c>
      <c r="H63" s="2" t="s">
        <v>18</v>
      </c>
      <c r="I63" s="2">
        <v>-313.54500000000002</v>
      </c>
      <c r="J63" s="2">
        <v>-281.495</v>
      </c>
      <c r="K63" s="2" t="s">
        <v>18</v>
      </c>
      <c r="L63" s="2">
        <v>1.9199999999999998E-2</v>
      </c>
      <c r="M63" s="2" t="s">
        <v>18</v>
      </c>
      <c r="N63" s="2" t="s">
        <v>18</v>
      </c>
      <c r="O63" s="6" t="s">
        <v>18</v>
      </c>
    </row>
    <row r="64" spans="1:15" x14ac:dyDescent="0.25">
      <c r="A64" s="19" t="s">
        <v>69</v>
      </c>
      <c r="B64" s="15">
        <v>-1</v>
      </c>
      <c r="C64" s="2">
        <v>7.4756</v>
      </c>
      <c r="D64" s="2">
        <v>2.8881000000000001</v>
      </c>
      <c r="E64" s="2">
        <v>9.8407999999999998</v>
      </c>
      <c r="F64" s="2">
        <v>3.5400000000000001E-2</v>
      </c>
      <c r="G64" s="2">
        <v>0.18210000000000001</v>
      </c>
      <c r="H64" s="2">
        <v>0.503</v>
      </c>
      <c r="I64" s="2">
        <v>-258.95999999999998</v>
      </c>
      <c r="J64" s="2">
        <v>-209.33699999999999</v>
      </c>
      <c r="K64" s="2">
        <v>13.321999999999999</v>
      </c>
      <c r="L64" s="2">
        <v>5.3800000000000001E-2</v>
      </c>
      <c r="M64" s="2" t="s">
        <v>18</v>
      </c>
      <c r="N64" s="2" t="s">
        <v>18</v>
      </c>
      <c r="O64" s="6" t="s">
        <v>18</v>
      </c>
    </row>
    <row r="65" spans="1:15" x14ac:dyDescent="0.25">
      <c r="A65" s="19" t="s">
        <v>30</v>
      </c>
      <c r="B65" s="15">
        <v>-1</v>
      </c>
      <c r="C65" s="2" t="s">
        <v>18</v>
      </c>
      <c r="D65" s="2">
        <v>2.3086000000000002</v>
      </c>
      <c r="E65" s="2" t="s">
        <v>18</v>
      </c>
      <c r="F65" s="2" t="s">
        <v>18</v>
      </c>
      <c r="G65" s="2" t="s">
        <v>18</v>
      </c>
      <c r="H65" s="2" t="s">
        <v>18</v>
      </c>
      <c r="I65" s="2" t="s">
        <v>18</v>
      </c>
      <c r="J65" s="2" t="s">
        <v>18</v>
      </c>
      <c r="K65" s="2" t="s">
        <v>18</v>
      </c>
      <c r="L65" s="2" t="s">
        <v>18</v>
      </c>
      <c r="M65" s="2" t="s">
        <v>18</v>
      </c>
      <c r="N65" s="2" t="s">
        <v>18</v>
      </c>
      <c r="O65" s="6" t="s">
        <v>18</v>
      </c>
    </row>
    <row r="66" spans="1:15" x14ac:dyDescent="0.25">
      <c r="A66" s="19" t="s">
        <v>70</v>
      </c>
      <c r="B66" s="15">
        <v>-1</v>
      </c>
      <c r="C66" s="2">
        <v>2.7523</v>
      </c>
      <c r="D66" s="2">
        <v>1.9162999999999999</v>
      </c>
      <c r="E66" s="2">
        <v>4.8922999999999996</v>
      </c>
      <c r="F66" s="2">
        <v>3.9E-2</v>
      </c>
      <c r="G66" s="2">
        <v>0.14749999999999999</v>
      </c>
      <c r="H66" s="2">
        <v>0.54700000000000004</v>
      </c>
      <c r="I66" s="2">
        <v>-446.83499999999998</v>
      </c>
      <c r="J66" s="2">
        <v>-392.97500000000002</v>
      </c>
      <c r="K66" s="2">
        <v>8.3010000000000002</v>
      </c>
      <c r="L66" s="2">
        <v>5.3800000000000001E-2</v>
      </c>
      <c r="M66" s="2" t="s">
        <v>18</v>
      </c>
      <c r="N66" s="2" t="s">
        <v>18</v>
      </c>
      <c r="O66" s="6" t="s">
        <v>18</v>
      </c>
    </row>
    <row r="67" spans="1:15" x14ac:dyDescent="0.25">
      <c r="A67" s="19" t="s">
        <v>71</v>
      </c>
      <c r="B67" s="15">
        <v>-1</v>
      </c>
      <c r="C67" s="2">
        <v>1.9622999999999999</v>
      </c>
      <c r="D67" s="2">
        <v>1.0081</v>
      </c>
      <c r="E67" s="2">
        <v>1.5973999999999999</v>
      </c>
      <c r="F67" s="2">
        <v>1.44E-2</v>
      </c>
      <c r="G67" s="2">
        <v>3.78E-2</v>
      </c>
      <c r="H67" s="2" t="s">
        <v>18</v>
      </c>
      <c r="I67" s="2">
        <v>-223.398</v>
      </c>
      <c r="J67" s="2">
        <v>-212.71799999999999</v>
      </c>
      <c r="K67" s="2" t="s">
        <v>18</v>
      </c>
      <c r="L67" s="2" t="s">
        <v>18</v>
      </c>
      <c r="M67" s="2">
        <v>22.208200000000001</v>
      </c>
      <c r="N67" s="2">
        <v>-2.8384999999999998</v>
      </c>
      <c r="O67" s="6">
        <v>1.2679</v>
      </c>
    </row>
    <row r="68" spans="1:15" x14ac:dyDescent="0.25">
      <c r="A68" s="19" t="s">
        <v>72</v>
      </c>
      <c r="B68" s="15" t="s">
        <v>19</v>
      </c>
      <c r="C68" s="2">
        <v>31.278600000000001</v>
      </c>
      <c r="D68" s="2">
        <v>10.3428</v>
      </c>
      <c r="E68" s="2">
        <v>65.1053</v>
      </c>
      <c r="F68" s="2">
        <v>4.3E-3</v>
      </c>
      <c r="G68" s="2">
        <v>0.14430000000000001</v>
      </c>
      <c r="H68" s="2" t="s">
        <v>18</v>
      </c>
      <c r="I68" s="2">
        <v>-203.18799999999999</v>
      </c>
      <c r="J68" s="2">
        <v>-136.74199999999999</v>
      </c>
      <c r="K68" s="2" t="s">
        <v>18</v>
      </c>
      <c r="L68" s="2" t="s">
        <v>18</v>
      </c>
      <c r="M68" s="2" t="s">
        <v>18</v>
      </c>
      <c r="N68" s="2" t="s">
        <v>18</v>
      </c>
      <c r="O68" s="6" t="s">
        <v>18</v>
      </c>
    </row>
    <row r="69" spans="1:15" ht="30" x14ac:dyDescent="0.25">
      <c r="A69" s="19" t="s">
        <v>73</v>
      </c>
      <c r="B69" s="15" t="s">
        <v>19</v>
      </c>
      <c r="C69" s="2" t="s">
        <v>18</v>
      </c>
      <c r="D69" s="2" t="s">
        <v>18</v>
      </c>
      <c r="E69" s="2" t="s">
        <v>18</v>
      </c>
      <c r="F69" s="2" t="s">
        <v>18</v>
      </c>
      <c r="G69" s="2" t="s">
        <v>18</v>
      </c>
      <c r="H69" s="2" t="s">
        <v>18</v>
      </c>
      <c r="I69" s="2">
        <v>-67.778000000000006</v>
      </c>
      <c r="J69" s="2" t="s">
        <v>18</v>
      </c>
      <c r="K69" s="2" t="s">
        <v>18</v>
      </c>
      <c r="L69" s="2" t="s">
        <v>18</v>
      </c>
      <c r="M69" s="2" t="s">
        <v>18</v>
      </c>
      <c r="N69" s="2" t="s">
        <v>18</v>
      </c>
      <c r="O69" s="6" t="s">
        <v>18</v>
      </c>
    </row>
    <row r="70" spans="1:15" ht="30" x14ac:dyDescent="0.25">
      <c r="A70" s="19" t="s">
        <v>74</v>
      </c>
      <c r="B70" s="15" t="s">
        <v>19</v>
      </c>
      <c r="C70" s="2" t="s">
        <v>18</v>
      </c>
      <c r="D70" s="2" t="s">
        <v>18</v>
      </c>
      <c r="E70" s="2" t="s">
        <v>18</v>
      </c>
      <c r="F70" s="2" t="s">
        <v>18</v>
      </c>
      <c r="G70" s="2" t="s">
        <v>18</v>
      </c>
      <c r="H70" s="2" t="s">
        <v>18</v>
      </c>
      <c r="I70" s="2">
        <v>-182.096</v>
      </c>
      <c r="J70" s="2" t="s">
        <v>18</v>
      </c>
      <c r="K70" s="2">
        <v>51.786999999999999</v>
      </c>
      <c r="L70" s="2" t="s">
        <v>18</v>
      </c>
      <c r="M70" s="2" t="s">
        <v>18</v>
      </c>
      <c r="N70" s="2" t="s">
        <v>18</v>
      </c>
      <c r="O70" s="6" t="s">
        <v>18</v>
      </c>
    </row>
    <row r="71" spans="1:15" ht="30" x14ac:dyDescent="0.25">
      <c r="A71" s="19" t="s">
        <v>75</v>
      </c>
      <c r="B71" s="15" t="s">
        <v>19</v>
      </c>
      <c r="C71" s="2">
        <v>11.377000000000001</v>
      </c>
      <c r="D71" s="2">
        <v>7.6904000000000003</v>
      </c>
      <c r="E71" s="2">
        <v>36.140300000000003</v>
      </c>
      <c r="F71" s="2">
        <v>4.0099999999999997E-2</v>
      </c>
      <c r="G71" s="2">
        <v>0.25030000000000002</v>
      </c>
      <c r="H71" s="2" t="s">
        <v>18</v>
      </c>
      <c r="I71" s="2">
        <v>-189.88800000000001</v>
      </c>
      <c r="J71" s="2">
        <v>-65.641999999999996</v>
      </c>
      <c r="K71" s="2" t="s">
        <v>18</v>
      </c>
      <c r="L71" s="2">
        <v>5.4800000000000001E-2</v>
      </c>
      <c r="M71" s="2" t="s">
        <v>18</v>
      </c>
      <c r="N71" s="2" t="s">
        <v>18</v>
      </c>
      <c r="O71" s="6" t="s">
        <v>18</v>
      </c>
    </row>
    <row r="72" spans="1:15" ht="30" x14ac:dyDescent="0.25">
      <c r="A72" s="19" t="s">
        <v>76</v>
      </c>
      <c r="B72" s="15" t="s">
        <v>27</v>
      </c>
      <c r="C72" s="2" t="s">
        <v>18</v>
      </c>
      <c r="D72" s="2" t="s">
        <v>18</v>
      </c>
      <c r="E72" s="2" t="s">
        <v>18</v>
      </c>
      <c r="F72" s="2" t="s">
        <v>18</v>
      </c>
      <c r="G72" s="2" t="s">
        <v>18</v>
      </c>
      <c r="H72" s="2" t="s">
        <v>18</v>
      </c>
      <c r="I72" s="2">
        <v>-46.561999999999998</v>
      </c>
      <c r="J72" s="2" t="s">
        <v>18</v>
      </c>
      <c r="K72" s="2" t="s">
        <v>18</v>
      </c>
      <c r="L72" s="2" t="s">
        <v>18</v>
      </c>
      <c r="M72" s="2" t="s">
        <v>18</v>
      </c>
      <c r="N72" s="2" t="s">
        <v>18</v>
      </c>
      <c r="O72" s="6" t="s">
        <v>18</v>
      </c>
    </row>
    <row r="73" spans="1:15" ht="30" x14ac:dyDescent="0.25">
      <c r="A73" s="19" t="s">
        <v>77</v>
      </c>
      <c r="B73" s="15" t="s">
        <v>27</v>
      </c>
      <c r="C73" s="2" t="s">
        <v>18</v>
      </c>
      <c r="D73" s="2">
        <v>6.7821999999999996</v>
      </c>
      <c r="E73" s="2" t="s">
        <v>18</v>
      </c>
      <c r="F73" s="2" t="s">
        <v>18</v>
      </c>
      <c r="G73" s="2" t="s">
        <v>18</v>
      </c>
      <c r="H73" s="2" t="s">
        <v>18</v>
      </c>
      <c r="I73" s="2" t="s">
        <v>18</v>
      </c>
      <c r="J73" s="2" t="s">
        <v>18</v>
      </c>
      <c r="K73" s="2" t="s">
        <v>18</v>
      </c>
      <c r="L73" s="2" t="s">
        <v>18</v>
      </c>
      <c r="M73" s="2" t="s">
        <v>18</v>
      </c>
      <c r="N73" s="2" t="s">
        <v>18</v>
      </c>
      <c r="O73" s="6" t="s">
        <v>18</v>
      </c>
    </row>
    <row r="74" spans="1:15" x14ac:dyDescent="0.25">
      <c r="A74" s="19" t="s">
        <v>78</v>
      </c>
      <c r="B74" s="15" t="s">
        <v>19</v>
      </c>
      <c r="C74" s="2" t="s">
        <v>18</v>
      </c>
      <c r="D74" s="2">
        <v>5.5566000000000004</v>
      </c>
      <c r="E74" s="2">
        <v>17.966799999999999</v>
      </c>
      <c r="F74" s="2">
        <v>2.5399999999999999E-2</v>
      </c>
      <c r="G74" s="2">
        <v>0.16750000000000001</v>
      </c>
      <c r="H74" s="2">
        <v>0.42799999999999999</v>
      </c>
      <c r="I74" s="2">
        <v>-344.125</v>
      </c>
      <c r="J74" s="2">
        <v>-241.37299999999999</v>
      </c>
      <c r="K74" s="2" t="s">
        <v>18</v>
      </c>
      <c r="L74" s="2">
        <v>4.1000000000000002E-2</v>
      </c>
      <c r="M74" s="2" t="s">
        <v>18</v>
      </c>
      <c r="N74" s="2" t="s">
        <v>18</v>
      </c>
      <c r="O74" s="6" t="s">
        <v>18</v>
      </c>
    </row>
    <row r="75" spans="1:15" x14ac:dyDescent="0.25">
      <c r="A75" s="19" t="s">
        <v>79</v>
      </c>
      <c r="B75" s="15">
        <v>-2</v>
      </c>
      <c r="C75" s="2" t="s">
        <v>18</v>
      </c>
      <c r="D75" s="2">
        <v>5.4248000000000003</v>
      </c>
      <c r="E75" s="2" t="s">
        <v>18</v>
      </c>
      <c r="F75" s="2" t="s">
        <v>18</v>
      </c>
      <c r="G75" s="2" t="s">
        <v>18</v>
      </c>
      <c r="H75" s="2" t="s">
        <v>18</v>
      </c>
      <c r="I75" s="2" t="s">
        <v>18</v>
      </c>
      <c r="J75" s="2" t="s">
        <v>18</v>
      </c>
      <c r="K75" s="2" t="s">
        <v>18</v>
      </c>
      <c r="L75" s="2" t="s">
        <v>18</v>
      </c>
      <c r="M75" s="2" t="s">
        <v>18</v>
      </c>
      <c r="N75" s="2" t="s">
        <v>18</v>
      </c>
      <c r="O75" s="6" t="s">
        <v>18</v>
      </c>
    </row>
    <row r="76" spans="1:15" x14ac:dyDescent="0.25">
      <c r="A76" s="19" t="s">
        <v>80</v>
      </c>
      <c r="B76" s="15">
        <v>-1</v>
      </c>
      <c r="C76" s="2">
        <v>5.0506000000000002</v>
      </c>
      <c r="D76" s="2">
        <v>3.6796000000000002</v>
      </c>
      <c r="E76" s="2">
        <v>14.3969</v>
      </c>
      <c r="F76" s="2">
        <v>1.6E-2</v>
      </c>
      <c r="G76" s="2">
        <v>0.13020000000000001</v>
      </c>
      <c r="H76" s="2" t="s">
        <v>18</v>
      </c>
      <c r="I76" s="2">
        <v>-2.0840000000000001</v>
      </c>
      <c r="J76" s="2">
        <v>30.222000000000001</v>
      </c>
      <c r="K76" s="2">
        <v>16.920999999999999</v>
      </c>
      <c r="L76" s="2">
        <v>3.4799999999999998E-2</v>
      </c>
      <c r="M76" s="2">
        <v>57.767000000000003</v>
      </c>
      <c r="N76" s="2">
        <v>44.123800000000003</v>
      </c>
      <c r="O76" s="6">
        <v>-9.5564999999999998</v>
      </c>
    </row>
    <row r="77" spans="1:15" x14ac:dyDescent="0.25">
      <c r="A77" s="19" t="s">
        <v>81</v>
      </c>
      <c r="B77" s="15">
        <v>-2</v>
      </c>
      <c r="C77" s="2">
        <v>3.1467999999999998</v>
      </c>
      <c r="D77" s="2">
        <v>3.6762999999999999</v>
      </c>
      <c r="E77" s="2">
        <v>17.791599999999999</v>
      </c>
      <c r="F77" s="2">
        <v>1.11E-2</v>
      </c>
      <c r="G77" s="2">
        <v>0.11650000000000001</v>
      </c>
      <c r="H77" s="2">
        <v>0.438</v>
      </c>
      <c r="I77" s="2">
        <v>18.021999999999998</v>
      </c>
      <c r="J77" s="2">
        <v>38.345999999999997</v>
      </c>
      <c r="K77" s="2">
        <v>17.117000000000001</v>
      </c>
      <c r="L77" s="2">
        <v>2.7300000000000001E-2</v>
      </c>
      <c r="M77" s="2">
        <v>45.031399999999998</v>
      </c>
      <c r="N77" s="2">
        <v>55.1432</v>
      </c>
      <c r="O77" s="6">
        <v>-18.7776</v>
      </c>
    </row>
    <row r="78" spans="1:15" x14ac:dyDescent="0.25">
      <c r="A78" s="19" t="s">
        <v>31</v>
      </c>
      <c r="B78" s="15" t="s">
        <v>27</v>
      </c>
      <c r="C78" s="2" t="s">
        <v>18</v>
      </c>
      <c r="D78" s="2">
        <v>2.6812</v>
      </c>
      <c r="E78" s="2" t="s">
        <v>18</v>
      </c>
      <c r="F78" s="2" t="s">
        <v>18</v>
      </c>
      <c r="G78" s="2" t="s">
        <v>18</v>
      </c>
      <c r="H78" s="2">
        <v>0.73899999999999999</v>
      </c>
      <c r="I78" s="2" t="s">
        <v>18</v>
      </c>
      <c r="J78" s="2" t="s">
        <v>18</v>
      </c>
      <c r="K78" s="2">
        <v>13.265000000000001</v>
      </c>
      <c r="L78" s="2" t="s">
        <v>18</v>
      </c>
      <c r="M78" s="2">
        <v>40.527500000000003</v>
      </c>
      <c r="N78" s="2">
        <v>55.014099999999999</v>
      </c>
      <c r="O78" s="6">
        <v>-31.719000000000001</v>
      </c>
    </row>
    <row r="79" spans="1:15" x14ac:dyDescent="0.25">
      <c r="A79" s="19" t="s">
        <v>82</v>
      </c>
      <c r="B79" s="15">
        <v>-1</v>
      </c>
      <c r="C79" s="2" t="s">
        <v>18</v>
      </c>
      <c r="D79" s="2">
        <v>5.7092999999999998</v>
      </c>
      <c r="E79" s="2" t="s">
        <v>18</v>
      </c>
      <c r="F79" s="2" t="s">
        <v>18</v>
      </c>
      <c r="G79" s="2" t="s">
        <v>18</v>
      </c>
      <c r="H79" s="2" t="s">
        <v>18</v>
      </c>
      <c r="I79" s="2" t="s">
        <v>18</v>
      </c>
      <c r="J79" s="2" t="s">
        <v>18</v>
      </c>
      <c r="K79" s="2">
        <v>27.966000000000001</v>
      </c>
      <c r="L79" s="2" t="s">
        <v>18</v>
      </c>
      <c r="M79" s="2">
        <v>80.301000000000002</v>
      </c>
      <c r="N79" s="2">
        <v>132.77860000000001</v>
      </c>
      <c r="O79" s="6">
        <v>-58.324100000000001</v>
      </c>
    </row>
    <row r="80" spans="1:15" ht="15.75" thickBot="1" x14ac:dyDescent="0.3">
      <c r="A80" s="20" t="s">
        <v>83</v>
      </c>
      <c r="B80" s="17" t="s">
        <v>25</v>
      </c>
      <c r="C80" s="7" t="s">
        <v>18</v>
      </c>
      <c r="D80" s="7">
        <v>5.8259999999999996</v>
      </c>
      <c r="E80" s="7" t="s">
        <v>18</v>
      </c>
      <c r="F80" s="7" t="s">
        <v>18</v>
      </c>
      <c r="G80" s="7" t="s">
        <v>18</v>
      </c>
      <c r="H80" s="7" t="s">
        <v>18</v>
      </c>
      <c r="I80" s="7" t="s">
        <v>18</v>
      </c>
      <c r="J80" s="7" t="s">
        <v>18</v>
      </c>
      <c r="K80" s="7" t="s">
        <v>18</v>
      </c>
      <c r="L80" s="7" t="s">
        <v>18</v>
      </c>
      <c r="M80" s="7" t="s">
        <v>18</v>
      </c>
      <c r="N80" s="7" t="s">
        <v>18</v>
      </c>
      <c r="O80" s="8" t="s">
        <v>18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9637432BAAAA4E8B613AD4CF549CCD" ma:contentTypeVersion="11" ma:contentTypeDescription="Create a new document." ma:contentTypeScope="" ma:versionID="f1a882fa068e99a90637f35d72ee4199">
  <xsd:schema xmlns:xsd="http://www.w3.org/2001/XMLSchema" xmlns:xs="http://www.w3.org/2001/XMLSchema" xmlns:p="http://schemas.microsoft.com/office/2006/metadata/properties" xmlns:ns3="f35accf0-cd8f-4670-ac72-d44f2085032d" xmlns:ns4="95507c7c-a837-40bb-8a3d-470d6a1609d2" targetNamespace="http://schemas.microsoft.com/office/2006/metadata/properties" ma:root="true" ma:fieldsID="f9631af341c2920228165fa301a4a4d8" ns3:_="" ns4:_="">
    <xsd:import namespace="f35accf0-cd8f-4670-ac72-d44f2085032d"/>
    <xsd:import namespace="95507c7c-a837-40bb-8a3d-470d6a1609d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5accf0-cd8f-4670-ac72-d44f208503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507c7c-a837-40bb-8a3d-470d6a1609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7A9799-6172-49A4-97D3-F54069957490}">
  <ds:schemaRefs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f35accf0-cd8f-4670-ac72-d44f2085032d"/>
    <ds:schemaRef ds:uri="95507c7c-a837-40bb-8a3d-470d6a1609d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6297254-0AB4-40C6-917E-17F432F905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5accf0-cd8f-4670-ac72-d44f2085032d"/>
    <ds:schemaRef ds:uri="95507c7c-a837-40bb-8a3d-470d6a1609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D7543C-C9B4-44F7-8DEB-9613BE2D17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CAG needed</vt:lpstr>
      <vt:lpstr>Full CAG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Chickenhgbla</dc:creator>
  <cp:lastModifiedBy>Huang, Guan</cp:lastModifiedBy>
  <dcterms:created xsi:type="dcterms:W3CDTF">2019-11-21T14:42:23Z</dcterms:created>
  <dcterms:modified xsi:type="dcterms:W3CDTF">2019-11-29T00:41:07Z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0x010100F19637432BAAAA4E8B613AD4CF549CCD</vt:lpwstr>
  </property>
</Properties>
</file>